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3" sheetId="3" r:id="rId6"/>
    <sheet state="visible" name="Sheet2" sheetId="4" r:id="rId7"/>
  </sheets>
  <definedNames/>
  <calcPr/>
  <extLst>
    <ext uri="GoogleSheetsCustomDataVersion1">
      <go:sheetsCustomData xmlns:go="http://customooxmlschemas.google.com/" r:id="rId8" roundtripDataSignature="AMtx7mimy20I1OKJ7hJTOkvomOeFt3VM+w=="/>
    </ext>
  </extLst>
</workbook>
</file>

<file path=xl/sharedStrings.xml><?xml version="1.0" encoding="utf-8"?>
<sst xmlns="http://schemas.openxmlformats.org/spreadsheetml/2006/main" count="2000" uniqueCount="1920">
  <si>
    <t>EN P1119 150</t>
  </si>
  <si>
    <t>PT P1119</t>
  </si>
  <si>
    <t>EN P1081 250</t>
  </si>
  <si>
    <t>PT P1081</t>
  </si>
  <si>
    <t>EN P5678 319</t>
  </si>
  <si>
    <t>PT P5678</t>
  </si>
  <si>
    <t>EN P2397 317</t>
  </si>
  <si>
    <t>PT P2397</t>
  </si>
  <si>
    <t>EN P1980 35</t>
  </si>
  <si>
    <t>PT P1980</t>
  </si>
  <si>
    <t>EN P4454 190</t>
  </si>
  <si>
    <t>PT P4454</t>
  </si>
  <si>
    <t>EN P5874 240</t>
  </si>
  <si>
    <t>PT P5874</t>
  </si>
  <si>
    <t>EN P3256 146</t>
  </si>
  <si>
    <t>PT P3256</t>
  </si>
  <si>
    <t>EN P4894 210</t>
  </si>
  <si>
    <t>PT P4894</t>
  </si>
  <si>
    <t>EN P3954 207</t>
  </si>
  <si>
    <t>PT P3954</t>
  </si>
  <si>
    <t>EN P455 95</t>
  </si>
  <si>
    <t>PT P455</t>
  </si>
  <si>
    <t>EN P5318 9</t>
  </si>
  <si>
    <t>PT P5318</t>
  </si>
  <si>
    <t>EN P2893 346</t>
  </si>
  <si>
    <t>PT P2893</t>
  </si>
  <si>
    <t>EN P109 279</t>
  </si>
  <si>
    <t>PT P109</t>
  </si>
  <si>
    <t>EN P4852 96</t>
  </si>
  <si>
    <t>PT P4852</t>
  </si>
  <si>
    <t>EN P4098 118</t>
  </si>
  <si>
    <t>PT P4098</t>
  </si>
  <si>
    <t>EN P4439 70</t>
  </si>
  <si>
    <t>PT P4439</t>
  </si>
  <si>
    <t>EN P2585 338</t>
  </si>
  <si>
    <t>PT P2585</t>
  </si>
  <si>
    <t>EN P2855 118</t>
  </si>
  <si>
    <t>PT P2855</t>
  </si>
  <si>
    <t>EN P3189 181</t>
  </si>
  <si>
    <t>PT P3189</t>
  </si>
  <si>
    <t>EN P1381 341</t>
  </si>
  <si>
    <t>PT P1381</t>
  </si>
  <si>
    <t>EN P3651 316</t>
  </si>
  <si>
    <t>PT P3651</t>
  </si>
  <si>
    <t>EN P3762 15</t>
  </si>
  <si>
    <t>PT P3762</t>
  </si>
  <si>
    <t>EN P3222 21</t>
  </si>
  <si>
    <t>PT P3222</t>
  </si>
  <si>
    <t>EN P99 124</t>
  </si>
  <si>
    <t>PT P99</t>
  </si>
  <si>
    <t>EN P5 360</t>
  </si>
  <si>
    <t>PT P5</t>
  </si>
  <si>
    <t>EN P5362 67</t>
  </si>
  <si>
    <t>PT P5362</t>
  </si>
  <si>
    <t>EN P4367 73</t>
  </si>
  <si>
    <t>PT P4367</t>
  </si>
  <si>
    <t>EN P5610 261</t>
  </si>
  <si>
    <t>PT P5610</t>
  </si>
  <si>
    <t>EN P4191 368</t>
  </si>
  <si>
    <t>PT P4191</t>
  </si>
  <si>
    <t>EN P3875 207</t>
  </si>
  <si>
    <t>PT P3875</t>
  </si>
  <si>
    <t>EN P3356 384</t>
  </si>
  <si>
    <t>PT P3356</t>
  </si>
  <si>
    <t>EN P1497 275</t>
  </si>
  <si>
    <t>PT P1497</t>
  </si>
  <si>
    <t>EN P366 135</t>
  </si>
  <si>
    <t>PT P366</t>
  </si>
  <si>
    <t>EN P1469 63</t>
  </si>
  <si>
    <t>PT P1469</t>
  </si>
  <si>
    <t>EN P3546 38</t>
  </si>
  <si>
    <t>PT P3546</t>
  </si>
  <si>
    <t>EN P38 359</t>
  </si>
  <si>
    <t>PT P38</t>
  </si>
  <si>
    <t>EN P4641 267</t>
  </si>
  <si>
    <t>PT P4641</t>
  </si>
  <si>
    <t>EN P5464 284</t>
  </si>
  <si>
    <t>PT P5464</t>
  </si>
  <si>
    <t>EN P3985 234</t>
  </si>
  <si>
    <t>PT P3985</t>
  </si>
  <si>
    <t>EN P4393 90</t>
  </si>
  <si>
    <t>PT P4393</t>
  </si>
  <si>
    <t>EN P1755 138</t>
  </si>
  <si>
    <t>PT P1755</t>
  </si>
  <si>
    <t>EN P2842 151</t>
  </si>
  <si>
    <t>PT P2842</t>
  </si>
  <si>
    <t>EN P994 313</t>
  </si>
  <si>
    <t>PT P994</t>
  </si>
  <si>
    <t>EN P2217 318</t>
  </si>
  <si>
    <t>PT P2217</t>
  </si>
  <si>
    <t>EN P5311 59</t>
  </si>
  <si>
    <t>PT P5311</t>
  </si>
  <si>
    <t>EN P3187 184</t>
  </si>
  <si>
    <t>PT P3187</t>
  </si>
  <si>
    <t>EN P1245 184</t>
  </si>
  <si>
    <t>PT P1245</t>
  </si>
  <si>
    <t>EN P3575 377</t>
  </si>
  <si>
    <t>PT P3575</t>
  </si>
  <si>
    <t>EN P4322 132</t>
  </si>
  <si>
    <t>PT P4322</t>
  </si>
  <si>
    <t>EN P4659 109</t>
  </si>
  <si>
    <t>PT P4659</t>
  </si>
  <si>
    <t>EN P4840 253</t>
  </si>
  <si>
    <t>PT P4840</t>
  </si>
  <si>
    <t>EN P5516 51</t>
  </si>
  <si>
    <t>PT P5516</t>
  </si>
  <si>
    <t>EN P4311 356</t>
  </si>
  <si>
    <t>PT P4311</t>
  </si>
  <si>
    <t>EN P3138 318</t>
  </si>
  <si>
    <t>PT P3138</t>
  </si>
  <si>
    <t>EN P2364 69</t>
  </si>
  <si>
    <t>PT P2364</t>
  </si>
  <si>
    <t>EN P1176 258</t>
  </si>
  <si>
    <t>PT P1176</t>
  </si>
  <si>
    <t>EN P701 254</t>
  </si>
  <si>
    <t>PT P701</t>
  </si>
  <si>
    <t>EN P4129 187</t>
  </si>
  <si>
    <t>PT P4129</t>
  </si>
  <si>
    <t>EN P1426 229</t>
  </si>
  <si>
    <t>PT P1426</t>
  </si>
  <si>
    <t>EN P2783 82</t>
  </si>
  <si>
    <t>PT P2783</t>
  </si>
  <si>
    <t>EN P5749 1</t>
  </si>
  <si>
    <t>PT P5749</t>
  </si>
  <si>
    <t>EN P4579 359</t>
  </si>
  <si>
    <t>PT P4579</t>
  </si>
  <si>
    <t>EN P3663 141</t>
  </si>
  <si>
    <t>PT P3663</t>
  </si>
  <si>
    <t>EN P1421 310</t>
  </si>
  <si>
    <t>PT P1421</t>
  </si>
  <si>
    <t>EN P5745 306</t>
  </si>
  <si>
    <t>PT P5745</t>
  </si>
  <si>
    <t>EN P3189 191</t>
  </si>
  <si>
    <t>EN P4707 374</t>
  </si>
  <si>
    <t>PT P4707</t>
  </si>
  <si>
    <t>EN P3932 111</t>
  </si>
  <si>
    <t>PT P3932</t>
  </si>
  <si>
    <t>EN P2746 40</t>
  </si>
  <si>
    <t>PT P2746</t>
  </si>
  <si>
    <t>EN P3360 54</t>
  </si>
  <si>
    <t>PT P3360</t>
  </si>
  <si>
    <t>EN P1109 24</t>
  </si>
  <si>
    <t>PT P1109</t>
  </si>
  <si>
    <t>EN P808 4</t>
  </si>
  <si>
    <t>PT P808</t>
  </si>
  <si>
    <t>EN P2561 256</t>
  </si>
  <si>
    <t>PT P2561</t>
  </si>
  <si>
    <t>EN P4386 284</t>
  </si>
  <si>
    <t>PT P4386</t>
  </si>
  <si>
    <t>EN P1704 393</t>
  </si>
  <si>
    <t>PT P1704</t>
  </si>
  <si>
    <t>EN P2460 366</t>
  </si>
  <si>
    <t>PT P2460</t>
  </si>
  <si>
    <t>EN P4246 198</t>
  </si>
  <si>
    <t>PT P4246</t>
  </si>
  <si>
    <t>EN P2006 278</t>
  </si>
  <si>
    <t>PT P2006</t>
  </si>
  <si>
    <t>EN P422 28</t>
  </si>
  <si>
    <t>PT P422</t>
  </si>
  <si>
    <t>EN P711 16</t>
  </si>
  <si>
    <t>PT P711</t>
  </si>
  <si>
    <t>EN P5848 144</t>
  </si>
  <si>
    <t>PT P5848</t>
  </si>
  <si>
    <t>EN P2936 133</t>
  </si>
  <si>
    <t>PT P2936</t>
  </si>
  <si>
    <t>EN P1019 226</t>
  </si>
  <si>
    <t>PT P1019</t>
  </si>
  <si>
    <t>EN P1894 330</t>
  </si>
  <si>
    <t>PT P1894</t>
  </si>
  <si>
    <t>EN P633 70</t>
  </si>
  <si>
    <t>PT P633</t>
  </si>
  <si>
    <t>EN P5496 117</t>
  </si>
  <si>
    <t>PT P5496</t>
  </si>
  <si>
    <t>EN P5742 218</t>
  </si>
  <si>
    <t>PT P5742</t>
  </si>
  <si>
    <t>EN P3418 23</t>
  </si>
  <si>
    <t>PT P3418</t>
  </si>
  <si>
    <t>EN P5549 400</t>
  </si>
  <si>
    <t>PT P5549</t>
  </si>
  <si>
    <t>EN P1957 180</t>
  </si>
  <si>
    <t>PT P1957</t>
  </si>
  <si>
    <t>EN P1398 176</t>
  </si>
  <si>
    <t>PT P1398</t>
  </si>
  <si>
    <t>EN P3168 255</t>
  </si>
  <si>
    <t>PT P3168</t>
  </si>
  <si>
    <t>EN P3158 11</t>
  </si>
  <si>
    <t>PT P3158</t>
  </si>
  <si>
    <t>EN P5711 182</t>
  </si>
  <si>
    <t>PT P5711</t>
  </si>
  <si>
    <t>EN P1840 239</t>
  </si>
  <si>
    <t>PT P1840</t>
  </si>
  <si>
    <t>EN P603 189</t>
  </si>
  <si>
    <t>PT P603</t>
  </si>
  <si>
    <t>EN P3794 366</t>
  </si>
  <si>
    <t>PT P3794</t>
  </si>
  <si>
    <t>EN P5894 51</t>
  </si>
  <si>
    <t>PT P5894</t>
  </si>
  <si>
    <t>EN P3349 290</t>
  </si>
  <si>
    <t>PT P3349</t>
  </si>
  <si>
    <t>EN P3932 63</t>
  </si>
  <si>
    <t>EN P4163 341</t>
  </si>
  <si>
    <t>PT P4163</t>
  </si>
  <si>
    <t>EN P5571 358</t>
  </si>
  <si>
    <t>PT P5571</t>
  </si>
  <si>
    <t>EN P4899 105</t>
  </si>
  <si>
    <t>PT P4899</t>
  </si>
  <si>
    <t>EN P5215 120</t>
  </si>
  <si>
    <t>PT P5215</t>
  </si>
  <si>
    <t>EN P4159 27</t>
  </si>
  <si>
    <t>PT P4159</t>
  </si>
  <si>
    <t>EN P1111 296</t>
  </si>
  <si>
    <t>PT P1111</t>
  </si>
  <si>
    <t>EN P822 394</t>
  </si>
  <si>
    <t>PT P822</t>
  </si>
  <si>
    <t>EN P782 221</t>
  </si>
  <si>
    <t>PT P782</t>
  </si>
  <si>
    <t>EN P5112 255</t>
  </si>
  <si>
    <t>PT P5112</t>
  </si>
  <si>
    <t>EN P1847 185</t>
  </si>
  <si>
    <t>PT P1847</t>
  </si>
  <si>
    <t>EN P4832 142</t>
  </si>
  <si>
    <t>PT P4832</t>
  </si>
  <si>
    <t>EN P3808 317</t>
  </si>
  <si>
    <t>PT P3808</t>
  </si>
  <si>
    <t>EN P4225 350</t>
  </si>
  <si>
    <t>PT P4225</t>
  </si>
  <si>
    <t>EN P4671 60</t>
  </si>
  <si>
    <t>PT P4671</t>
  </si>
  <si>
    <t>EN P3934 195</t>
  </si>
  <si>
    <t>PT P3934</t>
  </si>
  <si>
    <t>EN P3435 3</t>
  </si>
  <si>
    <t>PT P3435</t>
  </si>
  <si>
    <t>EN P1434 240</t>
  </si>
  <si>
    <t>PT P1434</t>
  </si>
  <si>
    <t>EN P1649 75</t>
  </si>
  <si>
    <t>PT P1649</t>
  </si>
  <si>
    <t>EN P172 285</t>
  </si>
  <si>
    <t>PT P172</t>
  </si>
  <si>
    <t>EN P297 303</t>
  </si>
  <si>
    <t>PT P297</t>
  </si>
  <si>
    <t>EN P441 33</t>
  </si>
  <si>
    <t>PT P441</t>
  </si>
  <si>
    <t>EN P4293 91</t>
  </si>
  <si>
    <t>PT P4293</t>
  </si>
  <si>
    <t>EN P5755 35</t>
  </si>
  <si>
    <t>PT P5755</t>
  </si>
  <si>
    <t>EN P3816 139</t>
  </si>
  <si>
    <t>PT P3816</t>
  </si>
  <si>
    <t>EN P5157 200</t>
  </si>
  <si>
    <t>PT P5157</t>
  </si>
  <si>
    <t>EN P3602 357</t>
  </si>
  <si>
    <t>PT P3602</t>
  </si>
  <si>
    <t>EN P2503 144</t>
  </si>
  <si>
    <t>PT P2503</t>
  </si>
  <si>
    <t>EN P4141 29</t>
  </si>
  <si>
    <t>PT P4141</t>
  </si>
  <si>
    <t>EN P2294 56</t>
  </si>
  <si>
    <t>PT P2294</t>
  </si>
  <si>
    <t>EN P2487 76</t>
  </si>
  <si>
    <t>PT P2487</t>
  </si>
  <si>
    <t>EN P4147 102</t>
  </si>
  <si>
    <t>PT P4147</t>
  </si>
  <si>
    <t>EN P5089 40</t>
  </si>
  <si>
    <t>PT P5089</t>
  </si>
  <si>
    <t>EN P360 293</t>
  </si>
  <si>
    <t>PT P360</t>
  </si>
  <si>
    <t>EN P697 354</t>
  </si>
  <si>
    <t>PT P697</t>
  </si>
  <si>
    <t>EN P1451 15</t>
  </si>
  <si>
    <t>PT P1451</t>
  </si>
  <si>
    <t>EN P1962 376</t>
  </si>
  <si>
    <t>PT P1962</t>
  </si>
  <si>
    <t>EN P4783 247</t>
  </si>
  <si>
    <t>PT P4783</t>
  </si>
  <si>
    <t>EN P5872 116</t>
  </si>
  <si>
    <t>PT P5872</t>
  </si>
  <si>
    <t>EN P3656 302</t>
  </si>
  <si>
    <t>PT P3656</t>
  </si>
  <si>
    <t>EN P5609 209</t>
  </si>
  <si>
    <t>PT P5609</t>
  </si>
  <si>
    <t>EN P2421 267</t>
  </si>
  <si>
    <t>PT P2421</t>
  </si>
  <si>
    <t>EN P1821 101</t>
  </si>
  <si>
    <t>PT P1821</t>
  </si>
  <si>
    <t>EN P1236 254</t>
  </si>
  <si>
    <t>PT P1236</t>
  </si>
  <si>
    <t>EN P5587 128</t>
  </si>
  <si>
    <t>PT P5587</t>
  </si>
  <si>
    <t>EN P193 49</t>
  </si>
  <si>
    <t>PT P193</t>
  </si>
  <si>
    <t>EN P4670 124</t>
  </si>
  <si>
    <t>PT P4670</t>
  </si>
  <si>
    <t>EN P462 189</t>
  </si>
  <si>
    <t>PT P462</t>
  </si>
  <si>
    <t>EN P809 35</t>
  </si>
  <si>
    <t>PT P809</t>
  </si>
  <si>
    <t>EN P2072 316</t>
  </si>
  <si>
    <t>PT P2072</t>
  </si>
  <si>
    <t>EN P2968 88</t>
  </si>
  <si>
    <t>PT P2968</t>
  </si>
  <si>
    <t>EN P5765 17</t>
  </si>
  <si>
    <t>PT P5765</t>
  </si>
  <si>
    <t>EN P5523 34</t>
  </si>
  <si>
    <t>PT P5523</t>
  </si>
  <si>
    <t>EN P2185 102</t>
  </si>
  <si>
    <t>PT P2185</t>
  </si>
  <si>
    <t>EN P5386 169</t>
  </si>
  <si>
    <t>PT P5386</t>
  </si>
  <si>
    <t>EN P1381 348</t>
  </si>
  <si>
    <t>EN P12 369</t>
  </si>
  <si>
    <t>PT P12</t>
  </si>
  <si>
    <t>EN P1263 29</t>
  </si>
  <si>
    <t>PT P1263</t>
  </si>
  <si>
    <t>EN P1129 37</t>
  </si>
  <si>
    <t>PT P1129</t>
  </si>
  <si>
    <t>EN P3290 341</t>
  </si>
  <si>
    <t>PT P3290</t>
  </si>
  <si>
    <t>EN P861 145</t>
  </si>
  <si>
    <t>PT P861</t>
  </si>
  <si>
    <t>EN P1179 24</t>
  </si>
  <si>
    <t>PT P1179</t>
  </si>
  <si>
    <t>EN P5658 340</t>
  </si>
  <si>
    <t>PT P5658</t>
  </si>
  <si>
    <t>EN P1921 241</t>
  </si>
  <si>
    <t>PT P1921</t>
  </si>
  <si>
    <t>EN P1176 283</t>
  </si>
  <si>
    <t>EN P5823 63</t>
  </si>
  <si>
    <t>PT P5823</t>
  </si>
  <si>
    <t>EN P5865 116</t>
  </si>
  <si>
    <t>PT P5865</t>
  </si>
  <si>
    <t>EN P1622 198</t>
  </si>
  <si>
    <t>PT P1622</t>
  </si>
  <si>
    <t>EN P611 250</t>
  </si>
  <si>
    <t>PT P611</t>
  </si>
  <si>
    <t>EN P4046 209</t>
  </si>
  <si>
    <t>PT P4046</t>
  </si>
  <si>
    <t>EN P4295 353</t>
  </si>
  <si>
    <t>PT P4295</t>
  </si>
  <si>
    <t>EN P4398 309</t>
  </si>
  <si>
    <t>PT P4398</t>
  </si>
  <si>
    <t>EN P4570 214</t>
  </si>
  <si>
    <t>PT P4570</t>
  </si>
  <si>
    <t>EN P1931 310</t>
  </si>
  <si>
    <t>PT P1931</t>
  </si>
  <si>
    <t>EN P3553 379</t>
  </si>
  <si>
    <t>PT P3553</t>
  </si>
  <si>
    <t>EN P2888 96</t>
  </si>
  <si>
    <t>PT P2888</t>
  </si>
  <si>
    <t>EN P5465 373</t>
  </si>
  <si>
    <t>PT P5465</t>
  </si>
  <si>
    <t>EN P5108 228</t>
  </si>
  <si>
    <t>PT P5108</t>
  </si>
  <si>
    <t>EN P1492 281</t>
  </si>
  <si>
    <t>PT P1492</t>
  </si>
  <si>
    <t>EN P1098 132</t>
  </si>
  <si>
    <t>PT P1098</t>
  </si>
  <si>
    <t>EN P2374 86</t>
  </si>
  <si>
    <t>PT P2374</t>
  </si>
  <si>
    <t>EN P3391 378</t>
  </si>
  <si>
    <t>PT P3391</t>
  </si>
  <si>
    <t>EN P3320 247</t>
  </si>
  <si>
    <t>PT P3320</t>
  </si>
  <si>
    <t>EN P4857 250</t>
  </si>
  <si>
    <t>PT P4857</t>
  </si>
  <si>
    <t>EN P2990 373</t>
  </si>
  <si>
    <t>PT P2990</t>
  </si>
  <si>
    <t>EN P5438 34</t>
  </si>
  <si>
    <t>PT P5438</t>
  </si>
  <si>
    <t>EN P4225 227</t>
  </si>
  <si>
    <t>EN P3505 46</t>
  </si>
  <si>
    <t>PT P3505</t>
  </si>
  <si>
    <t>EN P1213 217</t>
  </si>
  <si>
    <t>PT P1213</t>
  </si>
  <si>
    <t>EN P4711 181</t>
  </si>
  <si>
    <t>PT P4711</t>
  </si>
  <si>
    <t>EN P5648 214</t>
  </si>
  <si>
    <t>PT P5648</t>
  </si>
  <si>
    <t>EN P1808 296</t>
  </si>
  <si>
    <t>PT P1808</t>
  </si>
  <si>
    <t>EN P3253 12</t>
  </si>
  <si>
    <t>PT P3253</t>
  </si>
  <si>
    <t>EN P5463 184</t>
  </si>
  <si>
    <t>PT P5463</t>
  </si>
  <si>
    <t>EN P3820 324</t>
  </si>
  <si>
    <t>PT P3820</t>
  </si>
  <si>
    <t>EN P571 16</t>
  </si>
  <si>
    <t>PT P571</t>
  </si>
  <si>
    <t>EN P2622 13</t>
  </si>
  <si>
    <t>PT P2622</t>
  </si>
  <si>
    <t>EN P4987 36</t>
  </si>
  <si>
    <t>PT P4987</t>
  </si>
  <si>
    <t>EN P4666 393</t>
  </si>
  <si>
    <t>PT P4666</t>
  </si>
  <si>
    <t>EN P5966 373</t>
  </si>
  <si>
    <t>PT P5966</t>
  </si>
  <si>
    <t>EN P3869 117</t>
  </si>
  <si>
    <t>PT P3869</t>
  </si>
  <si>
    <t>EN P3884 64</t>
  </si>
  <si>
    <t>PT P3884</t>
  </si>
  <si>
    <t>EN P716 66</t>
  </si>
  <si>
    <t>PT P716</t>
  </si>
  <si>
    <t>EN P5050 375</t>
  </si>
  <si>
    <t>PT P5050</t>
  </si>
  <si>
    <t>EN P4436 240</t>
  </si>
  <si>
    <t>PT P4436</t>
  </si>
  <si>
    <t>EN P3588 63</t>
  </si>
  <si>
    <t>PT P3588</t>
  </si>
  <si>
    <t>EN P3118 87</t>
  </si>
  <si>
    <t>PT P3118</t>
  </si>
  <si>
    <t>EN P2477 161</t>
  </si>
  <si>
    <t>PT P2477</t>
  </si>
  <si>
    <t>EN P1490 215</t>
  </si>
  <si>
    <t>PT P1490</t>
  </si>
  <si>
    <t>EN P5881 319</t>
  </si>
  <si>
    <t>PT P5881</t>
  </si>
  <si>
    <t>EN P1389 377</t>
  </si>
  <si>
    <t>PT P1389</t>
  </si>
  <si>
    <t>EN P4884 209</t>
  </si>
  <si>
    <t>PT P4884</t>
  </si>
  <si>
    <t>EN P2114 276</t>
  </si>
  <si>
    <t>PT P2114</t>
  </si>
  <si>
    <t>EN P654 301</t>
  </si>
  <si>
    <t>PT P654</t>
  </si>
  <si>
    <t>EN P1009 199</t>
  </si>
  <si>
    <t>PT P1009</t>
  </si>
  <si>
    <t>EN P2953 76</t>
  </si>
  <si>
    <t>PT P2953</t>
  </si>
  <si>
    <t>EN P4710 57</t>
  </si>
  <si>
    <t>PT P4710</t>
  </si>
  <si>
    <t>EN P1643 92</t>
  </si>
  <si>
    <t>PT P1643</t>
  </si>
  <si>
    <t>EN P2473 209</t>
  </si>
  <si>
    <t>PT P2473</t>
  </si>
  <si>
    <t>EN P2641 8</t>
  </si>
  <si>
    <t>PT P2641</t>
  </si>
  <si>
    <t>EN P4988 157</t>
  </si>
  <si>
    <t>PT P4988</t>
  </si>
  <si>
    <t>EN P5393 123</t>
  </si>
  <si>
    <t>PT P5393</t>
  </si>
  <si>
    <t>EN P2937 276</t>
  </si>
  <si>
    <t>PT P2937</t>
  </si>
  <si>
    <t>EN P2561 20</t>
  </si>
  <si>
    <t>EN P3411 25</t>
  </si>
  <si>
    <t>PT P3411</t>
  </si>
  <si>
    <t>EN P2186 80</t>
  </si>
  <si>
    <t>PT P2186</t>
  </si>
  <si>
    <t>EN P1048 278</t>
  </si>
  <si>
    <t>PT P1048</t>
  </si>
  <si>
    <t>EN P2016 376</t>
  </si>
  <si>
    <t>PT P2016</t>
  </si>
  <si>
    <t>EN P4450 392</t>
  </si>
  <si>
    <t>PT P4450</t>
  </si>
  <si>
    <t>EN P1178 368</t>
  </si>
  <si>
    <t>PT P1178</t>
  </si>
  <si>
    <t>EN P5099 374</t>
  </si>
  <si>
    <t>PT P5099</t>
  </si>
  <si>
    <t>EN P5672 294</t>
  </si>
  <si>
    <t>PT P5672</t>
  </si>
  <si>
    <t>EN P5536 217</t>
  </si>
  <si>
    <t>PT P5536</t>
  </si>
  <si>
    <t>EN P3485 382</t>
  </si>
  <si>
    <t>PT P3485</t>
  </si>
  <si>
    <t>EN P4113 123</t>
  </si>
  <si>
    <t>PT P4113</t>
  </si>
  <si>
    <t>EN P4370 189</t>
  </si>
  <si>
    <t>PT P4370</t>
  </si>
  <si>
    <t>EN P5057 171</t>
  </si>
  <si>
    <t>PT P5057</t>
  </si>
  <si>
    <t>EN P2462 372</t>
  </si>
  <si>
    <t>PT P2462</t>
  </si>
  <si>
    <t>EN P977 374</t>
  </si>
  <si>
    <t>PT P977</t>
  </si>
  <si>
    <t>EN P3060 68</t>
  </si>
  <si>
    <t>PT P3060</t>
  </si>
  <si>
    <t>EN P284 21</t>
  </si>
  <si>
    <t>PT P284</t>
  </si>
  <si>
    <t>EN P1913 166</t>
  </si>
  <si>
    <t>PT P1913</t>
  </si>
  <si>
    <t>EN P4242 307</t>
  </si>
  <si>
    <t>PT P4242</t>
  </si>
  <si>
    <t>EN P348 21</t>
  </si>
  <si>
    <t>PT P348</t>
  </si>
  <si>
    <t>EN P1576 151</t>
  </si>
  <si>
    <t>PT P1576</t>
  </si>
  <si>
    <t>EN P2485 115</t>
  </si>
  <si>
    <t>PT P2485</t>
  </si>
  <si>
    <t>EN P2708 116</t>
  </si>
  <si>
    <t>PT P2708</t>
  </si>
  <si>
    <t>EN P5664 400</t>
  </si>
  <si>
    <t>PT P5664</t>
  </si>
  <si>
    <t>EN P748 366</t>
  </si>
  <si>
    <t>PT P748</t>
  </si>
  <si>
    <t>EN P3972 144</t>
  </si>
  <si>
    <t>PT P3972</t>
  </si>
  <si>
    <t>EN P2411 349</t>
  </si>
  <si>
    <t>PT P2411</t>
  </si>
  <si>
    <t>EN P1525 226</t>
  </si>
  <si>
    <t>PT P1525</t>
  </si>
  <si>
    <t>EN P954 28</t>
  </si>
  <si>
    <t>PT P954</t>
  </si>
  <si>
    <t>EN P790 68</t>
  </si>
  <si>
    <t>PT P790</t>
  </si>
  <si>
    <t>EN P3127 172</t>
  </si>
  <si>
    <t>PT P3127</t>
  </si>
  <si>
    <t>EN P5894 30</t>
  </si>
  <si>
    <t>EN P968 61</t>
  </si>
  <si>
    <t>PT P968</t>
  </si>
  <si>
    <t>EN P3344 47</t>
  </si>
  <si>
    <t>PT P3344</t>
  </si>
  <si>
    <t>EN P3013 184</t>
  </si>
  <si>
    <t>PT P3013</t>
  </si>
  <si>
    <t>EN P1129 270</t>
  </si>
  <si>
    <t>EN P2216 286</t>
  </si>
  <si>
    <t>PT P2216</t>
  </si>
  <si>
    <t>EN P5549 153</t>
  </si>
  <si>
    <t>EN P1499 250</t>
  </si>
  <si>
    <t>PT P1499</t>
  </si>
  <si>
    <t>EN P1503 113</t>
  </si>
  <si>
    <t>PT P1503</t>
  </si>
  <si>
    <t>EN P430 11</t>
  </si>
  <si>
    <t>PT P430</t>
  </si>
  <si>
    <t>EN P236 114</t>
  </si>
  <si>
    <t>PT P236</t>
  </si>
  <si>
    <t>EN P2050 163</t>
  </si>
  <si>
    <t>PT P2050</t>
  </si>
  <si>
    <t>EN P4806 332</t>
  </si>
  <si>
    <t>PT P4806</t>
  </si>
  <si>
    <t>EN P3300 337</t>
  </si>
  <si>
    <t>PT P3300</t>
  </si>
  <si>
    <t>EN P1684 10</t>
  </si>
  <si>
    <t>PT P1684</t>
  </si>
  <si>
    <t>EN P5918 233</t>
  </si>
  <si>
    <t>PT P5918</t>
  </si>
  <si>
    <t>EN P1002 123</t>
  </si>
  <si>
    <t>PT P1002</t>
  </si>
  <si>
    <t>EN P2977 322</t>
  </si>
  <si>
    <t>PT P2977</t>
  </si>
  <si>
    <t>EN P33 388</t>
  </si>
  <si>
    <t>PT P33</t>
  </si>
  <si>
    <t>EN P1499 179</t>
  </si>
  <si>
    <t>EN P2444 157</t>
  </si>
  <si>
    <t>PT P2444</t>
  </si>
  <si>
    <t>EN P1809 38</t>
  </si>
  <si>
    <t>PT P1809</t>
  </si>
  <si>
    <t>EN P1799 370</t>
  </si>
  <si>
    <t>PT P1799</t>
  </si>
  <si>
    <t>EN P3401 49</t>
  </si>
  <si>
    <t>PT P3401</t>
  </si>
  <si>
    <t>EN P1639 310</t>
  </si>
  <si>
    <t>PT P1639</t>
  </si>
  <si>
    <t>EN P5164 86</t>
  </si>
  <si>
    <t>PT P5164</t>
  </si>
  <si>
    <t>EN P258 19</t>
  </si>
  <si>
    <t>PT P258</t>
  </si>
  <si>
    <t>EN P4868 131</t>
  </si>
  <si>
    <t>PT P4868</t>
  </si>
  <si>
    <t>EN P4049 162</t>
  </si>
  <si>
    <t>PT P4049</t>
  </si>
  <si>
    <t>EN P4711 391</t>
  </si>
  <si>
    <t>EN P2917 139</t>
  </si>
  <si>
    <t>PT P2917</t>
  </si>
  <si>
    <t>EN P2646 176</t>
  </si>
  <si>
    <t>PT P2646</t>
  </si>
  <si>
    <t>EN P2928 114</t>
  </si>
  <si>
    <t>PT P2928</t>
  </si>
  <si>
    <t>EN P1036 46</t>
  </si>
  <si>
    <t>PT P1036</t>
  </si>
  <si>
    <t>EN P4835 375</t>
  </si>
  <si>
    <t>PT P4835</t>
  </si>
  <si>
    <t>EN P2926 316</t>
  </si>
  <si>
    <t>PT P2926</t>
  </si>
  <si>
    <t>EN P4679 213</t>
  </si>
  <si>
    <t>PT P4679</t>
  </si>
  <si>
    <t>EN P1946 27</t>
  </si>
  <si>
    <t>PT P1946</t>
  </si>
  <si>
    <t>EN P2018 186</t>
  </si>
  <si>
    <t>PT P2018</t>
  </si>
  <si>
    <t>EN P2481 174</t>
  </si>
  <si>
    <t>PT P2481</t>
  </si>
  <si>
    <t>EN P4734 339</t>
  </si>
  <si>
    <t>PT P4734</t>
  </si>
  <si>
    <t>EN P336 348</t>
  </si>
  <si>
    <t>PT P336</t>
  </si>
  <si>
    <t>EN P2651 159</t>
  </si>
  <si>
    <t>PT P2651</t>
  </si>
  <si>
    <t>EN P609 361</t>
  </si>
  <si>
    <t>PT P609</t>
  </si>
  <si>
    <t>EN P1433 244</t>
  </si>
  <si>
    <t>PT P1433</t>
  </si>
  <si>
    <t>EN P2984 77</t>
  </si>
  <si>
    <t>PT P2984</t>
  </si>
  <si>
    <t>EN P1385 39</t>
  </si>
  <si>
    <t>PT P1385</t>
  </si>
  <si>
    <t>EN P2992 258</t>
  </si>
  <si>
    <t>PT P2992</t>
  </si>
  <si>
    <t>EN P4914 84</t>
  </si>
  <si>
    <t>PT P4914</t>
  </si>
  <si>
    <t>EN P3145 378</t>
  </si>
  <si>
    <t>PT P3145</t>
  </si>
  <si>
    <t>EN P3437 337</t>
  </si>
  <si>
    <t>PT P3437</t>
  </si>
  <si>
    <t>EN P4113 77</t>
  </si>
  <si>
    <t>EN P5489 149</t>
  </si>
  <si>
    <t>PT P5489</t>
  </si>
  <si>
    <t>EN P1300 16</t>
  </si>
  <si>
    <t>PT P1300</t>
  </si>
  <si>
    <t>EN P750 95</t>
  </si>
  <si>
    <t>PT P750</t>
  </si>
  <si>
    <t>EN P2319 96</t>
  </si>
  <si>
    <t>PT P2319</t>
  </si>
  <si>
    <t>EN P5510 230</t>
  </si>
  <si>
    <t>PT P5510</t>
  </si>
  <si>
    <t>EN P5949 70</t>
  </si>
  <si>
    <t>PT P5949</t>
  </si>
  <si>
    <t>EN P1935 273</t>
  </si>
  <si>
    <t>PT P1935</t>
  </si>
  <si>
    <t>EN P1165 59</t>
  </si>
  <si>
    <t>PT P1165</t>
  </si>
  <si>
    <t>EN P4205 320</t>
  </si>
  <si>
    <t>PT P4205</t>
  </si>
  <si>
    <t>EN P1783 299</t>
  </si>
  <si>
    <t>PT P1783</t>
  </si>
  <si>
    <t>EN P3255 331</t>
  </si>
  <si>
    <t>PT P3255</t>
  </si>
  <si>
    <t>EN P150 248</t>
  </si>
  <si>
    <t>PT P150</t>
  </si>
  <si>
    <t>EN P496 89</t>
  </si>
  <si>
    <t>PT P496</t>
  </si>
  <si>
    <t>EN P138 113</t>
  </si>
  <si>
    <t>PT P138</t>
  </si>
  <si>
    <t>EN P5387 71</t>
  </si>
  <si>
    <t>PT P5387</t>
  </si>
  <si>
    <t>EN P3467 208</t>
  </si>
  <si>
    <t>PT P3467</t>
  </si>
  <si>
    <t>EN P2265 247</t>
  </si>
  <si>
    <t>PT P2265</t>
  </si>
  <si>
    <t>EN P71 378</t>
  </si>
  <si>
    <t>PT P71</t>
  </si>
  <si>
    <t>EN P2204 122</t>
  </si>
  <si>
    <t>PT P2204</t>
  </si>
  <si>
    <t>EN P4877 30</t>
  </si>
  <si>
    <t>PT P4877</t>
  </si>
  <si>
    <t>EN P2086 206</t>
  </si>
  <si>
    <t>PT P2086</t>
  </si>
  <si>
    <t>EN P1934 28</t>
  </si>
  <si>
    <t>PT P1934</t>
  </si>
  <si>
    <t>EN P1318 122</t>
  </si>
  <si>
    <t>PT P1318</t>
  </si>
  <si>
    <t>EN P4330 387</t>
  </si>
  <si>
    <t>PT P4330</t>
  </si>
  <si>
    <t>EN P891 179</t>
  </si>
  <si>
    <t>PT P891</t>
  </si>
  <si>
    <t>EN P822 296</t>
  </si>
  <si>
    <t>EN P5629 176</t>
  </si>
  <si>
    <t>PT P5629</t>
  </si>
  <si>
    <t>EN P5447 14</t>
  </si>
  <si>
    <t>PT P5447</t>
  </si>
  <si>
    <t>EN P589 321</t>
  </si>
  <si>
    <t>PT P589</t>
  </si>
  <si>
    <t>EN P2746 336</t>
  </si>
  <si>
    <t>EN P624 65</t>
  </si>
  <si>
    <t>PT P624</t>
  </si>
  <si>
    <t>EN P4481 222</t>
  </si>
  <si>
    <t>PT P4481</t>
  </si>
  <si>
    <t>EN P2100 39</t>
  </si>
  <si>
    <t>PT P2100</t>
  </si>
  <si>
    <t>EN P5911 70</t>
  </si>
  <si>
    <t>PT P5911</t>
  </si>
  <si>
    <t>EN P5659 364</t>
  </si>
  <si>
    <t>PT P5659</t>
  </si>
  <si>
    <t>EN P877 163</t>
  </si>
  <si>
    <t>PT P877</t>
  </si>
  <si>
    <t>EN P4823 292</t>
  </si>
  <si>
    <t>PT P4823</t>
  </si>
  <si>
    <t>EN P4960 202</t>
  </si>
  <si>
    <t>PT P4960</t>
  </si>
  <si>
    <t>EN P2975 152</t>
  </si>
  <si>
    <t>PT P2975</t>
  </si>
  <si>
    <t>EN P1047 214</t>
  </si>
  <si>
    <t>PT P1047</t>
  </si>
  <si>
    <t>EN P5018 198</t>
  </si>
  <si>
    <t>PT P5018</t>
  </si>
  <si>
    <t>EN P5555 255</t>
  </si>
  <si>
    <t>PT P5555</t>
  </si>
  <si>
    <t>EN P3690 71</t>
  </si>
  <si>
    <t>PT P3690</t>
  </si>
  <si>
    <t>EN P466 196</t>
  </si>
  <si>
    <t>PT P466</t>
  </si>
  <si>
    <t>EN P4084 169</t>
  </si>
  <si>
    <t>PT P4084</t>
  </si>
  <si>
    <t>EN P2154 366</t>
  </si>
  <si>
    <t>PT P2154</t>
  </si>
  <si>
    <t>EN P1505 21</t>
  </si>
  <si>
    <t>PT P1505</t>
  </si>
  <si>
    <t>EN P2731 8</t>
  </si>
  <si>
    <t>PT P2731</t>
  </si>
  <si>
    <t>EN P3254 303</t>
  </si>
  <si>
    <t>PT P3254</t>
  </si>
  <si>
    <t>EN P5369 291</t>
  </si>
  <si>
    <t>PT P5369</t>
  </si>
  <si>
    <t>EN P4366 43</t>
  </si>
  <si>
    <t>PT P4366</t>
  </si>
  <si>
    <t>EN P3671 386</t>
  </si>
  <si>
    <t>PT P3671</t>
  </si>
  <si>
    <t>EN P4666 32</t>
  </si>
  <si>
    <t>EN P2744 360</t>
  </si>
  <si>
    <t>PT P2744</t>
  </si>
  <si>
    <t>EN P5827 277</t>
  </si>
  <si>
    <t>PT P5827</t>
  </si>
  <si>
    <t>EN P2152 373</t>
  </si>
  <si>
    <t>PT P2152</t>
  </si>
  <si>
    <t>EN P4324 372</t>
  </si>
  <si>
    <t>PT P4324</t>
  </si>
  <si>
    <t>EN P2355 33</t>
  </si>
  <si>
    <t>PT P2355</t>
  </si>
  <si>
    <t>EN P5359 351</t>
  </si>
  <si>
    <t>PT P5359</t>
  </si>
  <si>
    <t>EN P4671 193</t>
  </si>
  <si>
    <t>EN P5939 181</t>
  </si>
  <si>
    <t>PT P5939</t>
  </si>
  <si>
    <t>EN P4063 199</t>
  </si>
  <si>
    <t>PT P4063</t>
  </si>
  <si>
    <t>EN P2336 282</t>
  </si>
  <si>
    <t>PT P2336</t>
  </si>
  <si>
    <t>EN P4377 333</t>
  </si>
  <si>
    <t>PT P4377</t>
  </si>
  <si>
    <t>EN P2127 339</t>
  </si>
  <si>
    <t>PT P2127</t>
  </si>
  <si>
    <t>EN P2818 260</t>
  </si>
  <si>
    <t>PT P2818</t>
  </si>
  <si>
    <t>EN P3955 256</t>
  </si>
  <si>
    <t>PT P3955</t>
  </si>
  <si>
    <t>EN P613 125</t>
  </si>
  <si>
    <t>PT P613</t>
  </si>
  <si>
    <t>EN P2982 293</t>
  </si>
  <si>
    <t>PT P2982</t>
  </si>
  <si>
    <t>EN P3862 359</t>
  </si>
  <si>
    <t>PT P3862</t>
  </si>
  <si>
    <t>EN P4824 350</t>
  </si>
  <si>
    <t>PT P4824</t>
  </si>
  <si>
    <t>EN P625 17</t>
  </si>
  <si>
    <t>PT P625</t>
  </si>
  <si>
    <t>EN P1483 258</t>
  </si>
  <si>
    <t>PT P1483</t>
  </si>
  <si>
    <t>EN P1208 374</t>
  </si>
  <si>
    <t>PT P1208</t>
  </si>
  <si>
    <t>EN P5450 185</t>
  </si>
  <si>
    <t>PT P5450</t>
  </si>
  <si>
    <t>EN P528 238</t>
  </si>
  <si>
    <t>PT P528</t>
  </si>
  <si>
    <t>EN P767 124</t>
  </si>
  <si>
    <t>PT P767</t>
  </si>
  <si>
    <t>EN P4251 246</t>
  </si>
  <si>
    <t>PT P4251</t>
  </si>
  <si>
    <t>EN P400 153</t>
  </si>
  <si>
    <t>PT P400</t>
  </si>
  <si>
    <t>EN P4158 249</t>
  </si>
  <si>
    <t>PT P4158</t>
  </si>
  <si>
    <t>EN P1720 165</t>
  </si>
  <si>
    <t>PT P1720</t>
  </si>
  <si>
    <t>EN P898 275</t>
  </si>
  <si>
    <t>PT P898</t>
  </si>
  <si>
    <t>EN P339 18</t>
  </si>
  <si>
    <t>PT P339</t>
  </si>
  <si>
    <t>EN P1936 266</t>
  </si>
  <si>
    <t>PT P1936</t>
  </si>
  <si>
    <t>EN P905 382</t>
  </si>
  <si>
    <t>PT P905</t>
  </si>
  <si>
    <t>EN P5060 130</t>
  </si>
  <si>
    <t>PT P5060</t>
  </si>
  <si>
    <t>EN P3716 334</t>
  </si>
  <si>
    <t>PT P3716</t>
  </si>
  <si>
    <t>EN P1341 271</t>
  </si>
  <si>
    <t>PT P1341</t>
  </si>
  <si>
    <t>EN P2316 202</t>
  </si>
  <si>
    <t>PT P2316</t>
  </si>
  <si>
    <t>EN P1890 223</t>
  </si>
  <si>
    <t>PT P1890</t>
  </si>
  <si>
    <t>EN P3325 275</t>
  </si>
  <si>
    <t>PT P3325</t>
  </si>
  <si>
    <t>EN P4128 381</t>
  </si>
  <si>
    <t>PT P4128</t>
  </si>
  <si>
    <t>EN P5934 347</t>
  </si>
  <si>
    <t>PT P5934</t>
  </si>
  <si>
    <t>EN P1634 382</t>
  </si>
  <si>
    <t>PT P1634</t>
  </si>
  <si>
    <t>EN P490 326</t>
  </si>
  <si>
    <t>PT P490</t>
  </si>
  <si>
    <t>EN P894 195</t>
  </si>
  <si>
    <t>PT P894</t>
  </si>
  <si>
    <t>EN P3601 394</t>
  </si>
  <si>
    <t>PT P3601</t>
  </si>
  <si>
    <t>EN P447 83</t>
  </si>
  <si>
    <t>PT P447</t>
  </si>
  <si>
    <t>EN P1116 18</t>
  </si>
  <si>
    <t>PT P1116</t>
  </si>
  <si>
    <t>EN P1122 392</t>
  </si>
  <si>
    <t>PT P1122</t>
  </si>
  <si>
    <t>EN P2178 56</t>
  </si>
  <si>
    <t>PT P2178</t>
  </si>
  <si>
    <t>EN P2062 175</t>
  </si>
  <si>
    <t>PT P2062</t>
  </si>
  <si>
    <t>EN P5342 179</t>
  </si>
  <si>
    <t>PT P5342</t>
  </si>
  <si>
    <t>EN P4312 391</t>
  </si>
  <si>
    <t>PT P4312</t>
  </si>
  <si>
    <t>EN P5507 285</t>
  </si>
  <si>
    <t>PT P5507</t>
  </si>
  <si>
    <t>EN P3660 148</t>
  </si>
  <si>
    <t>PT P3660</t>
  </si>
  <si>
    <t>EN P4045 57</t>
  </si>
  <si>
    <t>PT P4045</t>
  </si>
  <si>
    <t>EN P5311 368</t>
  </si>
  <si>
    <t>EN P2146 42</t>
  </si>
  <si>
    <t>PT P2146</t>
  </si>
  <si>
    <t>EN P825 285</t>
  </si>
  <si>
    <t>PT P825</t>
  </si>
  <si>
    <t>EN P2933 201</t>
  </si>
  <si>
    <t>PT P2933</t>
  </si>
  <si>
    <t>EN P2477 7</t>
  </si>
  <si>
    <t>EN P1378 230</t>
  </si>
  <si>
    <t>PT P1378</t>
  </si>
  <si>
    <t>EN P1938 151</t>
  </si>
  <si>
    <t>PT P1938</t>
  </si>
  <si>
    <t>EN P475 64</t>
  </si>
  <si>
    <t>PT P475</t>
  </si>
  <si>
    <t>EN P2776 106</t>
  </si>
  <si>
    <t>PT P2776</t>
  </si>
  <si>
    <t>EN P5494 32</t>
  </si>
  <si>
    <t>PT P5494</t>
  </si>
  <si>
    <t>EN P1885 159</t>
  </si>
  <si>
    <t>PT P1885</t>
  </si>
  <si>
    <t>EN P3403 195</t>
  </si>
  <si>
    <t>PT P3403</t>
  </si>
  <si>
    <t>EN P1439 18</t>
  </si>
  <si>
    <t>PT P1439</t>
  </si>
  <si>
    <t>EN P5827 152</t>
  </si>
  <si>
    <t>EN P4439 256</t>
  </si>
  <si>
    <t>EN P3028 197</t>
  </si>
  <si>
    <t>PT P3028</t>
  </si>
  <si>
    <t>EN P5291 20</t>
  </si>
  <si>
    <t>PT P5291</t>
  </si>
  <si>
    <t>EN P1541 4</t>
  </si>
  <si>
    <t>PT P1541</t>
  </si>
  <si>
    <t>EN P4195 279</t>
  </si>
  <si>
    <t>PT P4195</t>
  </si>
  <si>
    <t>EN P5122 115</t>
  </si>
  <si>
    <t>PT P5122</t>
  </si>
  <si>
    <t>EN P2379 217</t>
  </si>
  <si>
    <t>PT P2379</t>
  </si>
  <si>
    <t>EN P5660 346</t>
  </si>
  <si>
    <t>PT P5660</t>
  </si>
  <si>
    <t>EN P2415 231</t>
  </si>
  <si>
    <t>PT P2415</t>
  </si>
  <si>
    <t>EN P3601 230</t>
  </si>
  <si>
    <t>EN P3999 68</t>
  </si>
  <si>
    <t>PT P3999</t>
  </si>
  <si>
    <t>EN P4336 199</t>
  </si>
  <si>
    <t>PT P4336</t>
  </si>
  <si>
    <t>EN P646 1</t>
  </si>
  <si>
    <t>PT P646</t>
  </si>
  <si>
    <t>EN P5742 325</t>
  </si>
  <si>
    <t>EN P4758 329</t>
  </si>
  <si>
    <t>PT P4758</t>
  </si>
  <si>
    <t>EN P4842 152</t>
  </si>
  <si>
    <t>PT P4842</t>
  </si>
  <si>
    <t>EN P1500 208</t>
  </si>
  <si>
    <t>PT P1500</t>
  </si>
  <si>
    <t>EN P2201 392</t>
  </si>
  <si>
    <t>PT P2201</t>
  </si>
  <si>
    <t>EN P1774 114</t>
  </si>
  <si>
    <t>PT P1774</t>
  </si>
  <si>
    <t>EN P3283 294</t>
  </si>
  <si>
    <t>PT P3283</t>
  </si>
  <si>
    <t>EN P5436 278</t>
  </si>
  <si>
    <t>PT P5436</t>
  </si>
  <si>
    <t>EN P4548 63</t>
  </si>
  <si>
    <t>PT P4548</t>
  </si>
  <si>
    <t>EN P5640 263</t>
  </si>
  <si>
    <t>PT P5640</t>
  </si>
  <si>
    <t>EN P4526 275</t>
  </si>
  <si>
    <t>PT P4526</t>
  </si>
  <si>
    <t>EN P5925 24</t>
  </si>
  <si>
    <t>PT P5925</t>
  </si>
  <si>
    <t>EN P4576 111</t>
  </si>
  <si>
    <t>PT P4576</t>
  </si>
  <si>
    <t>EN P1260 319</t>
  </si>
  <si>
    <t>PT P1260</t>
  </si>
  <si>
    <t>EN P322 329</t>
  </si>
  <si>
    <t>PT P322</t>
  </si>
  <si>
    <t>EN P4874 268</t>
  </si>
  <si>
    <t>PT P4874</t>
  </si>
  <si>
    <t>EN P5125 319</t>
  </si>
  <si>
    <t>PT P5125</t>
  </si>
  <si>
    <t>EN P4192 98</t>
  </si>
  <si>
    <t>PT P4192</t>
  </si>
  <si>
    <t>EN P5135 173</t>
  </si>
  <si>
    <t>PT P5135</t>
  </si>
  <si>
    <t>EN P5654 142</t>
  </si>
  <si>
    <t>PT P5654</t>
  </si>
  <si>
    <t>EN P3655 69</t>
  </si>
  <si>
    <t>PT P3655</t>
  </si>
  <si>
    <t>EN P5587 165</t>
  </si>
  <si>
    <t>EN P4655 399</t>
  </si>
  <si>
    <t>PT P4655</t>
  </si>
  <si>
    <t>EN P2616 25</t>
  </si>
  <si>
    <t>PT P2616</t>
  </si>
  <si>
    <t>EN P3322 120</t>
  </si>
  <si>
    <t>PT P3322</t>
  </si>
  <si>
    <t>EN P2372 394</t>
  </si>
  <si>
    <t>PT P2372</t>
  </si>
  <si>
    <t>EN P3493 294</t>
  </si>
  <si>
    <t>PT P3493</t>
  </si>
  <si>
    <t>EN P5460 356</t>
  </si>
  <si>
    <t>PT P5460</t>
  </si>
  <si>
    <t>EN P1788 164</t>
  </si>
  <si>
    <t>PT P1788</t>
  </si>
  <si>
    <t>EN P4771 315</t>
  </si>
  <si>
    <t>PT P4771</t>
  </si>
  <si>
    <t>EN P44 91</t>
  </si>
  <si>
    <t>PT P44</t>
  </si>
  <si>
    <t>EN P320 268</t>
  </si>
  <si>
    <t>PT P320</t>
  </si>
  <si>
    <t>EN P5520 12</t>
  </si>
  <si>
    <t>PT P5520</t>
  </si>
  <si>
    <t>EN P4792 248</t>
  </si>
  <si>
    <t>PT P4792</t>
  </si>
  <si>
    <t>EN P22 178</t>
  </si>
  <si>
    <t>PT P22</t>
  </si>
  <si>
    <t>EN P2930 85</t>
  </si>
  <si>
    <t>PT P2930</t>
  </si>
  <si>
    <t>EN P4799 381</t>
  </si>
  <si>
    <t>PT P4799</t>
  </si>
  <si>
    <t>EN P4794 303</t>
  </si>
  <si>
    <t>PT P4794</t>
  </si>
  <si>
    <t>EN P1646 294</t>
  </si>
  <si>
    <t>PT P1646</t>
  </si>
  <si>
    <t>EN P745 239</t>
  </si>
  <si>
    <t>PT P745</t>
  </si>
  <si>
    <t>EN P2212 168</t>
  </si>
  <si>
    <t>PT P2212</t>
  </si>
  <si>
    <t>EN P2757 70</t>
  </si>
  <si>
    <t>PT P2757</t>
  </si>
  <si>
    <t>EN P981 213</t>
  </si>
  <si>
    <t>PT P981</t>
  </si>
  <si>
    <t>EN P2388 38</t>
  </si>
  <si>
    <t>PT P2388</t>
  </si>
  <si>
    <t>EN P2833 364</t>
  </si>
  <si>
    <t>PT P2833</t>
  </si>
  <si>
    <t>EN P359 257</t>
  </si>
  <si>
    <t>PT P359</t>
  </si>
  <si>
    <t>EN P1414 357</t>
  </si>
  <si>
    <t>PT P1414</t>
  </si>
  <si>
    <t>EN P268 240</t>
  </si>
  <si>
    <t>PT P268</t>
  </si>
  <si>
    <t>EN P1876 89</t>
  </si>
  <si>
    <t>PT P1876</t>
  </si>
  <si>
    <t>EN P5492 105</t>
  </si>
  <si>
    <t>PT P5492</t>
  </si>
  <si>
    <t>EN P769 45</t>
  </si>
  <si>
    <t>PT P769</t>
  </si>
  <si>
    <t>EN P1766 274</t>
  </si>
  <si>
    <t>PT P1766</t>
  </si>
  <si>
    <t>EN P1017 309</t>
  </si>
  <si>
    <t>PT P1017</t>
  </si>
  <si>
    <t>EN P2328 55</t>
  </si>
  <si>
    <t>PT P2328</t>
  </si>
  <si>
    <t>EN P3047 5</t>
  </si>
  <si>
    <t>PT P3047</t>
  </si>
  <si>
    <t>EN P3836 254</t>
  </si>
  <si>
    <t>PT P3836</t>
  </si>
  <si>
    <t>EN P2167 119</t>
  </si>
  <si>
    <t>PT P2167</t>
  </si>
  <si>
    <t>EN P1543 73</t>
  </si>
  <si>
    <t>PT P1543</t>
  </si>
  <si>
    <t>EN P1279 258</t>
  </si>
  <si>
    <t>PT P1279</t>
  </si>
  <si>
    <t>EN P3389 36</t>
  </si>
  <si>
    <t>PT P3389</t>
  </si>
  <si>
    <t>EN P918 148</t>
  </si>
  <si>
    <t>PT P918</t>
  </si>
  <si>
    <t>EN P2839 117</t>
  </si>
  <si>
    <t>PT P2839</t>
  </si>
  <si>
    <t>EN P5499 218</t>
  </si>
  <si>
    <t>PT P5499</t>
  </si>
  <si>
    <t>EN P5345 50</t>
  </si>
  <si>
    <t>PT P5345</t>
  </si>
  <si>
    <t>EN P3402 167</t>
  </si>
  <si>
    <t>PT P3402</t>
  </si>
  <si>
    <t>EN P3355 157</t>
  </si>
  <si>
    <t>PT P3355</t>
  </si>
  <si>
    <t>EN P5307 297</t>
  </si>
  <si>
    <t>PT P5307</t>
  </si>
  <si>
    <t>EN P3695 373</t>
  </si>
  <si>
    <t>PT P3695</t>
  </si>
  <si>
    <t>EN P1816 59</t>
  </si>
  <si>
    <t>PT P1816</t>
  </si>
  <si>
    <t>EN P1104 24</t>
  </si>
  <si>
    <t>PT P1104</t>
  </si>
  <si>
    <t>EN P4039 65</t>
  </si>
  <si>
    <t>PT P4039</t>
  </si>
  <si>
    <t>EN P2457 166</t>
  </si>
  <si>
    <t>PT P2457</t>
  </si>
  <si>
    <t>EN P1352 237</t>
  </si>
  <si>
    <t>PT P1352</t>
  </si>
  <si>
    <t>EN P4041 309</t>
  </si>
  <si>
    <t>PT P4041</t>
  </si>
  <si>
    <t>EN P5014 61</t>
  </si>
  <si>
    <t>PT P5014</t>
  </si>
  <si>
    <t>EN P891 140</t>
  </si>
  <si>
    <t>EN P767 66</t>
  </si>
  <si>
    <t>EN P2886 374</t>
  </si>
  <si>
    <t>PT P2886</t>
  </si>
  <si>
    <t>EN P5868 94</t>
  </si>
  <si>
    <t>PT P5868</t>
  </si>
  <si>
    <t>EN P833 382</t>
  </si>
  <si>
    <t>PT P833</t>
  </si>
  <si>
    <t>EN P4345 165</t>
  </si>
  <si>
    <t>PT P4345</t>
  </si>
  <si>
    <t>EN P5317 104</t>
  </si>
  <si>
    <t>PT P5317</t>
  </si>
  <si>
    <t>EN P4450 144</t>
  </si>
  <si>
    <t>EN P5526 389</t>
  </si>
  <si>
    <t>PT P5526</t>
  </si>
  <si>
    <t>EN P486 162</t>
  </si>
  <si>
    <t>PT P486</t>
  </si>
  <si>
    <t>EN P2651 70</t>
  </si>
  <si>
    <t>EN P3289 83</t>
  </si>
  <si>
    <t>PT P3289</t>
  </si>
  <si>
    <t>EN P4804 269</t>
  </si>
  <si>
    <t>PT P4804</t>
  </si>
  <si>
    <t>EN P5668 365</t>
  </si>
  <si>
    <t>PT P5668</t>
  </si>
  <si>
    <t>EN P5627 114</t>
  </si>
  <si>
    <t>PT P5627</t>
  </si>
  <si>
    <t>EN P1118 143</t>
  </si>
  <si>
    <t>PT P1118</t>
  </si>
  <si>
    <t>EN P3006 131</t>
  </si>
  <si>
    <t>PT P3006</t>
  </si>
  <si>
    <t>EN P4024 329</t>
  </si>
  <si>
    <t>PT P4024</t>
  </si>
  <si>
    <t>EN P5410 40</t>
  </si>
  <si>
    <t>PT P5410</t>
  </si>
  <si>
    <t>EN P3434 145</t>
  </si>
  <si>
    <t>PT P3434</t>
  </si>
  <si>
    <t>EN P3476 29</t>
  </si>
  <si>
    <t>PT P3476</t>
  </si>
  <si>
    <t>EN P4273 180</t>
  </si>
  <si>
    <t>PT P4273</t>
  </si>
  <si>
    <t>EN P5441 219</t>
  </si>
  <si>
    <t>PT P5441</t>
  </si>
  <si>
    <t>EN P1612 15</t>
  </si>
  <si>
    <t>PT P1612</t>
  </si>
  <si>
    <t>EN P3031 93</t>
  </si>
  <si>
    <t>PT P3031</t>
  </si>
  <si>
    <t>EN P5254 272</t>
  </si>
  <si>
    <t>PT P5254</t>
  </si>
  <si>
    <t>EN P1230 389</t>
  </si>
  <si>
    <t>PT P1230</t>
  </si>
  <si>
    <t>EN P3541 198</t>
  </si>
  <si>
    <t>PT P3541</t>
  </si>
  <si>
    <t>EN P3251 204</t>
  </si>
  <si>
    <t>PT P3251</t>
  </si>
  <si>
    <t>EN P4792 46</t>
  </si>
  <si>
    <t>EN P2737 257</t>
  </si>
  <si>
    <t>PT P2737</t>
  </si>
  <si>
    <t>EN P2291 301</t>
  </si>
  <si>
    <t>PT P2291</t>
  </si>
  <si>
    <t>EN P4965 247</t>
  </si>
  <si>
    <t>PT P4965</t>
  </si>
  <si>
    <t>EN P2160 259</t>
  </si>
  <si>
    <t>PT P2160</t>
  </si>
  <si>
    <t>EN P3430 389</t>
  </si>
  <si>
    <t>PT P3430</t>
  </si>
  <si>
    <t>EN P4793 382</t>
  </si>
  <si>
    <t>PT P4793</t>
  </si>
  <si>
    <t>EN P1794 88</t>
  </si>
  <si>
    <t>PT P1794</t>
  </si>
  <si>
    <t>EN P5852 58</t>
  </si>
  <si>
    <t>PT P5852</t>
  </si>
  <si>
    <t>EN P5661 396</t>
  </si>
  <si>
    <t>PT P5661</t>
  </si>
  <si>
    <t>EN P4024 198</t>
  </si>
  <si>
    <t>EN P2133 132</t>
  </si>
  <si>
    <t>PT P2133</t>
  </si>
  <si>
    <t>EN P5934 65</t>
  </si>
  <si>
    <t>EN P3458 294</t>
  </si>
  <si>
    <t>PT P3458</t>
  </si>
  <si>
    <t>EN P1704 245</t>
  </si>
  <si>
    <t>EN P2417 198</t>
  </si>
  <si>
    <t>PT P2417</t>
  </si>
  <si>
    <t>EN P3699 347</t>
  </si>
  <si>
    <t>PT P3699</t>
  </si>
  <si>
    <t>EN P5366 249</t>
  </si>
  <si>
    <t>PT P5366</t>
  </si>
  <si>
    <t>EN P3974 97</t>
  </si>
  <si>
    <t>PT P3974</t>
  </si>
  <si>
    <t>EN P4054 151</t>
  </si>
  <si>
    <t>PT P4054</t>
  </si>
  <si>
    <t>EN P873 235</t>
  </si>
  <si>
    <t>PT P873</t>
  </si>
  <si>
    <t>EN P1443 393</t>
  </si>
  <si>
    <t>PT P1443</t>
  </si>
  <si>
    <t>EN P4066 78</t>
  </si>
  <si>
    <t>PT P4066</t>
  </si>
  <si>
    <t>EN P5895 251</t>
  </si>
  <si>
    <t>PT P5895</t>
  </si>
  <si>
    <t>EN P2123 268</t>
  </si>
  <si>
    <t>PT P2123</t>
  </si>
  <si>
    <t>EN P2033 112</t>
  </si>
  <si>
    <t>PT P2033</t>
  </si>
  <si>
    <t>EN P3450 374</t>
  </si>
  <si>
    <t>PT P3450</t>
  </si>
  <si>
    <t>EN P1592 53</t>
  </si>
  <si>
    <t>PT P1592</t>
  </si>
  <si>
    <t>EN P2086 238</t>
  </si>
  <si>
    <t>EN P1432 295</t>
  </si>
  <si>
    <t>PT P1432</t>
  </si>
  <si>
    <t>EN P4448 214</t>
  </si>
  <si>
    <t>PT P4448</t>
  </si>
  <si>
    <t>EN P722 7</t>
  </si>
  <si>
    <t>PT P722</t>
  </si>
  <si>
    <t>EN P1692 186</t>
  </si>
  <si>
    <t>PT P1692</t>
  </si>
  <si>
    <t>EN P3067 146</t>
  </si>
  <si>
    <t>PT P3067</t>
  </si>
  <si>
    <t>EN P4809 241</t>
  </si>
  <si>
    <t>PT P4809</t>
  </si>
  <si>
    <t>EN P4049 1</t>
  </si>
  <si>
    <t>EN P3998 146</t>
  </si>
  <si>
    <t>PT P3998</t>
  </si>
  <si>
    <t>EN P4300 246</t>
  </si>
  <si>
    <t>PT P4300</t>
  </si>
  <si>
    <t>EN P2245 81</t>
  </si>
  <si>
    <t>PT P2245</t>
  </si>
  <si>
    <t>EN P2780 1</t>
  </si>
  <si>
    <t>PT P2780</t>
  </si>
  <si>
    <t>EN P1286 81</t>
  </si>
  <si>
    <t>PT P1286</t>
  </si>
  <si>
    <t>EN P2479 78</t>
  </si>
  <si>
    <t>PT P2479</t>
  </si>
  <si>
    <t>EN P405 54</t>
  </si>
  <si>
    <t>PT P405</t>
  </si>
  <si>
    <t>EN P1184 17</t>
  </si>
  <si>
    <t>PT P1184</t>
  </si>
  <si>
    <t>EN P2668 7</t>
  </si>
  <si>
    <t>PT P2668</t>
  </si>
  <si>
    <t>EN P1349 279</t>
  </si>
  <si>
    <t>PT P1349</t>
  </si>
  <si>
    <t>EN P3293 15</t>
  </si>
  <si>
    <t>PT P3293</t>
  </si>
  <si>
    <t>EN P3452 359</t>
  </si>
  <si>
    <t>PT P3452</t>
  </si>
  <si>
    <t>EN P2936 352</t>
  </si>
  <si>
    <t>EN P4445 51</t>
  </si>
  <si>
    <t>PT P4445</t>
  </si>
  <si>
    <t>EN P4610 79</t>
  </si>
  <si>
    <t>PT P4610</t>
  </si>
  <si>
    <t>EN P3153 15</t>
  </si>
  <si>
    <t>PT P3153</t>
  </si>
  <si>
    <t>EN P4904 336</t>
  </si>
  <si>
    <t>PT P4904</t>
  </si>
  <si>
    <t>EN P1578 197</t>
  </si>
  <si>
    <t>PT P1578</t>
  </si>
  <si>
    <t>EN P4028 26</t>
  </si>
  <si>
    <t>PT P4028</t>
  </si>
  <si>
    <t>EN P3157 297</t>
  </si>
  <si>
    <t>PT P3157</t>
  </si>
  <si>
    <t>EN P4975 236</t>
  </si>
  <si>
    <t>PT P4975</t>
  </si>
  <si>
    <t>EN P4040 394</t>
  </si>
  <si>
    <t>PT P4040</t>
  </si>
  <si>
    <t>EN P5870 315</t>
  </si>
  <si>
    <t>PT P5870</t>
  </si>
  <si>
    <t>EN P5394 215</t>
  </si>
  <si>
    <t>PT P5394</t>
  </si>
  <si>
    <t>EN P3190 307</t>
  </si>
  <si>
    <t>PT P3190</t>
  </si>
  <si>
    <t>EN P5635 190</t>
  </si>
  <si>
    <t>PT P5635</t>
  </si>
  <si>
    <t>EN P5204 132</t>
  </si>
  <si>
    <t>PT P5204</t>
  </si>
  <si>
    <t>EN P1317 98</t>
  </si>
  <si>
    <t>PT P1317</t>
  </si>
  <si>
    <t>EN P4483 30</t>
  </si>
  <si>
    <t>PT P4483</t>
  </si>
  <si>
    <t>EN P161 127</t>
  </si>
  <si>
    <t>PT P161</t>
  </si>
  <si>
    <t>EN P3831 379</t>
  </si>
  <si>
    <t>PT P3831</t>
  </si>
  <si>
    <t>EN P1428 139</t>
  </si>
  <si>
    <t>PT P1428</t>
  </si>
  <si>
    <t>EN P3406 257</t>
  </si>
  <si>
    <t>PT P3406</t>
  </si>
  <si>
    <t>EN P1454 280</t>
  </si>
  <si>
    <t>PT P1454</t>
  </si>
  <si>
    <t>EN P4167 41</t>
  </si>
  <si>
    <t>PT P4167</t>
  </si>
  <si>
    <t>EN P5752 176</t>
  </si>
  <si>
    <t>PT P5752</t>
  </si>
  <si>
    <t>EN P43 121</t>
  </si>
  <si>
    <t>PT P43</t>
  </si>
  <si>
    <t>EN P1620 6</t>
  </si>
  <si>
    <t>PT P1620</t>
  </si>
  <si>
    <t>EN P2509 39</t>
  </si>
  <si>
    <t>PT P2509</t>
  </si>
  <si>
    <t>EN P4599 389</t>
  </si>
  <si>
    <t>PT P4599</t>
  </si>
  <si>
    <t>EN P369 292</t>
  </si>
  <si>
    <t>PT P369</t>
  </si>
  <si>
    <t>EN P2562 7</t>
  </si>
  <si>
    <t>PT P2562</t>
  </si>
  <si>
    <t>EN P4679 393</t>
  </si>
  <si>
    <t>EN P4510 224</t>
  </si>
  <si>
    <t>PT P4510</t>
  </si>
  <si>
    <t>EN P3801 227</t>
  </si>
  <si>
    <t>PT P3801</t>
  </si>
  <si>
    <t>EN P5425 293</t>
  </si>
  <si>
    <t>PT P5425</t>
  </si>
  <si>
    <t>EN P4527 217</t>
  </si>
  <si>
    <t>PT P4527</t>
  </si>
  <si>
    <t>EN P3736 214</t>
  </si>
  <si>
    <t>PT P3736</t>
  </si>
  <si>
    <t>EN P163 11</t>
  </si>
  <si>
    <t>PT P163</t>
  </si>
  <si>
    <t>EN P77 142</t>
  </si>
  <si>
    <t>PT P77</t>
  </si>
  <si>
    <t>EN P5305 164</t>
  </si>
  <si>
    <t>PT P5305</t>
  </si>
  <si>
    <t>EN P5119 239</t>
  </si>
  <si>
    <t>PT P5119</t>
  </si>
  <si>
    <t>EN P5832 241</t>
  </si>
  <si>
    <t>PT P5832</t>
  </si>
  <si>
    <t>EN P4236 261</t>
  </si>
  <si>
    <t>PT P4236</t>
  </si>
  <si>
    <t>EN P3389 243</t>
  </si>
  <si>
    <t>EN P5752 250</t>
  </si>
  <si>
    <t>EN P2285 328</t>
  </si>
  <si>
    <t>PT P2285</t>
  </si>
  <si>
    <t>EN P5374 230</t>
  </si>
  <si>
    <t>PT P5374</t>
  </si>
  <si>
    <t>EN P5344 24</t>
  </si>
  <si>
    <t>PT P5344</t>
  </si>
  <si>
    <t>EN P273 36</t>
  </si>
  <si>
    <t>PT P273</t>
  </si>
  <si>
    <t>EN P1806 91</t>
  </si>
  <si>
    <t>PT P1806</t>
  </si>
  <si>
    <t>EN P1999 34</t>
  </si>
  <si>
    <t>PT P1999</t>
  </si>
  <si>
    <t>EN P828 365</t>
  </si>
  <si>
    <t>PT P828</t>
  </si>
  <si>
    <t>EN P168 249</t>
  </si>
  <si>
    <t>PT P168</t>
  </si>
  <si>
    <t>EN P4587 7</t>
  </si>
  <si>
    <t>PT P4587</t>
  </si>
  <si>
    <t>EN P442 176</t>
  </si>
  <si>
    <t>PT P442</t>
  </si>
  <si>
    <t>EN P1323 254</t>
  </si>
  <si>
    <t>PT P1323</t>
  </si>
  <si>
    <t>EN P949 244</t>
  </si>
  <si>
    <t>PT P949</t>
  </si>
  <si>
    <t>EN P2963 396</t>
  </si>
  <si>
    <t>PT P2963</t>
  </si>
  <si>
    <t>EN P4766 159</t>
  </si>
  <si>
    <t>PT P4766</t>
  </si>
  <si>
    <t>EN P4193 122</t>
  </si>
  <si>
    <t>PT P4193</t>
  </si>
  <si>
    <t>EN P4569 391</t>
  </si>
  <si>
    <t>PT P4569</t>
  </si>
  <si>
    <t>EN P4031 301</t>
  </si>
  <si>
    <t>PT P4031</t>
  </si>
  <si>
    <t>EN P2910 52</t>
  </si>
  <si>
    <t>PT P2910</t>
  </si>
  <si>
    <t>EN P1043 217</t>
  </si>
  <si>
    <t>PT P1043</t>
  </si>
  <si>
    <t>EN P1950 178</t>
  </si>
  <si>
    <t>PT P1950</t>
  </si>
  <si>
    <t>EN P1390 141</t>
  </si>
  <si>
    <t>PT P1390</t>
  </si>
  <si>
    <t>EN P1689 307</t>
  </si>
  <si>
    <t>PT P1689</t>
  </si>
  <si>
    <t>EN P900 374</t>
  </si>
  <si>
    <t>PT P900</t>
  </si>
  <si>
    <t>EN P1986 378</t>
  </si>
  <si>
    <t>PT P1986</t>
  </si>
  <si>
    <t>EN P2243 304</t>
  </si>
  <si>
    <t>PT P2243</t>
  </si>
  <si>
    <t>EN P2762 349</t>
  </si>
  <si>
    <t>PT P2762</t>
  </si>
  <si>
    <t>EN P4177 397</t>
  </si>
  <si>
    <t>PT P4177</t>
  </si>
  <si>
    <t>EN P2882 3</t>
  </si>
  <si>
    <t>PT P2882</t>
  </si>
  <si>
    <t>EN P1607 353</t>
  </si>
  <si>
    <t>PT P1607</t>
  </si>
  <si>
    <t>EN P5196 113</t>
  </si>
  <si>
    <t>PT P5196</t>
  </si>
  <si>
    <t>EN P2936 383</t>
  </si>
  <si>
    <t>EN P1214 108</t>
  </si>
  <si>
    <t>PT P1214</t>
  </si>
  <si>
    <t>EN P872 7</t>
  </si>
  <si>
    <t>PT P872</t>
  </si>
  <si>
    <t>EN P1726 47</t>
  </si>
  <si>
    <t>PT P1726</t>
  </si>
  <si>
    <t>EN P429 385</t>
  </si>
  <si>
    <t>PT P429</t>
  </si>
  <si>
    <t>EN P3555 176</t>
  </si>
  <si>
    <t>PT P3555</t>
  </si>
  <si>
    <t>EN P1450 386</t>
  </si>
  <si>
    <t>PT P1450</t>
  </si>
  <si>
    <t>EN P3348 344</t>
  </si>
  <si>
    <t>PT P3348</t>
  </si>
  <si>
    <t>EN P2415 163</t>
  </si>
  <si>
    <t>EN P1053 137</t>
  </si>
  <si>
    <t>PT P1053</t>
  </si>
  <si>
    <t>EN P1757 63</t>
  </si>
  <si>
    <t>PT P1757</t>
  </si>
  <si>
    <t>EN P2343 333</t>
  </si>
  <si>
    <t>PT P2343</t>
  </si>
  <si>
    <t>EN P241 225</t>
  </si>
  <si>
    <t>PT P241</t>
  </si>
  <si>
    <t>EN P819 370</t>
  </si>
  <si>
    <t>PT P819</t>
  </si>
  <si>
    <t>EN P3268 219</t>
  </si>
  <si>
    <t>PT P3268</t>
  </si>
  <si>
    <t>EN P1370 200</t>
  </si>
  <si>
    <t>PT P1370</t>
  </si>
  <si>
    <t>EN P3189 279</t>
  </si>
  <si>
    <t>EN P5486 119</t>
  </si>
  <si>
    <t>PT P5486</t>
  </si>
  <si>
    <t>EN P2895 58</t>
  </si>
  <si>
    <t>PT P2895</t>
  </si>
  <si>
    <t>EN P3719 143</t>
  </si>
  <si>
    <t>PT P3719</t>
  </si>
  <si>
    <t>EN P5059 126</t>
  </si>
  <si>
    <t>PT P5059</t>
  </si>
  <si>
    <t>EN P1827 85</t>
  </si>
  <si>
    <t>PT P1827</t>
  </si>
  <si>
    <t>EN P4418 152</t>
  </si>
  <si>
    <t>PT P4418</t>
  </si>
  <si>
    <t>EN P5371 155</t>
  </si>
  <si>
    <t>PT P5371</t>
  </si>
  <si>
    <t>EN P5516 106</t>
  </si>
  <si>
    <t>EN P2775 229</t>
  </si>
  <si>
    <t>PT P2775</t>
  </si>
  <si>
    <t>EN P5218 293</t>
  </si>
  <si>
    <t>PT P5218</t>
  </si>
  <si>
    <t>EN P954 136</t>
  </si>
  <si>
    <t>EN P4152 321</t>
  </si>
  <si>
    <t>PT P4152</t>
  </si>
  <si>
    <t>EN P2728 336</t>
  </si>
  <si>
    <t>PT P2728</t>
  </si>
  <si>
    <t>EN P64 118</t>
  </si>
  <si>
    <t>PT P64</t>
  </si>
  <si>
    <t>EN P5235 118</t>
  </si>
  <si>
    <t>PT P5235</t>
  </si>
  <si>
    <t>EN P785 349</t>
  </si>
  <si>
    <t>PT P785</t>
  </si>
  <si>
    <t>EN P1502 177</t>
  </si>
  <si>
    <t>PT P1502</t>
  </si>
  <si>
    <t>EN P3168 73</t>
  </si>
  <si>
    <t>EN P3250 108</t>
  </si>
  <si>
    <t>PT P3250</t>
  </si>
  <si>
    <t>EN P983 87</t>
  </si>
  <si>
    <t>PT P983</t>
  </si>
  <si>
    <t>EN P1793 230</t>
  </si>
  <si>
    <t>PT P1793</t>
  </si>
  <si>
    <t>EN P1288 1</t>
  </si>
  <si>
    <t>PT P1288</t>
  </si>
  <si>
    <t>EN P1696 339</t>
  </si>
  <si>
    <t>PT P1696</t>
  </si>
  <si>
    <t>EN P3286 16</t>
  </si>
  <si>
    <t>PT P3286</t>
  </si>
  <si>
    <t>EN P528 389</t>
  </si>
  <si>
    <t>EN P4085 303</t>
  </si>
  <si>
    <t>PT P4085</t>
  </si>
  <si>
    <t>EN P1701 29</t>
  </si>
  <si>
    <t>PT P1701</t>
  </si>
  <si>
    <t>EN P145 132</t>
  </si>
  <si>
    <t>PT P145</t>
  </si>
  <si>
    <t>EN P1961 220</t>
  </si>
  <si>
    <t>PT P1961</t>
  </si>
  <si>
    <t>EN P5500 361</t>
  </si>
  <si>
    <t>PT P5500</t>
  </si>
  <si>
    <t>EN P2592 40</t>
  </si>
  <si>
    <t>PT P2592</t>
  </si>
  <si>
    <t>EN P2047 52</t>
  </si>
  <si>
    <t>PT P2047</t>
  </si>
  <si>
    <t>EN P3885 391</t>
  </si>
  <si>
    <t>PT P3885</t>
  </si>
  <si>
    <t>EN P1390 187</t>
  </si>
  <si>
    <t>EN P3765 125</t>
  </si>
  <si>
    <t>PT P3765</t>
  </si>
  <si>
    <t>EN P5836 122</t>
  </si>
  <si>
    <t>PT P5836</t>
  </si>
  <si>
    <t>EN P5828 248</t>
  </si>
  <si>
    <t>PT P5828</t>
  </si>
  <si>
    <t>EN P151 163</t>
  </si>
  <si>
    <t>PT P151</t>
  </si>
  <si>
    <t>EN P3299 383</t>
  </si>
  <si>
    <t>PT P3299</t>
  </si>
  <si>
    <t>EN P3713 232</t>
  </si>
  <si>
    <t>PT P3713</t>
  </si>
  <si>
    <t>EN P5601 155</t>
  </si>
  <si>
    <t>PT P5601</t>
  </si>
  <si>
    <t>EN P586 247</t>
  </si>
  <si>
    <t>PT P586</t>
  </si>
  <si>
    <t>EN P5404 180</t>
  </si>
  <si>
    <t>PT P5404</t>
  </si>
  <si>
    <t>EN P4903 383</t>
  </si>
  <si>
    <t>PT P4903</t>
  </si>
  <si>
    <t>EN P57 164</t>
  </si>
  <si>
    <t>PT P57</t>
  </si>
  <si>
    <t>EN P2755 122</t>
  </si>
  <si>
    <t>PT P2755</t>
  </si>
  <si>
    <t>EN P2343 369</t>
  </si>
  <si>
    <t>EN P1495 304</t>
  </si>
  <si>
    <t>PT P1495</t>
  </si>
  <si>
    <t>EN P1448 244</t>
  </si>
  <si>
    <t>PT P1448</t>
  </si>
  <si>
    <t>EN P5047 239</t>
  </si>
  <si>
    <t>PT P5047</t>
  </si>
  <si>
    <t>EN P5922 278</t>
  </si>
  <si>
    <t>PT P5922</t>
  </si>
  <si>
    <t>EN P3431 352</t>
  </si>
  <si>
    <t>PT P3431</t>
  </si>
  <si>
    <t>EN P4218 232</t>
  </si>
  <si>
    <t>PT P4218</t>
  </si>
  <si>
    <t>EN P2217 250</t>
  </si>
  <si>
    <t>EN P1194 271</t>
  </si>
  <si>
    <t>PT P1194</t>
  </si>
  <si>
    <t>EN P5156 5</t>
  </si>
  <si>
    <t>PT P5156</t>
  </si>
  <si>
    <t>EN P628 132</t>
  </si>
  <si>
    <t>PT P628</t>
  </si>
  <si>
    <t>EN P629 179</t>
  </si>
  <si>
    <t>PT P629</t>
  </si>
  <si>
    <t>EN P2464 380</t>
  </si>
  <si>
    <t>PT P2464</t>
  </si>
  <si>
    <t>EN P5894 385</t>
  </si>
  <si>
    <t>EN P1060 322</t>
  </si>
  <si>
    <t>PT P1060</t>
  </si>
  <si>
    <t>EN P2456 212</t>
  </si>
  <si>
    <t>PT P2456</t>
  </si>
  <si>
    <t>EN P3238 397</t>
  </si>
  <si>
    <t>PT P3238</t>
  </si>
  <si>
    <t>EN P3069 115</t>
  </si>
  <si>
    <t>PT P3069</t>
  </si>
  <si>
    <t>EN P4380 108</t>
  </si>
  <si>
    <t>PT P4380</t>
  </si>
  <si>
    <t>EN P2068 279</t>
  </si>
  <si>
    <t>PT P2068</t>
  </si>
  <si>
    <t>EN P3210 126</t>
  </si>
  <si>
    <t>PT P3210</t>
  </si>
  <si>
    <t>EN P5851 331</t>
  </si>
  <si>
    <t>PT P5851</t>
  </si>
  <si>
    <t>EN P3215 373</t>
  </si>
  <si>
    <t>PT P3215</t>
  </si>
  <si>
    <t>EN P3349 289</t>
  </si>
  <si>
    <t>EN P2930 188</t>
  </si>
  <si>
    <t>EN P3315 386</t>
  </si>
  <si>
    <t>PT P3315</t>
  </si>
  <si>
    <t>EN P2524 163</t>
  </si>
  <si>
    <t>PT P2524</t>
  </si>
  <si>
    <t>EN P2200 393</t>
  </si>
  <si>
    <t>PT P2200</t>
  </si>
  <si>
    <t>EN P2239 277</t>
  </si>
  <si>
    <t>PT P2239</t>
  </si>
  <si>
    <t>EN P3211 249</t>
  </si>
  <si>
    <t>PT P3211</t>
  </si>
  <si>
    <t>EN P1324 356</t>
  </si>
  <si>
    <t>PT P1324</t>
  </si>
  <si>
    <t>EN P5959 352</t>
  </si>
  <si>
    <t>PT P5959</t>
  </si>
  <si>
    <t>EN P4125 253</t>
  </si>
  <si>
    <t>PT P4125</t>
  </si>
  <si>
    <t>EN P845 122</t>
  </si>
  <si>
    <t>PT P845</t>
  </si>
  <si>
    <t>EN P2932 62</t>
  </si>
  <si>
    <t>PT P2932</t>
  </si>
  <si>
    <t>EN P975 363</t>
  </si>
  <si>
    <t>PT P975</t>
  </si>
  <si>
    <t>EN P3076 385</t>
  </si>
  <si>
    <t>PT P3076</t>
  </si>
  <si>
    <t>EN P3038 303</t>
  </si>
  <si>
    <t>PT P3038</t>
  </si>
  <si>
    <t>EN P602 302</t>
  </si>
  <si>
    <t>PT P602</t>
  </si>
  <si>
    <t>EN P3091 239</t>
  </si>
  <si>
    <t>PT P3091</t>
  </si>
  <si>
    <t>EN P4590 325</t>
  </si>
  <si>
    <t>PT P4590</t>
  </si>
  <si>
    <t>EN P5693 13</t>
  </si>
  <si>
    <t>PT P5693</t>
  </si>
  <si>
    <t>EN P923 395</t>
  </si>
  <si>
    <t>PT P923</t>
  </si>
  <si>
    <t>EN P3274 281</t>
  </si>
  <si>
    <t>PT P3274</t>
  </si>
  <si>
    <t>EN P3919 102</t>
  </si>
  <si>
    <t>PT P3919</t>
  </si>
  <si>
    <t>EN P4920 395</t>
  </si>
  <si>
    <t>PT P4920</t>
  </si>
  <si>
    <t>EN P4826 227</t>
  </si>
  <si>
    <t>PT P4826</t>
  </si>
  <si>
    <t>EN P129 146</t>
  </si>
  <si>
    <t>PT P129</t>
  </si>
  <si>
    <t>EN P3696 163</t>
  </si>
  <si>
    <t>PT P3696</t>
  </si>
  <si>
    <t>EN P3248 232</t>
  </si>
  <si>
    <t>PT P3248</t>
  </si>
  <si>
    <t>EN P5601 13</t>
  </si>
  <si>
    <t>EN P541 53</t>
  </si>
  <si>
    <t>PT P541</t>
  </si>
  <si>
    <t>EN P1545 312</t>
  </si>
  <si>
    <t>PT P1545</t>
  </si>
  <si>
    <t>EN P3889 168</t>
  </si>
  <si>
    <t>PT P3889</t>
  </si>
  <si>
    <t>EN P4755 131</t>
  </si>
  <si>
    <t>PT P4755</t>
  </si>
  <si>
    <t>EN P3198 19</t>
  </si>
  <si>
    <t>PT P3198</t>
  </si>
  <si>
    <t>EN P289 381</t>
  </si>
  <si>
    <t>PT P289</t>
  </si>
  <si>
    <t>EN P5570 191</t>
  </si>
  <si>
    <t>PT P5570</t>
  </si>
  <si>
    <t>EN P108 47</t>
  </si>
  <si>
    <t>PT P108</t>
  </si>
  <si>
    <t>EN P5212 75</t>
  </si>
  <si>
    <t>PT P5212</t>
  </si>
  <si>
    <t>EN P4894 305</t>
  </si>
  <si>
    <t>EN P5897 364</t>
  </si>
  <si>
    <t>PT P5897</t>
  </si>
  <si>
    <t>EN P3977 287</t>
  </si>
  <si>
    <t>PT P3977</t>
  </si>
  <si>
    <t>EN P1616 158</t>
  </si>
  <si>
    <t>PT P1616</t>
  </si>
  <si>
    <t>EN P1738 206</t>
  </si>
  <si>
    <t>PT P1738</t>
  </si>
  <si>
    <t>EN P4774 150</t>
  </si>
  <si>
    <t>PT P4774</t>
  </si>
  <si>
    <t>EN P818 309</t>
  </si>
  <si>
    <t>PT P818</t>
  </si>
  <si>
    <t>EN P2946 15</t>
  </si>
  <si>
    <t>PT P2946</t>
  </si>
  <si>
    <t>EN P1341 380</t>
  </si>
  <si>
    <t>EN P845 137</t>
  </si>
  <si>
    <t>EN P1196 2</t>
  </si>
  <si>
    <t>PT P1196</t>
  </si>
  <si>
    <t>EN P1663 29</t>
  </si>
  <si>
    <t>PT P1663</t>
  </si>
  <si>
    <t>EN P5170 376</t>
  </si>
  <si>
    <t>PT P5170</t>
  </si>
  <si>
    <t>EN P5461 87</t>
  </si>
  <si>
    <t>PT P5461</t>
  </si>
  <si>
    <t>EN P2453 276</t>
  </si>
  <si>
    <t>PT P2453</t>
  </si>
  <si>
    <t>EN P5670 300</t>
  </si>
  <si>
    <t>PT P5670</t>
  </si>
  <si>
    <t>EN P4633 78</t>
  </si>
  <si>
    <t>PT P4633</t>
  </si>
  <si>
    <t>EN P4169 130</t>
  </si>
  <si>
    <t>PT P4169</t>
  </si>
  <si>
    <t>EN P3931 274</t>
  </si>
  <si>
    <t>PT P3931</t>
  </si>
  <si>
    <t>EN P641 281</t>
  </si>
  <si>
    <t>PT P641</t>
  </si>
  <si>
    <t>EN P1877 165</t>
  </si>
  <si>
    <t>PT P1877</t>
  </si>
  <si>
    <t>EN P1203 24</t>
  </si>
  <si>
    <t>PT P1203</t>
  </si>
  <si>
    <t>EN P4132 59</t>
  </si>
  <si>
    <t>PT P4132</t>
  </si>
  <si>
    <t>EN P4424 118</t>
  </si>
  <si>
    <t>PT P4424</t>
  </si>
  <si>
    <t>EN P1518 258</t>
  </si>
  <si>
    <t>PT P1518</t>
  </si>
  <si>
    <t>EN P1981 300</t>
  </si>
  <si>
    <t>PT P1981</t>
  </si>
  <si>
    <t>EN P4662 121</t>
  </si>
  <si>
    <t>PT P4662</t>
  </si>
  <si>
    <t>EN P251 176</t>
  </si>
  <si>
    <t>PT P251</t>
  </si>
  <si>
    <t>EN P1906 347</t>
  </si>
  <si>
    <t>PT P1906</t>
  </si>
  <si>
    <t>EN P90 11</t>
  </si>
  <si>
    <t>PT P90</t>
  </si>
  <si>
    <t>EN P5352 348</t>
  </si>
  <si>
    <t>PT P5352</t>
  </si>
  <si>
    <t>EN P5004 119</t>
  </si>
  <si>
    <t>PT P5004</t>
  </si>
  <si>
    <t>EN P4051 391</t>
  </si>
  <si>
    <t>PT P4051</t>
  </si>
  <si>
    <t>EN P760 311</t>
  </si>
  <si>
    <t>PT P760</t>
  </si>
  <si>
    <t>EN P396 1</t>
  </si>
  <si>
    <t>PT P396</t>
  </si>
  <si>
    <t>EN P2268 217</t>
  </si>
  <si>
    <t>PT P2268</t>
  </si>
  <si>
    <t>EN P3829 285</t>
  </si>
  <si>
    <t>PT P3829</t>
  </si>
  <si>
    <t>EN P319 373</t>
  </si>
  <si>
    <t>PT P319</t>
  </si>
  <si>
    <t>EN P4895 350</t>
  </si>
  <si>
    <t>PT P4895</t>
  </si>
  <si>
    <t>EN P5424 34</t>
  </si>
  <si>
    <t>PT P5424</t>
  </si>
  <si>
    <t>EN P575 97</t>
  </si>
  <si>
    <t>PT P575</t>
  </si>
  <si>
    <t>EN P4604 281</t>
  </si>
  <si>
    <t>PT P4604</t>
  </si>
  <si>
    <t>EN P4662 107</t>
  </si>
  <si>
    <t>EN P1522 196</t>
  </si>
  <si>
    <t>PT P1522</t>
  </si>
  <si>
    <t>EN P2693 159</t>
  </si>
  <si>
    <t>PT P2693</t>
  </si>
  <si>
    <t>EN P2852 4</t>
  </si>
  <si>
    <t>PT P2852</t>
  </si>
  <si>
    <t>EN P5662 301</t>
  </si>
  <si>
    <t>PT P5662</t>
  </si>
  <si>
    <t>EN P2170 187</t>
  </si>
  <si>
    <t>PT P2170</t>
  </si>
  <si>
    <t>EN P387 316</t>
  </si>
  <si>
    <t>PT P387</t>
  </si>
  <si>
    <t>EN P1031 81</t>
  </si>
  <si>
    <t>PT P1031</t>
  </si>
  <si>
    <t>EN P945 151</t>
  </si>
  <si>
    <t>PT P945</t>
  </si>
  <si>
    <t>EN P3187 44</t>
  </si>
  <si>
    <t>EN P3147 126</t>
  </si>
  <si>
    <t>PT P3147</t>
  </si>
  <si>
    <t>EN P4121 130</t>
  </si>
  <si>
    <t>PT P4121</t>
  </si>
  <si>
    <t>EN P4448 366</t>
  </si>
  <si>
    <t>EN P4263 335</t>
  </si>
  <si>
    <t>PT P4263</t>
  </si>
  <si>
    <t>EN P1082 304</t>
  </si>
  <si>
    <t>PT P1082</t>
  </si>
  <si>
    <t>EN P339 204</t>
  </si>
  <si>
    <t>EN P2536 30</t>
  </si>
  <si>
    <t>PT P2536</t>
  </si>
  <si>
    <t>EN P1366 82</t>
  </si>
  <si>
    <t>PT P1366</t>
  </si>
  <si>
    <t>EN P4752 208</t>
  </si>
  <si>
    <t>PT P4752</t>
  </si>
  <si>
    <t>EN P1785 122</t>
  </si>
  <si>
    <t>PT P1785</t>
  </si>
  <si>
    <t>EN P5633 118</t>
  </si>
  <si>
    <t>PT P5633</t>
  </si>
  <si>
    <t>EN P4132 394</t>
  </si>
  <si>
    <t>EN P1576 265</t>
  </si>
  <si>
    <t>EN P5519 380</t>
  </si>
  <si>
    <t>PT P5519</t>
  </si>
  <si>
    <t>EN P5826 371</t>
  </si>
  <si>
    <t>PT P5826</t>
  </si>
  <si>
    <t>EN P5993 94</t>
  </si>
  <si>
    <t>PT P5993</t>
  </si>
  <si>
    <t>EN P4469 321</t>
  </si>
  <si>
    <t>PT P4469</t>
  </si>
  <si>
    <t>EN P4548 373</t>
  </si>
  <si>
    <t>EN P1809 3</t>
  </si>
  <si>
    <t>EN P4279 93</t>
  </si>
  <si>
    <t>PT P4279</t>
  </si>
  <si>
    <t>EN P3805 223</t>
  </si>
  <si>
    <t>PT P3805</t>
  </si>
  <si>
    <t>EN P5723 154</t>
  </si>
  <si>
    <t>PT P5723</t>
  </si>
  <si>
    <t>EN P2018 360</t>
  </si>
  <si>
    <t>EN P1028 199</t>
  </si>
  <si>
    <t>PT P1028</t>
  </si>
  <si>
    <t>EN P1326 227</t>
  </si>
  <si>
    <t>PT P1326</t>
  </si>
  <si>
    <t>EN P1030 27</t>
  </si>
  <si>
    <t>PT P1030</t>
  </si>
  <si>
    <t>EN P2343 188</t>
  </si>
  <si>
    <t>EN P764 119</t>
  </si>
  <si>
    <t>PT P764</t>
  </si>
  <si>
    <t>EN P118 113</t>
  </si>
  <si>
    <t>PT P118</t>
  </si>
  <si>
    <t>EN P2284 25</t>
  </si>
  <si>
    <t>PT P2284</t>
  </si>
  <si>
    <t>EN P2275 259</t>
  </si>
  <si>
    <t>PT P2275</t>
  </si>
  <si>
    <t>EN P4965 129</t>
  </si>
  <si>
    <t>EN P268 28</t>
  </si>
  <si>
    <t>EN P4690 168</t>
  </si>
  <si>
    <t>PT P4690</t>
  </si>
  <si>
    <t>EN P4855 188</t>
  </si>
  <si>
    <t>PT P4855</t>
  </si>
  <si>
    <t>EN P4483 181</t>
  </si>
  <si>
    <t>EN P3326 119</t>
  </si>
  <si>
    <t>PT P3326</t>
  </si>
  <si>
    <t>EN P4296 135</t>
  </si>
  <si>
    <t>PT P4296</t>
  </si>
  <si>
    <t>EN P1296 400</t>
  </si>
  <si>
    <t>PT P1296</t>
  </si>
  <si>
    <t>EN P2640 319</t>
  </si>
  <si>
    <t>PT P2640</t>
  </si>
  <si>
    <t>EN P179 188</t>
  </si>
  <si>
    <t>PT P179</t>
  </si>
  <si>
    <t>EN P3804 269</t>
  </si>
  <si>
    <t>PT P3804</t>
  </si>
  <si>
    <t>EN P2639 280</t>
  </si>
  <si>
    <t>PT P2639</t>
  </si>
  <si>
    <t>EN P1257 175</t>
  </si>
  <si>
    <t>PT P1257</t>
  </si>
  <si>
    <t>EN P2456 232</t>
  </si>
  <si>
    <t>EN P2745 324</t>
  </si>
  <si>
    <t>PT P2745</t>
  </si>
  <si>
    <t>EN P2321 63</t>
  </si>
  <si>
    <t>PT P2321</t>
  </si>
  <si>
    <t>EN P3346 208</t>
  </si>
  <si>
    <t>PT P3346</t>
  </si>
  <si>
    <t>EN P5095 87</t>
  </si>
  <si>
    <t>PT P5095</t>
  </si>
  <si>
    <t>EN P5504 96</t>
  </si>
  <si>
    <t>PT P5504</t>
  </si>
  <si>
    <t>EN P1008 98</t>
  </si>
  <si>
    <t>PT P1008</t>
  </si>
  <si>
    <t>EN P3720 265</t>
  </si>
  <si>
    <t>PT P3720</t>
  </si>
  <si>
    <t>EN P3167 53</t>
  </si>
  <si>
    <t>PT P3167</t>
  </si>
  <si>
    <t>EN P4194 135</t>
  </si>
  <si>
    <t>PT P4194</t>
  </si>
  <si>
    <t>EN P4570 39</t>
  </si>
  <si>
    <t>EN P250 337</t>
  </si>
  <si>
    <t>PT P250</t>
  </si>
  <si>
    <t>EN P1589 112</t>
  </si>
  <si>
    <t>PT P1589</t>
  </si>
  <si>
    <t>EN P2863 73</t>
  </si>
  <si>
    <t>PT P2863</t>
  </si>
  <si>
    <t>EN P3568 208</t>
  </si>
  <si>
    <t>PT P3568</t>
  </si>
  <si>
    <t>EN P21 61</t>
  </si>
  <si>
    <t>PT P21</t>
  </si>
  <si>
    <t>EN P5849 219</t>
  </si>
  <si>
    <t>PT P5849</t>
  </si>
  <si>
    <t>EN P1027 185</t>
  </si>
  <si>
    <t>PT P1027</t>
  </si>
  <si>
    <t>EN P4103 271</t>
  </si>
  <si>
    <t>PT P4103</t>
  </si>
  <si>
    <t>EN P2120 66</t>
  </si>
  <si>
    <t>PT P2120</t>
  </si>
  <si>
    <t>EN P1335 275</t>
  </si>
  <si>
    <t>PT P1335</t>
  </si>
  <si>
    <t>EN P37 299</t>
  </si>
  <si>
    <t>PT P37</t>
  </si>
  <si>
    <t>EN P1423 74</t>
  </si>
  <si>
    <t>PT P1423</t>
  </si>
  <si>
    <t>EN P317 311</t>
  </si>
  <si>
    <t>PT P317</t>
  </si>
  <si>
    <t>EN P2413 67</t>
  </si>
  <si>
    <t>PT P2413</t>
  </si>
  <si>
    <t>EN P1242 285</t>
  </si>
  <si>
    <t>PT P1242</t>
  </si>
  <si>
    <t>EN P5119 386</t>
  </si>
  <si>
    <t>EN P2350 295</t>
  </si>
  <si>
    <t>PT P2350</t>
  </si>
  <si>
    <t>EN P1855 371</t>
  </si>
  <si>
    <t>PT P1855</t>
  </si>
  <si>
    <t>EN P2469 29</t>
  </si>
  <si>
    <t>PT P2469</t>
  </si>
  <si>
    <t>EN P4312 196</t>
  </si>
  <si>
    <t>EN P4089 106</t>
  </si>
  <si>
    <t>PT P4089</t>
  </si>
  <si>
    <t>EN P741 128</t>
  </si>
  <si>
    <t>PT P741</t>
  </si>
  <si>
    <t>EN P801 128</t>
  </si>
  <si>
    <t>PT P801</t>
  </si>
  <si>
    <t>EN P2676 101</t>
  </si>
  <si>
    <t>PT P2676</t>
  </si>
  <si>
    <t>EN P2295 188</t>
  </si>
  <si>
    <t>PT P2295</t>
  </si>
  <si>
    <t>EN P446 261</t>
  </si>
  <si>
    <t>PT P446</t>
  </si>
  <si>
    <t>EN P5136 210</t>
  </si>
  <si>
    <t>PT P5136</t>
  </si>
  <si>
    <t>EN P2671 241</t>
  </si>
  <si>
    <t>PT P2671</t>
  </si>
  <si>
    <t>EN P5240 179</t>
  </si>
  <si>
    <t>PT P5240</t>
  </si>
  <si>
    <t>EN P1836 58</t>
  </si>
  <si>
    <t>PT P1836</t>
  </si>
  <si>
    <t>EN P3540 322</t>
  </si>
  <si>
    <t>PT P3540</t>
  </si>
  <si>
    <t>EN P5853 118</t>
  </si>
  <si>
    <t>PT P5853</t>
  </si>
  <si>
    <t>EN P1907 111</t>
  </si>
  <si>
    <t>PT P1907</t>
  </si>
  <si>
    <t>EN P4286 93</t>
  </si>
  <si>
    <t>PT P4286</t>
  </si>
  <si>
    <t>EN P5861 74</t>
  </si>
  <si>
    <t>PT P5861</t>
  </si>
  <si>
    <t>EN P1628 150</t>
  </si>
  <si>
    <t>PT P1628</t>
  </si>
  <si>
    <t>EN P2023 125</t>
  </si>
  <si>
    <t>PT P2023</t>
  </si>
  <si>
    <t>EN P4637 197</t>
  </si>
  <si>
    <t>PT P4637</t>
  </si>
  <si>
    <t>EN P1623 395</t>
  </si>
  <si>
    <t>PT P1623</t>
  </si>
  <si>
    <t>EN P2324 98</t>
  </si>
  <si>
    <t>PT P2324</t>
  </si>
  <si>
    <t>EN P2678 178</t>
  </si>
  <si>
    <t>PT P2678</t>
  </si>
  <si>
    <t>EN P3715 258</t>
  </si>
  <si>
    <t>PT P3715</t>
  </si>
  <si>
    <t>EN P4670 391</t>
  </si>
  <si>
    <t>EN P3927 27</t>
  </si>
  <si>
    <t>PT P3927</t>
  </si>
  <si>
    <t>EN P2749 121</t>
  </si>
  <si>
    <t>PT P2749</t>
  </si>
  <si>
    <t>EN P5519 164</t>
  </si>
  <si>
    <t>EN P3562 347</t>
  </si>
  <si>
    <t>PT P3562</t>
  </si>
  <si>
    <t>EN P5380 321</t>
  </si>
  <si>
    <t>PT P5380</t>
  </si>
  <si>
    <t>EN P1889 199</t>
  </si>
  <si>
    <t>PT P1889</t>
  </si>
  <si>
    <t>EN P1704 69</t>
  </si>
  <si>
    <t>EN P4215 379</t>
  </si>
  <si>
    <t>PT P4215</t>
  </si>
  <si>
    <t>EN P4780 222</t>
  </si>
  <si>
    <t>PT P4780</t>
  </si>
  <si>
    <t>EN P318 161</t>
  </si>
  <si>
    <t>PT P318</t>
  </si>
  <si>
    <t>EN P1475 283</t>
  </si>
  <si>
    <t>PT P1475</t>
  </si>
  <si>
    <t>EN P4780 365</t>
  </si>
  <si>
    <t>EN P368 25</t>
  </si>
  <si>
    <t>PT P368</t>
  </si>
  <si>
    <t>EN P5158 41</t>
  </si>
  <si>
    <t>PT P5158</t>
  </si>
  <si>
    <t>EN P499 184</t>
  </si>
  <si>
    <t>PT P499</t>
  </si>
  <si>
    <t>EN P2242 70</t>
  </si>
  <si>
    <t>PT P2242</t>
  </si>
  <si>
    <t>EN P1653 178</t>
  </si>
  <si>
    <t>PT P1653</t>
  </si>
  <si>
    <t>EN P2548 185</t>
  </si>
  <si>
    <t>PT P2548</t>
  </si>
  <si>
    <t>EN P5974 42</t>
  </si>
  <si>
    <t>PT P5974</t>
  </si>
  <si>
    <t>EN P5743 92</t>
  </si>
  <si>
    <t>PT P5743</t>
  </si>
  <si>
    <t>EN P3564 231</t>
  </si>
  <si>
    <t>PT P3564</t>
  </si>
  <si>
    <t>EN P299 193</t>
  </si>
  <si>
    <t>PT P299</t>
  </si>
  <si>
    <t>EN P2443 154</t>
  </si>
  <si>
    <t>PT P2443</t>
  </si>
  <si>
    <t>EN P3118 338</t>
  </si>
  <si>
    <t>EN P3975 280</t>
  </si>
  <si>
    <t>PT P3975</t>
  </si>
  <si>
    <t>EN P1306 137</t>
  </si>
  <si>
    <t>PT P1306</t>
  </si>
  <si>
    <t>EN P2500 187</t>
  </si>
  <si>
    <t>PT P2500</t>
  </si>
  <si>
    <t>EN P2630 61</t>
  </si>
  <si>
    <t>PT P2630</t>
  </si>
  <si>
    <t>EN P2479 52</t>
  </si>
  <si>
    <t>EN P3483 347</t>
  </si>
  <si>
    <t>PT P3483</t>
  </si>
  <si>
    <t>EN P3980 111</t>
  </si>
  <si>
    <t>PT P3980</t>
  </si>
  <si>
    <t>EN P3410 377</t>
  </si>
  <si>
    <t>PT P3410</t>
  </si>
  <si>
    <t>EN P3784 74</t>
  </si>
  <si>
    <t>PT P3784</t>
  </si>
  <si>
    <t>EN P3447 109</t>
  </si>
  <si>
    <t>PT P3447</t>
  </si>
  <si>
    <t>EN P771 246</t>
  </si>
  <si>
    <t>PT P771</t>
  </si>
  <si>
    <t>EN P1574 276</t>
  </si>
  <si>
    <t>PT P1574</t>
  </si>
  <si>
    <t>EN P2587 278</t>
  </si>
  <si>
    <t>PT P2587</t>
  </si>
  <si>
    <t>EN P701 172</t>
  </si>
  <si>
    <t>EN P3842 379</t>
  </si>
  <si>
    <t>PT P3842</t>
  </si>
  <si>
    <t>EN P2527 50</t>
  </si>
  <si>
    <t>PT P2527</t>
  </si>
  <si>
    <t>EN P298 275</t>
  </si>
  <si>
    <t>PT P298</t>
  </si>
  <si>
    <t>EN P558 7</t>
  </si>
  <si>
    <t>PT P558</t>
  </si>
  <si>
    <t>EN P636 87</t>
  </si>
  <si>
    <t>PT P636</t>
  </si>
  <si>
    <t>EN P5443 164</t>
  </si>
  <si>
    <t>PT P5443</t>
  </si>
  <si>
    <t>EN P3489 54</t>
  </si>
  <si>
    <t>PT P3489</t>
  </si>
  <si>
    <t>EN P3540 113</t>
  </si>
  <si>
    <t>EN P4408 26</t>
  </si>
  <si>
    <t>PT P4408</t>
  </si>
  <si>
    <t>EN P5402 81</t>
  </si>
  <si>
    <t>PT P5402</t>
  </si>
  <si>
    <t>EN P3416 353</t>
  </si>
  <si>
    <t>PT P3416</t>
  </si>
  <si>
    <t>EN P508 121</t>
  </si>
  <si>
    <t>PT P508</t>
  </si>
  <si>
    <t>EN P4657 110</t>
  </si>
  <si>
    <t>PT P4657</t>
  </si>
  <si>
    <t>EN P190 70</t>
  </si>
  <si>
    <t>PT P190</t>
  </si>
  <si>
    <t>EN P3506 31</t>
  </si>
  <si>
    <t>PT P3506</t>
  </si>
  <si>
    <t>EN P252 383</t>
  </si>
  <si>
    <t>PT P252</t>
  </si>
  <si>
    <t>EN P3249 148</t>
  </si>
  <si>
    <t>PT P3249</t>
  </si>
  <si>
    <t>EN P2244 312</t>
  </si>
  <si>
    <t>PT P2244</t>
  </si>
  <si>
    <t>EN P1151 308</t>
  </si>
  <si>
    <t>PT P1151</t>
  </si>
  <si>
    <t>EN P3794 399</t>
  </si>
  <si>
    <t>EN P4361 268</t>
  </si>
  <si>
    <t>PT P4361</t>
  </si>
  <si>
    <t>EN P3744 123</t>
  </si>
  <si>
    <t>PT P3744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</si>
</sst>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1" width="10.56"/>
  </cols>
  <sheetData>
    <row r="1" ht="15.75" customHeight="1">
      <c r="A1" s="1" t="str">
        <f t="shared" ref="A1:A100" si="1">"EN"&amp;" P"&amp;RANDBETWEEN(20,6000)&amp;" "&amp;RANDBETWEEN(1,700)</f>
        <v>EN P4418 36</v>
      </c>
      <c r="C1" s="1" t="str">
        <f t="shared" ref="C1:C1000" si="2">CONCAT("PT ",E1)</f>
        <v>PT P4418</v>
      </c>
      <c r="D1" s="1" t="str">
        <f>IFERROR(__xludf.DUMMYFUNCTION("SPLIT(A1,"" "",TRUE,TRUE)"),"EN")</f>
        <v>EN</v>
      </c>
      <c r="E1" s="1" t="str">
        <f>IFERROR(__xludf.DUMMYFUNCTION("""COMPUTED_VALUE"""),"P4418")</f>
        <v>P4418</v>
      </c>
      <c r="F1" s="1">
        <f>IFERROR(__xludf.DUMMYFUNCTION("""COMPUTED_VALUE"""),36.0)</f>
        <v>36</v>
      </c>
    </row>
    <row r="2" ht="15.75" customHeight="1">
      <c r="A2" s="1" t="str">
        <f t="shared" si="1"/>
        <v>EN P4513 75</v>
      </c>
      <c r="C2" s="1" t="str">
        <f t="shared" si="2"/>
        <v>PT P4513</v>
      </c>
      <c r="D2" s="1" t="str">
        <f>IFERROR(__xludf.DUMMYFUNCTION("SPLIT(A2,"" "",TRUE,TRUE)"),"EN")</f>
        <v>EN</v>
      </c>
      <c r="E2" s="1" t="str">
        <f>IFERROR(__xludf.DUMMYFUNCTION("""COMPUTED_VALUE"""),"P4513")</f>
        <v>P4513</v>
      </c>
      <c r="F2" s="1">
        <f>IFERROR(__xludf.DUMMYFUNCTION("""COMPUTED_VALUE"""),75.0)</f>
        <v>75</v>
      </c>
    </row>
    <row r="3" ht="15.75" customHeight="1">
      <c r="A3" s="1" t="str">
        <f t="shared" si="1"/>
        <v>EN P844 214</v>
      </c>
      <c r="C3" s="1" t="str">
        <f t="shared" si="2"/>
        <v>PT P844</v>
      </c>
      <c r="D3" s="1" t="str">
        <f>IFERROR(__xludf.DUMMYFUNCTION("SPLIT(A3,"" "",TRUE,TRUE)"),"EN")</f>
        <v>EN</v>
      </c>
      <c r="E3" s="1" t="str">
        <f>IFERROR(__xludf.DUMMYFUNCTION("""COMPUTED_VALUE"""),"P844")</f>
        <v>P844</v>
      </c>
      <c r="F3" s="1">
        <f>IFERROR(__xludf.DUMMYFUNCTION("""COMPUTED_VALUE"""),214.0)</f>
        <v>214</v>
      </c>
    </row>
    <row r="4" ht="15.75" customHeight="1">
      <c r="A4" s="1" t="str">
        <f t="shared" si="1"/>
        <v>EN P815 532</v>
      </c>
      <c r="C4" s="1" t="str">
        <f t="shared" si="2"/>
        <v>PT P815</v>
      </c>
      <c r="D4" s="1" t="str">
        <f>IFERROR(__xludf.DUMMYFUNCTION("SPLIT(A4,"" "",TRUE,TRUE)"),"EN")</f>
        <v>EN</v>
      </c>
      <c r="E4" s="1" t="str">
        <f>IFERROR(__xludf.DUMMYFUNCTION("""COMPUTED_VALUE"""),"P815")</f>
        <v>P815</v>
      </c>
      <c r="F4" s="1">
        <f>IFERROR(__xludf.DUMMYFUNCTION("""COMPUTED_VALUE"""),532.0)</f>
        <v>532</v>
      </c>
    </row>
    <row r="5" ht="15.75" customHeight="1">
      <c r="A5" s="1" t="str">
        <f t="shared" si="1"/>
        <v>EN P2607 675</v>
      </c>
      <c r="C5" s="1" t="str">
        <f t="shared" si="2"/>
        <v>PT P2607</v>
      </c>
      <c r="D5" s="1" t="str">
        <f>IFERROR(__xludf.DUMMYFUNCTION("SPLIT(A5,"" "",TRUE,TRUE)"),"EN")</f>
        <v>EN</v>
      </c>
      <c r="E5" s="1" t="str">
        <f>IFERROR(__xludf.DUMMYFUNCTION("""COMPUTED_VALUE"""),"P2607")</f>
        <v>P2607</v>
      </c>
      <c r="F5" s="1">
        <f>IFERROR(__xludf.DUMMYFUNCTION("""COMPUTED_VALUE"""),675.0)</f>
        <v>675</v>
      </c>
    </row>
    <row r="6" ht="15.75" customHeight="1">
      <c r="A6" s="1" t="str">
        <f t="shared" si="1"/>
        <v>EN P3953 387</v>
      </c>
      <c r="C6" s="1" t="str">
        <f t="shared" si="2"/>
        <v>PT P3953</v>
      </c>
      <c r="D6" s="1" t="str">
        <f>IFERROR(__xludf.DUMMYFUNCTION("SPLIT(A6,"" "",TRUE,TRUE)"),"EN")</f>
        <v>EN</v>
      </c>
      <c r="E6" s="1" t="str">
        <f>IFERROR(__xludf.DUMMYFUNCTION("""COMPUTED_VALUE"""),"P3953")</f>
        <v>P3953</v>
      </c>
      <c r="F6" s="1">
        <f>IFERROR(__xludf.DUMMYFUNCTION("""COMPUTED_VALUE"""),387.0)</f>
        <v>387</v>
      </c>
    </row>
    <row r="7" ht="15.75" customHeight="1">
      <c r="A7" s="1" t="str">
        <f t="shared" si="1"/>
        <v>EN P4086 523</v>
      </c>
      <c r="C7" s="1" t="str">
        <f t="shared" si="2"/>
        <v>PT P4086</v>
      </c>
      <c r="D7" s="1" t="str">
        <f>IFERROR(__xludf.DUMMYFUNCTION("SPLIT(A7,"" "",TRUE,TRUE)"),"EN")</f>
        <v>EN</v>
      </c>
      <c r="E7" s="1" t="str">
        <f>IFERROR(__xludf.DUMMYFUNCTION("""COMPUTED_VALUE"""),"P4086")</f>
        <v>P4086</v>
      </c>
      <c r="F7" s="1">
        <f>IFERROR(__xludf.DUMMYFUNCTION("""COMPUTED_VALUE"""),523.0)</f>
        <v>523</v>
      </c>
    </row>
    <row r="8" ht="15.75" customHeight="1">
      <c r="A8" s="1" t="str">
        <f t="shared" si="1"/>
        <v>EN P4595 678</v>
      </c>
      <c r="C8" s="1" t="str">
        <f t="shared" si="2"/>
        <v>PT P4595</v>
      </c>
      <c r="D8" s="1" t="str">
        <f>IFERROR(__xludf.DUMMYFUNCTION("SPLIT(A8,"" "",TRUE,TRUE)"),"EN")</f>
        <v>EN</v>
      </c>
      <c r="E8" s="1" t="str">
        <f>IFERROR(__xludf.DUMMYFUNCTION("""COMPUTED_VALUE"""),"P4595")</f>
        <v>P4595</v>
      </c>
      <c r="F8" s="1">
        <f>IFERROR(__xludf.DUMMYFUNCTION("""COMPUTED_VALUE"""),678.0)</f>
        <v>678</v>
      </c>
    </row>
    <row r="9" ht="15.75" customHeight="1">
      <c r="A9" s="1" t="str">
        <f t="shared" si="1"/>
        <v>EN P3902 42</v>
      </c>
      <c r="C9" s="1" t="str">
        <f t="shared" si="2"/>
        <v>PT P3902</v>
      </c>
      <c r="D9" s="1" t="str">
        <f>IFERROR(__xludf.DUMMYFUNCTION("SPLIT(A9,"" "",TRUE,TRUE)"),"EN")</f>
        <v>EN</v>
      </c>
      <c r="E9" s="1" t="str">
        <f>IFERROR(__xludf.DUMMYFUNCTION("""COMPUTED_VALUE"""),"P3902")</f>
        <v>P3902</v>
      </c>
      <c r="F9" s="1">
        <f>IFERROR(__xludf.DUMMYFUNCTION("""COMPUTED_VALUE"""),42.0)</f>
        <v>42</v>
      </c>
    </row>
    <row r="10" ht="15.75" customHeight="1">
      <c r="A10" s="1" t="str">
        <f t="shared" si="1"/>
        <v>EN P3611 440</v>
      </c>
      <c r="C10" s="1" t="str">
        <f t="shared" si="2"/>
        <v>PT P3611</v>
      </c>
      <c r="D10" s="1" t="str">
        <f>IFERROR(__xludf.DUMMYFUNCTION("SPLIT(A10,"" "",TRUE,TRUE)"),"EN")</f>
        <v>EN</v>
      </c>
      <c r="E10" s="1" t="str">
        <f>IFERROR(__xludf.DUMMYFUNCTION("""COMPUTED_VALUE"""),"P3611")</f>
        <v>P3611</v>
      </c>
      <c r="F10" s="1">
        <f>IFERROR(__xludf.DUMMYFUNCTION("""COMPUTED_VALUE"""),440.0)</f>
        <v>440</v>
      </c>
    </row>
    <row r="11" ht="15.75" customHeight="1">
      <c r="A11" s="1" t="str">
        <f t="shared" si="1"/>
        <v>EN P1240 92</v>
      </c>
      <c r="C11" s="1" t="str">
        <f t="shared" si="2"/>
        <v>PT P1240</v>
      </c>
      <c r="D11" s="1" t="str">
        <f>IFERROR(__xludf.DUMMYFUNCTION("SPLIT(A11,"" "",TRUE,TRUE)"),"EN")</f>
        <v>EN</v>
      </c>
      <c r="E11" s="1" t="str">
        <f>IFERROR(__xludf.DUMMYFUNCTION("""COMPUTED_VALUE"""),"P1240")</f>
        <v>P1240</v>
      </c>
      <c r="F11" s="1">
        <f>IFERROR(__xludf.DUMMYFUNCTION("""COMPUTED_VALUE"""),92.0)</f>
        <v>92</v>
      </c>
    </row>
    <row r="12" ht="15.75" customHeight="1">
      <c r="A12" s="1" t="str">
        <f t="shared" si="1"/>
        <v>EN P4299 348</v>
      </c>
      <c r="C12" s="1" t="str">
        <f t="shared" si="2"/>
        <v>PT P4299</v>
      </c>
      <c r="D12" s="1" t="str">
        <f>IFERROR(__xludf.DUMMYFUNCTION("SPLIT(A12,"" "",TRUE,TRUE)"),"EN")</f>
        <v>EN</v>
      </c>
      <c r="E12" s="1" t="str">
        <f>IFERROR(__xludf.DUMMYFUNCTION("""COMPUTED_VALUE"""),"P4299")</f>
        <v>P4299</v>
      </c>
      <c r="F12" s="1">
        <f>IFERROR(__xludf.DUMMYFUNCTION("""COMPUTED_VALUE"""),348.0)</f>
        <v>348</v>
      </c>
    </row>
    <row r="13" ht="15.75" customHeight="1">
      <c r="A13" s="1" t="str">
        <f t="shared" si="1"/>
        <v>EN P656 516</v>
      </c>
      <c r="C13" s="1" t="str">
        <f t="shared" si="2"/>
        <v>PT P656</v>
      </c>
      <c r="D13" s="1" t="str">
        <f>IFERROR(__xludf.DUMMYFUNCTION("SPLIT(A13,"" "",TRUE,TRUE)"),"EN")</f>
        <v>EN</v>
      </c>
      <c r="E13" s="1" t="str">
        <f>IFERROR(__xludf.DUMMYFUNCTION("""COMPUTED_VALUE"""),"P656")</f>
        <v>P656</v>
      </c>
      <c r="F13" s="1">
        <f>IFERROR(__xludf.DUMMYFUNCTION("""COMPUTED_VALUE"""),516.0)</f>
        <v>516</v>
      </c>
    </row>
    <row r="14" ht="15.75" customHeight="1">
      <c r="A14" s="1" t="str">
        <f t="shared" si="1"/>
        <v>EN P1992 190</v>
      </c>
      <c r="C14" s="1" t="str">
        <f t="shared" si="2"/>
        <v>PT P1992</v>
      </c>
      <c r="D14" s="1" t="str">
        <f>IFERROR(__xludf.DUMMYFUNCTION("SPLIT(A14,"" "",TRUE,TRUE)"),"EN")</f>
        <v>EN</v>
      </c>
      <c r="E14" s="1" t="str">
        <f>IFERROR(__xludf.DUMMYFUNCTION("""COMPUTED_VALUE"""),"P1992")</f>
        <v>P1992</v>
      </c>
      <c r="F14" s="1">
        <f>IFERROR(__xludf.DUMMYFUNCTION("""COMPUTED_VALUE"""),190.0)</f>
        <v>190</v>
      </c>
    </row>
    <row r="15" ht="15.75" customHeight="1">
      <c r="A15" s="1" t="str">
        <f t="shared" si="1"/>
        <v>EN P2385 293</v>
      </c>
      <c r="C15" s="1" t="str">
        <f t="shared" si="2"/>
        <v>PT P2385</v>
      </c>
      <c r="D15" s="1" t="str">
        <f>IFERROR(__xludf.DUMMYFUNCTION("SPLIT(A15,"" "",TRUE,TRUE)"),"EN")</f>
        <v>EN</v>
      </c>
      <c r="E15" s="1" t="str">
        <f>IFERROR(__xludf.DUMMYFUNCTION("""COMPUTED_VALUE"""),"P2385")</f>
        <v>P2385</v>
      </c>
      <c r="F15" s="1">
        <f>IFERROR(__xludf.DUMMYFUNCTION("""COMPUTED_VALUE"""),293.0)</f>
        <v>293</v>
      </c>
    </row>
    <row r="16" ht="15.75" customHeight="1">
      <c r="A16" s="1" t="str">
        <f t="shared" si="1"/>
        <v>EN P4820 648</v>
      </c>
      <c r="C16" s="1" t="str">
        <f t="shared" si="2"/>
        <v>PT P4820</v>
      </c>
      <c r="D16" s="1" t="str">
        <f>IFERROR(__xludf.DUMMYFUNCTION("SPLIT(A16,"" "",TRUE,TRUE)"),"EN")</f>
        <v>EN</v>
      </c>
      <c r="E16" s="1" t="str">
        <f>IFERROR(__xludf.DUMMYFUNCTION("""COMPUTED_VALUE"""),"P4820")</f>
        <v>P4820</v>
      </c>
      <c r="F16" s="1">
        <f>IFERROR(__xludf.DUMMYFUNCTION("""COMPUTED_VALUE"""),648.0)</f>
        <v>648</v>
      </c>
    </row>
    <row r="17" ht="15.75" customHeight="1">
      <c r="A17" s="1" t="str">
        <f t="shared" si="1"/>
        <v>EN P252 668</v>
      </c>
      <c r="C17" s="1" t="str">
        <f t="shared" si="2"/>
        <v>PT P252</v>
      </c>
      <c r="D17" s="1" t="str">
        <f>IFERROR(__xludf.DUMMYFUNCTION("SPLIT(A17,"" "",TRUE,TRUE)"),"EN")</f>
        <v>EN</v>
      </c>
      <c r="E17" s="1" t="str">
        <f>IFERROR(__xludf.DUMMYFUNCTION("""COMPUTED_VALUE"""),"P252")</f>
        <v>P252</v>
      </c>
      <c r="F17" s="1">
        <f>IFERROR(__xludf.DUMMYFUNCTION("""COMPUTED_VALUE"""),668.0)</f>
        <v>668</v>
      </c>
    </row>
    <row r="18" ht="15.75" customHeight="1">
      <c r="A18" s="1" t="str">
        <f t="shared" si="1"/>
        <v>EN P4484 500</v>
      </c>
      <c r="C18" s="1" t="str">
        <f t="shared" si="2"/>
        <v>PT P4484</v>
      </c>
      <c r="D18" s="1" t="str">
        <f>IFERROR(__xludf.DUMMYFUNCTION("SPLIT(A18,"" "",TRUE,TRUE)"),"EN")</f>
        <v>EN</v>
      </c>
      <c r="E18" s="1" t="str">
        <f>IFERROR(__xludf.DUMMYFUNCTION("""COMPUTED_VALUE"""),"P4484")</f>
        <v>P4484</v>
      </c>
      <c r="F18" s="1">
        <f>IFERROR(__xludf.DUMMYFUNCTION("""COMPUTED_VALUE"""),500.0)</f>
        <v>500</v>
      </c>
    </row>
    <row r="19" ht="15.75" customHeight="1">
      <c r="A19" s="1" t="str">
        <f t="shared" si="1"/>
        <v>EN P5127 696</v>
      </c>
      <c r="C19" s="1" t="str">
        <f t="shared" si="2"/>
        <v>PT P5127</v>
      </c>
      <c r="D19" s="1" t="str">
        <f>IFERROR(__xludf.DUMMYFUNCTION("SPLIT(A19,"" "",TRUE,TRUE)"),"EN")</f>
        <v>EN</v>
      </c>
      <c r="E19" s="1" t="str">
        <f>IFERROR(__xludf.DUMMYFUNCTION("""COMPUTED_VALUE"""),"P5127")</f>
        <v>P5127</v>
      </c>
      <c r="F19" s="1">
        <f>IFERROR(__xludf.DUMMYFUNCTION("""COMPUTED_VALUE"""),696.0)</f>
        <v>696</v>
      </c>
    </row>
    <row r="20" ht="15.75" customHeight="1">
      <c r="A20" s="1" t="str">
        <f t="shared" si="1"/>
        <v>EN P1834 288</v>
      </c>
      <c r="C20" s="1" t="str">
        <f t="shared" si="2"/>
        <v>PT P1834</v>
      </c>
      <c r="D20" s="1" t="str">
        <f>IFERROR(__xludf.DUMMYFUNCTION("SPLIT(A20,"" "",TRUE,TRUE)"),"EN")</f>
        <v>EN</v>
      </c>
      <c r="E20" s="1" t="str">
        <f>IFERROR(__xludf.DUMMYFUNCTION("""COMPUTED_VALUE"""),"P1834")</f>
        <v>P1834</v>
      </c>
      <c r="F20" s="1">
        <f>IFERROR(__xludf.DUMMYFUNCTION("""COMPUTED_VALUE"""),288.0)</f>
        <v>288</v>
      </c>
    </row>
    <row r="21" ht="15.75" customHeight="1">
      <c r="A21" s="1" t="str">
        <f t="shared" si="1"/>
        <v>EN P4844 473</v>
      </c>
      <c r="C21" s="1" t="str">
        <f t="shared" si="2"/>
        <v>PT P4844</v>
      </c>
      <c r="D21" s="1" t="str">
        <f>IFERROR(__xludf.DUMMYFUNCTION("SPLIT(A21,"" "",TRUE,TRUE)"),"EN")</f>
        <v>EN</v>
      </c>
      <c r="E21" s="1" t="str">
        <f>IFERROR(__xludf.DUMMYFUNCTION("""COMPUTED_VALUE"""),"P4844")</f>
        <v>P4844</v>
      </c>
      <c r="F21" s="1">
        <f>IFERROR(__xludf.DUMMYFUNCTION("""COMPUTED_VALUE"""),473.0)</f>
        <v>473</v>
      </c>
    </row>
    <row r="22" ht="15.75" customHeight="1">
      <c r="A22" s="1" t="str">
        <f t="shared" si="1"/>
        <v>EN P2777 660</v>
      </c>
      <c r="C22" s="1" t="str">
        <f t="shared" si="2"/>
        <v>PT P2777</v>
      </c>
      <c r="D22" s="1" t="str">
        <f>IFERROR(__xludf.DUMMYFUNCTION("SPLIT(A22,"" "",TRUE,TRUE)"),"EN")</f>
        <v>EN</v>
      </c>
      <c r="E22" s="1" t="str">
        <f>IFERROR(__xludf.DUMMYFUNCTION("""COMPUTED_VALUE"""),"P2777")</f>
        <v>P2777</v>
      </c>
      <c r="F22" s="1">
        <f>IFERROR(__xludf.DUMMYFUNCTION("""COMPUTED_VALUE"""),660.0)</f>
        <v>660</v>
      </c>
    </row>
    <row r="23" ht="15.75" customHeight="1">
      <c r="A23" s="1" t="str">
        <f t="shared" si="1"/>
        <v>EN P3951 220</v>
      </c>
      <c r="C23" s="1" t="str">
        <f t="shared" si="2"/>
        <v>PT P3951</v>
      </c>
      <c r="D23" s="1" t="str">
        <f>IFERROR(__xludf.DUMMYFUNCTION("SPLIT(A23,"" "",TRUE,TRUE)"),"EN")</f>
        <v>EN</v>
      </c>
      <c r="E23" s="1" t="str">
        <f>IFERROR(__xludf.DUMMYFUNCTION("""COMPUTED_VALUE"""),"P3951")</f>
        <v>P3951</v>
      </c>
      <c r="F23" s="1">
        <f>IFERROR(__xludf.DUMMYFUNCTION("""COMPUTED_VALUE"""),220.0)</f>
        <v>220</v>
      </c>
    </row>
    <row r="24" ht="15.75" customHeight="1">
      <c r="A24" s="1" t="str">
        <f t="shared" si="1"/>
        <v>EN P5559 75</v>
      </c>
      <c r="C24" s="1" t="str">
        <f t="shared" si="2"/>
        <v>PT P5559</v>
      </c>
      <c r="D24" s="1" t="str">
        <f>IFERROR(__xludf.DUMMYFUNCTION("SPLIT(A24,"" "",TRUE,TRUE)"),"EN")</f>
        <v>EN</v>
      </c>
      <c r="E24" s="1" t="str">
        <f>IFERROR(__xludf.DUMMYFUNCTION("""COMPUTED_VALUE"""),"P5559")</f>
        <v>P5559</v>
      </c>
      <c r="F24" s="1">
        <f>IFERROR(__xludf.DUMMYFUNCTION("""COMPUTED_VALUE"""),75.0)</f>
        <v>75</v>
      </c>
    </row>
    <row r="25" ht="15.75" customHeight="1">
      <c r="A25" s="1" t="str">
        <f t="shared" si="1"/>
        <v>EN P3554 113</v>
      </c>
      <c r="C25" s="1" t="str">
        <f t="shared" si="2"/>
        <v>PT P3554</v>
      </c>
      <c r="D25" s="1" t="str">
        <f>IFERROR(__xludf.DUMMYFUNCTION("SPLIT(A25,"" "",TRUE,TRUE)"),"EN")</f>
        <v>EN</v>
      </c>
      <c r="E25" s="1" t="str">
        <f>IFERROR(__xludf.DUMMYFUNCTION("""COMPUTED_VALUE"""),"P3554")</f>
        <v>P3554</v>
      </c>
      <c r="F25" s="1">
        <f>IFERROR(__xludf.DUMMYFUNCTION("""COMPUTED_VALUE"""),113.0)</f>
        <v>113</v>
      </c>
    </row>
    <row r="26" ht="15.75" customHeight="1">
      <c r="A26" s="1" t="str">
        <f t="shared" si="1"/>
        <v>EN P24 381</v>
      </c>
      <c r="C26" s="1" t="str">
        <f t="shared" si="2"/>
        <v>PT P24</v>
      </c>
      <c r="D26" s="1" t="str">
        <f>IFERROR(__xludf.DUMMYFUNCTION("SPLIT(A26,"" "",TRUE,TRUE)"),"EN")</f>
        <v>EN</v>
      </c>
      <c r="E26" s="1" t="str">
        <f>IFERROR(__xludf.DUMMYFUNCTION("""COMPUTED_VALUE"""),"P24")</f>
        <v>P24</v>
      </c>
      <c r="F26" s="1">
        <f>IFERROR(__xludf.DUMMYFUNCTION("""COMPUTED_VALUE"""),381.0)</f>
        <v>381</v>
      </c>
    </row>
    <row r="27" ht="15.75" customHeight="1">
      <c r="A27" s="1" t="str">
        <f t="shared" si="1"/>
        <v>EN P5410 415</v>
      </c>
      <c r="C27" s="1" t="str">
        <f t="shared" si="2"/>
        <v>PT P5410</v>
      </c>
      <c r="D27" s="1" t="str">
        <f>IFERROR(__xludf.DUMMYFUNCTION("SPLIT(A27,"" "",TRUE,TRUE)"),"EN")</f>
        <v>EN</v>
      </c>
      <c r="E27" s="1" t="str">
        <f>IFERROR(__xludf.DUMMYFUNCTION("""COMPUTED_VALUE"""),"P5410")</f>
        <v>P5410</v>
      </c>
      <c r="F27" s="1">
        <f>IFERROR(__xludf.DUMMYFUNCTION("""COMPUTED_VALUE"""),415.0)</f>
        <v>415</v>
      </c>
    </row>
    <row r="28" ht="15.75" customHeight="1">
      <c r="A28" s="1" t="str">
        <f t="shared" si="1"/>
        <v>EN P639 477</v>
      </c>
      <c r="C28" s="1" t="str">
        <f t="shared" si="2"/>
        <v>PT P639</v>
      </c>
      <c r="D28" s="1" t="str">
        <f>IFERROR(__xludf.DUMMYFUNCTION("SPLIT(A28,"" "",TRUE,TRUE)"),"EN")</f>
        <v>EN</v>
      </c>
      <c r="E28" s="1" t="str">
        <f>IFERROR(__xludf.DUMMYFUNCTION("""COMPUTED_VALUE"""),"P639")</f>
        <v>P639</v>
      </c>
      <c r="F28" s="1">
        <f>IFERROR(__xludf.DUMMYFUNCTION("""COMPUTED_VALUE"""),477.0)</f>
        <v>477</v>
      </c>
    </row>
    <row r="29" ht="15.75" customHeight="1">
      <c r="A29" s="1" t="str">
        <f t="shared" si="1"/>
        <v>EN P142 47</v>
      </c>
      <c r="C29" s="1" t="str">
        <f t="shared" si="2"/>
        <v>PT P142</v>
      </c>
      <c r="D29" s="1" t="str">
        <f>IFERROR(__xludf.DUMMYFUNCTION("SPLIT(A29,"" "",TRUE,TRUE)"),"EN")</f>
        <v>EN</v>
      </c>
      <c r="E29" s="1" t="str">
        <f>IFERROR(__xludf.DUMMYFUNCTION("""COMPUTED_VALUE"""),"P142")</f>
        <v>P142</v>
      </c>
      <c r="F29" s="1">
        <f>IFERROR(__xludf.DUMMYFUNCTION("""COMPUTED_VALUE"""),47.0)</f>
        <v>47</v>
      </c>
    </row>
    <row r="30" ht="15.75" customHeight="1">
      <c r="A30" s="1" t="str">
        <f t="shared" si="1"/>
        <v>EN P452 653</v>
      </c>
      <c r="C30" s="1" t="str">
        <f t="shared" si="2"/>
        <v>PT P452</v>
      </c>
      <c r="D30" s="1" t="str">
        <f>IFERROR(__xludf.DUMMYFUNCTION("SPLIT(A30,"" "",TRUE,TRUE)"),"EN")</f>
        <v>EN</v>
      </c>
      <c r="E30" s="1" t="str">
        <f>IFERROR(__xludf.DUMMYFUNCTION("""COMPUTED_VALUE"""),"P452")</f>
        <v>P452</v>
      </c>
      <c r="F30" s="1">
        <f>IFERROR(__xludf.DUMMYFUNCTION("""COMPUTED_VALUE"""),653.0)</f>
        <v>653</v>
      </c>
    </row>
    <row r="31" ht="15.75" customHeight="1">
      <c r="A31" s="1" t="str">
        <f t="shared" si="1"/>
        <v>EN P1140 417</v>
      </c>
      <c r="C31" s="1" t="str">
        <f t="shared" si="2"/>
        <v>PT P1140</v>
      </c>
      <c r="D31" s="1" t="str">
        <f>IFERROR(__xludf.DUMMYFUNCTION("SPLIT(A31,"" "",TRUE,TRUE)"),"EN")</f>
        <v>EN</v>
      </c>
      <c r="E31" s="1" t="str">
        <f>IFERROR(__xludf.DUMMYFUNCTION("""COMPUTED_VALUE"""),"P1140")</f>
        <v>P1140</v>
      </c>
      <c r="F31" s="1">
        <f>IFERROR(__xludf.DUMMYFUNCTION("""COMPUTED_VALUE"""),417.0)</f>
        <v>417</v>
      </c>
    </row>
    <row r="32" ht="15.75" customHeight="1">
      <c r="A32" s="1" t="str">
        <f t="shared" si="1"/>
        <v>EN P861 45</v>
      </c>
      <c r="C32" s="1" t="str">
        <f t="shared" si="2"/>
        <v>PT P861</v>
      </c>
      <c r="D32" s="1" t="str">
        <f>IFERROR(__xludf.DUMMYFUNCTION("SPLIT(A32,"" "",TRUE,TRUE)"),"EN")</f>
        <v>EN</v>
      </c>
      <c r="E32" s="1" t="str">
        <f>IFERROR(__xludf.DUMMYFUNCTION("""COMPUTED_VALUE"""),"P861")</f>
        <v>P861</v>
      </c>
      <c r="F32" s="1">
        <f>IFERROR(__xludf.DUMMYFUNCTION("""COMPUTED_VALUE"""),45.0)</f>
        <v>45</v>
      </c>
    </row>
    <row r="33" ht="15.75" customHeight="1">
      <c r="A33" s="1" t="str">
        <f t="shared" si="1"/>
        <v>EN P4963 366</v>
      </c>
      <c r="C33" s="1" t="str">
        <f t="shared" si="2"/>
        <v>PT P4963</v>
      </c>
      <c r="D33" s="1" t="str">
        <f>IFERROR(__xludf.DUMMYFUNCTION("SPLIT(A33,"" "",TRUE,TRUE)"),"EN")</f>
        <v>EN</v>
      </c>
      <c r="E33" s="1" t="str">
        <f>IFERROR(__xludf.DUMMYFUNCTION("""COMPUTED_VALUE"""),"P4963")</f>
        <v>P4963</v>
      </c>
      <c r="F33" s="1">
        <f>IFERROR(__xludf.DUMMYFUNCTION("""COMPUTED_VALUE"""),366.0)</f>
        <v>366</v>
      </c>
    </row>
    <row r="34" ht="15.75" customHeight="1">
      <c r="A34" s="1" t="str">
        <f t="shared" si="1"/>
        <v>EN P3256 149</v>
      </c>
      <c r="C34" s="1" t="str">
        <f t="shared" si="2"/>
        <v>PT P3256</v>
      </c>
      <c r="D34" s="1" t="str">
        <f>IFERROR(__xludf.DUMMYFUNCTION("SPLIT(A34,"" "",TRUE,TRUE)"),"EN")</f>
        <v>EN</v>
      </c>
      <c r="E34" s="1" t="str">
        <f>IFERROR(__xludf.DUMMYFUNCTION("""COMPUTED_VALUE"""),"P3256")</f>
        <v>P3256</v>
      </c>
      <c r="F34" s="1">
        <f>IFERROR(__xludf.DUMMYFUNCTION("""COMPUTED_VALUE"""),149.0)</f>
        <v>149</v>
      </c>
    </row>
    <row r="35" ht="15.75" customHeight="1">
      <c r="A35" s="1" t="str">
        <f t="shared" si="1"/>
        <v>EN P1699 609</v>
      </c>
      <c r="C35" s="1" t="str">
        <f t="shared" si="2"/>
        <v>PT P1699</v>
      </c>
      <c r="D35" s="1" t="str">
        <f>IFERROR(__xludf.DUMMYFUNCTION("SPLIT(A35,"" "",TRUE,TRUE)"),"EN")</f>
        <v>EN</v>
      </c>
      <c r="E35" s="1" t="str">
        <f>IFERROR(__xludf.DUMMYFUNCTION("""COMPUTED_VALUE"""),"P1699")</f>
        <v>P1699</v>
      </c>
      <c r="F35" s="1">
        <f>IFERROR(__xludf.DUMMYFUNCTION("""COMPUTED_VALUE"""),609.0)</f>
        <v>609</v>
      </c>
    </row>
    <row r="36" ht="15.75" customHeight="1">
      <c r="A36" s="1" t="str">
        <f t="shared" si="1"/>
        <v>EN P41 561</v>
      </c>
      <c r="C36" s="1" t="str">
        <f t="shared" si="2"/>
        <v>PT P41</v>
      </c>
      <c r="D36" s="1" t="str">
        <f>IFERROR(__xludf.DUMMYFUNCTION("SPLIT(A36,"" "",TRUE,TRUE)"),"EN")</f>
        <v>EN</v>
      </c>
      <c r="E36" s="1" t="str">
        <f>IFERROR(__xludf.DUMMYFUNCTION("""COMPUTED_VALUE"""),"P41")</f>
        <v>P41</v>
      </c>
      <c r="F36" s="1">
        <f>IFERROR(__xludf.DUMMYFUNCTION("""COMPUTED_VALUE"""),561.0)</f>
        <v>561</v>
      </c>
    </row>
    <row r="37" ht="15.75" customHeight="1">
      <c r="A37" s="1" t="str">
        <f t="shared" si="1"/>
        <v>EN P5242 447</v>
      </c>
      <c r="C37" s="1" t="str">
        <f t="shared" si="2"/>
        <v>PT P5242</v>
      </c>
      <c r="D37" s="1" t="str">
        <f>IFERROR(__xludf.DUMMYFUNCTION("SPLIT(A37,"" "",TRUE,TRUE)"),"EN")</f>
        <v>EN</v>
      </c>
      <c r="E37" s="1" t="str">
        <f>IFERROR(__xludf.DUMMYFUNCTION("""COMPUTED_VALUE"""),"P5242")</f>
        <v>P5242</v>
      </c>
      <c r="F37" s="1">
        <f>IFERROR(__xludf.DUMMYFUNCTION("""COMPUTED_VALUE"""),447.0)</f>
        <v>447</v>
      </c>
    </row>
    <row r="38" ht="15.75" customHeight="1">
      <c r="A38" s="1" t="str">
        <f t="shared" si="1"/>
        <v>EN P254 126</v>
      </c>
      <c r="C38" s="1" t="str">
        <f t="shared" si="2"/>
        <v>PT P254</v>
      </c>
      <c r="D38" s="1" t="str">
        <f>IFERROR(__xludf.DUMMYFUNCTION("SPLIT(A38,"" "",TRUE,TRUE)"),"EN")</f>
        <v>EN</v>
      </c>
      <c r="E38" s="1" t="str">
        <f>IFERROR(__xludf.DUMMYFUNCTION("""COMPUTED_VALUE"""),"P254")</f>
        <v>P254</v>
      </c>
      <c r="F38" s="1">
        <f>IFERROR(__xludf.DUMMYFUNCTION("""COMPUTED_VALUE"""),126.0)</f>
        <v>126</v>
      </c>
    </row>
    <row r="39" ht="15.75" customHeight="1">
      <c r="A39" s="1" t="str">
        <f t="shared" si="1"/>
        <v>EN P2493 668</v>
      </c>
      <c r="C39" s="1" t="str">
        <f t="shared" si="2"/>
        <v>PT P2493</v>
      </c>
      <c r="D39" s="1" t="str">
        <f>IFERROR(__xludf.DUMMYFUNCTION("SPLIT(A39,"" "",TRUE,TRUE)"),"EN")</f>
        <v>EN</v>
      </c>
      <c r="E39" s="1" t="str">
        <f>IFERROR(__xludf.DUMMYFUNCTION("""COMPUTED_VALUE"""),"P2493")</f>
        <v>P2493</v>
      </c>
      <c r="F39" s="1">
        <f>IFERROR(__xludf.DUMMYFUNCTION("""COMPUTED_VALUE"""),668.0)</f>
        <v>668</v>
      </c>
    </row>
    <row r="40" ht="15.75" customHeight="1">
      <c r="A40" s="1" t="str">
        <f t="shared" si="1"/>
        <v>EN P4713 454</v>
      </c>
      <c r="C40" s="1" t="str">
        <f t="shared" si="2"/>
        <v>PT P4713</v>
      </c>
      <c r="D40" s="1" t="str">
        <f>IFERROR(__xludf.DUMMYFUNCTION("SPLIT(A40,"" "",TRUE,TRUE)"),"EN")</f>
        <v>EN</v>
      </c>
      <c r="E40" s="1" t="str">
        <f>IFERROR(__xludf.DUMMYFUNCTION("""COMPUTED_VALUE"""),"P4713")</f>
        <v>P4713</v>
      </c>
      <c r="F40" s="1">
        <f>IFERROR(__xludf.DUMMYFUNCTION("""COMPUTED_VALUE"""),454.0)</f>
        <v>454</v>
      </c>
    </row>
    <row r="41" ht="15.75" customHeight="1">
      <c r="A41" s="1" t="str">
        <f t="shared" si="1"/>
        <v>EN P988 97</v>
      </c>
      <c r="C41" s="1" t="str">
        <f t="shared" si="2"/>
        <v>PT P988</v>
      </c>
      <c r="D41" s="1" t="str">
        <f>IFERROR(__xludf.DUMMYFUNCTION("SPLIT(A41,"" "",TRUE,TRUE)"),"EN")</f>
        <v>EN</v>
      </c>
      <c r="E41" s="1" t="str">
        <f>IFERROR(__xludf.DUMMYFUNCTION("""COMPUTED_VALUE"""),"P988")</f>
        <v>P988</v>
      </c>
      <c r="F41" s="1">
        <f>IFERROR(__xludf.DUMMYFUNCTION("""COMPUTED_VALUE"""),97.0)</f>
        <v>97</v>
      </c>
    </row>
    <row r="42" ht="15.75" customHeight="1">
      <c r="A42" s="1" t="str">
        <f t="shared" si="1"/>
        <v>EN P2161 152</v>
      </c>
      <c r="C42" s="1" t="str">
        <f t="shared" si="2"/>
        <v>PT P2161</v>
      </c>
      <c r="D42" s="1" t="str">
        <f>IFERROR(__xludf.DUMMYFUNCTION("SPLIT(A42,"" "",TRUE,TRUE)"),"EN")</f>
        <v>EN</v>
      </c>
      <c r="E42" s="1" t="str">
        <f>IFERROR(__xludf.DUMMYFUNCTION("""COMPUTED_VALUE"""),"P2161")</f>
        <v>P2161</v>
      </c>
      <c r="F42" s="1">
        <f>IFERROR(__xludf.DUMMYFUNCTION("""COMPUTED_VALUE"""),152.0)</f>
        <v>152</v>
      </c>
    </row>
    <row r="43" ht="15.75" customHeight="1">
      <c r="A43" s="1" t="str">
        <f t="shared" si="1"/>
        <v>EN P5718 284</v>
      </c>
      <c r="C43" s="1" t="str">
        <f t="shared" si="2"/>
        <v>PT P5718</v>
      </c>
      <c r="D43" s="1" t="str">
        <f>IFERROR(__xludf.DUMMYFUNCTION("SPLIT(A43,"" "",TRUE,TRUE)"),"EN")</f>
        <v>EN</v>
      </c>
      <c r="E43" s="1" t="str">
        <f>IFERROR(__xludf.DUMMYFUNCTION("""COMPUTED_VALUE"""),"P5718")</f>
        <v>P5718</v>
      </c>
      <c r="F43" s="1">
        <f>IFERROR(__xludf.DUMMYFUNCTION("""COMPUTED_VALUE"""),284.0)</f>
        <v>284</v>
      </c>
    </row>
    <row r="44" ht="15.75" customHeight="1">
      <c r="A44" s="1" t="str">
        <f t="shared" si="1"/>
        <v>EN P787 187</v>
      </c>
      <c r="C44" s="1" t="str">
        <f t="shared" si="2"/>
        <v>PT P787</v>
      </c>
      <c r="D44" s="1" t="str">
        <f>IFERROR(__xludf.DUMMYFUNCTION("SPLIT(A44,"" "",TRUE,TRUE)"),"EN")</f>
        <v>EN</v>
      </c>
      <c r="E44" s="1" t="str">
        <f>IFERROR(__xludf.DUMMYFUNCTION("""COMPUTED_VALUE"""),"P787")</f>
        <v>P787</v>
      </c>
      <c r="F44" s="1">
        <f>IFERROR(__xludf.DUMMYFUNCTION("""COMPUTED_VALUE"""),187.0)</f>
        <v>187</v>
      </c>
    </row>
    <row r="45" ht="15.75" customHeight="1">
      <c r="A45" s="1" t="str">
        <f t="shared" si="1"/>
        <v>EN P3954 31</v>
      </c>
      <c r="C45" s="1" t="str">
        <f t="shared" si="2"/>
        <v>PT P3954</v>
      </c>
      <c r="D45" s="1" t="str">
        <f>IFERROR(__xludf.DUMMYFUNCTION("SPLIT(A45,"" "",TRUE,TRUE)"),"EN")</f>
        <v>EN</v>
      </c>
      <c r="E45" s="1" t="str">
        <f>IFERROR(__xludf.DUMMYFUNCTION("""COMPUTED_VALUE"""),"P3954")</f>
        <v>P3954</v>
      </c>
      <c r="F45" s="1">
        <f>IFERROR(__xludf.DUMMYFUNCTION("""COMPUTED_VALUE"""),31.0)</f>
        <v>31</v>
      </c>
    </row>
    <row r="46" ht="15.75" customHeight="1">
      <c r="A46" s="1" t="str">
        <f t="shared" si="1"/>
        <v>EN P263 67</v>
      </c>
      <c r="C46" s="1" t="str">
        <f t="shared" si="2"/>
        <v>PT P263</v>
      </c>
      <c r="D46" s="1" t="str">
        <f>IFERROR(__xludf.DUMMYFUNCTION("SPLIT(A46,"" "",TRUE,TRUE)"),"EN")</f>
        <v>EN</v>
      </c>
      <c r="E46" s="1" t="str">
        <f>IFERROR(__xludf.DUMMYFUNCTION("""COMPUTED_VALUE"""),"P263")</f>
        <v>P263</v>
      </c>
      <c r="F46" s="1">
        <f>IFERROR(__xludf.DUMMYFUNCTION("""COMPUTED_VALUE"""),67.0)</f>
        <v>67</v>
      </c>
    </row>
    <row r="47" ht="15.75" customHeight="1">
      <c r="A47" s="1" t="str">
        <f t="shared" si="1"/>
        <v>EN P2459 494</v>
      </c>
      <c r="C47" s="1" t="str">
        <f t="shared" si="2"/>
        <v>PT P2459</v>
      </c>
      <c r="D47" s="1" t="str">
        <f>IFERROR(__xludf.DUMMYFUNCTION("SPLIT(A47,"" "",TRUE,TRUE)"),"EN")</f>
        <v>EN</v>
      </c>
      <c r="E47" s="1" t="str">
        <f>IFERROR(__xludf.DUMMYFUNCTION("""COMPUTED_VALUE"""),"P2459")</f>
        <v>P2459</v>
      </c>
      <c r="F47" s="1">
        <f>IFERROR(__xludf.DUMMYFUNCTION("""COMPUTED_VALUE"""),494.0)</f>
        <v>494</v>
      </c>
    </row>
    <row r="48" ht="15.75" customHeight="1">
      <c r="A48" s="1" t="str">
        <f t="shared" si="1"/>
        <v>EN P930 130</v>
      </c>
      <c r="C48" s="1" t="str">
        <f t="shared" si="2"/>
        <v>PT P930</v>
      </c>
      <c r="D48" s="1" t="str">
        <f>IFERROR(__xludf.DUMMYFUNCTION("SPLIT(A48,"" "",TRUE,TRUE)"),"EN")</f>
        <v>EN</v>
      </c>
      <c r="E48" s="1" t="str">
        <f>IFERROR(__xludf.DUMMYFUNCTION("""COMPUTED_VALUE"""),"P930")</f>
        <v>P930</v>
      </c>
      <c r="F48" s="1">
        <f>IFERROR(__xludf.DUMMYFUNCTION("""COMPUTED_VALUE"""),130.0)</f>
        <v>130</v>
      </c>
    </row>
    <row r="49" ht="15.75" customHeight="1">
      <c r="A49" s="1" t="str">
        <f t="shared" si="1"/>
        <v>EN P225 433</v>
      </c>
      <c r="C49" s="1" t="str">
        <f t="shared" si="2"/>
        <v>PT P225</v>
      </c>
      <c r="D49" s="1" t="str">
        <f>IFERROR(__xludf.DUMMYFUNCTION("SPLIT(A49,"" "",TRUE,TRUE)"),"EN")</f>
        <v>EN</v>
      </c>
      <c r="E49" s="1" t="str">
        <f>IFERROR(__xludf.DUMMYFUNCTION("""COMPUTED_VALUE"""),"P225")</f>
        <v>P225</v>
      </c>
      <c r="F49" s="1">
        <f>IFERROR(__xludf.DUMMYFUNCTION("""COMPUTED_VALUE"""),433.0)</f>
        <v>433</v>
      </c>
    </row>
    <row r="50" ht="15.75" customHeight="1">
      <c r="A50" s="1" t="str">
        <f t="shared" si="1"/>
        <v>EN P4987 641</v>
      </c>
      <c r="C50" s="1" t="str">
        <f t="shared" si="2"/>
        <v>PT P4987</v>
      </c>
      <c r="D50" s="1" t="str">
        <f>IFERROR(__xludf.DUMMYFUNCTION("SPLIT(A50,"" "",TRUE,TRUE)"),"EN")</f>
        <v>EN</v>
      </c>
      <c r="E50" s="1" t="str">
        <f>IFERROR(__xludf.DUMMYFUNCTION("""COMPUTED_VALUE"""),"P4987")</f>
        <v>P4987</v>
      </c>
      <c r="F50" s="1">
        <f>IFERROR(__xludf.DUMMYFUNCTION("""COMPUTED_VALUE"""),641.0)</f>
        <v>641</v>
      </c>
    </row>
    <row r="51" ht="15.75" customHeight="1">
      <c r="A51" s="1" t="str">
        <f t="shared" si="1"/>
        <v>EN P5999 242</v>
      </c>
      <c r="C51" s="1" t="str">
        <f t="shared" si="2"/>
        <v>PT P5999</v>
      </c>
      <c r="D51" s="1" t="str">
        <f>IFERROR(__xludf.DUMMYFUNCTION("SPLIT(A51,"" "",TRUE,TRUE)"),"EN")</f>
        <v>EN</v>
      </c>
      <c r="E51" s="1" t="str">
        <f>IFERROR(__xludf.DUMMYFUNCTION("""COMPUTED_VALUE"""),"P5999")</f>
        <v>P5999</v>
      </c>
      <c r="F51" s="1">
        <f>IFERROR(__xludf.DUMMYFUNCTION("""COMPUTED_VALUE"""),242.0)</f>
        <v>242</v>
      </c>
    </row>
    <row r="52" ht="15.75" customHeight="1">
      <c r="A52" s="1" t="str">
        <f t="shared" si="1"/>
        <v>EN P3917 249</v>
      </c>
      <c r="C52" s="1" t="str">
        <f t="shared" si="2"/>
        <v>PT P3917</v>
      </c>
      <c r="D52" s="1" t="str">
        <f>IFERROR(__xludf.DUMMYFUNCTION("SPLIT(A52,"" "",TRUE,TRUE)"),"EN")</f>
        <v>EN</v>
      </c>
      <c r="E52" s="1" t="str">
        <f>IFERROR(__xludf.DUMMYFUNCTION("""COMPUTED_VALUE"""),"P3917")</f>
        <v>P3917</v>
      </c>
      <c r="F52" s="1">
        <f>IFERROR(__xludf.DUMMYFUNCTION("""COMPUTED_VALUE"""),249.0)</f>
        <v>249</v>
      </c>
    </row>
    <row r="53" ht="15.75" customHeight="1">
      <c r="A53" s="1" t="str">
        <f t="shared" si="1"/>
        <v>EN P4110 1</v>
      </c>
      <c r="C53" s="1" t="str">
        <f t="shared" si="2"/>
        <v>PT P4110</v>
      </c>
      <c r="D53" s="1" t="str">
        <f>IFERROR(__xludf.DUMMYFUNCTION("SPLIT(A53,"" "",TRUE,TRUE)"),"EN")</f>
        <v>EN</v>
      </c>
      <c r="E53" s="1" t="str">
        <f>IFERROR(__xludf.DUMMYFUNCTION("""COMPUTED_VALUE"""),"P4110")</f>
        <v>P4110</v>
      </c>
      <c r="F53" s="1">
        <f>IFERROR(__xludf.DUMMYFUNCTION("""COMPUTED_VALUE"""),1.0)</f>
        <v>1</v>
      </c>
    </row>
    <row r="54" ht="15.75" customHeight="1">
      <c r="A54" s="1" t="str">
        <f t="shared" si="1"/>
        <v>EN P5327 497</v>
      </c>
      <c r="C54" s="1" t="str">
        <f t="shared" si="2"/>
        <v>PT P5327</v>
      </c>
      <c r="D54" s="1" t="str">
        <f>IFERROR(__xludf.DUMMYFUNCTION("SPLIT(A54,"" "",TRUE,TRUE)"),"EN")</f>
        <v>EN</v>
      </c>
      <c r="E54" s="1" t="str">
        <f>IFERROR(__xludf.DUMMYFUNCTION("""COMPUTED_VALUE"""),"P5327")</f>
        <v>P5327</v>
      </c>
      <c r="F54" s="1">
        <f>IFERROR(__xludf.DUMMYFUNCTION("""COMPUTED_VALUE"""),497.0)</f>
        <v>497</v>
      </c>
    </row>
    <row r="55" ht="15.75" customHeight="1">
      <c r="A55" s="1" t="str">
        <f t="shared" si="1"/>
        <v>EN P1601 478</v>
      </c>
      <c r="C55" s="1" t="str">
        <f t="shared" si="2"/>
        <v>PT P1601</v>
      </c>
      <c r="D55" s="1" t="str">
        <f>IFERROR(__xludf.DUMMYFUNCTION("SPLIT(A55,"" "",TRUE,TRUE)"),"EN")</f>
        <v>EN</v>
      </c>
      <c r="E55" s="1" t="str">
        <f>IFERROR(__xludf.DUMMYFUNCTION("""COMPUTED_VALUE"""),"P1601")</f>
        <v>P1601</v>
      </c>
      <c r="F55" s="1">
        <f>IFERROR(__xludf.DUMMYFUNCTION("""COMPUTED_VALUE"""),478.0)</f>
        <v>478</v>
      </c>
    </row>
    <row r="56" ht="15.75" customHeight="1">
      <c r="A56" s="1" t="str">
        <f t="shared" si="1"/>
        <v>EN P3718 693</v>
      </c>
      <c r="C56" s="1" t="str">
        <f t="shared" si="2"/>
        <v>PT P3718</v>
      </c>
      <c r="D56" s="1" t="str">
        <f>IFERROR(__xludf.DUMMYFUNCTION("SPLIT(A56,"" "",TRUE,TRUE)"),"EN")</f>
        <v>EN</v>
      </c>
      <c r="E56" s="1" t="str">
        <f>IFERROR(__xludf.DUMMYFUNCTION("""COMPUTED_VALUE"""),"P3718")</f>
        <v>P3718</v>
      </c>
      <c r="F56" s="1">
        <f>IFERROR(__xludf.DUMMYFUNCTION("""COMPUTED_VALUE"""),693.0)</f>
        <v>693</v>
      </c>
    </row>
    <row r="57" ht="15.75" customHeight="1">
      <c r="A57" s="1" t="str">
        <f t="shared" si="1"/>
        <v>EN P3577 163</v>
      </c>
      <c r="C57" s="1" t="str">
        <f t="shared" si="2"/>
        <v>PT P3577</v>
      </c>
      <c r="D57" s="1" t="str">
        <f>IFERROR(__xludf.DUMMYFUNCTION("SPLIT(A57,"" "",TRUE,TRUE)"),"EN")</f>
        <v>EN</v>
      </c>
      <c r="E57" s="1" t="str">
        <f>IFERROR(__xludf.DUMMYFUNCTION("""COMPUTED_VALUE"""),"P3577")</f>
        <v>P3577</v>
      </c>
      <c r="F57" s="1">
        <f>IFERROR(__xludf.DUMMYFUNCTION("""COMPUTED_VALUE"""),163.0)</f>
        <v>163</v>
      </c>
    </row>
    <row r="58" ht="15.75" customHeight="1">
      <c r="A58" s="1" t="str">
        <f t="shared" si="1"/>
        <v>EN P5592 323</v>
      </c>
      <c r="C58" s="1" t="str">
        <f t="shared" si="2"/>
        <v>PT P5592</v>
      </c>
      <c r="D58" s="1" t="str">
        <f>IFERROR(__xludf.DUMMYFUNCTION("SPLIT(A58,"" "",TRUE,TRUE)"),"EN")</f>
        <v>EN</v>
      </c>
      <c r="E58" s="1" t="str">
        <f>IFERROR(__xludf.DUMMYFUNCTION("""COMPUTED_VALUE"""),"P5592")</f>
        <v>P5592</v>
      </c>
      <c r="F58" s="1">
        <f>IFERROR(__xludf.DUMMYFUNCTION("""COMPUTED_VALUE"""),323.0)</f>
        <v>323</v>
      </c>
    </row>
    <row r="59" ht="15.75" customHeight="1">
      <c r="A59" s="1" t="str">
        <f t="shared" si="1"/>
        <v>EN P2488 255</v>
      </c>
      <c r="C59" s="1" t="str">
        <f t="shared" si="2"/>
        <v>PT P2488</v>
      </c>
      <c r="D59" s="1" t="str">
        <f>IFERROR(__xludf.DUMMYFUNCTION("SPLIT(A59,"" "",TRUE,TRUE)"),"EN")</f>
        <v>EN</v>
      </c>
      <c r="E59" s="1" t="str">
        <f>IFERROR(__xludf.DUMMYFUNCTION("""COMPUTED_VALUE"""),"P2488")</f>
        <v>P2488</v>
      </c>
      <c r="F59" s="1">
        <f>IFERROR(__xludf.DUMMYFUNCTION("""COMPUTED_VALUE"""),255.0)</f>
        <v>255</v>
      </c>
    </row>
    <row r="60" ht="15.75" customHeight="1">
      <c r="A60" s="1" t="str">
        <f t="shared" si="1"/>
        <v>EN P2185 351</v>
      </c>
      <c r="C60" s="1" t="str">
        <f t="shared" si="2"/>
        <v>PT P2185</v>
      </c>
      <c r="D60" s="1" t="str">
        <f>IFERROR(__xludf.DUMMYFUNCTION("SPLIT(A60,"" "",TRUE,TRUE)"),"EN")</f>
        <v>EN</v>
      </c>
      <c r="E60" s="1" t="str">
        <f>IFERROR(__xludf.DUMMYFUNCTION("""COMPUTED_VALUE"""),"P2185")</f>
        <v>P2185</v>
      </c>
      <c r="F60" s="1">
        <f>IFERROR(__xludf.DUMMYFUNCTION("""COMPUTED_VALUE"""),351.0)</f>
        <v>351</v>
      </c>
    </row>
    <row r="61" ht="15.75" customHeight="1">
      <c r="A61" s="1" t="str">
        <f t="shared" si="1"/>
        <v>EN P5634 416</v>
      </c>
      <c r="C61" s="1" t="str">
        <f t="shared" si="2"/>
        <v>PT P5634</v>
      </c>
      <c r="D61" s="1" t="str">
        <f>IFERROR(__xludf.DUMMYFUNCTION("SPLIT(A61,"" "",TRUE,TRUE)"),"EN")</f>
        <v>EN</v>
      </c>
      <c r="E61" s="1" t="str">
        <f>IFERROR(__xludf.DUMMYFUNCTION("""COMPUTED_VALUE"""),"P5634")</f>
        <v>P5634</v>
      </c>
      <c r="F61" s="1">
        <f>IFERROR(__xludf.DUMMYFUNCTION("""COMPUTED_VALUE"""),416.0)</f>
        <v>416</v>
      </c>
    </row>
    <row r="62" ht="15.75" customHeight="1">
      <c r="A62" s="1" t="str">
        <f t="shared" si="1"/>
        <v>EN P4370 364</v>
      </c>
      <c r="C62" s="1" t="str">
        <f t="shared" si="2"/>
        <v>PT P4370</v>
      </c>
      <c r="D62" s="1" t="str">
        <f>IFERROR(__xludf.DUMMYFUNCTION("SPLIT(A62,"" "",TRUE,TRUE)"),"EN")</f>
        <v>EN</v>
      </c>
      <c r="E62" s="1" t="str">
        <f>IFERROR(__xludf.DUMMYFUNCTION("""COMPUTED_VALUE"""),"P4370")</f>
        <v>P4370</v>
      </c>
      <c r="F62" s="1">
        <f>IFERROR(__xludf.DUMMYFUNCTION("""COMPUTED_VALUE"""),364.0)</f>
        <v>364</v>
      </c>
    </row>
    <row r="63" ht="15.75" customHeight="1">
      <c r="A63" s="1" t="str">
        <f t="shared" si="1"/>
        <v>EN P2536 276</v>
      </c>
      <c r="C63" s="1" t="str">
        <f t="shared" si="2"/>
        <v>PT P2536</v>
      </c>
      <c r="D63" s="1" t="str">
        <f>IFERROR(__xludf.DUMMYFUNCTION("SPLIT(A63,"" "",TRUE,TRUE)"),"EN")</f>
        <v>EN</v>
      </c>
      <c r="E63" s="1" t="str">
        <f>IFERROR(__xludf.DUMMYFUNCTION("""COMPUTED_VALUE"""),"P2536")</f>
        <v>P2536</v>
      </c>
      <c r="F63" s="1">
        <f>IFERROR(__xludf.DUMMYFUNCTION("""COMPUTED_VALUE"""),276.0)</f>
        <v>276</v>
      </c>
    </row>
    <row r="64" ht="15.75" customHeight="1">
      <c r="A64" s="1" t="str">
        <f t="shared" si="1"/>
        <v>EN P4618 510</v>
      </c>
      <c r="C64" s="1" t="str">
        <f t="shared" si="2"/>
        <v>PT P4618</v>
      </c>
      <c r="D64" s="1" t="str">
        <f>IFERROR(__xludf.DUMMYFUNCTION("SPLIT(A64,"" "",TRUE,TRUE)"),"EN")</f>
        <v>EN</v>
      </c>
      <c r="E64" s="1" t="str">
        <f>IFERROR(__xludf.DUMMYFUNCTION("""COMPUTED_VALUE"""),"P4618")</f>
        <v>P4618</v>
      </c>
      <c r="F64" s="1">
        <f>IFERROR(__xludf.DUMMYFUNCTION("""COMPUTED_VALUE"""),510.0)</f>
        <v>510</v>
      </c>
    </row>
    <row r="65" ht="15.75" customHeight="1">
      <c r="A65" s="1" t="str">
        <f t="shared" si="1"/>
        <v>EN P2815 337</v>
      </c>
      <c r="C65" s="1" t="str">
        <f t="shared" si="2"/>
        <v>PT P2815</v>
      </c>
      <c r="D65" s="1" t="str">
        <f>IFERROR(__xludf.DUMMYFUNCTION("SPLIT(A65,"" "",TRUE,TRUE)"),"EN")</f>
        <v>EN</v>
      </c>
      <c r="E65" s="1" t="str">
        <f>IFERROR(__xludf.DUMMYFUNCTION("""COMPUTED_VALUE"""),"P2815")</f>
        <v>P2815</v>
      </c>
      <c r="F65" s="1">
        <f>IFERROR(__xludf.DUMMYFUNCTION("""COMPUTED_VALUE"""),337.0)</f>
        <v>337</v>
      </c>
    </row>
    <row r="66" ht="15.75" customHeight="1">
      <c r="A66" s="1" t="str">
        <f t="shared" si="1"/>
        <v>EN P3377 493</v>
      </c>
      <c r="C66" s="1" t="str">
        <f t="shared" si="2"/>
        <v>PT P3377</v>
      </c>
      <c r="D66" s="1" t="str">
        <f>IFERROR(__xludf.DUMMYFUNCTION("SPLIT(A66,"" "",TRUE,TRUE)"),"EN")</f>
        <v>EN</v>
      </c>
      <c r="E66" s="1" t="str">
        <f>IFERROR(__xludf.DUMMYFUNCTION("""COMPUTED_VALUE"""),"P3377")</f>
        <v>P3377</v>
      </c>
      <c r="F66" s="1">
        <f>IFERROR(__xludf.DUMMYFUNCTION("""COMPUTED_VALUE"""),493.0)</f>
        <v>493</v>
      </c>
    </row>
    <row r="67" ht="15.75" customHeight="1">
      <c r="A67" s="1" t="str">
        <f t="shared" si="1"/>
        <v>EN P444 114</v>
      </c>
      <c r="C67" s="1" t="str">
        <f t="shared" si="2"/>
        <v>PT P444</v>
      </c>
      <c r="D67" s="1" t="str">
        <f>IFERROR(__xludf.DUMMYFUNCTION("SPLIT(A67,"" "",TRUE,TRUE)"),"EN")</f>
        <v>EN</v>
      </c>
      <c r="E67" s="1" t="str">
        <f>IFERROR(__xludf.DUMMYFUNCTION("""COMPUTED_VALUE"""),"P444")</f>
        <v>P444</v>
      </c>
      <c r="F67" s="1">
        <f>IFERROR(__xludf.DUMMYFUNCTION("""COMPUTED_VALUE"""),114.0)</f>
        <v>114</v>
      </c>
    </row>
    <row r="68" ht="15.75" customHeight="1">
      <c r="A68" s="1" t="str">
        <f t="shared" si="1"/>
        <v>EN P2896 544</v>
      </c>
      <c r="C68" s="1" t="str">
        <f t="shared" si="2"/>
        <v>PT P2896</v>
      </c>
      <c r="D68" s="1" t="str">
        <f>IFERROR(__xludf.DUMMYFUNCTION("SPLIT(A68,"" "",TRUE,TRUE)"),"EN")</f>
        <v>EN</v>
      </c>
      <c r="E68" s="1" t="str">
        <f>IFERROR(__xludf.DUMMYFUNCTION("""COMPUTED_VALUE"""),"P2896")</f>
        <v>P2896</v>
      </c>
      <c r="F68" s="1">
        <f>IFERROR(__xludf.DUMMYFUNCTION("""COMPUTED_VALUE"""),544.0)</f>
        <v>544</v>
      </c>
    </row>
    <row r="69" ht="15.75" customHeight="1">
      <c r="A69" s="1" t="str">
        <f t="shared" si="1"/>
        <v>EN P430 161</v>
      </c>
      <c r="C69" s="1" t="str">
        <f t="shared" si="2"/>
        <v>PT P430</v>
      </c>
      <c r="D69" s="1" t="str">
        <f>IFERROR(__xludf.DUMMYFUNCTION("SPLIT(A69,"" "",TRUE,TRUE)"),"EN")</f>
        <v>EN</v>
      </c>
      <c r="E69" s="1" t="str">
        <f>IFERROR(__xludf.DUMMYFUNCTION("""COMPUTED_VALUE"""),"P430")</f>
        <v>P430</v>
      </c>
      <c r="F69" s="1">
        <f>IFERROR(__xludf.DUMMYFUNCTION("""COMPUTED_VALUE"""),161.0)</f>
        <v>161</v>
      </c>
    </row>
    <row r="70" ht="15.75" customHeight="1">
      <c r="A70" s="1" t="str">
        <f t="shared" si="1"/>
        <v>EN P3806 396</v>
      </c>
      <c r="C70" s="1" t="str">
        <f t="shared" si="2"/>
        <v>PT P3806</v>
      </c>
      <c r="D70" s="1" t="str">
        <f>IFERROR(__xludf.DUMMYFUNCTION("SPLIT(A70,"" "",TRUE,TRUE)"),"EN")</f>
        <v>EN</v>
      </c>
      <c r="E70" s="1" t="str">
        <f>IFERROR(__xludf.DUMMYFUNCTION("""COMPUTED_VALUE"""),"P3806")</f>
        <v>P3806</v>
      </c>
      <c r="F70" s="1">
        <f>IFERROR(__xludf.DUMMYFUNCTION("""COMPUTED_VALUE"""),396.0)</f>
        <v>396</v>
      </c>
    </row>
    <row r="71" ht="15.75" customHeight="1">
      <c r="A71" s="1" t="str">
        <f t="shared" si="1"/>
        <v>EN P2529 691</v>
      </c>
      <c r="C71" s="1" t="str">
        <f t="shared" si="2"/>
        <v>PT P2529</v>
      </c>
      <c r="D71" s="1" t="str">
        <f>IFERROR(__xludf.DUMMYFUNCTION("SPLIT(A71,"" "",TRUE,TRUE)"),"EN")</f>
        <v>EN</v>
      </c>
      <c r="E71" s="1" t="str">
        <f>IFERROR(__xludf.DUMMYFUNCTION("""COMPUTED_VALUE"""),"P2529")</f>
        <v>P2529</v>
      </c>
      <c r="F71" s="1">
        <f>IFERROR(__xludf.DUMMYFUNCTION("""COMPUTED_VALUE"""),691.0)</f>
        <v>691</v>
      </c>
    </row>
    <row r="72" ht="15.75" customHeight="1">
      <c r="A72" s="1" t="str">
        <f t="shared" si="1"/>
        <v>EN P223 98</v>
      </c>
      <c r="C72" s="1" t="str">
        <f t="shared" si="2"/>
        <v>PT P223</v>
      </c>
      <c r="D72" s="1" t="str">
        <f>IFERROR(__xludf.DUMMYFUNCTION("SPLIT(A72,"" "",TRUE,TRUE)"),"EN")</f>
        <v>EN</v>
      </c>
      <c r="E72" s="1" t="str">
        <f>IFERROR(__xludf.DUMMYFUNCTION("""COMPUTED_VALUE"""),"P223")</f>
        <v>P223</v>
      </c>
      <c r="F72" s="1">
        <f>IFERROR(__xludf.DUMMYFUNCTION("""COMPUTED_VALUE"""),98.0)</f>
        <v>98</v>
      </c>
    </row>
    <row r="73" ht="15.75" customHeight="1">
      <c r="A73" s="1" t="str">
        <f t="shared" si="1"/>
        <v>EN P466 408</v>
      </c>
      <c r="C73" s="1" t="str">
        <f t="shared" si="2"/>
        <v>PT P466</v>
      </c>
      <c r="D73" s="1" t="str">
        <f>IFERROR(__xludf.DUMMYFUNCTION("SPLIT(A73,"" "",TRUE,TRUE)"),"EN")</f>
        <v>EN</v>
      </c>
      <c r="E73" s="1" t="str">
        <f>IFERROR(__xludf.DUMMYFUNCTION("""COMPUTED_VALUE"""),"P466")</f>
        <v>P466</v>
      </c>
      <c r="F73" s="1">
        <f>IFERROR(__xludf.DUMMYFUNCTION("""COMPUTED_VALUE"""),408.0)</f>
        <v>408</v>
      </c>
    </row>
    <row r="74" ht="15.75" customHeight="1">
      <c r="A74" s="1" t="str">
        <f t="shared" si="1"/>
        <v>EN P1470 190</v>
      </c>
      <c r="C74" s="1" t="str">
        <f t="shared" si="2"/>
        <v>PT P1470</v>
      </c>
      <c r="D74" s="1" t="str">
        <f>IFERROR(__xludf.DUMMYFUNCTION("SPLIT(A74,"" "",TRUE,TRUE)"),"EN")</f>
        <v>EN</v>
      </c>
      <c r="E74" s="1" t="str">
        <f>IFERROR(__xludf.DUMMYFUNCTION("""COMPUTED_VALUE"""),"P1470")</f>
        <v>P1470</v>
      </c>
      <c r="F74" s="1">
        <f>IFERROR(__xludf.DUMMYFUNCTION("""COMPUTED_VALUE"""),190.0)</f>
        <v>190</v>
      </c>
    </row>
    <row r="75" ht="15.75" customHeight="1">
      <c r="A75" s="1" t="str">
        <f t="shared" si="1"/>
        <v>EN P3071 402</v>
      </c>
      <c r="C75" s="1" t="str">
        <f t="shared" si="2"/>
        <v>PT P3071</v>
      </c>
      <c r="D75" s="1" t="str">
        <f>IFERROR(__xludf.DUMMYFUNCTION("SPLIT(A75,"" "",TRUE,TRUE)"),"EN")</f>
        <v>EN</v>
      </c>
      <c r="E75" s="1" t="str">
        <f>IFERROR(__xludf.DUMMYFUNCTION("""COMPUTED_VALUE"""),"P3071")</f>
        <v>P3071</v>
      </c>
      <c r="F75" s="1">
        <f>IFERROR(__xludf.DUMMYFUNCTION("""COMPUTED_VALUE"""),402.0)</f>
        <v>402</v>
      </c>
    </row>
    <row r="76" ht="15.75" customHeight="1">
      <c r="A76" s="1" t="str">
        <f t="shared" si="1"/>
        <v>EN P2480 5</v>
      </c>
      <c r="C76" s="1" t="str">
        <f t="shared" si="2"/>
        <v>PT P2480</v>
      </c>
      <c r="D76" s="1" t="str">
        <f>IFERROR(__xludf.DUMMYFUNCTION("SPLIT(A76,"" "",TRUE,TRUE)"),"EN")</f>
        <v>EN</v>
      </c>
      <c r="E76" s="1" t="str">
        <f>IFERROR(__xludf.DUMMYFUNCTION("""COMPUTED_VALUE"""),"P2480")</f>
        <v>P2480</v>
      </c>
      <c r="F76" s="1">
        <f>IFERROR(__xludf.DUMMYFUNCTION("""COMPUTED_VALUE"""),5.0)</f>
        <v>5</v>
      </c>
    </row>
    <row r="77" ht="15.75" customHeight="1">
      <c r="A77" s="1" t="str">
        <f t="shared" si="1"/>
        <v>EN P1432 674</v>
      </c>
      <c r="C77" s="1" t="str">
        <f t="shared" si="2"/>
        <v>PT P1432</v>
      </c>
      <c r="D77" s="1" t="str">
        <f>IFERROR(__xludf.DUMMYFUNCTION("SPLIT(A77,"" "",TRUE,TRUE)"),"EN")</f>
        <v>EN</v>
      </c>
      <c r="E77" s="1" t="str">
        <f>IFERROR(__xludf.DUMMYFUNCTION("""COMPUTED_VALUE"""),"P1432")</f>
        <v>P1432</v>
      </c>
      <c r="F77" s="1">
        <f>IFERROR(__xludf.DUMMYFUNCTION("""COMPUTED_VALUE"""),674.0)</f>
        <v>674</v>
      </c>
    </row>
    <row r="78" ht="15.75" customHeight="1">
      <c r="A78" s="1" t="str">
        <f t="shared" si="1"/>
        <v>EN P1065 537</v>
      </c>
      <c r="C78" s="1" t="str">
        <f t="shared" si="2"/>
        <v>PT P1065</v>
      </c>
      <c r="D78" s="1" t="str">
        <f>IFERROR(__xludf.DUMMYFUNCTION("SPLIT(A78,"" "",TRUE,TRUE)"),"EN")</f>
        <v>EN</v>
      </c>
      <c r="E78" s="1" t="str">
        <f>IFERROR(__xludf.DUMMYFUNCTION("""COMPUTED_VALUE"""),"P1065")</f>
        <v>P1065</v>
      </c>
      <c r="F78" s="1">
        <f>IFERROR(__xludf.DUMMYFUNCTION("""COMPUTED_VALUE"""),537.0)</f>
        <v>537</v>
      </c>
    </row>
    <row r="79" ht="15.75" customHeight="1">
      <c r="A79" s="1" t="str">
        <f t="shared" si="1"/>
        <v>EN P411 170</v>
      </c>
      <c r="C79" s="1" t="str">
        <f t="shared" si="2"/>
        <v>PT P411</v>
      </c>
      <c r="D79" s="1" t="str">
        <f>IFERROR(__xludf.DUMMYFUNCTION("SPLIT(A79,"" "",TRUE,TRUE)"),"EN")</f>
        <v>EN</v>
      </c>
      <c r="E79" s="1" t="str">
        <f>IFERROR(__xludf.DUMMYFUNCTION("""COMPUTED_VALUE"""),"P411")</f>
        <v>P411</v>
      </c>
      <c r="F79" s="1">
        <f>IFERROR(__xludf.DUMMYFUNCTION("""COMPUTED_VALUE"""),170.0)</f>
        <v>170</v>
      </c>
    </row>
    <row r="80" ht="15.75" customHeight="1">
      <c r="A80" s="1" t="str">
        <f t="shared" si="1"/>
        <v>EN P3685 335</v>
      </c>
      <c r="C80" s="1" t="str">
        <f t="shared" si="2"/>
        <v>PT P3685</v>
      </c>
      <c r="D80" s="1" t="str">
        <f>IFERROR(__xludf.DUMMYFUNCTION("SPLIT(A80,"" "",TRUE,TRUE)"),"EN")</f>
        <v>EN</v>
      </c>
      <c r="E80" s="1" t="str">
        <f>IFERROR(__xludf.DUMMYFUNCTION("""COMPUTED_VALUE"""),"P3685")</f>
        <v>P3685</v>
      </c>
      <c r="F80" s="1">
        <f>IFERROR(__xludf.DUMMYFUNCTION("""COMPUTED_VALUE"""),335.0)</f>
        <v>335</v>
      </c>
    </row>
    <row r="81" ht="15.75" customHeight="1">
      <c r="A81" s="1" t="str">
        <f t="shared" si="1"/>
        <v>EN P1967 408</v>
      </c>
      <c r="C81" s="1" t="str">
        <f t="shared" si="2"/>
        <v>PT P1967</v>
      </c>
      <c r="D81" s="1" t="str">
        <f>IFERROR(__xludf.DUMMYFUNCTION("SPLIT(A81,"" "",TRUE,TRUE)"),"EN")</f>
        <v>EN</v>
      </c>
      <c r="E81" s="1" t="str">
        <f>IFERROR(__xludf.DUMMYFUNCTION("""COMPUTED_VALUE"""),"P1967")</f>
        <v>P1967</v>
      </c>
      <c r="F81" s="1">
        <f>IFERROR(__xludf.DUMMYFUNCTION("""COMPUTED_VALUE"""),408.0)</f>
        <v>408</v>
      </c>
    </row>
    <row r="82" ht="15.75" customHeight="1">
      <c r="A82" s="1" t="str">
        <f t="shared" si="1"/>
        <v>EN P191 242</v>
      </c>
      <c r="C82" s="1" t="str">
        <f t="shared" si="2"/>
        <v>PT P191</v>
      </c>
      <c r="D82" s="1" t="str">
        <f>IFERROR(__xludf.DUMMYFUNCTION("SPLIT(A82,"" "",TRUE,TRUE)"),"EN")</f>
        <v>EN</v>
      </c>
      <c r="E82" s="1" t="str">
        <f>IFERROR(__xludf.DUMMYFUNCTION("""COMPUTED_VALUE"""),"P191")</f>
        <v>P191</v>
      </c>
      <c r="F82" s="1">
        <f>IFERROR(__xludf.DUMMYFUNCTION("""COMPUTED_VALUE"""),242.0)</f>
        <v>242</v>
      </c>
    </row>
    <row r="83" ht="15.75" customHeight="1">
      <c r="A83" s="1" t="str">
        <f t="shared" si="1"/>
        <v>EN P3309 298</v>
      </c>
      <c r="C83" s="1" t="str">
        <f t="shared" si="2"/>
        <v>PT P3309</v>
      </c>
      <c r="D83" s="1" t="str">
        <f>IFERROR(__xludf.DUMMYFUNCTION("SPLIT(A83,"" "",TRUE,TRUE)"),"EN")</f>
        <v>EN</v>
      </c>
      <c r="E83" s="1" t="str">
        <f>IFERROR(__xludf.DUMMYFUNCTION("""COMPUTED_VALUE"""),"P3309")</f>
        <v>P3309</v>
      </c>
      <c r="F83" s="1">
        <f>IFERROR(__xludf.DUMMYFUNCTION("""COMPUTED_VALUE"""),298.0)</f>
        <v>298</v>
      </c>
    </row>
    <row r="84" ht="15.75" customHeight="1">
      <c r="A84" s="1" t="str">
        <f t="shared" si="1"/>
        <v>EN P1759 555</v>
      </c>
      <c r="C84" s="1" t="str">
        <f t="shared" si="2"/>
        <v>PT P1759</v>
      </c>
      <c r="D84" s="1" t="str">
        <f>IFERROR(__xludf.DUMMYFUNCTION("SPLIT(A84,"" "",TRUE,TRUE)"),"EN")</f>
        <v>EN</v>
      </c>
      <c r="E84" s="1" t="str">
        <f>IFERROR(__xludf.DUMMYFUNCTION("""COMPUTED_VALUE"""),"P1759")</f>
        <v>P1759</v>
      </c>
      <c r="F84" s="1">
        <f>IFERROR(__xludf.DUMMYFUNCTION("""COMPUTED_VALUE"""),555.0)</f>
        <v>555</v>
      </c>
    </row>
    <row r="85" ht="15.75" customHeight="1">
      <c r="A85" s="1" t="str">
        <f t="shared" si="1"/>
        <v>EN P4141 504</v>
      </c>
      <c r="C85" s="1" t="str">
        <f t="shared" si="2"/>
        <v>PT P4141</v>
      </c>
      <c r="D85" s="1" t="str">
        <f>IFERROR(__xludf.DUMMYFUNCTION("SPLIT(A85,"" "",TRUE,TRUE)"),"EN")</f>
        <v>EN</v>
      </c>
      <c r="E85" s="1" t="str">
        <f>IFERROR(__xludf.DUMMYFUNCTION("""COMPUTED_VALUE"""),"P4141")</f>
        <v>P4141</v>
      </c>
      <c r="F85" s="1">
        <f>IFERROR(__xludf.DUMMYFUNCTION("""COMPUTED_VALUE"""),504.0)</f>
        <v>504</v>
      </c>
    </row>
    <row r="86" ht="15.75" customHeight="1">
      <c r="A86" s="1" t="str">
        <f t="shared" si="1"/>
        <v>EN P5556 204</v>
      </c>
      <c r="C86" s="1" t="str">
        <f t="shared" si="2"/>
        <v>PT P5556</v>
      </c>
      <c r="D86" s="1" t="str">
        <f>IFERROR(__xludf.DUMMYFUNCTION("SPLIT(A86,"" "",TRUE,TRUE)"),"EN")</f>
        <v>EN</v>
      </c>
      <c r="E86" s="1" t="str">
        <f>IFERROR(__xludf.DUMMYFUNCTION("""COMPUTED_VALUE"""),"P5556")</f>
        <v>P5556</v>
      </c>
      <c r="F86" s="1">
        <f>IFERROR(__xludf.DUMMYFUNCTION("""COMPUTED_VALUE"""),204.0)</f>
        <v>204</v>
      </c>
    </row>
    <row r="87" ht="15.75" customHeight="1">
      <c r="A87" s="1" t="str">
        <f t="shared" si="1"/>
        <v>EN P4309 220</v>
      </c>
      <c r="C87" s="1" t="str">
        <f t="shared" si="2"/>
        <v>PT P4309</v>
      </c>
      <c r="D87" s="1" t="str">
        <f>IFERROR(__xludf.DUMMYFUNCTION("SPLIT(A87,"" "",TRUE,TRUE)"),"EN")</f>
        <v>EN</v>
      </c>
      <c r="E87" s="1" t="str">
        <f>IFERROR(__xludf.DUMMYFUNCTION("""COMPUTED_VALUE"""),"P4309")</f>
        <v>P4309</v>
      </c>
      <c r="F87" s="1">
        <f>IFERROR(__xludf.DUMMYFUNCTION("""COMPUTED_VALUE"""),220.0)</f>
        <v>220</v>
      </c>
    </row>
    <row r="88" ht="15.75" customHeight="1">
      <c r="A88" s="1" t="str">
        <f t="shared" si="1"/>
        <v>EN P1844 551</v>
      </c>
      <c r="C88" s="1" t="str">
        <f t="shared" si="2"/>
        <v>PT P1844</v>
      </c>
      <c r="D88" s="1" t="str">
        <f>IFERROR(__xludf.DUMMYFUNCTION("SPLIT(A88,"" "",TRUE,TRUE)"),"EN")</f>
        <v>EN</v>
      </c>
      <c r="E88" s="1" t="str">
        <f>IFERROR(__xludf.DUMMYFUNCTION("""COMPUTED_VALUE"""),"P1844")</f>
        <v>P1844</v>
      </c>
      <c r="F88" s="1">
        <f>IFERROR(__xludf.DUMMYFUNCTION("""COMPUTED_VALUE"""),551.0)</f>
        <v>551</v>
      </c>
    </row>
    <row r="89" ht="15.75" customHeight="1">
      <c r="A89" s="1" t="str">
        <f t="shared" si="1"/>
        <v>EN P1092 668</v>
      </c>
      <c r="C89" s="1" t="str">
        <f t="shared" si="2"/>
        <v>PT P1092</v>
      </c>
      <c r="D89" s="1" t="str">
        <f>IFERROR(__xludf.DUMMYFUNCTION("SPLIT(A89,"" "",TRUE,TRUE)"),"EN")</f>
        <v>EN</v>
      </c>
      <c r="E89" s="1" t="str">
        <f>IFERROR(__xludf.DUMMYFUNCTION("""COMPUTED_VALUE"""),"P1092")</f>
        <v>P1092</v>
      </c>
      <c r="F89" s="1">
        <f>IFERROR(__xludf.DUMMYFUNCTION("""COMPUTED_VALUE"""),668.0)</f>
        <v>668</v>
      </c>
    </row>
    <row r="90" ht="15.75" customHeight="1">
      <c r="A90" s="1" t="str">
        <f t="shared" si="1"/>
        <v>EN P564 689</v>
      </c>
      <c r="C90" s="1" t="str">
        <f t="shared" si="2"/>
        <v>PT P564</v>
      </c>
      <c r="D90" s="1" t="str">
        <f>IFERROR(__xludf.DUMMYFUNCTION("SPLIT(A90,"" "",TRUE,TRUE)"),"EN")</f>
        <v>EN</v>
      </c>
      <c r="E90" s="1" t="str">
        <f>IFERROR(__xludf.DUMMYFUNCTION("""COMPUTED_VALUE"""),"P564")</f>
        <v>P564</v>
      </c>
      <c r="F90" s="1">
        <f>IFERROR(__xludf.DUMMYFUNCTION("""COMPUTED_VALUE"""),689.0)</f>
        <v>689</v>
      </c>
    </row>
    <row r="91" ht="15.75" customHeight="1">
      <c r="A91" s="1" t="str">
        <f t="shared" si="1"/>
        <v>EN P946 603</v>
      </c>
      <c r="C91" s="1" t="str">
        <f t="shared" si="2"/>
        <v>PT P946</v>
      </c>
      <c r="D91" s="1" t="str">
        <f>IFERROR(__xludf.DUMMYFUNCTION("SPLIT(A91,"" "",TRUE,TRUE)"),"EN")</f>
        <v>EN</v>
      </c>
      <c r="E91" s="1" t="str">
        <f>IFERROR(__xludf.DUMMYFUNCTION("""COMPUTED_VALUE"""),"P946")</f>
        <v>P946</v>
      </c>
      <c r="F91" s="1">
        <f>IFERROR(__xludf.DUMMYFUNCTION("""COMPUTED_VALUE"""),603.0)</f>
        <v>603</v>
      </c>
    </row>
    <row r="92" ht="15.75" customHeight="1">
      <c r="A92" s="1" t="str">
        <f t="shared" si="1"/>
        <v>EN P3243 109</v>
      </c>
      <c r="C92" s="1" t="str">
        <f t="shared" si="2"/>
        <v>PT P3243</v>
      </c>
      <c r="D92" s="1" t="str">
        <f>IFERROR(__xludf.DUMMYFUNCTION("SPLIT(A92,"" "",TRUE,TRUE)"),"EN")</f>
        <v>EN</v>
      </c>
      <c r="E92" s="1" t="str">
        <f>IFERROR(__xludf.DUMMYFUNCTION("""COMPUTED_VALUE"""),"P3243")</f>
        <v>P3243</v>
      </c>
      <c r="F92" s="1">
        <f>IFERROR(__xludf.DUMMYFUNCTION("""COMPUTED_VALUE"""),109.0)</f>
        <v>109</v>
      </c>
    </row>
    <row r="93" ht="15.75" customHeight="1">
      <c r="A93" s="1" t="str">
        <f t="shared" si="1"/>
        <v>EN P1903 253</v>
      </c>
      <c r="C93" s="1" t="str">
        <f t="shared" si="2"/>
        <v>PT P1903</v>
      </c>
      <c r="D93" s="1" t="str">
        <f>IFERROR(__xludf.DUMMYFUNCTION("SPLIT(A93,"" "",TRUE,TRUE)"),"EN")</f>
        <v>EN</v>
      </c>
      <c r="E93" s="1" t="str">
        <f>IFERROR(__xludf.DUMMYFUNCTION("""COMPUTED_VALUE"""),"P1903")</f>
        <v>P1903</v>
      </c>
      <c r="F93" s="1">
        <f>IFERROR(__xludf.DUMMYFUNCTION("""COMPUTED_VALUE"""),253.0)</f>
        <v>253</v>
      </c>
    </row>
    <row r="94" ht="15.75" customHeight="1">
      <c r="A94" s="1" t="str">
        <f t="shared" si="1"/>
        <v>EN P2923 43</v>
      </c>
      <c r="C94" s="1" t="str">
        <f t="shared" si="2"/>
        <v>PT P2923</v>
      </c>
      <c r="D94" s="1" t="str">
        <f>IFERROR(__xludf.DUMMYFUNCTION("SPLIT(A94,"" "",TRUE,TRUE)"),"EN")</f>
        <v>EN</v>
      </c>
      <c r="E94" s="1" t="str">
        <f>IFERROR(__xludf.DUMMYFUNCTION("""COMPUTED_VALUE"""),"P2923")</f>
        <v>P2923</v>
      </c>
      <c r="F94" s="1">
        <f>IFERROR(__xludf.DUMMYFUNCTION("""COMPUTED_VALUE"""),43.0)</f>
        <v>43</v>
      </c>
    </row>
    <row r="95" ht="15.75" customHeight="1">
      <c r="A95" s="1" t="str">
        <f t="shared" si="1"/>
        <v>EN P1431 464</v>
      </c>
      <c r="C95" s="1" t="str">
        <f t="shared" si="2"/>
        <v>PT P1431</v>
      </c>
      <c r="D95" s="1" t="str">
        <f>IFERROR(__xludf.DUMMYFUNCTION("SPLIT(A95,"" "",TRUE,TRUE)"),"EN")</f>
        <v>EN</v>
      </c>
      <c r="E95" s="1" t="str">
        <f>IFERROR(__xludf.DUMMYFUNCTION("""COMPUTED_VALUE"""),"P1431")</f>
        <v>P1431</v>
      </c>
      <c r="F95" s="1">
        <f>IFERROR(__xludf.DUMMYFUNCTION("""COMPUTED_VALUE"""),464.0)</f>
        <v>464</v>
      </c>
    </row>
    <row r="96" ht="15.75" customHeight="1">
      <c r="A96" s="1" t="str">
        <f t="shared" si="1"/>
        <v>EN P5051 28</v>
      </c>
      <c r="C96" s="1" t="str">
        <f t="shared" si="2"/>
        <v>PT P5051</v>
      </c>
      <c r="D96" s="1" t="str">
        <f>IFERROR(__xludf.DUMMYFUNCTION("SPLIT(A96,"" "",TRUE,TRUE)"),"EN")</f>
        <v>EN</v>
      </c>
      <c r="E96" s="1" t="str">
        <f>IFERROR(__xludf.DUMMYFUNCTION("""COMPUTED_VALUE"""),"P5051")</f>
        <v>P5051</v>
      </c>
      <c r="F96" s="1">
        <f>IFERROR(__xludf.DUMMYFUNCTION("""COMPUTED_VALUE"""),28.0)</f>
        <v>28</v>
      </c>
    </row>
    <row r="97" ht="15.75" customHeight="1">
      <c r="A97" s="1" t="str">
        <f t="shared" si="1"/>
        <v>EN P5394 308</v>
      </c>
      <c r="C97" s="1" t="str">
        <f t="shared" si="2"/>
        <v>PT P5394</v>
      </c>
      <c r="D97" s="1" t="str">
        <f>IFERROR(__xludf.DUMMYFUNCTION("SPLIT(A97,"" "",TRUE,TRUE)"),"EN")</f>
        <v>EN</v>
      </c>
      <c r="E97" s="1" t="str">
        <f>IFERROR(__xludf.DUMMYFUNCTION("""COMPUTED_VALUE"""),"P5394")</f>
        <v>P5394</v>
      </c>
      <c r="F97" s="1">
        <f>IFERROR(__xludf.DUMMYFUNCTION("""COMPUTED_VALUE"""),308.0)</f>
        <v>308</v>
      </c>
    </row>
    <row r="98" ht="15.75" customHeight="1">
      <c r="A98" s="1" t="str">
        <f t="shared" si="1"/>
        <v>EN P1189 222</v>
      </c>
      <c r="C98" s="1" t="str">
        <f t="shared" si="2"/>
        <v>PT P1189</v>
      </c>
      <c r="D98" s="1" t="str">
        <f>IFERROR(__xludf.DUMMYFUNCTION("SPLIT(A98,"" "",TRUE,TRUE)"),"EN")</f>
        <v>EN</v>
      </c>
      <c r="E98" s="1" t="str">
        <f>IFERROR(__xludf.DUMMYFUNCTION("""COMPUTED_VALUE"""),"P1189")</f>
        <v>P1189</v>
      </c>
      <c r="F98" s="1">
        <f>IFERROR(__xludf.DUMMYFUNCTION("""COMPUTED_VALUE"""),222.0)</f>
        <v>222</v>
      </c>
    </row>
    <row r="99" ht="15.75" customHeight="1">
      <c r="A99" s="1" t="str">
        <f t="shared" si="1"/>
        <v>EN P2116 371</v>
      </c>
      <c r="C99" s="1" t="str">
        <f t="shared" si="2"/>
        <v>PT P2116</v>
      </c>
      <c r="D99" s="1" t="str">
        <f>IFERROR(__xludf.DUMMYFUNCTION("SPLIT(A99,"" "",TRUE,TRUE)"),"EN")</f>
        <v>EN</v>
      </c>
      <c r="E99" s="1" t="str">
        <f>IFERROR(__xludf.DUMMYFUNCTION("""COMPUTED_VALUE"""),"P2116")</f>
        <v>P2116</v>
      </c>
      <c r="F99" s="1">
        <f>IFERROR(__xludf.DUMMYFUNCTION("""COMPUTED_VALUE"""),371.0)</f>
        <v>371</v>
      </c>
    </row>
    <row r="100" ht="15.75" customHeight="1">
      <c r="A100" s="1" t="str">
        <f t="shared" si="1"/>
        <v>EN P4219 72</v>
      </c>
      <c r="C100" s="1" t="str">
        <f t="shared" si="2"/>
        <v>PT P4219</v>
      </c>
      <c r="D100" s="1" t="str">
        <f>IFERROR(__xludf.DUMMYFUNCTION("SPLIT(A100,"" "",TRUE,TRUE)"),"EN")</f>
        <v>EN</v>
      </c>
      <c r="E100" s="1" t="str">
        <f>IFERROR(__xludf.DUMMYFUNCTION("""COMPUTED_VALUE"""),"P4219")</f>
        <v>P4219</v>
      </c>
      <c r="F100" s="1">
        <f>IFERROR(__xludf.DUMMYFUNCTION("""COMPUTED_VALUE"""),72.0)</f>
        <v>72</v>
      </c>
    </row>
    <row r="101" ht="15.75" customHeight="1">
      <c r="A101" s="1" t="str">
        <f t="shared" ref="A101:A1000" si="3">"EN"&amp;" P"&amp;RANDBETWEEN(1,6000)&amp;" "&amp;RANDBETWEEN(1,400)</f>
        <v>EN P5028 286</v>
      </c>
      <c r="C101" s="1" t="str">
        <f t="shared" si="2"/>
        <v>PT P5028</v>
      </c>
      <c r="D101" s="1" t="str">
        <f>IFERROR(__xludf.DUMMYFUNCTION("SPLIT(A101,"" "",TRUE,TRUE)"),"EN")</f>
        <v>EN</v>
      </c>
      <c r="E101" s="1" t="str">
        <f>IFERROR(__xludf.DUMMYFUNCTION("""COMPUTED_VALUE"""),"P5028")</f>
        <v>P5028</v>
      </c>
      <c r="F101" s="1">
        <f>IFERROR(__xludf.DUMMYFUNCTION("""COMPUTED_VALUE"""),286.0)</f>
        <v>286</v>
      </c>
    </row>
    <row r="102" ht="15.75" customHeight="1">
      <c r="A102" s="1" t="str">
        <f t="shared" si="3"/>
        <v>EN P4566 41</v>
      </c>
      <c r="C102" s="1" t="str">
        <f t="shared" si="2"/>
        <v>PT P4566</v>
      </c>
      <c r="D102" s="1" t="str">
        <f>IFERROR(__xludf.DUMMYFUNCTION("SPLIT(A102,"" "",TRUE,TRUE)"),"EN")</f>
        <v>EN</v>
      </c>
      <c r="E102" s="1" t="str">
        <f>IFERROR(__xludf.DUMMYFUNCTION("""COMPUTED_VALUE"""),"P4566")</f>
        <v>P4566</v>
      </c>
      <c r="F102" s="1">
        <f>IFERROR(__xludf.DUMMYFUNCTION("""COMPUTED_VALUE"""),41.0)</f>
        <v>41</v>
      </c>
    </row>
    <row r="103" ht="15.75" customHeight="1">
      <c r="A103" s="1" t="str">
        <f t="shared" si="3"/>
        <v>EN P1950 105</v>
      </c>
      <c r="C103" s="1" t="str">
        <f t="shared" si="2"/>
        <v>PT P1950</v>
      </c>
      <c r="D103" s="1" t="str">
        <f>IFERROR(__xludf.DUMMYFUNCTION("SPLIT(A103,"" "",TRUE,TRUE)"),"EN")</f>
        <v>EN</v>
      </c>
      <c r="E103" s="1" t="str">
        <f>IFERROR(__xludf.DUMMYFUNCTION("""COMPUTED_VALUE"""),"P1950")</f>
        <v>P1950</v>
      </c>
      <c r="F103" s="1">
        <f>IFERROR(__xludf.DUMMYFUNCTION("""COMPUTED_VALUE"""),105.0)</f>
        <v>105</v>
      </c>
    </row>
    <row r="104" ht="15.75" customHeight="1">
      <c r="A104" s="1" t="str">
        <f t="shared" si="3"/>
        <v>EN P801 266</v>
      </c>
      <c r="C104" s="1" t="str">
        <f t="shared" si="2"/>
        <v>PT P801</v>
      </c>
      <c r="D104" s="1" t="str">
        <f>IFERROR(__xludf.DUMMYFUNCTION("SPLIT(A104,"" "",TRUE,TRUE)"),"EN")</f>
        <v>EN</v>
      </c>
      <c r="E104" s="1" t="str">
        <f>IFERROR(__xludf.DUMMYFUNCTION("""COMPUTED_VALUE"""),"P801")</f>
        <v>P801</v>
      </c>
      <c r="F104" s="1">
        <f>IFERROR(__xludf.DUMMYFUNCTION("""COMPUTED_VALUE"""),266.0)</f>
        <v>266</v>
      </c>
    </row>
    <row r="105" ht="15.75" customHeight="1">
      <c r="A105" s="1" t="str">
        <f t="shared" si="3"/>
        <v>EN P1231 248</v>
      </c>
      <c r="C105" s="1" t="str">
        <f t="shared" si="2"/>
        <v>PT P1231</v>
      </c>
      <c r="D105" s="1" t="str">
        <f>IFERROR(__xludf.DUMMYFUNCTION("SPLIT(A105,"" "",TRUE,TRUE)"),"EN")</f>
        <v>EN</v>
      </c>
      <c r="E105" s="1" t="str">
        <f>IFERROR(__xludf.DUMMYFUNCTION("""COMPUTED_VALUE"""),"P1231")</f>
        <v>P1231</v>
      </c>
      <c r="F105" s="1">
        <f>IFERROR(__xludf.DUMMYFUNCTION("""COMPUTED_VALUE"""),248.0)</f>
        <v>248</v>
      </c>
    </row>
    <row r="106" ht="15.75" customHeight="1">
      <c r="A106" s="1" t="str">
        <f t="shared" si="3"/>
        <v>EN P245 356</v>
      </c>
      <c r="C106" s="1" t="str">
        <f t="shared" si="2"/>
        <v>PT P245</v>
      </c>
      <c r="D106" s="1" t="str">
        <f>IFERROR(__xludf.DUMMYFUNCTION("SPLIT(A106,"" "",TRUE,TRUE)"),"EN")</f>
        <v>EN</v>
      </c>
      <c r="E106" s="1" t="str">
        <f>IFERROR(__xludf.DUMMYFUNCTION("""COMPUTED_VALUE"""),"P245")</f>
        <v>P245</v>
      </c>
      <c r="F106" s="1">
        <f>IFERROR(__xludf.DUMMYFUNCTION("""COMPUTED_VALUE"""),356.0)</f>
        <v>356</v>
      </c>
    </row>
    <row r="107" ht="15.75" customHeight="1">
      <c r="A107" s="1" t="str">
        <f t="shared" si="3"/>
        <v>EN P1155 157</v>
      </c>
      <c r="C107" s="1" t="str">
        <f t="shared" si="2"/>
        <v>PT P1155</v>
      </c>
      <c r="D107" s="1" t="str">
        <f>IFERROR(__xludf.DUMMYFUNCTION("SPLIT(A107,"" "",TRUE,TRUE)"),"EN")</f>
        <v>EN</v>
      </c>
      <c r="E107" s="1" t="str">
        <f>IFERROR(__xludf.DUMMYFUNCTION("""COMPUTED_VALUE"""),"P1155")</f>
        <v>P1155</v>
      </c>
      <c r="F107" s="1">
        <f>IFERROR(__xludf.DUMMYFUNCTION("""COMPUTED_VALUE"""),157.0)</f>
        <v>157</v>
      </c>
    </row>
    <row r="108" ht="15.75" customHeight="1">
      <c r="A108" s="1" t="str">
        <f t="shared" si="3"/>
        <v>EN P2879 279</v>
      </c>
      <c r="C108" s="1" t="str">
        <f t="shared" si="2"/>
        <v>PT P2879</v>
      </c>
      <c r="D108" s="1" t="str">
        <f>IFERROR(__xludf.DUMMYFUNCTION("SPLIT(A108,"" "",TRUE,TRUE)"),"EN")</f>
        <v>EN</v>
      </c>
      <c r="E108" s="1" t="str">
        <f>IFERROR(__xludf.DUMMYFUNCTION("""COMPUTED_VALUE"""),"P2879")</f>
        <v>P2879</v>
      </c>
      <c r="F108" s="1">
        <f>IFERROR(__xludf.DUMMYFUNCTION("""COMPUTED_VALUE"""),279.0)</f>
        <v>279</v>
      </c>
    </row>
    <row r="109" ht="15.75" customHeight="1">
      <c r="A109" s="1" t="str">
        <f t="shared" si="3"/>
        <v>EN P4920 235</v>
      </c>
      <c r="C109" s="1" t="str">
        <f t="shared" si="2"/>
        <v>PT P4920</v>
      </c>
      <c r="D109" s="1" t="str">
        <f>IFERROR(__xludf.DUMMYFUNCTION("SPLIT(A109,"" "",TRUE,TRUE)"),"EN")</f>
        <v>EN</v>
      </c>
      <c r="E109" s="1" t="str">
        <f>IFERROR(__xludf.DUMMYFUNCTION("""COMPUTED_VALUE"""),"P4920")</f>
        <v>P4920</v>
      </c>
      <c r="F109" s="1">
        <f>IFERROR(__xludf.DUMMYFUNCTION("""COMPUTED_VALUE"""),235.0)</f>
        <v>235</v>
      </c>
    </row>
    <row r="110" ht="15.75" customHeight="1">
      <c r="A110" s="1" t="str">
        <f t="shared" si="3"/>
        <v>EN P2770 392</v>
      </c>
      <c r="C110" s="1" t="str">
        <f t="shared" si="2"/>
        <v>PT P2770</v>
      </c>
      <c r="D110" s="1" t="str">
        <f>IFERROR(__xludf.DUMMYFUNCTION("SPLIT(A110,"" "",TRUE,TRUE)"),"EN")</f>
        <v>EN</v>
      </c>
      <c r="E110" s="1" t="str">
        <f>IFERROR(__xludf.DUMMYFUNCTION("""COMPUTED_VALUE"""),"P2770")</f>
        <v>P2770</v>
      </c>
      <c r="F110" s="1">
        <f>IFERROR(__xludf.DUMMYFUNCTION("""COMPUTED_VALUE"""),392.0)</f>
        <v>392</v>
      </c>
    </row>
    <row r="111" ht="15.75" customHeight="1">
      <c r="A111" s="1" t="str">
        <f t="shared" si="3"/>
        <v>EN P4339 346</v>
      </c>
      <c r="C111" s="1" t="str">
        <f t="shared" si="2"/>
        <v>PT P4339</v>
      </c>
      <c r="D111" s="1" t="str">
        <f>IFERROR(__xludf.DUMMYFUNCTION("SPLIT(A111,"" "",TRUE,TRUE)"),"EN")</f>
        <v>EN</v>
      </c>
      <c r="E111" s="1" t="str">
        <f>IFERROR(__xludf.DUMMYFUNCTION("""COMPUTED_VALUE"""),"P4339")</f>
        <v>P4339</v>
      </c>
      <c r="F111" s="1">
        <f>IFERROR(__xludf.DUMMYFUNCTION("""COMPUTED_VALUE"""),346.0)</f>
        <v>346</v>
      </c>
    </row>
    <row r="112" ht="15.75" customHeight="1">
      <c r="A112" s="1" t="str">
        <f t="shared" si="3"/>
        <v>EN P779 309</v>
      </c>
      <c r="C112" s="1" t="str">
        <f t="shared" si="2"/>
        <v>PT P779</v>
      </c>
      <c r="D112" s="1" t="str">
        <f>IFERROR(__xludf.DUMMYFUNCTION("SPLIT(A112,"" "",TRUE,TRUE)"),"EN")</f>
        <v>EN</v>
      </c>
      <c r="E112" s="1" t="str">
        <f>IFERROR(__xludf.DUMMYFUNCTION("""COMPUTED_VALUE"""),"P779")</f>
        <v>P779</v>
      </c>
      <c r="F112" s="1">
        <f>IFERROR(__xludf.DUMMYFUNCTION("""COMPUTED_VALUE"""),309.0)</f>
        <v>309</v>
      </c>
    </row>
    <row r="113" ht="15.75" customHeight="1">
      <c r="A113" s="1" t="str">
        <f t="shared" si="3"/>
        <v>EN P5348 166</v>
      </c>
      <c r="C113" s="1" t="str">
        <f t="shared" si="2"/>
        <v>PT P5348</v>
      </c>
      <c r="D113" s="1" t="str">
        <f>IFERROR(__xludf.DUMMYFUNCTION("SPLIT(A113,"" "",TRUE,TRUE)"),"EN")</f>
        <v>EN</v>
      </c>
      <c r="E113" s="1" t="str">
        <f>IFERROR(__xludf.DUMMYFUNCTION("""COMPUTED_VALUE"""),"P5348")</f>
        <v>P5348</v>
      </c>
      <c r="F113" s="1">
        <f>IFERROR(__xludf.DUMMYFUNCTION("""COMPUTED_VALUE"""),166.0)</f>
        <v>166</v>
      </c>
    </row>
    <row r="114" ht="15.75" customHeight="1">
      <c r="A114" s="1" t="str">
        <f t="shared" si="3"/>
        <v>EN P4484 202</v>
      </c>
      <c r="C114" s="1" t="str">
        <f t="shared" si="2"/>
        <v>PT P4484</v>
      </c>
      <c r="D114" s="1" t="str">
        <f>IFERROR(__xludf.DUMMYFUNCTION("SPLIT(A114,"" "",TRUE,TRUE)"),"EN")</f>
        <v>EN</v>
      </c>
      <c r="E114" s="1" t="str">
        <f>IFERROR(__xludf.DUMMYFUNCTION("""COMPUTED_VALUE"""),"P4484")</f>
        <v>P4484</v>
      </c>
      <c r="F114" s="1">
        <f>IFERROR(__xludf.DUMMYFUNCTION("""COMPUTED_VALUE"""),202.0)</f>
        <v>202</v>
      </c>
    </row>
    <row r="115" ht="15.75" customHeight="1">
      <c r="A115" s="1" t="str">
        <f t="shared" si="3"/>
        <v>EN P2240 385</v>
      </c>
      <c r="C115" s="1" t="str">
        <f t="shared" si="2"/>
        <v>PT P2240</v>
      </c>
      <c r="D115" s="1" t="str">
        <f>IFERROR(__xludf.DUMMYFUNCTION("SPLIT(A115,"" "",TRUE,TRUE)"),"EN")</f>
        <v>EN</v>
      </c>
      <c r="E115" s="1" t="str">
        <f>IFERROR(__xludf.DUMMYFUNCTION("""COMPUTED_VALUE"""),"P2240")</f>
        <v>P2240</v>
      </c>
      <c r="F115" s="1">
        <f>IFERROR(__xludf.DUMMYFUNCTION("""COMPUTED_VALUE"""),385.0)</f>
        <v>385</v>
      </c>
    </row>
    <row r="116" ht="15.75" customHeight="1">
      <c r="A116" s="1" t="str">
        <f t="shared" si="3"/>
        <v>EN P2110 103</v>
      </c>
      <c r="C116" s="1" t="str">
        <f t="shared" si="2"/>
        <v>PT P2110</v>
      </c>
      <c r="D116" s="1" t="str">
        <f>IFERROR(__xludf.DUMMYFUNCTION("SPLIT(A116,"" "",TRUE,TRUE)"),"EN")</f>
        <v>EN</v>
      </c>
      <c r="E116" s="1" t="str">
        <f>IFERROR(__xludf.DUMMYFUNCTION("""COMPUTED_VALUE"""),"P2110")</f>
        <v>P2110</v>
      </c>
      <c r="F116" s="1">
        <f>IFERROR(__xludf.DUMMYFUNCTION("""COMPUTED_VALUE"""),103.0)</f>
        <v>103</v>
      </c>
    </row>
    <row r="117" ht="15.75" customHeight="1">
      <c r="A117" s="1" t="str">
        <f t="shared" si="3"/>
        <v>EN P3016 133</v>
      </c>
      <c r="C117" s="1" t="str">
        <f t="shared" si="2"/>
        <v>PT P3016</v>
      </c>
      <c r="D117" s="1" t="str">
        <f>IFERROR(__xludf.DUMMYFUNCTION("SPLIT(A117,"" "",TRUE,TRUE)"),"EN")</f>
        <v>EN</v>
      </c>
      <c r="E117" s="1" t="str">
        <f>IFERROR(__xludf.DUMMYFUNCTION("""COMPUTED_VALUE"""),"P3016")</f>
        <v>P3016</v>
      </c>
      <c r="F117" s="1">
        <f>IFERROR(__xludf.DUMMYFUNCTION("""COMPUTED_VALUE"""),133.0)</f>
        <v>133</v>
      </c>
    </row>
    <row r="118" ht="15.75" customHeight="1">
      <c r="A118" s="1" t="str">
        <f t="shared" si="3"/>
        <v>EN P2874 84</v>
      </c>
      <c r="C118" s="1" t="str">
        <f t="shared" si="2"/>
        <v>PT P2874</v>
      </c>
      <c r="D118" s="1" t="str">
        <f>IFERROR(__xludf.DUMMYFUNCTION("SPLIT(A118,"" "",TRUE,TRUE)"),"EN")</f>
        <v>EN</v>
      </c>
      <c r="E118" s="1" t="str">
        <f>IFERROR(__xludf.DUMMYFUNCTION("""COMPUTED_VALUE"""),"P2874")</f>
        <v>P2874</v>
      </c>
      <c r="F118" s="1">
        <f>IFERROR(__xludf.DUMMYFUNCTION("""COMPUTED_VALUE"""),84.0)</f>
        <v>84</v>
      </c>
    </row>
    <row r="119" ht="15.75" customHeight="1">
      <c r="A119" s="1" t="str">
        <f t="shared" si="3"/>
        <v>EN P3393 367</v>
      </c>
      <c r="C119" s="1" t="str">
        <f t="shared" si="2"/>
        <v>PT P3393</v>
      </c>
      <c r="D119" s="1" t="str">
        <f>IFERROR(__xludf.DUMMYFUNCTION("SPLIT(A119,"" "",TRUE,TRUE)"),"EN")</f>
        <v>EN</v>
      </c>
      <c r="E119" s="1" t="str">
        <f>IFERROR(__xludf.DUMMYFUNCTION("""COMPUTED_VALUE"""),"P3393")</f>
        <v>P3393</v>
      </c>
      <c r="F119" s="1">
        <f>IFERROR(__xludf.DUMMYFUNCTION("""COMPUTED_VALUE"""),367.0)</f>
        <v>367</v>
      </c>
    </row>
    <row r="120" ht="15.75" customHeight="1">
      <c r="A120" s="1" t="str">
        <f t="shared" si="3"/>
        <v>EN P4354 130</v>
      </c>
      <c r="C120" s="1" t="str">
        <f t="shared" si="2"/>
        <v>PT P4354</v>
      </c>
      <c r="D120" s="1" t="str">
        <f>IFERROR(__xludf.DUMMYFUNCTION("SPLIT(A120,"" "",TRUE,TRUE)"),"EN")</f>
        <v>EN</v>
      </c>
      <c r="E120" s="1" t="str">
        <f>IFERROR(__xludf.DUMMYFUNCTION("""COMPUTED_VALUE"""),"P4354")</f>
        <v>P4354</v>
      </c>
      <c r="F120" s="1">
        <f>IFERROR(__xludf.DUMMYFUNCTION("""COMPUTED_VALUE"""),130.0)</f>
        <v>130</v>
      </c>
    </row>
    <row r="121" ht="15.75" customHeight="1">
      <c r="A121" s="1" t="str">
        <f t="shared" si="3"/>
        <v>EN P5862 155</v>
      </c>
      <c r="C121" s="1" t="str">
        <f t="shared" si="2"/>
        <v>PT P5862</v>
      </c>
      <c r="D121" s="1" t="str">
        <f>IFERROR(__xludf.DUMMYFUNCTION("SPLIT(A121,"" "",TRUE,TRUE)"),"EN")</f>
        <v>EN</v>
      </c>
      <c r="E121" s="1" t="str">
        <f>IFERROR(__xludf.DUMMYFUNCTION("""COMPUTED_VALUE"""),"P5862")</f>
        <v>P5862</v>
      </c>
      <c r="F121" s="1">
        <f>IFERROR(__xludf.DUMMYFUNCTION("""COMPUTED_VALUE"""),155.0)</f>
        <v>155</v>
      </c>
    </row>
    <row r="122" ht="15.75" customHeight="1">
      <c r="A122" s="1" t="str">
        <f t="shared" si="3"/>
        <v>EN P485 263</v>
      </c>
      <c r="C122" s="1" t="str">
        <f t="shared" si="2"/>
        <v>PT P485</v>
      </c>
      <c r="D122" s="1" t="str">
        <f>IFERROR(__xludf.DUMMYFUNCTION("SPLIT(A122,"" "",TRUE,TRUE)"),"EN")</f>
        <v>EN</v>
      </c>
      <c r="E122" s="1" t="str">
        <f>IFERROR(__xludf.DUMMYFUNCTION("""COMPUTED_VALUE"""),"P485")</f>
        <v>P485</v>
      </c>
      <c r="F122" s="1">
        <f>IFERROR(__xludf.DUMMYFUNCTION("""COMPUTED_VALUE"""),263.0)</f>
        <v>263</v>
      </c>
    </row>
    <row r="123" ht="15.75" customHeight="1">
      <c r="A123" s="1" t="str">
        <f t="shared" si="3"/>
        <v>EN P2752 9</v>
      </c>
      <c r="C123" s="1" t="str">
        <f t="shared" si="2"/>
        <v>PT P2752</v>
      </c>
      <c r="D123" s="1" t="str">
        <f>IFERROR(__xludf.DUMMYFUNCTION("SPLIT(A123,"" "",TRUE,TRUE)"),"EN")</f>
        <v>EN</v>
      </c>
      <c r="E123" s="1" t="str">
        <f>IFERROR(__xludf.DUMMYFUNCTION("""COMPUTED_VALUE"""),"P2752")</f>
        <v>P2752</v>
      </c>
      <c r="F123" s="1">
        <f>IFERROR(__xludf.DUMMYFUNCTION("""COMPUTED_VALUE"""),9.0)</f>
        <v>9</v>
      </c>
    </row>
    <row r="124" ht="15.75" customHeight="1">
      <c r="A124" s="1" t="str">
        <f t="shared" si="3"/>
        <v>EN P5376 244</v>
      </c>
      <c r="C124" s="1" t="str">
        <f t="shared" si="2"/>
        <v>PT P5376</v>
      </c>
      <c r="D124" s="1" t="str">
        <f>IFERROR(__xludf.DUMMYFUNCTION("SPLIT(A124,"" "",TRUE,TRUE)"),"EN")</f>
        <v>EN</v>
      </c>
      <c r="E124" s="1" t="str">
        <f>IFERROR(__xludf.DUMMYFUNCTION("""COMPUTED_VALUE"""),"P5376")</f>
        <v>P5376</v>
      </c>
      <c r="F124" s="1">
        <f>IFERROR(__xludf.DUMMYFUNCTION("""COMPUTED_VALUE"""),244.0)</f>
        <v>244</v>
      </c>
    </row>
    <row r="125" ht="15.75" customHeight="1">
      <c r="A125" s="1" t="str">
        <f t="shared" si="3"/>
        <v>EN P2428 3</v>
      </c>
      <c r="C125" s="1" t="str">
        <f t="shared" si="2"/>
        <v>PT P2428</v>
      </c>
      <c r="D125" s="1" t="str">
        <f>IFERROR(__xludf.DUMMYFUNCTION("SPLIT(A125,"" "",TRUE,TRUE)"),"EN")</f>
        <v>EN</v>
      </c>
      <c r="E125" s="1" t="str">
        <f>IFERROR(__xludf.DUMMYFUNCTION("""COMPUTED_VALUE"""),"P2428")</f>
        <v>P2428</v>
      </c>
      <c r="F125" s="1">
        <f>IFERROR(__xludf.DUMMYFUNCTION("""COMPUTED_VALUE"""),3.0)</f>
        <v>3</v>
      </c>
    </row>
    <row r="126" ht="15.75" customHeight="1">
      <c r="A126" s="1" t="str">
        <f t="shared" si="3"/>
        <v>EN P485 339</v>
      </c>
      <c r="C126" s="1" t="str">
        <f t="shared" si="2"/>
        <v>PT P485</v>
      </c>
      <c r="D126" s="1" t="str">
        <f>IFERROR(__xludf.DUMMYFUNCTION("SPLIT(A126,"" "",TRUE,TRUE)"),"EN")</f>
        <v>EN</v>
      </c>
      <c r="E126" s="1" t="str">
        <f>IFERROR(__xludf.DUMMYFUNCTION("""COMPUTED_VALUE"""),"P485")</f>
        <v>P485</v>
      </c>
      <c r="F126" s="1">
        <f>IFERROR(__xludf.DUMMYFUNCTION("""COMPUTED_VALUE"""),339.0)</f>
        <v>339</v>
      </c>
    </row>
    <row r="127" ht="15.75" customHeight="1">
      <c r="A127" s="1" t="str">
        <f t="shared" si="3"/>
        <v>EN P3717 79</v>
      </c>
      <c r="C127" s="1" t="str">
        <f t="shared" si="2"/>
        <v>PT P3717</v>
      </c>
      <c r="D127" s="1" t="str">
        <f>IFERROR(__xludf.DUMMYFUNCTION("SPLIT(A127,"" "",TRUE,TRUE)"),"EN")</f>
        <v>EN</v>
      </c>
      <c r="E127" s="1" t="str">
        <f>IFERROR(__xludf.DUMMYFUNCTION("""COMPUTED_VALUE"""),"P3717")</f>
        <v>P3717</v>
      </c>
      <c r="F127" s="1">
        <f>IFERROR(__xludf.DUMMYFUNCTION("""COMPUTED_VALUE"""),79.0)</f>
        <v>79</v>
      </c>
    </row>
    <row r="128" ht="15.75" customHeight="1">
      <c r="A128" s="1" t="str">
        <f t="shared" si="3"/>
        <v>EN P3687 230</v>
      </c>
      <c r="C128" s="1" t="str">
        <f t="shared" si="2"/>
        <v>PT P3687</v>
      </c>
      <c r="D128" s="1" t="str">
        <f>IFERROR(__xludf.DUMMYFUNCTION("SPLIT(A128,"" "",TRUE,TRUE)"),"EN")</f>
        <v>EN</v>
      </c>
      <c r="E128" s="1" t="str">
        <f>IFERROR(__xludf.DUMMYFUNCTION("""COMPUTED_VALUE"""),"P3687")</f>
        <v>P3687</v>
      </c>
      <c r="F128" s="1">
        <f>IFERROR(__xludf.DUMMYFUNCTION("""COMPUTED_VALUE"""),230.0)</f>
        <v>230</v>
      </c>
    </row>
    <row r="129" ht="15.75" customHeight="1">
      <c r="A129" s="1" t="str">
        <f t="shared" si="3"/>
        <v>EN P5228 357</v>
      </c>
      <c r="C129" s="1" t="str">
        <f t="shared" si="2"/>
        <v>PT P5228</v>
      </c>
      <c r="D129" s="1" t="str">
        <f>IFERROR(__xludf.DUMMYFUNCTION("SPLIT(A129,"" "",TRUE,TRUE)"),"EN")</f>
        <v>EN</v>
      </c>
      <c r="E129" s="1" t="str">
        <f>IFERROR(__xludf.DUMMYFUNCTION("""COMPUTED_VALUE"""),"P5228")</f>
        <v>P5228</v>
      </c>
      <c r="F129" s="1">
        <f>IFERROR(__xludf.DUMMYFUNCTION("""COMPUTED_VALUE"""),357.0)</f>
        <v>357</v>
      </c>
    </row>
    <row r="130" ht="15.75" customHeight="1">
      <c r="A130" s="1" t="str">
        <f t="shared" si="3"/>
        <v>EN P4460 156</v>
      </c>
      <c r="C130" s="1" t="str">
        <f t="shared" si="2"/>
        <v>PT P4460</v>
      </c>
      <c r="D130" s="1" t="str">
        <f>IFERROR(__xludf.DUMMYFUNCTION("SPLIT(A130,"" "",TRUE,TRUE)"),"EN")</f>
        <v>EN</v>
      </c>
      <c r="E130" s="1" t="str">
        <f>IFERROR(__xludf.DUMMYFUNCTION("""COMPUTED_VALUE"""),"P4460")</f>
        <v>P4460</v>
      </c>
      <c r="F130" s="1">
        <f>IFERROR(__xludf.DUMMYFUNCTION("""COMPUTED_VALUE"""),156.0)</f>
        <v>156</v>
      </c>
    </row>
    <row r="131" ht="15.75" customHeight="1">
      <c r="A131" s="1" t="str">
        <f t="shared" si="3"/>
        <v>EN P1516 122</v>
      </c>
      <c r="C131" s="1" t="str">
        <f t="shared" si="2"/>
        <v>PT P1516</v>
      </c>
      <c r="D131" s="1" t="str">
        <f>IFERROR(__xludf.DUMMYFUNCTION("SPLIT(A131,"" "",TRUE,TRUE)"),"EN")</f>
        <v>EN</v>
      </c>
      <c r="E131" s="1" t="str">
        <f>IFERROR(__xludf.DUMMYFUNCTION("""COMPUTED_VALUE"""),"P1516")</f>
        <v>P1516</v>
      </c>
      <c r="F131" s="1">
        <f>IFERROR(__xludf.DUMMYFUNCTION("""COMPUTED_VALUE"""),122.0)</f>
        <v>122</v>
      </c>
    </row>
    <row r="132" ht="15.75" customHeight="1">
      <c r="A132" s="1" t="str">
        <f t="shared" si="3"/>
        <v>EN P1799 349</v>
      </c>
      <c r="C132" s="1" t="str">
        <f t="shared" si="2"/>
        <v>PT P1799</v>
      </c>
      <c r="D132" s="1" t="str">
        <f>IFERROR(__xludf.DUMMYFUNCTION("SPLIT(A132,"" "",TRUE,TRUE)"),"EN")</f>
        <v>EN</v>
      </c>
      <c r="E132" s="1" t="str">
        <f>IFERROR(__xludf.DUMMYFUNCTION("""COMPUTED_VALUE"""),"P1799")</f>
        <v>P1799</v>
      </c>
      <c r="F132" s="1">
        <f>IFERROR(__xludf.DUMMYFUNCTION("""COMPUTED_VALUE"""),349.0)</f>
        <v>349</v>
      </c>
    </row>
    <row r="133" ht="15.75" customHeight="1">
      <c r="A133" s="1" t="str">
        <f t="shared" si="3"/>
        <v>EN P1026 249</v>
      </c>
      <c r="C133" s="1" t="str">
        <f t="shared" si="2"/>
        <v>PT P1026</v>
      </c>
      <c r="D133" s="1" t="str">
        <f>IFERROR(__xludf.DUMMYFUNCTION("SPLIT(A133,"" "",TRUE,TRUE)"),"EN")</f>
        <v>EN</v>
      </c>
      <c r="E133" s="1" t="str">
        <f>IFERROR(__xludf.DUMMYFUNCTION("""COMPUTED_VALUE"""),"P1026")</f>
        <v>P1026</v>
      </c>
      <c r="F133" s="1">
        <f>IFERROR(__xludf.DUMMYFUNCTION("""COMPUTED_VALUE"""),249.0)</f>
        <v>249</v>
      </c>
    </row>
    <row r="134" ht="15.75" customHeight="1">
      <c r="A134" s="1" t="str">
        <f t="shared" si="3"/>
        <v>EN P2533 291</v>
      </c>
      <c r="C134" s="1" t="str">
        <f t="shared" si="2"/>
        <v>PT P2533</v>
      </c>
      <c r="D134" s="1" t="str">
        <f>IFERROR(__xludf.DUMMYFUNCTION("SPLIT(A134,"" "",TRUE,TRUE)"),"EN")</f>
        <v>EN</v>
      </c>
      <c r="E134" s="1" t="str">
        <f>IFERROR(__xludf.DUMMYFUNCTION("""COMPUTED_VALUE"""),"P2533")</f>
        <v>P2533</v>
      </c>
      <c r="F134" s="1">
        <f>IFERROR(__xludf.DUMMYFUNCTION("""COMPUTED_VALUE"""),291.0)</f>
        <v>291</v>
      </c>
    </row>
    <row r="135" ht="15.75" customHeight="1">
      <c r="A135" s="1" t="str">
        <f t="shared" si="3"/>
        <v>EN P5422 272</v>
      </c>
      <c r="C135" s="1" t="str">
        <f t="shared" si="2"/>
        <v>PT P5422</v>
      </c>
      <c r="D135" s="1" t="str">
        <f>IFERROR(__xludf.DUMMYFUNCTION("SPLIT(A135,"" "",TRUE,TRUE)"),"EN")</f>
        <v>EN</v>
      </c>
      <c r="E135" s="1" t="str">
        <f>IFERROR(__xludf.DUMMYFUNCTION("""COMPUTED_VALUE"""),"P5422")</f>
        <v>P5422</v>
      </c>
      <c r="F135" s="1">
        <f>IFERROR(__xludf.DUMMYFUNCTION("""COMPUTED_VALUE"""),272.0)</f>
        <v>272</v>
      </c>
    </row>
    <row r="136" ht="15.75" customHeight="1">
      <c r="A136" s="1" t="str">
        <f t="shared" si="3"/>
        <v>EN P3493 127</v>
      </c>
      <c r="C136" s="1" t="str">
        <f t="shared" si="2"/>
        <v>PT P3493</v>
      </c>
      <c r="D136" s="1" t="str">
        <f>IFERROR(__xludf.DUMMYFUNCTION("SPLIT(A136,"" "",TRUE,TRUE)"),"EN")</f>
        <v>EN</v>
      </c>
      <c r="E136" s="1" t="str">
        <f>IFERROR(__xludf.DUMMYFUNCTION("""COMPUTED_VALUE"""),"P3493")</f>
        <v>P3493</v>
      </c>
      <c r="F136" s="1">
        <f>IFERROR(__xludf.DUMMYFUNCTION("""COMPUTED_VALUE"""),127.0)</f>
        <v>127</v>
      </c>
    </row>
    <row r="137" ht="15.75" customHeight="1">
      <c r="A137" s="1" t="str">
        <f t="shared" si="3"/>
        <v>EN P222 226</v>
      </c>
      <c r="C137" s="1" t="str">
        <f t="shared" si="2"/>
        <v>PT P222</v>
      </c>
      <c r="D137" s="1" t="str">
        <f>IFERROR(__xludf.DUMMYFUNCTION("SPLIT(A137,"" "",TRUE,TRUE)"),"EN")</f>
        <v>EN</v>
      </c>
      <c r="E137" s="1" t="str">
        <f>IFERROR(__xludf.DUMMYFUNCTION("""COMPUTED_VALUE"""),"P222")</f>
        <v>P222</v>
      </c>
      <c r="F137" s="1">
        <f>IFERROR(__xludf.DUMMYFUNCTION("""COMPUTED_VALUE"""),226.0)</f>
        <v>226</v>
      </c>
    </row>
    <row r="138" ht="15.75" customHeight="1">
      <c r="A138" s="1" t="str">
        <f t="shared" si="3"/>
        <v>EN P1379 19</v>
      </c>
      <c r="C138" s="1" t="str">
        <f t="shared" si="2"/>
        <v>PT P1379</v>
      </c>
      <c r="D138" s="1" t="str">
        <f>IFERROR(__xludf.DUMMYFUNCTION("SPLIT(A138,"" "",TRUE,TRUE)"),"EN")</f>
        <v>EN</v>
      </c>
      <c r="E138" s="1" t="str">
        <f>IFERROR(__xludf.DUMMYFUNCTION("""COMPUTED_VALUE"""),"P1379")</f>
        <v>P1379</v>
      </c>
      <c r="F138" s="1">
        <f>IFERROR(__xludf.DUMMYFUNCTION("""COMPUTED_VALUE"""),19.0)</f>
        <v>19</v>
      </c>
    </row>
    <row r="139" ht="15.75" customHeight="1">
      <c r="A139" s="1" t="str">
        <f t="shared" si="3"/>
        <v>EN P4748 264</v>
      </c>
      <c r="C139" s="1" t="str">
        <f t="shared" si="2"/>
        <v>PT P4748</v>
      </c>
      <c r="D139" s="1" t="str">
        <f>IFERROR(__xludf.DUMMYFUNCTION("SPLIT(A139,"" "",TRUE,TRUE)"),"EN")</f>
        <v>EN</v>
      </c>
      <c r="E139" s="1" t="str">
        <f>IFERROR(__xludf.DUMMYFUNCTION("""COMPUTED_VALUE"""),"P4748")</f>
        <v>P4748</v>
      </c>
      <c r="F139" s="1">
        <f>IFERROR(__xludf.DUMMYFUNCTION("""COMPUTED_VALUE"""),264.0)</f>
        <v>264</v>
      </c>
    </row>
    <row r="140" ht="15.75" customHeight="1">
      <c r="A140" s="1" t="str">
        <f t="shared" si="3"/>
        <v>EN P3363 102</v>
      </c>
      <c r="C140" s="1" t="str">
        <f t="shared" si="2"/>
        <v>PT P3363</v>
      </c>
      <c r="D140" s="1" t="str">
        <f>IFERROR(__xludf.DUMMYFUNCTION("SPLIT(A140,"" "",TRUE,TRUE)"),"EN")</f>
        <v>EN</v>
      </c>
      <c r="E140" s="1" t="str">
        <f>IFERROR(__xludf.DUMMYFUNCTION("""COMPUTED_VALUE"""),"P3363")</f>
        <v>P3363</v>
      </c>
      <c r="F140" s="1">
        <f>IFERROR(__xludf.DUMMYFUNCTION("""COMPUTED_VALUE"""),102.0)</f>
        <v>102</v>
      </c>
    </row>
    <row r="141" ht="15.75" customHeight="1">
      <c r="A141" s="1" t="str">
        <f t="shared" si="3"/>
        <v>EN P1072 5</v>
      </c>
      <c r="C141" s="1" t="str">
        <f t="shared" si="2"/>
        <v>PT P1072</v>
      </c>
      <c r="D141" s="1" t="str">
        <f>IFERROR(__xludf.DUMMYFUNCTION("SPLIT(A141,"" "",TRUE,TRUE)"),"EN")</f>
        <v>EN</v>
      </c>
      <c r="E141" s="1" t="str">
        <f>IFERROR(__xludf.DUMMYFUNCTION("""COMPUTED_VALUE"""),"P1072")</f>
        <v>P1072</v>
      </c>
      <c r="F141" s="1">
        <f>IFERROR(__xludf.DUMMYFUNCTION("""COMPUTED_VALUE"""),5.0)</f>
        <v>5</v>
      </c>
    </row>
    <row r="142" ht="15.75" customHeight="1">
      <c r="A142" s="1" t="str">
        <f t="shared" si="3"/>
        <v>EN P5238 348</v>
      </c>
      <c r="C142" s="1" t="str">
        <f t="shared" si="2"/>
        <v>PT P5238</v>
      </c>
      <c r="D142" s="1" t="str">
        <f>IFERROR(__xludf.DUMMYFUNCTION("SPLIT(A142,"" "",TRUE,TRUE)"),"EN")</f>
        <v>EN</v>
      </c>
      <c r="E142" s="1" t="str">
        <f>IFERROR(__xludf.DUMMYFUNCTION("""COMPUTED_VALUE"""),"P5238")</f>
        <v>P5238</v>
      </c>
      <c r="F142" s="1">
        <f>IFERROR(__xludf.DUMMYFUNCTION("""COMPUTED_VALUE"""),348.0)</f>
        <v>348</v>
      </c>
    </row>
    <row r="143" ht="15.75" customHeight="1">
      <c r="A143" s="1" t="str">
        <f t="shared" si="3"/>
        <v>EN P1093 44</v>
      </c>
      <c r="C143" s="1" t="str">
        <f t="shared" si="2"/>
        <v>PT P1093</v>
      </c>
      <c r="D143" s="1" t="str">
        <f>IFERROR(__xludf.DUMMYFUNCTION("SPLIT(A143,"" "",TRUE,TRUE)"),"EN")</f>
        <v>EN</v>
      </c>
      <c r="E143" s="1" t="str">
        <f>IFERROR(__xludf.DUMMYFUNCTION("""COMPUTED_VALUE"""),"P1093")</f>
        <v>P1093</v>
      </c>
      <c r="F143" s="1">
        <f>IFERROR(__xludf.DUMMYFUNCTION("""COMPUTED_VALUE"""),44.0)</f>
        <v>44</v>
      </c>
    </row>
    <row r="144" ht="15.75" customHeight="1">
      <c r="A144" s="1" t="str">
        <f t="shared" si="3"/>
        <v>EN P4444 158</v>
      </c>
      <c r="C144" s="1" t="str">
        <f t="shared" si="2"/>
        <v>PT P4444</v>
      </c>
      <c r="D144" s="1" t="str">
        <f>IFERROR(__xludf.DUMMYFUNCTION("SPLIT(A144,"" "",TRUE,TRUE)"),"EN")</f>
        <v>EN</v>
      </c>
      <c r="E144" s="1" t="str">
        <f>IFERROR(__xludf.DUMMYFUNCTION("""COMPUTED_VALUE"""),"P4444")</f>
        <v>P4444</v>
      </c>
      <c r="F144" s="1">
        <f>IFERROR(__xludf.DUMMYFUNCTION("""COMPUTED_VALUE"""),158.0)</f>
        <v>158</v>
      </c>
    </row>
    <row r="145" ht="15.75" customHeight="1">
      <c r="A145" s="1" t="str">
        <f t="shared" si="3"/>
        <v>EN P3951 263</v>
      </c>
      <c r="C145" s="1" t="str">
        <f t="shared" si="2"/>
        <v>PT P3951</v>
      </c>
      <c r="D145" s="1" t="str">
        <f>IFERROR(__xludf.DUMMYFUNCTION("SPLIT(A145,"" "",TRUE,TRUE)"),"EN")</f>
        <v>EN</v>
      </c>
      <c r="E145" s="1" t="str">
        <f>IFERROR(__xludf.DUMMYFUNCTION("""COMPUTED_VALUE"""),"P3951")</f>
        <v>P3951</v>
      </c>
      <c r="F145" s="1">
        <f>IFERROR(__xludf.DUMMYFUNCTION("""COMPUTED_VALUE"""),263.0)</f>
        <v>263</v>
      </c>
    </row>
    <row r="146" ht="15.75" customHeight="1">
      <c r="A146" s="1" t="str">
        <f t="shared" si="3"/>
        <v>EN P4504 182</v>
      </c>
      <c r="C146" s="1" t="str">
        <f t="shared" si="2"/>
        <v>PT P4504</v>
      </c>
      <c r="D146" s="1" t="str">
        <f>IFERROR(__xludf.DUMMYFUNCTION("SPLIT(A146,"" "",TRUE,TRUE)"),"EN")</f>
        <v>EN</v>
      </c>
      <c r="E146" s="1" t="str">
        <f>IFERROR(__xludf.DUMMYFUNCTION("""COMPUTED_VALUE"""),"P4504")</f>
        <v>P4504</v>
      </c>
      <c r="F146" s="1">
        <f>IFERROR(__xludf.DUMMYFUNCTION("""COMPUTED_VALUE"""),182.0)</f>
        <v>182</v>
      </c>
    </row>
    <row r="147" ht="15.75" customHeight="1">
      <c r="A147" s="1" t="str">
        <f t="shared" si="3"/>
        <v>EN P2793 70</v>
      </c>
      <c r="C147" s="1" t="str">
        <f t="shared" si="2"/>
        <v>PT P2793</v>
      </c>
      <c r="D147" s="1" t="str">
        <f>IFERROR(__xludf.DUMMYFUNCTION("SPLIT(A147,"" "",TRUE,TRUE)"),"EN")</f>
        <v>EN</v>
      </c>
      <c r="E147" s="1" t="str">
        <f>IFERROR(__xludf.DUMMYFUNCTION("""COMPUTED_VALUE"""),"P2793")</f>
        <v>P2793</v>
      </c>
      <c r="F147" s="1">
        <f>IFERROR(__xludf.DUMMYFUNCTION("""COMPUTED_VALUE"""),70.0)</f>
        <v>70</v>
      </c>
    </row>
    <row r="148" ht="15.75" customHeight="1">
      <c r="A148" s="1" t="str">
        <f t="shared" si="3"/>
        <v>EN P5273 172</v>
      </c>
      <c r="C148" s="1" t="str">
        <f t="shared" si="2"/>
        <v>PT P5273</v>
      </c>
      <c r="D148" s="1" t="str">
        <f>IFERROR(__xludf.DUMMYFUNCTION("SPLIT(A148,"" "",TRUE,TRUE)"),"EN")</f>
        <v>EN</v>
      </c>
      <c r="E148" s="1" t="str">
        <f>IFERROR(__xludf.DUMMYFUNCTION("""COMPUTED_VALUE"""),"P5273")</f>
        <v>P5273</v>
      </c>
      <c r="F148" s="1">
        <f>IFERROR(__xludf.DUMMYFUNCTION("""COMPUTED_VALUE"""),172.0)</f>
        <v>172</v>
      </c>
    </row>
    <row r="149" ht="15.75" customHeight="1">
      <c r="A149" s="1" t="str">
        <f t="shared" si="3"/>
        <v>EN P2360 308</v>
      </c>
      <c r="C149" s="1" t="str">
        <f t="shared" si="2"/>
        <v>PT P2360</v>
      </c>
      <c r="D149" s="1" t="str">
        <f>IFERROR(__xludf.DUMMYFUNCTION("SPLIT(A149,"" "",TRUE,TRUE)"),"EN")</f>
        <v>EN</v>
      </c>
      <c r="E149" s="1" t="str">
        <f>IFERROR(__xludf.DUMMYFUNCTION("""COMPUTED_VALUE"""),"P2360")</f>
        <v>P2360</v>
      </c>
      <c r="F149" s="1">
        <f>IFERROR(__xludf.DUMMYFUNCTION("""COMPUTED_VALUE"""),308.0)</f>
        <v>308</v>
      </c>
    </row>
    <row r="150" ht="15.75" customHeight="1">
      <c r="A150" s="1" t="str">
        <f t="shared" si="3"/>
        <v>EN P3970 214</v>
      </c>
      <c r="C150" s="1" t="str">
        <f t="shared" si="2"/>
        <v>PT P3970</v>
      </c>
      <c r="D150" s="1" t="str">
        <f>IFERROR(__xludf.DUMMYFUNCTION("SPLIT(A150,"" "",TRUE,TRUE)"),"EN")</f>
        <v>EN</v>
      </c>
      <c r="E150" s="1" t="str">
        <f>IFERROR(__xludf.DUMMYFUNCTION("""COMPUTED_VALUE"""),"P3970")</f>
        <v>P3970</v>
      </c>
      <c r="F150" s="1">
        <f>IFERROR(__xludf.DUMMYFUNCTION("""COMPUTED_VALUE"""),214.0)</f>
        <v>214</v>
      </c>
    </row>
    <row r="151" ht="15.75" customHeight="1">
      <c r="A151" s="1" t="str">
        <f t="shared" si="3"/>
        <v>EN P5042 324</v>
      </c>
      <c r="C151" s="1" t="str">
        <f t="shared" si="2"/>
        <v>PT P5042</v>
      </c>
      <c r="D151" s="1" t="str">
        <f>IFERROR(__xludf.DUMMYFUNCTION("SPLIT(A151,"" "",TRUE,TRUE)"),"EN")</f>
        <v>EN</v>
      </c>
      <c r="E151" s="1" t="str">
        <f>IFERROR(__xludf.DUMMYFUNCTION("""COMPUTED_VALUE"""),"P5042")</f>
        <v>P5042</v>
      </c>
      <c r="F151" s="1">
        <f>IFERROR(__xludf.DUMMYFUNCTION("""COMPUTED_VALUE"""),324.0)</f>
        <v>324</v>
      </c>
    </row>
    <row r="152" ht="15.75" customHeight="1">
      <c r="A152" s="1" t="str">
        <f t="shared" si="3"/>
        <v>EN P1227 5</v>
      </c>
      <c r="C152" s="1" t="str">
        <f t="shared" si="2"/>
        <v>PT P1227</v>
      </c>
      <c r="D152" s="1" t="str">
        <f>IFERROR(__xludf.DUMMYFUNCTION("SPLIT(A152,"" "",TRUE,TRUE)"),"EN")</f>
        <v>EN</v>
      </c>
      <c r="E152" s="1" t="str">
        <f>IFERROR(__xludf.DUMMYFUNCTION("""COMPUTED_VALUE"""),"P1227")</f>
        <v>P1227</v>
      </c>
      <c r="F152" s="1">
        <f>IFERROR(__xludf.DUMMYFUNCTION("""COMPUTED_VALUE"""),5.0)</f>
        <v>5</v>
      </c>
    </row>
    <row r="153" ht="15.75" customHeight="1">
      <c r="A153" s="1" t="str">
        <f t="shared" si="3"/>
        <v>EN P4895 296</v>
      </c>
      <c r="C153" s="1" t="str">
        <f t="shared" si="2"/>
        <v>PT P4895</v>
      </c>
      <c r="D153" s="1" t="str">
        <f>IFERROR(__xludf.DUMMYFUNCTION("SPLIT(A153,"" "",TRUE,TRUE)"),"EN")</f>
        <v>EN</v>
      </c>
      <c r="E153" s="1" t="str">
        <f>IFERROR(__xludf.DUMMYFUNCTION("""COMPUTED_VALUE"""),"P4895")</f>
        <v>P4895</v>
      </c>
      <c r="F153" s="1">
        <f>IFERROR(__xludf.DUMMYFUNCTION("""COMPUTED_VALUE"""),296.0)</f>
        <v>296</v>
      </c>
    </row>
    <row r="154" ht="15.75" customHeight="1">
      <c r="A154" s="1" t="str">
        <f t="shared" si="3"/>
        <v>EN P4331 395</v>
      </c>
      <c r="C154" s="1" t="str">
        <f t="shared" si="2"/>
        <v>PT P4331</v>
      </c>
      <c r="D154" s="1" t="str">
        <f>IFERROR(__xludf.DUMMYFUNCTION("SPLIT(A154,"" "",TRUE,TRUE)"),"EN")</f>
        <v>EN</v>
      </c>
      <c r="E154" s="1" t="str">
        <f>IFERROR(__xludf.DUMMYFUNCTION("""COMPUTED_VALUE"""),"P4331")</f>
        <v>P4331</v>
      </c>
      <c r="F154" s="1">
        <f>IFERROR(__xludf.DUMMYFUNCTION("""COMPUTED_VALUE"""),395.0)</f>
        <v>395</v>
      </c>
    </row>
    <row r="155" ht="15.75" customHeight="1">
      <c r="A155" s="1" t="str">
        <f t="shared" si="3"/>
        <v>EN P4639 314</v>
      </c>
      <c r="C155" s="1" t="str">
        <f t="shared" si="2"/>
        <v>PT P4639</v>
      </c>
      <c r="D155" s="1" t="str">
        <f>IFERROR(__xludf.DUMMYFUNCTION("SPLIT(A155,"" "",TRUE,TRUE)"),"EN")</f>
        <v>EN</v>
      </c>
      <c r="E155" s="1" t="str">
        <f>IFERROR(__xludf.DUMMYFUNCTION("""COMPUTED_VALUE"""),"P4639")</f>
        <v>P4639</v>
      </c>
      <c r="F155" s="1">
        <f>IFERROR(__xludf.DUMMYFUNCTION("""COMPUTED_VALUE"""),314.0)</f>
        <v>314</v>
      </c>
    </row>
    <row r="156" ht="15.75" customHeight="1">
      <c r="A156" s="1" t="str">
        <f t="shared" si="3"/>
        <v>EN P4455 360</v>
      </c>
      <c r="C156" s="1" t="str">
        <f t="shared" si="2"/>
        <v>PT P4455</v>
      </c>
      <c r="D156" s="1" t="str">
        <f>IFERROR(__xludf.DUMMYFUNCTION("SPLIT(A156,"" "",TRUE,TRUE)"),"EN")</f>
        <v>EN</v>
      </c>
      <c r="E156" s="1" t="str">
        <f>IFERROR(__xludf.DUMMYFUNCTION("""COMPUTED_VALUE"""),"P4455")</f>
        <v>P4455</v>
      </c>
      <c r="F156" s="1">
        <f>IFERROR(__xludf.DUMMYFUNCTION("""COMPUTED_VALUE"""),360.0)</f>
        <v>360</v>
      </c>
    </row>
    <row r="157" ht="15.75" customHeight="1">
      <c r="A157" s="1" t="str">
        <f t="shared" si="3"/>
        <v>EN P5894 327</v>
      </c>
      <c r="C157" s="1" t="str">
        <f t="shared" si="2"/>
        <v>PT P5894</v>
      </c>
      <c r="D157" s="1" t="str">
        <f>IFERROR(__xludf.DUMMYFUNCTION("SPLIT(A157,"" "",TRUE,TRUE)"),"EN")</f>
        <v>EN</v>
      </c>
      <c r="E157" s="1" t="str">
        <f>IFERROR(__xludf.DUMMYFUNCTION("""COMPUTED_VALUE"""),"P5894")</f>
        <v>P5894</v>
      </c>
      <c r="F157" s="1">
        <f>IFERROR(__xludf.DUMMYFUNCTION("""COMPUTED_VALUE"""),327.0)</f>
        <v>327</v>
      </c>
    </row>
    <row r="158" ht="15.75" customHeight="1">
      <c r="A158" s="1" t="str">
        <f t="shared" si="3"/>
        <v>EN P2012 181</v>
      </c>
      <c r="C158" s="1" t="str">
        <f t="shared" si="2"/>
        <v>PT P2012</v>
      </c>
      <c r="D158" s="1" t="str">
        <f>IFERROR(__xludf.DUMMYFUNCTION("SPLIT(A158,"" "",TRUE,TRUE)"),"EN")</f>
        <v>EN</v>
      </c>
      <c r="E158" s="1" t="str">
        <f>IFERROR(__xludf.DUMMYFUNCTION("""COMPUTED_VALUE"""),"P2012")</f>
        <v>P2012</v>
      </c>
      <c r="F158" s="1">
        <f>IFERROR(__xludf.DUMMYFUNCTION("""COMPUTED_VALUE"""),181.0)</f>
        <v>181</v>
      </c>
    </row>
    <row r="159" ht="15.75" customHeight="1">
      <c r="A159" s="1" t="str">
        <f t="shared" si="3"/>
        <v>EN P3829 87</v>
      </c>
      <c r="C159" s="1" t="str">
        <f t="shared" si="2"/>
        <v>PT P3829</v>
      </c>
      <c r="D159" s="1" t="str">
        <f>IFERROR(__xludf.DUMMYFUNCTION("SPLIT(A159,"" "",TRUE,TRUE)"),"EN")</f>
        <v>EN</v>
      </c>
      <c r="E159" s="1" t="str">
        <f>IFERROR(__xludf.DUMMYFUNCTION("""COMPUTED_VALUE"""),"P3829")</f>
        <v>P3829</v>
      </c>
      <c r="F159" s="1">
        <f>IFERROR(__xludf.DUMMYFUNCTION("""COMPUTED_VALUE"""),87.0)</f>
        <v>87</v>
      </c>
    </row>
    <row r="160" ht="15.75" customHeight="1">
      <c r="A160" s="1" t="str">
        <f t="shared" si="3"/>
        <v>EN P4251 131</v>
      </c>
      <c r="C160" s="1" t="str">
        <f t="shared" si="2"/>
        <v>PT P4251</v>
      </c>
      <c r="D160" s="1" t="str">
        <f>IFERROR(__xludf.DUMMYFUNCTION("SPLIT(A160,"" "",TRUE,TRUE)"),"EN")</f>
        <v>EN</v>
      </c>
      <c r="E160" s="1" t="str">
        <f>IFERROR(__xludf.DUMMYFUNCTION("""COMPUTED_VALUE"""),"P4251")</f>
        <v>P4251</v>
      </c>
      <c r="F160" s="1">
        <f>IFERROR(__xludf.DUMMYFUNCTION("""COMPUTED_VALUE"""),131.0)</f>
        <v>131</v>
      </c>
    </row>
    <row r="161" ht="15.75" customHeight="1">
      <c r="A161" s="1" t="str">
        <f t="shared" si="3"/>
        <v>EN P3961 93</v>
      </c>
      <c r="C161" s="1" t="str">
        <f t="shared" si="2"/>
        <v>PT P3961</v>
      </c>
      <c r="D161" s="1" t="str">
        <f>IFERROR(__xludf.DUMMYFUNCTION("SPLIT(A161,"" "",TRUE,TRUE)"),"EN")</f>
        <v>EN</v>
      </c>
      <c r="E161" s="1" t="str">
        <f>IFERROR(__xludf.DUMMYFUNCTION("""COMPUTED_VALUE"""),"P3961")</f>
        <v>P3961</v>
      </c>
      <c r="F161" s="1">
        <f>IFERROR(__xludf.DUMMYFUNCTION("""COMPUTED_VALUE"""),93.0)</f>
        <v>93</v>
      </c>
    </row>
    <row r="162" ht="15.75" customHeight="1">
      <c r="A162" s="1" t="str">
        <f t="shared" si="3"/>
        <v>EN P1923 25</v>
      </c>
      <c r="C162" s="1" t="str">
        <f t="shared" si="2"/>
        <v>PT P1923</v>
      </c>
      <c r="D162" s="1" t="str">
        <f>IFERROR(__xludf.DUMMYFUNCTION("SPLIT(A162,"" "",TRUE,TRUE)"),"EN")</f>
        <v>EN</v>
      </c>
      <c r="E162" s="1" t="str">
        <f>IFERROR(__xludf.DUMMYFUNCTION("""COMPUTED_VALUE"""),"P1923")</f>
        <v>P1923</v>
      </c>
      <c r="F162" s="1">
        <f>IFERROR(__xludf.DUMMYFUNCTION("""COMPUTED_VALUE"""),25.0)</f>
        <v>25</v>
      </c>
    </row>
    <row r="163" ht="15.75" customHeight="1">
      <c r="A163" s="1" t="str">
        <f t="shared" si="3"/>
        <v>EN P1195 341</v>
      </c>
      <c r="C163" s="1" t="str">
        <f t="shared" si="2"/>
        <v>PT P1195</v>
      </c>
      <c r="D163" s="1" t="str">
        <f>IFERROR(__xludf.DUMMYFUNCTION("SPLIT(A163,"" "",TRUE,TRUE)"),"EN")</f>
        <v>EN</v>
      </c>
      <c r="E163" s="1" t="str">
        <f>IFERROR(__xludf.DUMMYFUNCTION("""COMPUTED_VALUE"""),"P1195")</f>
        <v>P1195</v>
      </c>
      <c r="F163" s="1">
        <f>IFERROR(__xludf.DUMMYFUNCTION("""COMPUTED_VALUE"""),341.0)</f>
        <v>341</v>
      </c>
    </row>
    <row r="164" ht="15.75" customHeight="1">
      <c r="A164" s="1" t="str">
        <f t="shared" si="3"/>
        <v>EN P1213 373</v>
      </c>
      <c r="C164" s="1" t="str">
        <f t="shared" si="2"/>
        <v>PT P1213</v>
      </c>
      <c r="D164" s="1" t="str">
        <f>IFERROR(__xludf.DUMMYFUNCTION("SPLIT(A164,"" "",TRUE,TRUE)"),"EN")</f>
        <v>EN</v>
      </c>
      <c r="E164" s="1" t="str">
        <f>IFERROR(__xludf.DUMMYFUNCTION("""COMPUTED_VALUE"""),"P1213")</f>
        <v>P1213</v>
      </c>
      <c r="F164" s="1">
        <f>IFERROR(__xludf.DUMMYFUNCTION("""COMPUTED_VALUE"""),373.0)</f>
        <v>373</v>
      </c>
    </row>
    <row r="165" ht="15.75" customHeight="1">
      <c r="A165" s="1" t="str">
        <f t="shared" si="3"/>
        <v>EN P1086 12</v>
      </c>
      <c r="C165" s="1" t="str">
        <f t="shared" si="2"/>
        <v>PT P1086</v>
      </c>
      <c r="D165" s="1" t="str">
        <f>IFERROR(__xludf.DUMMYFUNCTION("SPLIT(A165,"" "",TRUE,TRUE)"),"EN")</f>
        <v>EN</v>
      </c>
      <c r="E165" s="1" t="str">
        <f>IFERROR(__xludf.DUMMYFUNCTION("""COMPUTED_VALUE"""),"P1086")</f>
        <v>P1086</v>
      </c>
      <c r="F165" s="1">
        <f>IFERROR(__xludf.DUMMYFUNCTION("""COMPUTED_VALUE"""),12.0)</f>
        <v>12</v>
      </c>
    </row>
    <row r="166" ht="15.75" customHeight="1">
      <c r="A166" s="1" t="str">
        <f t="shared" si="3"/>
        <v>EN P3219 282</v>
      </c>
      <c r="C166" s="1" t="str">
        <f t="shared" si="2"/>
        <v>PT P3219</v>
      </c>
      <c r="D166" s="1" t="str">
        <f>IFERROR(__xludf.DUMMYFUNCTION("SPLIT(A166,"" "",TRUE,TRUE)"),"EN")</f>
        <v>EN</v>
      </c>
      <c r="E166" s="1" t="str">
        <f>IFERROR(__xludf.DUMMYFUNCTION("""COMPUTED_VALUE"""),"P3219")</f>
        <v>P3219</v>
      </c>
      <c r="F166" s="1">
        <f>IFERROR(__xludf.DUMMYFUNCTION("""COMPUTED_VALUE"""),282.0)</f>
        <v>282</v>
      </c>
    </row>
    <row r="167" ht="15.75" customHeight="1">
      <c r="A167" s="1" t="str">
        <f t="shared" si="3"/>
        <v>EN P5057 249</v>
      </c>
      <c r="C167" s="1" t="str">
        <f t="shared" si="2"/>
        <v>PT P5057</v>
      </c>
      <c r="D167" s="1" t="str">
        <f>IFERROR(__xludf.DUMMYFUNCTION("SPLIT(A167,"" "",TRUE,TRUE)"),"EN")</f>
        <v>EN</v>
      </c>
      <c r="E167" s="1" t="str">
        <f>IFERROR(__xludf.DUMMYFUNCTION("""COMPUTED_VALUE"""),"P5057")</f>
        <v>P5057</v>
      </c>
      <c r="F167" s="1">
        <f>IFERROR(__xludf.DUMMYFUNCTION("""COMPUTED_VALUE"""),249.0)</f>
        <v>249</v>
      </c>
    </row>
    <row r="168" ht="15.75" customHeight="1">
      <c r="A168" s="1" t="str">
        <f t="shared" si="3"/>
        <v>EN P3997 327</v>
      </c>
      <c r="C168" s="1" t="str">
        <f t="shared" si="2"/>
        <v>PT P3997</v>
      </c>
      <c r="D168" s="1" t="str">
        <f>IFERROR(__xludf.DUMMYFUNCTION("SPLIT(A168,"" "",TRUE,TRUE)"),"EN")</f>
        <v>EN</v>
      </c>
      <c r="E168" s="1" t="str">
        <f>IFERROR(__xludf.DUMMYFUNCTION("""COMPUTED_VALUE"""),"P3997")</f>
        <v>P3997</v>
      </c>
      <c r="F168" s="1">
        <f>IFERROR(__xludf.DUMMYFUNCTION("""COMPUTED_VALUE"""),327.0)</f>
        <v>327</v>
      </c>
    </row>
    <row r="169" ht="15.75" customHeight="1">
      <c r="A169" s="1" t="str">
        <f t="shared" si="3"/>
        <v>EN P570 112</v>
      </c>
      <c r="C169" s="1" t="str">
        <f t="shared" si="2"/>
        <v>PT P570</v>
      </c>
      <c r="D169" s="1" t="str">
        <f>IFERROR(__xludf.DUMMYFUNCTION("SPLIT(A169,"" "",TRUE,TRUE)"),"EN")</f>
        <v>EN</v>
      </c>
      <c r="E169" s="1" t="str">
        <f>IFERROR(__xludf.DUMMYFUNCTION("""COMPUTED_VALUE"""),"P570")</f>
        <v>P570</v>
      </c>
      <c r="F169" s="1">
        <f>IFERROR(__xludf.DUMMYFUNCTION("""COMPUTED_VALUE"""),112.0)</f>
        <v>112</v>
      </c>
    </row>
    <row r="170" ht="15.75" customHeight="1">
      <c r="A170" s="1" t="str">
        <f t="shared" si="3"/>
        <v>EN P3647 221</v>
      </c>
      <c r="C170" s="1" t="str">
        <f t="shared" si="2"/>
        <v>PT P3647</v>
      </c>
      <c r="D170" s="1" t="str">
        <f>IFERROR(__xludf.DUMMYFUNCTION("SPLIT(A170,"" "",TRUE,TRUE)"),"EN")</f>
        <v>EN</v>
      </c>
      <c r="E170" s="1" t="str">
        <f>IFERROR(__xludf.DUMMYFUNCTION("""COMPUTED_VALUE"""),"P3647")</f>
        <v>P3647</v>
      </c>
      <c r="F170" s="1">
        <f>IFERROR(__xludf.DUMMYFUNCTION("""COMPUTED_VALUE"""),221.0)</f>
        <v>221</v>
      </c>
    </row>
    <row r="171" ht="15.75" customHeight="1">
      <c r="A171" s="1" t="str">
        <f t="shared" si="3"/>
        <v>EN P4353 84</v>
      </c>
      <c r="C171" s="1" t="str">
        <f t="shared" si="2"/>
        <v>PT P4353</v>
      </c>
      <c r="D171" s="1" t="str">
        <f>IFERROR(__xludf.DUMMYFUNCTION("SPLIT(A171,"" "",TRUE,TRUE)"),"EN")</f>
        <v>EN</v>
      </c>
      <c r="E171" s="1" t="str">
        <f>IFERROR(__xludf.DUMMYFUNCTION("""COMPUTED_VALUE"""),"P4353")</f>
        <v>P4353</v>
      </c>
      <c r="F171" s="1">
        <f>IFERROR(__xludf.DUMMYFUNCTION("""COMPUTED_VALUE"""),84.0)</f>
        <v>84</v>
      </c>
    </row>
    <row r="172" ht="15.75" customHeight="1">
      <c r="A172" s="1" t="str">
        <f t="shared" si="3"/>
        <v>EN P5035 203</v>
      </c>
      <c r="C172" s="1" t="str">
        <f t="shared" si="2"/>
        <v>PT P5035</v>
      </c>
      <c r="D172" s="1" t="str">
        <f>IFERROR(__xludf.DUMMYFUNCTION("SPLIT(A172,"" "",TRUE,TRUE)"),"EN")</f>
        <v>EN</v>
      </c>
      <c r="E172" s="1" t="str">
        <f>IFERROR(__xludf.DUMMYFUNCTION("""COMPUTED_VALUE"""),"P5035")</f>
        <v>P5035</v>
      </c>
      <c r="F172" s="1">
        <f>IFERROR(__xludf.DUMMYFUNCTION("""COMPUTED_VALUE"""),203.0)</f>
        <v>203</v>
      </c>
    </row>
    <row r="173" ht="15.75" customHeight="1">
      <c r="A173" s="1" t="str">
        <f t="shared" si="3"/>
        <v>EN P5468 203</v>
      </c>
      <c r="C173" s="1" t="str">
        <f t="shared" si="2"/>
        <v>PT P5468</v>
      </c>
      <c r="D173" s="1" t="str">
        <f>IFERROR(__xludf.DUMMYFUNCTION("SPLIT(A173,"" "",TRUE,TRUE)"),"EN")</f>
        <v>EN</v>
      </c>
      <c r="E173" s="1" t="str">
        <f>IFERROR(__xludf.DUMMYFUNCTION("""COMPUTED_VALUE"""),"P5468")</f>
        <v>P5468</v>
      </c>
      <c r="F173" s="1">
        <f>IFERROR(__xludf.DUMMYFUNCTION("""COMPUTED_VALUE"""),203.0)</f>
        <v>203</v>
      </c>
    </row>
    <row r="174" ht="15.75" customHeight="1">
      <c r="A174" s="1" t="str">
        <f t="shared" si="3"/>
        <v>EN P3579 306</v>
      </c>
      <c r="C174" s="1" t="str">
        <f t="shared" si="2"/>
        <v>PT P3579</v>
      </c>
      <c r="D174" s="1" t="str">
        <f>IFERROR(__xludf.DUMMYFUNCTION("SPLIT(A174,"" "",TRUE,TRUE)"),"EN")</f>
        <v>EN</v>
      </c>
      <c r="E174" s="1" t="str">
        <f>IFERROR(__xludf.DUMMYFUNCTION("""COMPUTED_VALUE"""),"P3579")</f>
        <v>P3579</v>
      </c>
      <c r="F174" s="1">
        <f>IFERROR(__xludf.DUMMYFUNCTION("""COMPUTED_VALUE"""),306.0)</f>
        <v>306</v>
      </c>
    </row>
    <row r="175" ht="15.75" customHeight="1">
      <c r="A175" s="1" t="str">
        <f t="shared" si="3"/>
        <v>EN P1442 259</v>
      </c>
      <c r="C175" s="1" t="str">
        <f t="shared" si="2"/>
        <v>PT P1442</v>
      </c>
      <c r="D175" s="1" t="str">
        <f>IFERROR(__xludf.DUMMYFUNCTION("SPLIT(A175,"" "",TRUE,TRUE)"),"EN")</f>
        <v>EN</v>
      </c>
      <c r="E175" s="1" t="str">
        <f>IFERROR(__xludf.DUMMYFUNCTION("""COMPUTED_VALUE"""),"P1442")</f>
        <v>P1442</v>
      </c>
      <c r="F175" s="1">
        <f>IFERROR(__xludf.DUMMYFUNCTION("""COMPUTED_VALUE"""),259.0)</f>
        <v>259</v>
      </c>
    </row>
    <row r="176" ht="15.75" customHeight="1">
      <c r="A176" s="1" t="str">
        <f t="shared" si="3"/>
        <v>EN P1022 381</v>
      </c>
      <c r="C176" s="1" t="str">
        <f t="shared" si="2"/>
        <v>PT P1022</v>
      </c>
      <c r="D176" s="1" t="str">
        <f>IFERROR(__xludf.DUMMYFUNCTION("SPLIT(A176,"" "",TRUE,TRUE)"),"EN")</f>
        <v>EN</v>
      </c>
      <c r="E176" s="1" t="str">
        <f>IFERROR(__xludf.DUMMYFUNCTION("""COMPUTED_VALUE"""),"P1022")</f>
        <v>P1022</v>
      </c>
      <c r="F176" s="1">
        <f>IFERROR(__xludf.DUMMYFUNCTION("""COMPUTED_VALUE"""),381.0)</f>
        <v>381</v>
      </c>
    </row>
    <row r="177" ht="15.75" customHeight="1">
      <c r="A177" s="1" t="str">
        <f t="shared" si="3"/>
        <v>EN P2757 202</v>
      </c>
      <c r="C177" s="1" t="str">
        <f t="shared" si="2"/>
        <v>PT P2757</v>
      </c>
      <c r="D177" s="1" t="str">
        <f>IFERROR(__xludf.DUMMYFUNCTION("SPLIT(A177,"" "",TRUE,TRUE)"),"EN")</f>
        <v>EN</v>
      </c>
      <c r="E177" s="1" t="str">
        <f>IFERROR(__xludf.DUMMYFUNCTION("""COMPUTED_VALUE"""),"P2757")</f>
        <v>P2757</v>
      </c>
      <c r="F177" s="1">
        <f>IFERROR(__xludf.DUMMYFUNCTION("""COMPUTED_VALUE"""),202.0)</f>
        <v>202</v>
      </c>
    </row>
    <row r="178" ht="15.75" customHeight="1">
      <c r="A178" s="1" t="str">
        <f t="shared" si="3"/>
        <v>EN P4303 231</v>
      </c>
      <c r="C178" s="1" t="str">
        <f t="shared" si="2"/>
        <v>PT P4303</v>
      </c>
      <c r="D178" s="1" t="str">
        <f>IFERROR(__xludf.DUMMYFUNCTION("SPLIT(A178,"" "",TRUE,TRUE)"),"EN")</f>
        <v>EN</v>
      </c>
      <c r="E178" s="1" t="str">
        <f>IFERROR(__xludf.DUMMYFUNCTION("""COMPUTED_VALUE"""),"P4303")</f>
        <v>P4303</v>
      </c>
      <c r="F178" s="1">
        <f>IFERROR(__xludf.DUMMYFUNCTION("""COMPUTED_VALUE"""),231.0)</f>
        <v>231</v>
      </c>
    </row>
    <row r="179" ht="15.75" customHeight="1">
      <c r="A179" s="1" t="str">
        <f t="shared" si="3"/>
        <v>EN P2816 74</v>
      </c>
      <c r="C179" s="1" t="str">
        <f t="shared" si="2"/>
        <v>PT P2816</v>
      </c>
      <c r="D179" s="1" t="str">
        <f>IFERROR(__xludf.DUMMYFUNCTION("SPLIT(A179,"" "",TRUE,TRUE)"),"EN")</f>
        <v>EN</v>
      </c>
      <c r="E179" s="1" t="str">
        <f>IFERROR(__xludf.DUMMYFUNCTION("""COMPUTED_VALUE"""),"P2816")</f>
        <v>P2816</v>
      </c>
      <c r="F179" s="1">
        <f>IFERROR(__xludf.DUMMYFUNCTION("""COMPUTED_VALUE"""),74.0)</f>
        <v>74</v>
      </c>
    </row>
    <row r="180" ht="15.75" customHeight="1">
      <c r="A180" s="1" t="str">
        <f t="shared" si="3"/>
        <v>EN P5537 325</v>
      </c>
      <c r="C180" s="1" t="str">
        <f t="shared" si="2"/>
        <v>PT P5537</v>
      </c>
      <c r="D180" s="1" t="str">
        <f>IFERROR(__xludf.DUMMYFUNCTION("SPLIT(A180,"" "",TRUE,TRUE)"),"EN")</f>
        <v>EN</v>
      </c>
      <c r="E180" s="1" t="str">
        <f>IFERROR(__xludf.DUMMYFUNCTION("""COMPUTED_VALUE"""),"P5537")</f>
        <v>P5537</v>
      </c>
      <c r="F180" s="1">
        <f>IFERROR(__xludf.DUMMYFUNCTION("""COMPUTED_VALUE"""),325.0)</f>
        <v>325</v>
      </c>
    </row>
    <row r="181" ht="15.75" customHeight="1">
      <c r="A181" s="1" t="str">
        <f t="shared" si="3"/>
        <v>EN P3942 358</v>
      </c>
      <c r="C181" s="1" t="str">
        <f t="shared" si="2"/>
        <v>PT P3942</v>
      </c>
      <c r="D181" s="1" t="str">
        <f>IFERROR(__xludf.DUMMYFUNCTION("SPLIT(A181,"" "",TRUE,TRUE)"),"EN")</f>
        <v>EN</v>
      </c>
      <c r="E181" s="1" t="str">
        <f>IFERROR(__xludf.DUMMYFUNCTION("""COMPUTED_VALUE"""),"P3942")</f>
        <v>P3942</v>
      </c>
      <c r="F181" s="1">
        <f>IFERROR(__xludf.DUMMYFUNCTION("""COMPUTED_VALUE"""),358.0)</f>
        <v>358</v>
      </c>
    </row>
    <row r="182" ht="15.75" customHeight="1">
      <c r="A182" s="1" t="str">
        <f t="shared" si="3"/>
        <v>EN P2666 81</v>
      </c>
      <c r="C182" s="1" t="str">
        <f t="shared" si="2"/>
        <v>PT P2666</v>
      </c>
      <c r="D182" s="1" t="str">
        <f>IFERROR(__xludf.DUMMYFUNCTION("SPLIT(A182,"" "",TRUE,TRUE)"),"EN")</f>
        <v>EN</v>
      </c>
      <c r="E182" s="1" t="str">
        <f>IFERROR(__xludf.DUMMYFUNCTION("""COMPUTED_VALUE"""),"P2666")</f>
        <v>P2666</v>
      </c>
      <c r="F182" s="1">
        <f>IFERROR(__xludf.DUMMYFUNCTION("""COMPUTED_VALUE"""),81.0)</f>
        <v>81</v>
      </c>
    </row>
    <row r="183" ht="15.75" customHeight="1">
      <c r="A183" s="1" t="str">
        <f t="shared" si="3"/>
        <v>EN P3155 378</v>
      </c>
      <c r="C183" s="1" t="str">
        <f t="shared" si="2"/>
        <v>PT P3155</v>
      </c>
      <c r="D183" s="1" t="str">
        <f>IFERROR(__xludf.DUMMYFUNCTION("SPLIT(A183,"" "",TRUE,TRUE)"),"EN")</f>
        <v>EN</v>
      </c>
      <c r="E183" s="1" t="str">
        <f>IFERROR(__xludf.DUMMYFUNCTION("""COMPUTED_VALUE"""),"P3155")</f>
        <v>P3155</v>
      </c>
      <c r="F183" s="1">
        <f>IFERROR(__xludf.DUMMYFUNCTION("""COMPUTED_VALUE"""),378.0)</f>
        <v>378</v>
      </c>
    </row>
    <row r="184" ht="15.75" customHeight="1">
      <c r="A184" s="1" t="str">
        <f t="shared" si="3"/>
        <v>EN P2606 255</v>
      </c>
      <c r="C184" s="1" t="str">
        <f t="shared" si="2"/>
        <v>PT P2606</v>
      </c>
      <c r="D184" s="1" t="str">
        <f>IFERROR(__xludf.DUMMYFUNCTION("SPLIT(A184,"" "",TRUE,TRUE)"),"EN")</f>
        <v>EN</v>
      </c>
      <c r="E184" s="1" t="str">
        <f>IFERROR(__xludf.DUMMYFUNCTION("""COMPUTED_VALUE"""),"P2606")</f>
        <v>P2606</v>
      </c>
      <c r="F184" s="1">
        <f>IFERROR(__xludf.DUMMYFUNCTION("""COMPUTED_VALUE"""),255.0)</f>
        <v>255</v>
      </c>
    </row>
    <row r="185" ht="15.75" customHeight="1">
      <c r="A185" s="1" t="str">
        <f t="shared" si="3"/>
        <v>EN P4309 24</v>
      </c>
      <c r="C185" s="1" t="str">
        <f t="shared" si="2"/>
        <v>PT P4309</v>
      </c>
      <c r="D185" s="1" t="str">
        <f>IFERROR(__xludf.DUMMYFUNCTION("SPLIT(A185,"" "",TRUE,TRUE)"),"EN")</f>
        <v>EN</v>
      </c>
      <c r="E185" s="1" t="str">
        <f>IFERROR(__xludf.DUMMYFUNCTION("""COMPUTED_VALUE"""),"P4309")</f>
        <v>P4309</v>
      </c>
      <c r="F185" s="1">
        <f>IFERROR(__xludf.DUMMYFUNCTION("""COMPUTED_VALUE"""),24.0)</f>
        <v>24</v>
      </c>
    </row>
    <row r="186" ht="15.75" customHeight="1">
      <c r="A186" s="1" t="str">
        <f t="shared" si="3"/>
        <v>EN P3655 95</v>
      </c>
      <c r="C186" s="1" t="str">
        <f t="shared" si="2"/>
        <v>PT P3655</v>
      </c>
      <c r="D186" s="1" t="str">
        <f>IFERROR(__xludf.DUMMYFUNCTION("SPLIT(A186,"" "",TRUE,TRUE)"),"EN")</f>
        <v>EN</v>
      </c>
      <c r="E186" s="1" t="str">
        <f>IFERROR(__xludf.DUMMYFUNCTION("""COMPUTED_VALUE"""),"P3655")</f>
        <v>P3655</v>
      </c>
      <c r="F186" s="1">
        <f>IFERROR(__xludf.DUMMYFUNCTION("""COMPUTED_VALUE"""),95.0)</f>
        <v>95</v>
      </c>
    </row>
    <row r="187" ht="15.75" customHeight="1">
      <c r="A187" s="1" t="str">
        <f t="shared" si="3"/>
        <v>EN P5706 39</v>
      </c>
      <c r="C187" s="1" t="str">
        <f t="shared" si="2"/>
        <v>PT P5706</v>
      </c>
      <c r="D187" s="1" t="str">
        <f>IFERROR(__xludf.DUMMYFUNCTION("SPLIT(A187,"" "",TRUE,TRUE)"),"EN")</f>
        <v>EN</v>
      </c>
      <c r="E187" s="1" t="str">
        <f>IFERROR(__xludf.DUMMYFUNCTION("""COMPUTED_VALUE"""),"P5706")</f>
        <v>P5706</v>
      </c>
      <c r="F187" s="1">
        <f>IFERROR(__xludf.DUMMYFUNCTION("""COMPUTED_VALUE"""),39.0)</f>
        <v>39</v>
      </c>
    </row>
    <row r="188" ht="15.75" customHeight="1">
      <c r="A188" s="1" t="str">
        <f t="shared" si="3"/>
        <v>EN P1567 305</v>
      </c>
      <c r="C188" s="1" t="str">
        <f t="shared" si="2"/>
        <v>PT P1567</v>
      </c>
      <c r="D188" s="1" t="str">
        <f>IFERROR(__xludf.DUMMYFUNCTION("SPLIT(A188,"" "",TRUE,TRUE)"),"EN")</f>
        <v>EN</v>
      </c>
      <c r="E188" s="1" t="str">
        <f>IFERROR(__xludf.DUMMYFUNCTION("""COMPUTED_VALUE"""),"P1567")</f>
        <v>P1567</v>
      </c>
      <c r="F188" s="1">
        <f>IFERROR(__xludf.DUMMYFUNCTION("""COMPUTED_VALUE"""),305.0)</f>
        <v>305</v>
      </c>
    </row>
    <row r="189" ht="15.75" customHeight="1">
      <c r="A189" s="1" t="str">
        <f t="shared" si="3"/>
        <v>EN P542 135</v>
      </c>
      <c r="C189" s="1" t="str">
        <f t="shared" si="2"/>
        <v>PT P542</v>
      </c>
      <c r="D189" s="1" t="str">
        <f>IFERROR(__xludf.DUMMYFUNCTION("SPLIT(A189,"" "",TRUE,TRUE)"),"EN")</f>
        <v>EN</v>
      </c>
      <c r="E189" s="1" t="str">
        <f>IFERROR(__xludf.DUMMYFUNCTION("""COMPUTED_VALUE"""),"P542")</f>
        <v>P542</v>
      </c>
      <c r="F189" s="1">
        <f>IFERROR(__xludf.DUMMYFUNCTION("""COMPUTED_VALUE"""),135.0)</f>
        <v>135</v>
      </c>
    </row>
    <row r="190" ht="15.75" customHeight="1">
      <c r="A190" s="1" t="str">
        <f t="shared" si="3"/>
        <v>EN P1997 218</v>
      </c>
      <c r="C190" s="1" t="str">
        <f t="shared" si="2"/>
        <v>PT P1997</v>
      </c>
      <c r="D190" s="1" t="str">
        <f>IFERROR(__xludf.DUMMYFUNCTION("SPLIT(A190,"" "",TRUE,TRUE)"),"EN")</f>
        <v>EN</v>
      </c>
      <c r="E190" s="1" t="str">
        <f>IFERROR(__xludf.DUMMYFUNCTION("""COMPUTED_VALUE"""),"P1997")</f>
        <v>P1997</v>
      </c>
      <c r="F190" s="1">
        <f>IFERROR(__xludf.DUMMYFUNCTION("""COMPUTED_VALUE"""),218.0)</f>
        <v>218</v>
      </c>
    </row>
    <row r="191" ht="15.75" customHeight="1">
      <c r="A191" s="1" t="str">
        <f t="shared" si="3"/>
        <v>EN P3438 242</v>
      </c>
      <c r="C191" s="1" t="str">
        <f t="shared" si="2"/>
        <v>PT P3438</v>
      </c>
      <c r="D191" s="1" t="str">
        <f>IFERROR(__xludf.DUMMYFUNCTION("SPLIT(A191,"" "",TRUE,TRUE)"),"EN")</f>
        <v>EN</v>
      </c>
      <c r="E191" s="1" t="str">
        <f>IFERROR(__xludf.DUMMYFUNCTION("""COMPUTED_VALUE"""),"P3438")</f>
        <v>P3438</v>
      </c>
      <c r="F191" s="1">
        <f>IFERROR(__xludf.DUMMYFUNCTION("""COMPUTED_VALUE"""),242.0)</f>
        <v>242</v>
      </c>
    </row>
    <row r="192" ht="15.75" customHeight="1">
      <c r="A192" s="1" t="str">
        <f t="shared" si="3"/>
        <v>EN P1054 376</v>
      </c>
      <c r="C192" s="1" t="str">
        <f t="shared" si="2"/>
        <v>PT P1054</v>
      </c>
      <c r="D192" s="1" t="str">
        <f>IFERROR(__xludf.DUMMYFUNCTION("SPLIT(A192,"" "",TRUE,TRUE)"),"EN")</f>
        <v>EN</v>
      </c>
      <c r="E192" s="1" t="str">
        <f>IFERROR(__xludf.DUMMYFUNCTION("""COMPUTED_VALUE"""),"P1054")</f>
        <v>P1054</v>
      </c>
      <c r="F192" s="1">
        <f>IFERROR(__xludf.DUMMYFUNCTION("""COMPUTED_VALUE"""),376.0)</f>
        <v>376</v>
      </c>
    </row>
    <row r="193" ht="15.75" customHeight="1">
      <c r="A193" s="1" t="str">
        <f t="shared" si="3"/>
        <v>EN P3909 233</v>
      </c>
      <c r="C193" s="1" t="str">
        <f t="shared" si="2"/>
        <v>PT P3909</v>
      </c>
      <c r="D193" s="1" t="str">
        <f>IFERROR(__xludf.DUMMYFUNCTION("SPLIT(A193,"" "",TRUE,TRUE)"),"EN")</f>
        <v>EN</v>
      </c>
      <c r="E193" s="1" t="str">
        <f>IFERROR(__xludf.DUMMYFUNCTION("""COMPUTED_VALUE"""),"P3909")</f>
        <v>P3909</v>
      </c>
      <c r="F193" s="1">
        <f>IFERROR(__xludf.DUMMYFUNCTION("""COMPUTED_VALUE"""),233.0)</f>
        <v>233</v>
      </c>
    </row>
    <row r="194" ht="15.75" customHeight="1">
      <c r="A194" s="1" t="str">
        <f t="shared" si="3"/>
        <v>EN P5365 297</v>
      </c>
      <c r="C194" s="1" t="str">
        <f t="shared" si="2"/>
        <v>PT P5365</v>
      </c>
      <c r="D194" s="1" t="str">
        <f>IFERROR(__xludf.DUMMYFUNCTION("SPLIT(A194,"" "",TRUE,TRUE)"),"EN")</f>
        <v>EN</v>
      </c>
      <c r="E194" s="1" t="str">
        <f>IFERROR(__xludf.DUMMYFUNCTION("""COMPUTED_VALUE"""),"P5365")</f>
        <v>P5365</v>
      </c>
      <c r="F194" s="1">
        <f>IFERROR(__xludf.DUMMYFUNCTION("""COMPUTED_VALUE"""),297.0)</f>
        <v>297</v>
      </c>
    </row>
    <row r="195" ht="15.75" customHeight="1">
      <c r="A195" s="1" t="str">
        <f t="shared" si="3"/>
        <v>EN P2935 289</v>
      </c>
      <c r="C195" s="1" t="str">
        <f t="shared" si="2"/>
        <v>PT P2935</v>
      </c>
      <c r="D195" s="1" t="str">
        <f>IFERROR(__xludf.DUMMYFUNCTION("SPLIT(A195,"" "",TRUE,TRUE)"),"EN")</f>
        <v>EN</v>
      </c>
      <c r="E195" s="1" t="str">
        <f>IFERROR(__xludf.DUMMYFUNCTION("""COMPUTED_VALUE"""),"P2935")</f>
        <v>P2935</v>
      </c>
      <c r="F195" s="1">
        <f>IFERROR(__xludf.DUMMYFUNCTION("""COMPUTED_VALUE"""),289.0)</f>
        <v>289</v>
      </c>
    </row>
    <row r="196" ht="15.75" customHeight="1">
      <c r="A196" s="1" t="str">
        <f t="shared" si="3"/>
        <v>EN P1452 31</v>
      </c>
      <c r="C196" s="1" t="str">
        <f t="shared" si="2"/>
        <v>PT P1452</v>
      </c>
      <c r="D196" s="1" t="str">
        <f>IFERROR(__xludf.DUMMYFUNCTION("SPLIT(A196,"" "",TRUE,TRUE)"),"EN")</f>
        <v>EN</v>
      </c>
      <c r="E196" s="1" t="str">
        <f>IFERROR(__xludf.DUMMYFUNCTION("""COMPUTED_VALUE"""),"P1452")</f>
        <v>P1452</v>
      </c>
      <c r="F196" s="1">
        <f>IFERROR(__xludf.DUMMYFUNCTION("""COMPUTED_VALUE"""),31.0)</f>
        <v>31</v>
      </c>
    </row>
    <row r="197" ht="15.75" customHeight="1">
      <c r="A197" s="1" t="str">
        <f t="shared" si="3"/>
        <v>EN P5727 206</v>
      </c>
      <c r="C197" s="1" t="str">
        <f t="shared" si="2"/>
        <v>PT P5727</v>
      </c>
      <c r="D197" s="1" t="str">
        <f>IFERROR(__xludf.DUMMYFUNCTION("SPLIT(A197,"" "",TRUE,TRUE)"),"EN")</f>
        <v>EN</v>
      </c>
      <c r="E197" s="1" t="str">
        <f>IFERROR(__xludf.DUMMYFUNCTION("""COMPUTED_VALUE"""),"P5727")</f>
        <v>P5727</v>
      </c>
      <c r="F197" s="1">
        <f>IFERROR(__xludf.DUMMYFUNCTION("""COMPUTED_VALUE"""),206.0)</f>
        <v>206</v>
      </c>
    </row>
    <row r="198" ht="15.75" customHeight="1">
      <c r="A198" s="1" t="str">
        <f t="shared" si="3"/>
        <v>EN P5286 323</v>
      </c>
      <c r="C198" s="1" t="str">
        <f t="shared" si="2"/>
        <v>PT P5286</v>
      </c>
      <c r="D198" s="1" t="str">
        <f>IFERROR(__xludf.DUMMYFUNCTION("SPLIT(A198,"" "",TRUE,TRUE)"),"EN")</f>
        <v>EN</v>
      </c>
      <c r="E198" s="1" t="str">
        <f>IFERROR(__xludf.DUMMYFUNCTION("""COMPUTED_VALUE"""),"P5286")</f>
        <v>P5286</v>
      </c>
      <c r="F198" s="1">
        <f>IFERROR(__xludf.DUMMYFUNCTION("""COMPUTED_VALUE"""),323.0)</f>
        <v>323</v>
      </c>
    </row>
    <row r="199" ht="15.75" customHeight="1">
      <c r="A199" s="1" t="str">
        <f t="shared" si="3"/>
        <v>EN P492 327</v>
      </c>
      <c r="C199" s="1" t="str">
        <f t="shared" si="2"/>
        <v>PT P492</v>
      </c>
      <c r="D199" s="1" t="str">
        <f>IFERROR(__xludf.DUMMYFUNCTION("SPLIT(A199,"" "",TRUE,TRUE)"),"EN")</f>
        <v>EN</v>
      </c>
      <c r="E199" s="1" t="str">
        <f>IFERROR(__xludf.DUMMYFUNCTION("""COMPUTED_VALUE"""),"P492")</f>
        <v>P492</v>
      </c>
      <c r="F199" s="1">
        <f>IFERROR(__xludf.DUMMYFUNCTION("""COMPUTED_VALUE"""),327.0)</f>
        <v>327</v>
      </c>
    </row>
    <row r="200" ht="15.75" customHeight="1">
      <c r="A200" s="1" t="str">
        <f t="shared" si="3"/>
        <v>EN P2643 244</v>
      </c>
      <c r="C200" s="1" t="str">
        <f t="shared" si="2"/>
        <v>PT P2643</v>
      </c>
      <c r="D200" s="1" t="str">
        <f>IFERROR(__xludf.DUMMYFUNCTION("SPLIT(A200,"" "",TRUE,TRUE)"),"EN")</f>
        <v>EN</v>
      </c>
      <c r="E200" s="1" t="str">
        <f>IFERROR(__xludf.DUMMYFUNCTION("""COMPUTED_VALUE"""),"P2643")</f>
        <v>P2643</v>
      </c>
      <c r="F200" s="1">
        <f>IFERROR(__xludf.DUMMYFUNCTION("""COMPUTED_VALUE"""),244.0)</f>
        <v>244</v>
      </c>
    </row>
    <row r="201" ht="15.75" customHeight="1">
      <c r="A201" s="1" t="str">
        <f t="shared" si="3"/>
        <v>EN P3321 178</v>
      </c>
      <c r="C201" s="1" t="str">
        <f t="shared" si="2"/>
        <v>PT P3321</v>
      </c>
      <c r="D201" s="1" t="str">
        <f>IFERROR(__xludf.DUMMYFUNCTION("SPLIT(A201,"" "",TRUE,TRUE)"),"EN")</f>
        <v>EN</v>
      </c>
      <c r="E201" s="1" t="str">
        <f>IFERROR(__xludf.DUMMYFUNCTION("""COMPUTED_VALUE"""),"P3321")</f>
        <v>P3321</v>
      </c>
      <c r="F201" s="1">
        <f>IFERROR(__xludf.DUMMYFUNCTION("""COMPUTED_VALUE"""),178.0)</f>
        <v>178</v>
      </c>
    </row>
    <row r="202" ht="15.75" customHeight="1">
      <c r="A202" s="1" t="str">
        <f t="shared" si="3"/>
        <v>EN P1316 178</v>
      </c>
      <c r="C202" s="1" t="str">
        <f t="shared" si="2"/>
        <v>PT P1316</v>
      </c>
      <c r="D202" s="1" t="str">
        <f>IFERROR(__xludf.DUMMYFUNCTION("SPLIT(A202,"" "",TRUE,TRUE)"),"EN")</f>
        <v>EN</v>
      </c>
      <c r="E202" s="1" t="str">
        <f>IFERROR(__xludf.DUMMYFUNCTION("""COMPUTED_VALUE"""),"P1316")</f>
        <v>P1316</v>
      </c>
      <c r="F202" s="1">
        <f>IFERROR(__xludf.DUMMYFUNCTION("""COMPUTED_VALUE"""),178.0)</f>
        <v>178</v>
      </c>
    </row>
    <row r="203" ht="15.75" customHeight="1">
      <c r="A203" s="1" t="str">
        <f t="shared" si="3"/>
        <v>EN P1363 93</v>
      </c>
      <c r="C203" s="1" t="str">
        <f t="shared" si="2"/>
        <v>PT P1363</v>
      </c>
      <c r="D203" s="1" t="str">
        <f>IFERROR(__xludf.DUMMYFUNCTION("SPLIT(A203,"" "",TRUE,TRUE)"),"EN")</f>
        <v>EN</v>
      </c>
      <c r="E203" s="1" t="str">
        <f>IFERROR(__xludf.DUMMYFUNCTION("""COMPUTED_VALUE"""),"P1363")</f>
        <v>P1363</v>
      </c>
      <c r="F203" s="1">
        <f>IFERROR(__xludf.DUMMYFUNCTION("""COMPUTED_VALUE"""),93.0)</f>
        <v>93</v>
      </c>
    </row>
    <row r="204" ht="15.75" customHeight="1">
      <c r="A204" s="1" t="str">
        <f t="shared" si="3"/>
        <v>EN P3393 143</v>
      </c>
      <c r="C204" s="1" t="str">
        <f t="shared" si="2"/>
        <v>PT P3393</v>
      </c>
      <c r="D204" s="1" t="str">
        <f>IFERROR(__xludf.DUMMYFUNCTION("SPLIT(A204,"" "",TRUE,TRUE)"),"EN")</f>
        <v>EN</v>
      </c>
      <c r="E204" s="1" t="str">
        <f>IFERROR(__xludf.DUMMYFUNCTION("""COMPUTED_VALUE"""),"P3393")</f>
        <v>P3393</v>
      </c>
      <c r="F204" s="1">
        <f>IFERROR(__xludf.DUMMYFUNCTION("""COMPUTED_VALUE"""),143.0)</f>
        <v>143</v>
      </c>
    </row>
    <row r="205" ht="15.75" customHeight="1">
      <c r="A205" s="1" t="str">
        <f t="shared" si="3"/>
        <v>EN P4190 110</v>
      </c>
      <c r="C205" s="1" t="str">
        <f t="shared" si="2"/>
        <v>PT P4190</v>
      </c>
      <c r="D205" s="1" t="str">
        <f>IFERROR(__xludf.DUMMYFUNCTION("SPLIT(A205,"" "",TRUE,TRUE)"),"EN")</f>
        <v>EN</v>
      </c>
      <c r="E205" s="1" t="str">
        <f>IFERROR(__xludf.DUMMYFUNCTION("""COMPUTED_VALUE"""),"P4190")</f>
        <v>P4190</v>
      </c>
      <c r="F205" s="1">
        <f>IFERROR(__xludf.DUMMYFUNCTION("""COMPUTED_VALUE"""),110.0)</f>
        <v>110</v>
      </c>
    </row>
    <row r="206" ht="15.75" customHeight="1">
      <c r="A206" s="1" t="str">
        <f t="shared" si="3"/>
        <v>EN P5595 68</v>
      </c>
      <c r="C206" s="1" t="str">
        <f t="shared" si="2"/>
        <v>PT P5595</v>
      </c>
      <c r="D206" s="1" t="str">
        <f>IFERROR(__xludf.DUMMYFUNCTION("SPLIT(A206,"" "",TRUE,TRUE)"),"EN")</f>
        <v>EN</v>
      </c>
      <c r="E206" s="1" t="str">
        <f>IFERROR(__xludf.DUMMYFUNCTION("""COMPUTED_VALUE"""),"P5595")</f>
        <v>P5595</v>
      </c>
      <c r="F206" s="1">
        <f>IFERROR(__xludf.DUMMYFUNCTION("""COMPUTED_VALUE"""),68.0)</f>
        <v>68</v>
      </c>
    </row>
    <row r="207" ht="15.75" customHeight="1">
      <c r="A207" s="1" t="str">
        <f t="shared" si="3"/>
        <v>EN P643 84</v>
      </c>
      <c r="C207" s="1" t="str">
        <f t="shared" si="2"/>
        <v>PT P643</v>
      </c>
      <c r="D207" s="1" t="str">
        <f>IFERROR(__xludf.DUMMYFUNCTION("SPLIT(A207,"" "",TRUE,TRUE)"),"EN")</f>
        <v>EN</v>
      </c>
      <c r="E207" s="1" t="str">
        <f>IFERROR(__xludf.DUMMYFUNCTION("""COMPUTED_VALUE"""),"P643")</f>
        <v>P643</v>
      </c>
      <c r="F207" s="1">
        <f>IFERROR(__xludf.DUMMYFUNCTION("""COMPUTED_VALUE"""),84.0)</f>
        <v>84</v>
      </c>
    </row>
    <row r="208" ht="15.75" customHeight="1">
      <c r="A208" s="1" t="str">
        <f t="shared" si="3"/>
        <v>EN P2212 354</v>
      </c>
      <c r="C208" s="1" t="str">
        <f t="shared" si="2"/>
        <v>PT P2212</v>
      </c>
      <c r="D208" s="1" t="str">
        <f>IFERROR(__xludf.DUMMYFUNCTION("SPLIT(A208,"" "",TRUE,TRUE)"),"EN")</f>
        <v>EN</v>
      </c>
      <c r="E208" s="1" t="str">
        <f>IFERROR(__xludf.DUMMYFUNCTION("""COMPUTED_VALUE"""),"P2212")</f>
        <v>P2212</v>
      </c>
      <c r="F208" s="1">
        <f>IFERROR(__xludf.DUMMYFUNCTION("""COMPUTED_VALUE"""),354.0)</f>
        <v>354</v>
      </c>
    </row>
    <row r="209" ht="15.75" customHeight="1">
      <c r="A209" s="1" t="str">
        <f t="shared" si="3"/>
        <v>EN P5582 359</v>
      </c>
      <c r="C209" s="1" t="str">
        <f t="shared" si="2"/>
        <v>PT P5582</v>
      </c>
      <c r="D209" s="1" t="str">
        <f>IFERROR(__xludf.DUMMYFUNCTION("SPLIT(A209,"" "",TRUE,TRUE)"),"EN")</f>
        <v>EN</v>
      </c>
      <c r="E209" s="1" t="str">
        <f>IFERROR(__xludf.DUMMYFUNCTION("""COMPUTED_VALUE"""),"P5582")</f>
        <v>P5582</v>
      </c>
      <c r="F209" s="1">
        <f>IFERROR(__xludf.DUMMYFUNCTION("""COMPUTED_VALUE"""),359.0)</f>
        <v>359</v>
      </c>
    </row>
    <row r="210" ht="15.75" customHeight="1">
      <c r="A210" s="1" t="str">
        <f t="shared" si="3"/>
        <v>EN P4340 122</v>
      </c>
      <c r="C210" s="1" t="str">
        <f t="shared" si="2"/>
        <v>PT P4340</v>
      </c>
      <c r="D210" s="1" t="str">
        <f>IFERROR(__xludf.DUMMYFUNCTION("SPLIT(A210,"" "",TRUE,TRUE)"),"EN")</f>
        <v>EN</v>
      </c>
      <c r="E210" s="1" t="str">
        <f>IFERROR(__xludf.DUMMYFUNCTION("""COMPUTED_VALUE"""),"P4340")</f>
        <v>P4340</v>
      </c>
      <c r="F210" s="1">
        <f>IFERROR(__xludf.DUMMYFUNCTION("""COMPUTED_VALUE"""),122.0)</f>
        <v>122</v>
      </c>
    </row>
    <row r="211" ht="15.75" customHeight="1">
      <c r="A211" s="1" t="str">
        <f t="shared" si="3"/>
        <v>EN P1719 45</v>
      </c>
      <c r="C211" s="1" t="str">
        <f t="shared" si="2"/>
        <v>PT P1719</v>
      </c>
      <c r="D211" s="1" t="str">
        <f>IFERROR(__xludf.DUMMYFUNCTION("SPLIT(A211,"" "",TRUE,TRUE)"),"EN")</f>
        <v>EN</v>
      </c>
      <c r="E211" s="1" t="str">
        <f>IFERROR(__xludf.DUMMYFUNCTION("""COMPUTED_VALUE"""),"P1719")</f>
        <v>P1719</v>
      </c>
      <c r="F211" s="1">
        <f>IFERROR(__xludf.DUMMYFUNCTION("""COMPUTED_VALUE"""),45.0)</f>
        <v>45</v>
      </c>
    </row>
    <row r="212" ht="15.75" customHeight="1">
      <c r="A212" s="1" t="str">
        <f t="shared" si="3"/>
        <v>EN P1012 294</v>
      </c>
      <c r="C212" s="1" t="str">
        <f t="shared" si="2"/>
        <v>PT P1012</v>
      </c>
      <c r="D212" s="1" t="str">
        <f>IFERROR(__xludf.DUMMYFUNCTION("SPLIT(A212,"" "",TRUE,TRUE)"),"EN")</f>
        <v>EN</v>
      </c>
      <c r="E212" s="1" t="str">
        <f>IFERROR(__xludf.DUMMYFUNCTION("""COMPUTED_VALUE"""),"P1012")</f>
        <v>P1012</v>
      </c>
      <c r="F212" s="1">
        <f>IFERROR(__xludf.DUMMYFUNCTION("""COMPUTED_VALUE"""),294.0)</f>
        <v>294</v>
      </c>
    </row>
    <row r="213" ht="15.75" customHeight="1">
      <c r="A213" s="1" t="str">
        <f t="shared" si="3"/>
        <v>EN P2199 150</v>
      </c>
      <c r="C213" s="1" t="str">
        <f t="shared" si="2"/>
        <v>PT P2199</v>
      </c>
      <c r="D213" s="1" t="str">
        <f>IFERROR(__xludf.DUMMYFUNCTION("SPLIT(A213,"" "",TRUE,TRUE)"),"EN")</f>
        <v>EN</v>
      </c>
      <c r="E213" s="1" t="str">
        <f>IFERROR(__xludf.DUMMYFUNCTION("""COMPUTED_VALUE"""),"P2199")</f>
        <v>P2199</v>
      </c>
      <c r="F213" s="1">
        <f>IFERROR(__xludf.DUMMYFUNCTION("""COMPUTED_VALUE"""),150.0)</f>
        <v>150</v>
      </c>
    </row>
    <row r="214" ht="15.75" customHeight="1">
      <c r="A214" s="1" t="str">
        <f t="shared" si="3"/>
        <v>EN P4386 129</v>
      </c>
      <c r="C214" s="1" t="str">
        <f t="shared" si="2"/>
        <v>PT P4386</v>
      </c>
      <c r="D214" s="1" t="str">
        <f>IFERROR(__xludf.DUMMYFUNCTION("SPLIT(A214,"" "",TRUE,TRUE)"),"EN")</f>
        <v>EN</v>
      </c>
      <c r="E214" s="1" t="str">
        <f>IFERROR(__xludf.DUMMYFUNCTION("""COMPUTED_VALUE"""),"P4386")</f>
        <v>P4386</v>
      </c>
      <c r="F214" s="1">
        <f>IFERROR(__xludf.DUMMYFUNCTION("""COMPUTED_VALUE"""),129.0)</f>
        <v>129</v>
      </c>
    </row>
    <row r="215" ht="15.75" customHeight="1">
      <c r="A215" s="1" t="str">
        <f t="shared" si="3"/>
        <v>EN P5775 183</v>
      </c>
      <c r="C215" s="1" t="str">
        <f t="shared" si="2"/>
        <v>PT P5775</v>
      </c>
      <c r="D215" s="1" t="str">
        <f>IFERROR(__xludf.DUMMYFUNCTION("SPLIT(A215,"" "",TRUE,TRUE)"),"EN")</f>
        <v>EN</v>
      </c>
      <c r="E215" s="1" t="str">
        <f>IFERROR(__xludf.DUMMYFUNCTION("""COMPUTED_VALUE"""),"P5775")</f>
        <v>P5775</v>
      </c>
      <c r="F215" s="1">
        <f>IFERROR(__xludf.DUMMYFUNCTION("""COMPUTED_VALUE"""),183.0)</f>
        <v>183</v>
      </c>
    </row>
    <row r="216" ht="15.75" customHeight="1">
      <c r="A216" s="1" t="str">
        <f t="shared" si="3"/>
        <v>EN P2414 26</v>
      </c>
      <c r="C216" s="1" t="str">
        <f t="shared" si="2"/>
        <v>PT P2414</v>
      </c>
      <c r="D216" s="1" t="str">
        <f>IFERROR(__xludf.DUMMYFUNCTION("SPLIT(A216,"" "",TRUE,TRUE)"),"EN")</f>
        <v>EN</v>
      </c>
      <c r="E216" s="1" t="str">
        <f>IFERROR(__xludf.DUMMYFUNCTION("""COMPUTED_VALUE"""),"P2414")</f>
        <v>P2414</v>
      </c>
      <c r="F216" s="1">
        <f>IFERROR(__xludf.DUMMYFUNCTION("""COMPUTED_VALUE"""),26.0)</f>
        <v>26</v>
      </c>
    </row>
    <row r="217" ht="15.75" customHeight="1">
      <c r="A217" s="1" t="str">
        <f t="shared" si="3"/>
        <v>EN P4232 212</v>
      </c>
      <c r="C217" s="1" t="str">
        <f t="shared" si="2"/>
        <v>PT P4232</v>
      </c>
      <c r="D217" s="1" t="str">
        <f>IFERROR(__xludf.DUMMYFUNCTION("SPLIT(A217,"" "",TRUE,TRUE)"),"EN")</f>
        <v>EN</v>
      </c>
      <c r="E217" s="1" t="str">
        <f>IFERROR(__xludf.DUMMYFUNCTION("""COMPUTED_VALUE"""),"P4232")</f>
        <v>P4232</v>
      </c>
      <c r="F217" s="1">
        <f>IFERROR(__xludf.DUMMYFUNCTION("""COMPUTED_VALUE"""),212.0)</f>
        <v>212</v>
      </c>
    </row>
    <row r="218" ht="15.75" customHeight="1">
      <c r="A218" s="1" t="str">
        <f t="shared" si="3"/>
        <v>EN P342 95</v>
      </c>
      <c r="C218" s="1" t="str">
        <f t="shared" si="2"/>
        <v>PT P342</v>
      </c>
      <c r="D218" s="1" t="str">
        <f>IFERROR(__xludf.DUMMYFUNCTION("SPLIT(A218,"" "",TRUE,TRUE)"),"EN")</f>
        <v>EN</v>
      </c>
      <c r="E218" s="1" t="str">
        <f>IFERROR(__xludf.DUMMYFUNCTION("""COMPUTED_VALUE"""),"P342")</f>
        <v>P342</v>
      </c>
      <c r="F218" s="1">
        <f>IFERROR(__xludf.DUMMYFUNCTION("""COMPUTED_VALUE"""),95.0)</f>
        <v>95</v>
      </c>
    </row>
    <row r="219" ht="15.75" customHeight="1">
      <c r="A219" s="1" t="str">
        <f t="shared" si="3"/>
        <v>EN P3297 214</v>
      </c>
      <c r="C219" s="1" t="str">
        <f t="shared" si="2"/>
        <v>PT P3297</v>
      </c>
      <c r="D219" s="1" t="str">
        <f>IFERROR(__xludf.DUMMYFUNCTION("SPLIT(A219,"" "",TRUE,TRUE)"),"EN")</f>
        <v>EN</v>
      </c>
      <c r="E219" s="1" t="str">
        <f>IFERROR(__xludf.DUMMYFUNCTION("""COMPUTED_VALUE"""),"P3297")</f>
        <v>P3297</v>
      </c>
      <c r="F219" s="1">
        <f>IFERROR(__xludf.DUMMYFUNCTION("""COMPUTED_VALUE"""),214.0)</f>
        <v>214</v>
      </c>
    </row>
    <row r="220" ht="15.75" customHeight="1">
      <c r="A220" s="1" t="str">
        <f t="shared" si="3"/>
        <v>EN P5039 210</v>
      </c>
      <c r="C220" s="1" t="str">
        <f t="shared" si="2"/>
        <v>PT P5039</v>
      </c>
      <c r="D220" s="1" t="str">
        <f>IFERROR(__xludf.DUMMYFUNCTION("SPLIT(A220,"" "",TRUE,TRUE)"),"EN")</f>
        <v>EN</v>
      </c>
      <c r="E220" s="1" t="str">
        <f>IFERROR(__xludf.DUMMYFUNCTION("""COMPUTED_VALUE"""),"P5039")</f>
        <v>P5039</v>
      </c>
      <c r="F220" s="1">
        <f>IFERROR(__xludf.DUMMYFUNCTION("""COMPUTED_VALUE"""),210.0)</f>
        <v>210</v>
      </c>
    </row>
    <row r="221" ht="15.75" customHeight="1">
      <c r="A221" s="1" t="str">
        <f t="shared" si="3"/>
        <v>EN P1454 323</v>
      </c>
      <c r="C221" s="1" t="str">
        <f t="shared" si="2"/>
        <v>PT P1454</v>
      </c>
      <c r="D221" s="1" t="str">
        <f>IFERROR(__xludf.DUMMYFUNCTION("SPLIT(A221,"" "",TRUE,TRUE)"),"EN")</f>
        <v>EN</v>
      </c>
      <c r="E221" s="1" t="str">
        <f>IFERROR(__xludf.DUMMYFUNCTION("""COMPUTED_VALUE"""),"P1454")</f>
        <v>P1454</v>
      </c>
      <c r="F221" s="1">
        <f>IFERROR(__xludf.DUMMYFUNCTION("""COMPUTED_VALUE"""),323.0)</f>
        <v>323</v>
      </c>
    </row>
    <row r="222" ht="15.75" customHeight="1">
      <c r="A222" s="1" t="str">
        <f t="shared" si="3"/>
        <v>EN P5467 389</v>
      </c>
      <c r="C222" s="1" t="str">
        <f t="shared" si="2"/>
        <v>PT P5467</v>
      </c>
      <c r="D222" s="1" t="str">
        <f>IFERROR(__xludf.DUMMYFUNCTION("SPLIT(A222,"" "",TRUE,TRUE)"),"EN")</f>
        <v>EN</v>
      </c>
      <c r="E222" s="1" t="str">
        <f>IFERROR(__xludf.DUMMYFUNCTION("""COMPUTED_VALUE"""),"P5467")</f>
        <v>P5467</v>
      </c>
      <c r="F222" s="1">
        <f>IFERROR(__xludf.DUMMYFUNCTION("""COMPUTED_VALUE"""),389.0)</f>
        <v>389</v>
      </c>
    </row>
    <row r="223" ht="15.75" customHeight="1">
      <c r="A223" s="1" t="str">
        <f t="shared" si="3"/>
        <v>EN P41 229</v>
      </c>
      <c r="C223" s="1" t="str">
        <f t="shared" si="2"/>
        <v>PT P41</v>
      </c>
      <c r="D223" s="1" t="str">
        <f>IFERROR(__xludf.DUMMYFUNCTION("SPLIT(A223,"" "",TRUE,TRUE)"),"EN")</f>
        <v>EN</v>
      </c>
      <c r="E223" s="1" t="str">
        <f>IFERROR(__xludf.DUMMYFUNCTION("""COMPUTED_VALUE"""),"P41")</f>
        <v>P41</v>
      </c>
      <c r="F223" s="1">
        <f>IFERROR(__xludf.DUMMYFUNCTION("""COMPUTED_VALUE"""),229.0)</f>
        <v>229</v>
      </c>
    </row>
    <row r="224" ht="15.75" customHeight="1">
      <c r="A224" s="1" t="str">
        <f t="shared" si="3"/>
        <v>EN P2602 162</v>
      </c>
      <c r="C224" s="1" t="str">
        <f t="shared" si="2"/>
        <v>PT P2602</v>
      </c>
      <c r="D224" s="1" t="str">
        <f>IFERROR(__xludf.DUMMYFUNCTION("SPLIT(A224,"" "",TRUE,TRUE)"),"EN")</f>
        <v>EN</v>
      </c>
      <c r="E224" s="1" t="str">
        <f>IFERROR(__xludf.DUMMYFUNCTION("""COMPUTED_VALUE"""),"P2602")</f>
        <v>P2602</v>
      </c>
      <c r="F224" s="1">
        <f>IFERROR(__xludf.DUMMYFUNCTION("""COMPUTED_VALUE"""),162.0)</f>
        <v>162</v>
      </c>
    </row>
    <row r="225" ht="15.75" customHeight="1">
      <c r="A225" s="1" t="str">
        <f t="shared" si="3"/>
        <v>EN P2557 232</v>
      </c>
      <c r="C225" s="1" t="str">
        <f t="shared" si="2"/>
        <v>PT P2557</v>
      </c>
      <c r="D225" s="1" t="str">
        <f>IFERROR(__xludf.DUMMYFUNCTION("SPLIT(A225,"" "",TRUE,TRUE)"),"EN")</f>
        <v>EN</v>
      </c>
      <c r="E225" s="1" t="str">
        <f>IFERROR(__xludf.DUMMYFUNCTION("""COMPUTED_VALUE"""),"P2557")</f>
        <v>P2557</v>
      </c>
      <c r="F225" s="1">
        <f>IFERROR(__xludf.DUMMYFUNCTION("""COMPUTED_VALUE"""),232.0)</f>
        <v>232</v>
      </c>
    </row>
    <row r="226" ht="15.75" customHeight="1">
      <c r="A226" s="1" t="str">
        <f t="shared" si="3"/>
        <v>EN P2825 359</v>
      </c>
      <c r="C226" s="1" t="str">
        <f t="shared" si="2"/>
        <v>PT P2825</v>
      </c>
      <c r="D226" s="1" t="str">
        <f>IFERROR(__xludf.DUMMYFUNCTION("SPLIT(A226,"" "",TRUE,TRUE)"),"EN")</f>
        <v>EN</v>
      </c>
      <c r="E226" s="1" t="str">
        <f>IFERROR(__xludf.DUMMYFUNCTION("""COMPUTED_VALUE"""),"P2825")</f>
        <v>P2825</v>
      </c>
      <c r="F226" s="1">
        <f>IFERROR(__xludf.DUMMYFUNCTION("""COMPUTED_VALUE"""),359.0)</f>
        <v>359</v>
      </c>
    </row>
    <row r="227" ht="15.75" customHeight="1">
      <c r="A227" s="1" t="str">
        <f t="shared" si="3"/>
        <v>EN P3432 294</v>
      </c>
      <c r="C227" s="1" t="str">
        <f t="shared" si="2"/>
        <v>PT P3432</v>
      </c>
      <c r="D227" s="1" t="str">
        <f>IFERROR(__xludf.DUMMYFUNCTION("SPLIT(A227,"" "",TRUE,TRUE)"),"EN")</f>
        <v>EN</v>
      </c>
      <c r="E227" s="1" t="str">
        <f>IFERROR(__xludf.DUMMYFUNCTION("""COMPUTED_VALUE"""),"P3432")</f>
        <v>P3432</v>
      </c>
      <c r="F227" s="1">
        <f>IFERROR(__xludf.DUMMYFUNCTION("""COMPUTED_VALUE"""),294.0)</f>
        <v>294</v>
      </c>
    </row>
    <row r="228" ht="15.75" customHeight="1">
      <c r="A228" s="1" t="str">
        <f t="shared" si="3"/>
        <v>EN P164 175</v>
      </c>
      <c r="C228" s="1" t="str">
        <f t="shared" si="2"/>
        <v>PT P164</v>
      </c>
      <c r="D228" s="1" t="str">
        <f>IFERROR(__xludf.DUMMYFUNCTION("SPLIT(A228,"" "",TRUE,TRUE)"),"EN")</f>
        <v>EN</v>
      </c>
      <c r="E228" s="1" t="str">
        <f>IFERROR(__xludf.DUMMYFUNCTION("""COMPUTED_VALUE"""),"P164")</f>
        <v>P164</v>
      </c>
      <c r="F228" s="1">
        <f>IFERROR(__xludf.DUMMYFUNCTION("""COMPUTED_VALUE"""),175.0)</f>
        <v>175</v>
      </c>
    </row>
    <row r="229" ht="15.75" customHeight="1">
      <c r="A229" s="1" t="str">
        <f t="shared" si="3"/>
        <v>EN P4472 90</v>
      </c>
      <c r="C229" s="1" t="str">
        <f t="shared" si="2"/>
        <v>PT P4472</v>
      </c>
      <c r="D229" s="1" t="str">
        <f>IFERROR(__xludf.DUMMYFUNCTION("SPLIT(A229,"" "",TRUE,TRUE)"),"EN")</f>
        <v>EN</v>
      </c>
      <c r="E229" s="1" t="str">
        <f>IFERROR(__xludf.DUMMYFUNCTION("""COMPUTED_VALUE"""),"P4472")</f>
        <v>P4472</v>
      </c>
      <c r="F229" s="1">
        <f>IFERROR(__xludf.DUMMYFUNCTION("""COMPUTED_VALUE"""),90.0)</f>
        <v>90</v>
      </c>
    </row>
    <row r="230" ht="15.75" customHeight="1">
      <c r="A230" s="1" t="str">
        <f t="shared" si="3"/>
        <v>EN P4842 400</v>
      </c>
      <c r="C230" s="1" t="str">
        <f t="shared" si="2"/>
        <v>PT P4842</v>
      </c>
      <c r="D230" s="1" t="str">
        <f>IFERROR(__xludf.DUMMYFUNCTION("SPLIT(A230,"" "",TRUE,TRUE)"),"EN")</f>
        <v>EN</v>
      </c>
      <c r="E230" s="1" t="str">
        <f>IFERROR(__xludf.DUMMYFUNCTION("""COMPUTED_VALUE"""),"P4842")</f>
        <v>P4842</v>
      </c>
      <c r="F230" s="1">
        <f>IFERROR(__xludf.DUMMYFUNCTION("""COMPUTED_VALUE"""),400.0)</f>
        <v>400</v>
      </c>
    </row>
    <row r="231" ht="15.75" customHeight="1">
      <c r="A231" s="1" t="str">
        <f t="shared" si="3"/>
        <v>EN P4847 180</v>
      </c>
      <c r="C231" s="1" t="str">
        <f t="shared" si="2"/>
        <v>PT P4847</v>
      </c>
      <c r="D231" s="1" t="str">
        <f>IFERROR(__xludf.DUMMYFUNCTION("SPLIT(A231,"" "",TRUE,TRUE)"),"EN")</f>
        <v>EN</v>
      </c>
      <c r="E231" s="1" t="str">
        <f>IFERROR(__xludf.DUMMYFUNCTION("""COMPUTED_VALUE"""),"P4847")</f>
        <v>P4847</v>
      </c>
      <c r="F231" s="1">
        <f>IFERROR(__xludf.DUMMYFUNCTION("""COMPUTED_VALUE"""),180.0)</f>
        <v>180</v>
      </c>
    </row>
    <row r="232" ht="15.75" customHeight="1">
      <c r="A232" s="1" t="str">
        <f t="shared" si="3"/>
        <v>EN P2371 300</v>
      </c>
      <c r="C232" s="1" t="str">
        <f t="shared" si="2"/>
        <v>PT P2371</v>
      </c>
      <c r="D232" s="1" t="str">
        <f>IFERROR(__xludf.DUMMYFUNCTION("SPLIT(A232,"" "",TRUE,TRUE)"),"EN")</f>
        <v>EN</v>
      </c>
      <c r="E232" s="1" t="str">
        <f>IFERROR(__xludf.DUMMYFUNCTION("""COMPUTED_VALUE"""),"P2371")</f>
        <v>P2371</v>
      </c>
      <c r="F232" s="1">
        <f>IFERROR(__xludf.DUMMYFUNCTION("""COMPUTED_VALUE"""),300.0)</f>
        <v>300</v>
      </c>
    </row>
    <row r="233" ht="15.75" customHeight="1">
      <c r="A233" s="1" t="str">
        <f t="shared" si="3"/>
        <v>EN P5859 249</v>
      </c>
      <c r="C233" s="1" t="str">
        <f t="shared" si="2"/>
        <v>PT P5859</v>
      </c>
      <c r="D233" s="1" t="str">
        <f>IFERROR(__xludf.DUMMYFUNCTION("SPLIT(A233,"" "",TRUE,TRUE)"),"EN")</f>
        <v>EN</v>
      </c>
      <c r="E233" s="1" t="str">
        <f>IFERROR(__xludf.DUMMYFUNCTION("""COMPUTED_VALUE"""),"P5859")</f>
        <v>P5859</v>
      </c>
      <c r="F233" s="1">
        <f>IFERROR(__xludf.DUMMYFUNCTION("""COMPUTED_VALUE"""),249.0)</f>
        <v>249</v>
      </c>
    </row>
    <row r="234" ht="15.75" customHeight="1">
      <c r="A234" s="1" t="str">
        <f t="shared" si="3"/>
        <v>EN P2810 138</v>
      </c>
      <c r="C234" s="1" t="str">
        <f t="shared" si="2"/>
        <v>PT P2810</v>
      </c>
      <c r="D234" s="1" t="str">
        <f>IFERROR(__xludf.DUMMYFUNCTION("SPLIT(A234,"" "",TRUE,TRUE)"),"EN")</f>
        <v>EN</v>
      </c>
      <c r="E234" s="1" t="str">
        <f>IFERROR(__xludf.DUMMYFUNCTION("""COMPUTED_VALUE"""),"P2810")</f>
        <v>P2810</v>
      </c>
      <c r="F234" s="1">
        <f>IFERROR(__xludf.DUMMYFUNCTION("""COMPUTED_VALUE"""),138.0)</f>
        <v>138</v>
      </c>
    </row>
    <row r="235" ht="15.75" customHeight="1">
      <c r="A235" s="1" t="str">
        <f t="shared" si="3"/>
        <v>EN P743 329</v>
      </c>
      <c r="C235" s="1" t="str">
        <f t="shared" si="2"/>
        <v>PT P743</v>
      </c>
      <c r="D235" s="1" t="str">
        <f>IFERROR(__xludf.DUMMYFUNCTION("SPLIT(A235,"" "",TRUE,TRUE)"),"EN")</f>
        <v>EN</v>
      </c>
      <c r="E235" s="1" t="str">
        <f>IFERROR(__xludf.DUMMYFUNCTION("""COMPUTED_VALUE"""),"P743")</f>
        <v>P743</v>
      </c>
      <c r="F235" s="1">
        <f>IFERROR(__xludf.DUMMYFUNCTION("""COMPUTED_VALUE"""),329.0)</f>
        <v>329</v>
      </c>
    </row>
    <row r="236" ht="15.75" customHeight="1">
      <c r="A236" s="1" t="str">
        <f t="shared" si="3"/>
        <v>EN P2015 326</v>
      </c>
      <c r="C236" s="1" t="str">
        <f t="shared" si="2"/>
        <v>PT P2015</v>
      </c>
      <c r="D236" s="1" t="str">
        <f>IFERROR(__xludf.DUMMYFUNCTION("SPLIT(A236,"" "",TRUE,TRUE)"),"EN")</f>
        <v>EN</v>
      </c>
      <c r="E236" s="1" t="str">
        <f>IFERROR(__xludf.DUMMYFUNCTION("""COMPUTED_VALUE"""),"P2015")</f>
        <v>P2015</v>
      </c>
      <c r="F236" s="1">
        <f>IFERROR(__xludf.DUMMYFUNCTION("""COMPUTED_VALUE"""),326.0)</f>
        <v>326</v>
      </c>
    </row>
    <row r="237" ht="15.75" customHeight="1">
      <c r="A237" s="1" t="str">
        <f t="shared" si="3"/>
        <v>EN P493 391</v>
      </c>
      <c r="C237" s="1" t="str">
        <f t="shared" si="2"/>
        <v>PT P493</v>
      </c>
      <c r="D237" s="1" t="str">
        <f>IFERROR(__xludf.DUMMYFUNCTION("SPLIT(A237,"" "",TRUE,TRUE)"),"EN")</f>
        <v>EN</v>
      </c>
      <c r="E237" s="1" t="str">
        <f>IFERROR(__xludf.DUMMYFUNCTION("""COMPUTED_VALUE"""),"P493")</f>
        <v>P493</v>
      </c>
      <c r="F237" s="1">
        <f>IFERROR(__xludf.DUMMYFUNCTION("""COMPUTED_VALUE"""),391.0)</f>
        <v>391</v>
      </c>
    </row>
    <row r="238" ht="15.75" customHeight="1">
      <c r="A238" s="1" t="str">
        <f t="shared" si="3"/>
        <v>EN P3458 317</v>
      </c>
      <c r="C238" s="1" t="str">
        <f t="shared" si="2"/>
        <v>PT P3458</v>
      </c>
      <c r="D238" s="1" t="str">
        <f>IFERROR(__xludf.DUMMYFUNCTION("SPLIT(A238,"" "",TRUE,TRUE)"),"EN")</f>
        <v>EN</v>
      </c>
      <c r="E238" s="1" t="str">
        <f>IFERROR(__xludf.DUMMYFUNCTION("""COMPUTED_VALUE"""),"P3458")</f>
        <v>P3458</v>
      </c>
      <c r="F238" s="1">
        <f>IFERROR(__xludf.DUMMYFUNCTION("""COMPUTED_VALUE"""),317.0)</f>
        <v>317</v>
      </c>
    </row>
    <row r="239" ht="15.75" customHeight="1">
      <c r="A239" s="1" t="str">
        <f t="shared" si="3"/>
        <v>EN P1105 47</v>
      </c>
      <c r="C239" s="1" t="str">
        <f t="shared" si="2"/>
        <v>PT P1105</v>
      </c>
      <c r="D239" s="1" t="str">
        <f>IFERROR(__xludf.DUMMYFUNCTION("SPLIT(A239,"" "",TRUE,TRUE)"),"EN")</f>
        <v>EN</v>
      </c>
      <c r="E239" s="1" t="str">
        <f>IFERROR(__xludf.DUMMYFUNCTION("""COMPUTED_VALUE"""),"P1105")</f>
        <v>P1105</v>
      </c>
      <c r="F239" s="1">
        <f>IFERROR(__xludf.DUMMYFUNCTION("""COMPUTED_VALUE"""),47.0)</f>
        <v>47</v>
      </c>
    </row>
    <row r="240" ht="15.75" customHeight="1">
      <c r="A240" s="1" t="str">
        <f t="shared" si="3"/>
        <v>EN P4749 196</v>
      </c>
      <c r="C240" s="1" t="str">
        <f t="shared" si="2"/>
        <v>PT P4749</v>
      </c>
      <c r="D240" s="1" t="str">
        <f>IFERROR(__xludf.DUMMYFUNCTION("SPLIT(A240,"" "",TRUE,TRUE)"),"EN")</f>
        <v>EN</v>
      </c>
      <c r="E240" s="1" t="str">
        <f>IFERROR(__xludf.DUMMYFUNCTION("""COMPUTED_VALUE"""),"P4749")</f>
        <v>P4749</v>
      </c>
      <c r="F240" s="1">
        <f>IFERROR(__xludf.DUMMYFUNCTION("""COMPUTED_VALUE"""),196.0)</f>
        <v>196</v>
      </c>
    </row>
    <row r="241" ht="15.75" customHeight="1">
      <c r="A241" s="1" t="str">
        <f t="shared" si="3"/>
        <v>EN P1751 23</v>
      </c>
      <c r="C241" s="1" t="str">
        <f t="shared" si="2"/>
        <v>PT P1751</v>
      </c>
      <c r="D241" s="1" t="str">
        <f>IFERROR(__xludf.DUMMYFUNCTION("SPLIT(A241,"" "",TRUE,TRUE)"),"EN")</f>
        <v>EN</v>
      </c>
      <c r="E241" s="1" t="str">
        <f>IFERROR(__xludf.DUMMYFUNCTION("""COMPUTED_VALUE"""),"P1751")</f>
        <v>P1751</v>
      </c>
      <c r="F241" s="1">
        <f>IFERROR(__xludf.DUMMYFUNCTION("""COMPUTED_VALUE"""),23.0)</f>
        <v>23</v>
      </c>
    </row>
    <row r="242" ht="15.75" customHeight="1">
      <c r="A242" s="1" t="str">
        <f t="shared" si="3"/>
        <v>EN P3155 61</v>
      </c>
      <c r="C242" s="1" t="str">
        <f t="shared" si="2"/>
        <v>PT P3155</v>
      </c>
      <c r="D242" s="1" t="str">
        <f>IFERROR(__xludf.DUMMYFUNCTION("SPLIT(A242,"" "",TRUE,TRUE)"),"EN")</f>
        <v>EN</v>
      </c>
      <c r="E242" s="1" t="str">
        <f>IFERROR(__xludf.DUMMYFUNCTION("""COMPUTED_VALUE"""),"P3155")</f>
        <v>P3155</v>
      </c>
      <c r="F242" s="1">
        <f>IFERROR(__xludf.DUMMYFUNCTION("""COMPUTED_VALUE"""),61.0)</f>
        <v>61</v>
      </c>
    </row>
    <row r="243" ht="15.75" customHeight="1">
      <c r="A243" s="1" t="str">
        <f t="shared" si="3"/>
        <v>EN P5150 241</v>
      </c>
      <c r="C243" s="1" t="str">
        <f t="shared" si="2"/>
        <v>PT P5150</v>
      </c>
      <c r="D243" s="1" t="str">
        <f>IFERROR(__xludf.DUMMYFUNCTION("SPLIT(A243,"" "",TRUE,TRUE)"),"EN")</f>
        <v>EN</v>
      </c>
      <c r="E243" s="1" t="str">
        <f>IFERROR(__xludf.DUMMYFUNCTION("""COMPUTED_VALUE"""),"P5150")</f>
        <v>P5150</v>
      </c>
      <c r="F243" s="1">
        <f>IFERROR(__xludf.DUMMYFUNCTION("""COMPUTED_VALUE"""),241.0)</f>
        <v>241</v>
      </c>
    </row>
    <row r="244" ht="15.75" customHeight="1">
      <c r="A244" s="1" t="str">
        <f t="shared" si="3"/>
        <v>EN P1305 160</v>
      </c>
      <c r="C244" s="1" t="str">
        <f t="shared" si="2"/>
        <v>PT P1305</v>
      </c>
      <c r="D244" s="1" t="str">
        <f>IFERROR(__xludf.DUMMYFUNCTION("SPLIT(A244,"" "",TRUE,TRUE)"),"EN")</f>
        <v>EN</v>
      </c>
      <c r="E244" s="1" t="str">
        <f>IFERROR(__xludf.DUMMYFUNCTION("""COMPUTED_VALUE"""),"P1305")</f>
        <v>P1305</v>
      </c>
      <c r="F244" s="1">
        <f>IFERROR(__xludf.DUMMYFUNCTION("""COMPUTED_VALUE"""),160.0)</f>
        <v>160</v>
      </c>
    </row>
    <row r="245" ht="15.75" customHeight="1">
      <c r="A245" s="1" t="str">
        <f t="shared" si="3"/>
        <v>EN P912 93</v>
      </c>
      <c r="C245" s="1" t="str">
        <f t="shared" si="2"/>
        <v>PT P912</v>
      </c>
      <c r="D245" s="1" t="str">
        <f>IFERROR(__xludf.DUMMYFUNCTION("SPLIT(A245,"" "",TRUE,TRUE)"),"EN")</f>
        <v>EN</v>
      </c>
      <c r="E245" s="1" t="str">
        <f>IFERROR(__xludf.DUMMYFUNCTION("""COMPUTED_VALUE"""),"P912")</f>
        <v>P912</v>
      </c>
      <c r="F245" s="1">
        <f>IFERROR(__xludf.DUMMYFUNCTION("""COMPUTED_VALUE"""),93.0)</f>
        <v>93</v>
      </c>
    </row>
    <row r="246" ht="15.75" customHeight="1">
      <c r="A246" s="1" t="str">
        <f t="shared" si="3"/>
        <v>EN P3844 90</v>
      </c>
      <c r="C246" s="1" t="str">
        <f t="shared" si="2"/>
        <v>PT P3844</v>
      </c>
      <c r="D246" s="1" t="str">
        <f>IFERROR(__xludf.DUMMYFUNCTION("SPLIT(A246,"" "",TRUE,TRUE)"),"EN")</f>
        <v>EN</v>
      </c>
      <c r="E246" s="1" t="str">
        <f>IFERROR(__xludf.DUMMYFUNCTION("""COMPUTED_VALUE"""),"P3844")</f>
        <v>P3844</v>
      </c>
      <c r="F246" s="1">
        <f>IFERROR(__xludf.DUMMYFUNCTION("""COMPUTED_VALUE"""),90.0)</f>
        <v>90</v>
      </c>
    </row>
    <row r="247" ht="15.75" customHeight="1">
      <c r="A247" s="1" t="str">
        <f t="shared" si="3"/>
        <v>EN P3770 85</v>
      </c>
      <c r="C247" s="1" t="str">
        <f t="shared" si="2"/>
        <v>PT P3770</v>
      </c>
      <c r="D247" s="1" t="str">
        <f>IFERROR(__xludf.DUMMYFUNCTION("SPLIT(A247,"" "",TRUE,TRUE)"),"EN")</f>
        <v>EN</v>
      </c>
      <c r="E247" s="1" t="str">
        <f>IFERROR(__xludf.DUMMYFUNCTION("""COMPUTED_VALUE"""),"P3770")</f>
        <v>P3770</v>
      </c>
      <c r="F247" s="1">
        <f>IFERROR(__xludf.DUMMYFUNCTION("""COMPUTED_VALUE"""),85.0)</f>
        <v>85</v>
      </c>
    </row>
    <row r="248" ht="15.75" customHeight="1">
      <c r="A248" s="1" t="str">
        <f t="shared" si="3"/>
        <v>EN P4034 116</v>
      </c>
      <c r="C248" s="1" t="str">
        <f t="shared" si="2"/>
        <v>PT P4034</v>
      </c>
      <c r="D248" s="1" t="str">
        <f>IFERROR(__xludf.DUMMYFUNCTION("SPLIT(A248,"" "",TRUE,TRUE)"),"EN")</f>
        <v>EN</v>
      </c>
      <c r="E248" s="1" t="str">
        <f>IFERROR(__xludf.DUMMYFUNCTION("""COMPUTED_VALUE"""),"P4034")</f>
        <v>P4034</v>
      </c>
      <c r="F248" s="1">
        <f>IFERROR(__xludf.DUMMYFUNCTION("""COMPUTED_VALUE"""),116.0)</f>
        <v>116</v>
      </c>
    </row>
    <row r="249" ht="15.75" customHeight="1">
      <c r="A249" s="1" t="str">
        <f t="shared" si="3"/>
        <v>EN P3476 394</v>
      </c>
      <c r="C249" s="1" t="str">
        <f t="shared" si="2"/>
        <v>PT P3476</v>
      </c>
      <c r="D249" s="1" t="str">
        <f>IFERROR(__xludf.DUMMYFUNCTION("SPLIT(A249,"" "",TRUE,TRUE)"),"EN")</f>
        <v>EN</v>
      </c>
      <c r="E249" s="1" t="str">
        <f>IFERROR(__xludf.DUMMYFUNCTION("""COMPUTED_VALUE"""),"P3476")</f>
        <v>P3476</v>
      </c>
      <c r="F249" s="1">
        <f>IFERROR(__xludf.DUMMYFUNCTION("""COMPUTED_VALUE"""),394.0)</f>
        <v>394</v>
      </c>
    </row>
    <row r="250" ht="15.75" customHeight="1">
      <c r="A250" s="1" t="str">
        <f t="shared" si="3"/>
        <v>EN P2277 162</v>
      </c>
      <c r="C250" s="1" t="str">
        <f t="shared" si="2"/>
        <v>PT P2277</v>
      </c>
      <c r="D250" s="1" t="str">
        <f>IFERROR(__xludf.DUMMYFUNCTION("SPLIT(A250,"" "",TRUE,TRUE)"),"EN")</f>
        <v>EN</v>
      </c>
      <c r="E250" s="1" t="str">
        <f>IFERROR(__xludf.DUMMYFUNCTION("""COMPUTED_VALUE"""),"P2277")</f>
        <v>P2277</v>
      </c>
      <c r="F250" s="1">
        <f>IFERROR(__xludf.DUMMYFUNCTION("""COMPUTED_VALUE"""),162.0)</f>
        <v>162</v>
      </c>
    </row>
    <row r="251" ht="15.75" customHeight="1">
      <c r="A251" s="1" t="str">
        <f t="shared" si="3"/>
        <v>EN P3666 334</v>
      </c>
      <c r="C251" s="1" t="str">
        <f t="shared" si="2"/>
        <v>PT P3666</v>
      </c>
      <c r="D251" s="1" t="str">
        <f>IFERROR(__xludf.DUMMYFUNCTION("SPLIT(A251,"" "",TRUE,TRUE)"),"EN")</f>
        <v>EN</v>
      </c>
      <c r="E251" s="1" t="str">
        <f>IFERROR(__xludf.DUMMYFUNCTION("""COMPUTED_VALUE"""),"P3666")</f>
        <v>P3666</v>
      </c>
      <c r="F251" s="1">
        <f>IFERROR(__xludf.DUMMYFUNCTION("""COMPUTED_VALUE"""),334.0)</f>
        <v>334</v>
      </c>
    </row>
    <row r="252" ht="15.75" customHeight="1">
      <c r="A252" s="1" t="str">
        <f t="shared" si="3"/>
        <v>EN P2117 55</v>
      </c>
      <c r="C252" s="1" t="str">
        <f t="shared" si="2"/>
        <v>PT P2117</v>
      </c>
      <c r="D252" s="1" t="str">
        <f>IFERROR(__xludf.DUMMYFUNCTION("SPLIT(A252,"" "",TRUE,TRUE)"),"EN")</f>
        <v>EN</v>
      </c>
      <c r="E252" s="1" t="str">
        <f>IFERROR(__xludf.DUMMYFUNCTION("""COMPUTED_VALUE"""),"P2117")</f>
        <v>P2117</v>
      </c>
      <c r="F252" s="1">
        <f>IFERROR(__xludf.DUMMYFUNCTION("""COMPUTED_VALUE"""),55.0)</f>
        <v>55</v>
      </c>
    </row>
    <row r="253" ht="15.75" customHeight="1">
      <c r="A253" s="1" t="str">
        <f t="shared" si="3"/>
        <v>EN P1229 278</v>
      </c>
      <c r="C253" s="1" t="str">
        <f t="shared" si="2"/>
        <v>PT P1229</v>
      </c>
      <c r="D253" s="1" t="str">
        <f>IFERROR(__xludf.DUMMYFUNCTION("SPLIT(A253,"" "",TRUE,TRUE)"),"EN")</f>
        <v>EN</v>
      </c>
      <c r="E253" s="1" t="str">
        <f>IFERROR(__xludf.DUMMYFUNCTION("""COMPUTED_VALUE"""),"P1229")</f>
        <v>P1229</v>
      </c>
      <c r="F253" s="1">
        <f>IFERROR(__xludf.DUMMYFUNCTION("""COMPUTED_VALUE"""),278.0)</f>
        <v>278</v>
      </c>
    </row>
    <row r="254" ht="15.75" customHeight="1">
      <c r="A254" s="1" t="str">
        <f t="shared" si="3"/>
        <v>EN P5658 322</v>
      </c>
      <c r="C254" s="1" t="str">
        <f t="shared" si="2"/>
        <v>PT P5658</v>
      </c>
      <c r="D254" s="1" t="str">
        <f>IFERROR(__xludf.DUMMYFUNCTION("SPLIT(A254,"" "",TRUE,TRUE)"),"EN")</f>
        <v>EN</v>
      </c>
      <c r="E254" s="1" t="str">
        <f>IFERROR(__xludf.DUMMYFUNCTION("""COMPUTED_VALUE"""),"P5658")</f>
        <v>P5658</v>
      </c>
      <c r="F254" s="1">
        <f>IFERROR(__xludf.DUMMYFUNCTION("""COMPUTED_VALUE"""),322.0)</f>
        <v>322</v>
      </c>
    </row>
    <row r="255" ht="15.75" customHeight="1">
      <c r="A255" s="1" t="str">
        <f t="shared" si="3"/>
        <v>EN P3634 71</v>
      </c>
      <c r="C255" s="1" t="str">
        <f t="shared" si="2"/>
        <v>PT P3634</v>
      </c>
      <c r="D255" s="1" t="str">
        <f>IFERROR(__xludf.DUMMYFUNCTION("SPLIT(A255,"" "",TRUE,TRUE)"),"EN")</f>
        <v>EN</v>
      </c>
      <c r="E255" s="1" t="str">
        <f>IFERROR(__xludf.DUMMYFUNCTION("""COMPUTED_VALUE"""),"P3634")</f>
        <v>P3634</v>
      </c>
      <c r="F255" s="1">
        <f>IFERROR(__xludf.DUMMYFUNCTION("""COMPUTED_VALUE"""),71.0)</f>
        <v>71</v>
      </c>
    </row>
    <row r="256" ht="15.75" customHeight="1">
      <c r="A256" s="1" t="str">
        <f t="shared" si="3"/>
        <v>EN P3279 36</v>
      </c>
      <c r="C256" s="1" t="str">
        <f t="shared" si="2"/>
        <v>PT P3279</v>
      </c>
      <c r="D256" s="1" t="str">
        <f>IFERROR(__xludf.DUMMYFUNCTION("SPLIT(A256,"" "",TRUE,TRUE)"),"EN")</f>
        <v>EN</v>
      </c>
      <c r="E256" s="1" t="str">
        <f>IFERROR(__xludf.DUMMYFUNCTION("""COMPUTED_VALUE"""),"P3279")</f>
        <v>P3279</v>
      </c>
      <c r="F256" s="1">
        <f>IFERROR(__xludf.DUMMYFUNCTION("""COMPUTED_VALUE"""),36.0)</f>
        <v>36</v>
      </c>
    </row>
    <row r="257" ht="15.75" customHeight="1">
      <c r="A257" s="1" t="str">
        <f t="shared" si="3"/>
        <v>EN P3242 365</v>
      </c>
      <c r="C257" s="1" t="str">
        <f t="shared" si="2"/>
        <v>PT P3242</v>
      </c>
      <c r="D257" s="1" t="str">
        <f>IFERROR(__xludf.DUMMYFUNCTION("SPLIT(A257,"" "",TRUE,TRUE)"),"EN")</f>
        <v>EN</v>
      </c>
      <c r="E257" s="1" t="str">
        <f>IFERROR(__xludf.DUMMYFUNCTION("""COMPUTED_VALUE"""),"P3242")</f>
        <v>P3242</v>
      </c>
      <c r="F257" s="1">
        <f>IFERROR(__xludf.DUMMYFUNCTION("""COMPUTED_VALUE"""),365.0)</f>
        <v>365</v>
      </c>
    </row>
    <row r="258" ht="15.75" customHeight="1">
      <c r="A258" s="1" t="str">
        <f t="shared" si="3"/>
        <v>EN P2264 38</v>
      </c>
      <c r="C258" s="1" t="str">
        <f t="shared" si="2"/>
        <v>PT P2264</v>
      </c>
      <c r="D258" s="1" t="str">
        <f>IFERROR(__xludf.DUMMYFUNCTION("SPLIT(A258,"" "",TRUE,TRUE)"),"EN")</f>
        <v>EN</v>
      </c>
      <c r="E258" s="1" t="str">
        <f>IFERROR(__xludf.DUMMYFUNCTION("""COMPUTED_VALUE"""),"P2264")</f>
        <v>P2264</v>
      </c>
      <c r="F258" s="1">
        <f>IFERROR(__xludf.DUMMYFUNCTION("""COMPUTED_VALUE"""),38.0)</f>
        <v>38</v>
      </c>
    </row>
    <row r="259" ht="15.75" customHeight="1">
      <c r="A259" s="1" t="str">
        <f t="shared" si="3"/>
        <v>EN P4963 199</v>
      </c>
      <c r="C259" s="1" t="str">
        <f t="shared" si="2"/>
        <v>PT P4963</v>
      </c>
      <c r="D259" s="1" t="str">
        <f>IFERROR(__xludf.DUMMYFUNCTION("SPLIT(A259,"" "",TRUE,TRUE)"),"EN")</f>
        <v>EN</v>
      </c>
      <c r="E259" s="1" t="str">
        <f>IFERROR(__xludf.DUMMYFUNCTION("""COMPUTED_VALUE"""),"P4963")</f>
        <v>P4963</v>
      </c>
      <c r="F259" s="1">
        <f>IFERROR(__xludf.DUMMYFUNCTION("""COMPUTED_VALUE"""),199.0)</f>
        <v>199</v>
      </c>
    </row>
    <row r="260" ht="15.75" customHeight="1">
      <c r="A260" s="1" t="str">
        <f t="shared" si="3"/>
        <v>EN P1336 216</v>
      </c>
      <c r="C260" s="1" t="str">
        <f t="shared" si="2"/>
        <v>PT P1336</v>
      </c>
      <c r="D260" s="1" t="str">
        <f>IFERROR(__xludf.DUMMYFUNCTION("SPLIT(A260,"" "",TRUE,TRUE)"),"EN")</f>
        <v>EN</v>
      </c>
      <c r="E260" s="1" t="str">
        <f>IFERROR(__xludf.DUMMYFUNCTION("""COMPUTED_VALUE"""),"P1336")</f>
        <v>P1336</v>
      </c>
      <c r="F260" s="1">
        <f>IFERROR(__xludf.DUMMYFUNCTION("""COMPUTED_VALUE"""),216.0)</f>
        <v>216</v>
      </c>
    </row>
    <row r="261" ht="15.75" customHeight="1">
      <c r="A261" s="1" t="str">
        <f t="shared" si="3"/>
        <v>EN P4533 171</v>
      </c>
      <c r="C261" s="1" t="str">
        <f t="shared" si="2"/>
        <v>PT P4533</v>
      </c>
      <c r="D261" s="1" t="str">
        <f>IFERROR(__xludf.DUMMYFUNCTION("SPLIT(A261,"" "",TRUE,TRUE)"),"EN")</f>
        <v>EN</v>
      </c>
      <c r="E261" s="1" t="str">
        <f>IFERROR(__xludf.DUMMYFUNCTION("""COMPUTED_VALUE"""),"P4533")</f>
        <v>P4533</v>
      </c>
      <c r="F261" s="1">
        <f>IFERROR(__xludf.DUMMYFUNCTION("""COMPUTED_VALUE"""),171.0)</f>
        <v>171</v>
      </c>
    </row>
    <row r="262" ht="15.75" customHeight="1">
      <c r="A262" s="1" t="str">
        <f t="shared" si="3"/>
        <v>EN P3129 189</v>
      </c>
      <c r="C262" s="1" t="str">
        <f t="shared" si="2"/>
        <v>PT P3129</v>
      </c>
      <c r="D262" s="1" t="str">
        <f>IFERROR(__xludf.DUMMYFUNCTION("SPLIT(A262,"" "",TRUE,TRUE)"),"EN")</f>
        <v>EN</v>
      </c>
      <c r="E262" s="1" t="str">
        <f>IFERROR(__xludf.DUMMYFUNCTION("""COMPUTED_VALUE"""),"P3129")</f>
        <v>P3129</v>
      </c>
      <c r="F262" s="1">
        <f>IFERROR(__xludf.DUMMYFUNCTION("""COMPUTED_VALUE"""),189.0)</f>
        <v>189</v>
      </c>
    </row>
    <row r="263" ht="15.75" customHeight="1">
      <c r="A263" s="1" t="str">
        <f t="shared" si="3"/>
        <v>EN P1411 276</v>
      </c>
      <c r="C263" s="1" t="str">
        <f t="shared" si="2"/>
        <v>PT P1411</v>
      </c>
      <c r="D263" s="1" t="str">
        <f>IFERROR(__xludf.DUMMYFUNCTION("SPLIT(A263,"" "",TRUE,TRUE)"),"EN")</f>
        <v>EN</v>
      </c>
      <c r="E263" s="1" t="str">
        <f>IFERROR(__xludf.DUMMYFUNCTION("""COMPUTED_VALUE"""),"P1411")</f>
        <v>P1411</v>
      </c>
      <c r="F263" s="1">
        <f>IFERROR(__xludf.DUMMYFUNCTION("""COMPUTED_VALUE"""),276.0)</f>
        <v>276</v>
      </c>
    </row>
    <row r="264" ht="15.75" customHeight="1">
      <c r="A264" s="1" t="str">
        <f t="shared" si="3"/>
        <v>EN P4425 368</v>
      </c>
      <c r="C264" s="1" t="str">
        <f t="shared" si="2"/>
        <v>PT P4425</v>
      </c>
      <c r="D264" s="1" t="str">
        <f>IFERROR(__xludf.DUMMYFUNCTION("SPLIT(A264,"" "",TRUE,TRUE)"),"EN")</f>
        <v>EN</v>
      </c>
      <c r="E264" s="1" t="str">
        <f>IFERROR(__xludf.DUMMYFUNCTION("""COMPUTED_VALUE"""),"P4425")</f>
        <v>P4425</v>
      </c>
      <c r="F264" s="1">
        <f>IFERROR(__xludf.DUMMYFUNCTION("""COMPUTED_VALUE"""),368.0)</f>
        <v>368</v>
      </c>
    </row>
    <row r="265" ht="15.75" customHeight="1">
      <c r="A265" s="1" t="str">
        <f t="shared" si="3"/>
        <v>EN P592 324</v>
      </c>
      <c r="C265" s="1" t="str">
        <f t="shared" si="2"/>
        <v>PT P592</v>
      </c>
      <c r="D265" s="1" t="str">
        <f>IFERROR(__xludf.DUMMYFUNCTION("SPLIT(A265,"" "",TRUE,TRUE)"),"EN")</f>
        <v>EN</v>
      </c>
      <c r="E265" s="1" t="str">
        <f>IFERROR(__xludf.DUMMYFUNCTION("""COMPUTED_VALUE"""),"P592")</f>
        <v>P592</v>
      </c>
      <c r="F265" s="1">
        <f>IFERROR(__xludf.DUMMYFUNCTION("""COMPUTED_VALUE"""),324.0)</f>
        <v>324</v>
      </c>
    </row>
    <row r="266" ht="15.75" customHeight="1">
      <c r="A266" s="1" t="str">
        <f t="shared" si="3"/>
        <v>EN P2395 189</v>
      </c>
      <c r="C266" s="1" t="str">
        <f t="shared" si="2"/>
        <v>PT P2395</v>
      </c>
      <c r="D266" s="1" t="str">
        <f>IFERROR(__xludf.DUMMYFUNCTION("SPLIT(A266,"" "",TRUE,TRUE)"),"EN")</f>
        <v>EN</v>
      </c>
      <c r="E266" s="1" t="str">
        <f>IFERROR(__xludf.DUMMYFUNCTION("""COMPUTED_VALUE"""),"P2395")</f>
        <v>P2395</v>
      </c>
      <c r="F266" s="1">
        <f>IFERROR(__xludf.DUMMYFUNCTION("""COMPUTED_VALUE"""),189.0)</f>
        <v>189</v>
      </c>
    </row>
    <row r="267" ht="15.75" customHeight="1">
      <c r="A267" s="1" t="str">
        <f t="shared" si="3"/>
        <v>EN P3711 198</v>
      </c>
      <c r="C267" s="1" t="str">
        <f t="shared" si="2"/>
        <v>PT P3711</v>
      </c>
      <c r="D267" s="1" t="str">
        <f>IFERROR(__xludf.DUMMYFUNCTION("SPLIT(A267,"" "",TRUE,TRUE)"),"EN")</f>
        <v>EN</v>
      </c>
      <c r="E267" s="1" t="str">
        <f>IFERROR(__xludf.DUMMYFUNCTION("""COMPUTED_VALUE"""),"P3711")</f>
        <v>P3711</v>
      </c>
      <c r="F267" s="1">
        <f>IFERROR(__xludf.DUMMYFUNCTION("""COMPUTED_VALUE"""),198.0)</f>
        <v>198</v>
      </c>
    </row>
    <row r="268" ht="15.75" customHeight="1">
      <c r="A268" s="1" t="str">
        <f t="shared" si="3"/>
        <v>EN P2235 14</v>
      </c>
      <c r="C268" s="1" t="str">
        <f t="shared" si="2"/>
        <v>PT P2235</v>
      </c>
      <c r="D268" s="1" t="str">
        <f>IFERROR(__xludf.DUMMYFUNCTION("SPLIT(A268,"" "",TRUE,TRUE)"),"EN")</f>
        <v>EN</v>
      </c>
      <c r="E268" s="1" t="str">
        <f>IFERROR(__xludf.DUMMYFUNCTION("""COMPUTED_VALUE"""),"P2235")</f>
        <v>P2235</v>
      </c>
      <c r="F268" s="1">
        <f>IFERROR(__xludf.DUMMYFUNCTION("""COMPUTED_VALUE"""),14.0)</f>
        <v>14</v>
      </c>
    </row>
    <row r="269" ht="15.75" customHeight="1">
      <c r="A269" s="1" t="str">
        <f t="shared" si="3"/>
        <v>EN P1494 109</v>
      </c>
      <c r="C269" s="1" t="str">
        <f t="shared" si="2"/>
        <v>PT P1494</v>
      </c>
      <c r="D269" s="1" t="str">
        <f>IFERROR(__xludf.DUMMYFUNCTION("SPLIT(A269,"" "",TRUE,TRUE)"),"EN")</f>
        <v>EN</v>
      </c>
      <c r="E269" s="1" t="str">
        <f>IFERROR(__xludf.DUMMYFUNCTION("""COMPUTED_VALUE"""),"P1494")</f>
        <v>P1494</v>
      </c>
      <c r="F269" s="1">
        <f>IFERROR(__xludf.DUMMYFUNCTION("""COMPUTED_VALUE"""),109.0)</f>
        <v>109</v>
      </c>
    </row>
    <row r="270" ht="15.75" customHeight="1">
      <c r="A270" s="1" t="str">
        <f t="shared" si="3"/>
        <v>EN P5392 229</v>
      </c>
      <c r="C270" s="1" t="str">
        <f t="shared" si="2"/>
        <v>PT P5392</v>
      </c>
      <c r="D270" s="1" t="str">
        <f>IFERROR(__xludf.DUMMYFUNCTION("SPLIT(A270,"" "",TRUE,TRUE)"),"EN")</f>
        <v>EN</v>
      </c>
      <c r="E270" s="1" t="str">
        <f>IFERROR(__xludf.DUMMYFUNCTION("""COMPUTED_VALUE"""),"P5392")</f>
        <v>P5392</v>
      </c>
      <c r="F270" s="1">
        <f>IFERROR(__xludf.DUMMYFUNCTION("""COMPUTED_VALUE"""),229.0)</f>
        <v>229</v>
      </c>
    </row>
    <row r="271" ht="15.75" customHeight="1">
      <c r="A271" s="1" t="str">
        <f t="shared" si="3"/>
        <v>EN P5082 322</v>
      </c>
      <c r="C271" s="1" t="str">
        <f t="shared" si="2"/>
        <v>PT P5082</v>
      </c>
      <c r="D271" s="1" t="str">
        <f>IFERROR(__xludf.DUMMYFUNCTION("SPLIT(A271,"" "",TRUE,TRUE)"),"EN")</f>
        <v>EN</v>
      </c>
      <c r="E271" s="1" t="str">
        <f>IFERROR(__xludf.DUMMYFUNCTION("""COMPUTED_VALUE"""),"P5082")</f>
        <v>P5082</v>
      </c>
      <c r="F271" s="1">
        <f>IFERROR(__xludf.DUMMYFUNCTION("""COMPUTED_VALUE"""),322.0)</f>
        <v>322</v>
      </c>
    </row>
    <row r="272" ht="15.75" customHeight="1">
      <c r="A272" s="1" t="str">
        <f t="shared" si="3"/>
        <v>EN P4090 386</v>
      </c>
      <c r="C272" s="1" t="str">
        <f t="shared" si="2"/>
        <v>PT P4090</v>
      </c>
      <c r="D272" s="1" t="str">
        <f>IFERROR(__xludf.DUMMYFUNCTION("SPLIT(A272,"" "",TRUE,TRUE)"),"EN")</f>
        <v>EN</v>
      </c>
      <c r="E272" s="1" t="str">
        <f>IFERROR(__xludf.DUMMYFUNCTION("""COMPUTED_VALUE"""),"P4090")</f>
        <v>P4090</v>
      </c>
      <c r="F272" s="1">
        <f>IFERROR(__xludf.DUMMYFUNCTION("""COMPUTED_VALUE"""),386.0)</f>
        <v>386</v>
      </c>
    </row>
    <row r="273" ht="15.75" customHeight="1">
      <c r="A273" s="1" t="str">
        <f t="shared" si="3"/>
        <v>EN P788 3</v>
      </c>
      <c r="C273" s="1" t="str">
        <f t="shared" si="2"/>
        <v>PT P788</v>
      </c>
      <c r="D273" s="1" t="str">
        <f>IFERROR(__xludf.DUMMYFUNCTION("SPLIT(A273,"" "",TRUE,TRUE)"),"EN")</f>
        <v>EN</v>
      </c>
      <c r="E273" s="1" t="str">
        <f>IFERROR(__xludf.DUMMYFUNCTION("""COMPUTED_VALUE"""),"P788")</f>
        <v>P788</v>
      </c>
      <c r="F273" s="1">
        <f>IFERROR(__xludf.DUMMYFUNCTION("""COMPUTED_VALUE"""),3.0)</f>
        <v>3</v>
      </c>
    </row>
    <row r="274" ht="15.75" customHeight="1">
      <c r="A274" s="1" t="str">
        <f t="shared" si="3"/>
        <v>EN P5052 302</v>
      </c>
      <c r="C274" s="1" t="str">
        <f t="shared" si="2"/>
        <v>PT P5052</v>
      </c>
      <c r="D274" s="1" t="str">
        <f>IFERROR(__xludf.DUMMYFUNCTION("SPLIT(A274,"" "",TRUE,TRUE)"),"EN")</f>
        <v>EN</v>
      </c>
      <c r="E274" s="1" t="str">
        <f>IFERROR(__xludf.DUMMYFUNCTION("""COMPUTED_VALUE"""),"P5052")</f>
        <v>P5052</v>
      </c>
      <c r="F274" s="1">
        <f>IFERROR(__xludf.DUMMYFUNCTION("""COMPUTED_VALUE"""),302.0)</f>
        <v>302</v>
      </c>
    </row>
    <row r="275" ht="15.75" customHeight="1">
      <c r="A275" s="1" t="str">
        <f t="shared" si="3"/>
        <v>EN P5688 145</v>
      </c>
      <c r="C275" s="1" t="str">
        <f t="shared" si="2"/>
        <v>PT P5688</v>
      </c>
      <c r="D275" s="1" t="str">
        <f>IFERROR(__xludf.DUMMYFUNCTION("SPLIT(A275,"" "",TRUE,TRUE)"),"EN")</f>
        <v>EN</v>
      </c>
      <c r="E275" s="1" t="str">
        <f>IFERROR(__xludf.DUMMYFUNCTION("""COMPUTED_VALUE"""),"P5688")</f>
        <v>P5688</v>
      </c>
      <c r="F275" s="1">
        <f>IFERROR(__xludf.DUMMYFUNCTION("""COMPUTED_VALUE"""),145.0)</f>
        <v>145</v>
      </c>
    </row>
    <row r="276" ht="15.75" customHeight="1">
      <c r="A276" s="1" t="str">
        <f t="shared" si="3"/>
        <v>EN P5209 361</v>
      </c>
      <c r="C276" s="1" t="str">
        <f t="shared" si="2"/>
        <v>PT P5209</v>
      </c>
      <c r="D276" s="1" t="str">
        <f>IFERROR(__xludf.DUMMYFUNCTION("SPLIT(A276,"" "",TRUE,TRUE)"),"EN")</f>
        <v>EN</v>
      </c>
      <c r="E276" s="1" t="str">
        <f>IFERROR(__xludf.DUMMYFUNCTION("""COMPUTED_VALUE"""),"P5209")</f>
        <v>P5209</v>
      </c>
      <c r="F276" s="1">
        <f>IFERROR(__xludf.DUMMYFUNCTION("""COMPUTED_VALUE"""),361.0)</f>
        <v>361</v>
      </c>
    </row>
    <row r="277" ht="15.75" customHeight="1">
      <c r="A277" s="1" t="str">
        <f t="shared" si="3"/>
        <v>EN P5895 144</v>
      </c>
      <c r="C277" s="1" t="str">
        <f t="shared" si="2"/>
        <v>PT P5895</v>
      </c>
      <c r="D277" s="1" t="str">
        <f>IFERROR(__xludf.DUMMYFUNCTION("SPLIT(A277,"" "",TRUE,TRUE)"),"EN")</f>
        <v>EN</v>
      </c>
      <c r="E277" s="1" t="str">
        <f>IFERROR(__xludf.DUMMYFUNCTION("""COMPUTED_VALUE"""),"P5895")</f>
        <v>P5895</v>
      </c>
      <c r="F277" s="1">
        <f>IFERROR(__xludf.DUMMYFUNCTION("""COMPUTED_VALUE"""),144.0)</f>
        <v>144</v>
      </c>
    </row>
    <row r="278" ht="15.75" customHeight="1">
      <c r="A278" s="1" t="str">
        <f t="shared" si="3"/>
        <v>EN P4730 191</v>
      </c>
      <c r="C278" s="1" t="str">
        <f t="shared" si="2"/>
        <v>PT P4730</v>
      </c>
      <c r="D278" s="1" t="str">
        <f>IFERROR(__xludf.DUMMYFUNCTION("SPLIT(A278,"" "",TRUE,TRUE)"),"EN")</f>
        <v>EN</v>
      </c>
      <c r="E278" s="1" t="str">
        <f>IFERROR(__xludf.DUMMYFUNCTION("""COMPUTED_VALUE"""),"P4730")</f>
        <v>P4730</v>
      </c>
      <c r="F278" s="1">
        <f>IFERROR(__xludf.DUMMYFUNCTION("""COMPUTED_VALUE"""),191.0)</f>
        <v>191</v>
      </c>
    </row>
    <row r="279" ht="15.75" customHeight="1">
      <c r="A279" s="1" t="str">
        <f t="shared" si="3"/>
        <v>EN P5523 128</v>
      </c>
      <c r="C279" s="1" t="str">
        <f t="shared" si="2"/>
        <v>PT P5523</v>
      </c>
      <c r="D279" s="1" t="str">
        <f>IFERROR(__xludf.DUMMYFUNCTION("SPLIT(A279,"" "",TRUE,TRUE)"),"EN")</f>
        <v>EN</v>
      </c>
      <c r="E279" s="1" t="str">
        <f>IFERROR(__xludf.DUMMYFUNCTION("""COMPUTED_VALUE"""),"P5523")</f>
        <v>P5523</v>
      </c>
      <c r="F279" s="1">
        <f>IFERROR(__xludf.DUMMYFUNCTION("""COMPUTED_VALUE"""),128.0)</f>
        <v>128</v>
      </c>
    </row>
    <row r="280" ht="15.75" customHeight="1">
      <c r="A280" s="1" t="str">
        <f t="shared" si="3"/>
        <v>EN P3992 180</v>
      </c>
      <c r="C280" s="1" t="str">
        <f t="shared" si="2"/>
        <v>PT P3992</v>
      </c>
      <c r="D280" s="1" t="str">
        <f>IFERROR(__xludf.DUMMYFUNCTION("SPLIT(A280,"" "",TRUE,TRUE)"),"EN")</f>
        <v>EN</v>
      </c>
      <c r="E280" s="1" t="str">
        <f>IFERROR(__xludf.DUMMYFUNCTION("""COMPUTED_VALUE"""),"P3992")</f>
        <v>P3992</v>
      </c>
      <c r="F280" s="1">
        <f>IFERROR(__xludf.DUMMYFUNCTION("""COMPUTED_VALUE"""),180.0)</f>
        <v>180</v>
      </c>
    </row>
    <row r="281" ht="15.75" customHeight="1">
      <c r="A281" s="1" t="str">
        <f t="shared" si="3"/>
        <v>EN P4220 184</v>
      </c>
      <c r="C281" s="1" t="str">
        <f t="shared" si="2"/>
        <v>PT P4220</v>
      </c>
      <c r="D281" s="1" t="str">
        <f>IFERROR(__xludf.DUMMYFUNCTION("SPLIT(A281,"" "",TRUE,TRUE)"),"EN")</f>
        <v>EN</v>
      </c>
      <c r="E281" s="1" t="str">
        <f>IFERROR(__xludf.DUMMYFUNCTION("""COMPUTED_VALUE"""),"P4220")</f>
        <v>P4220</v>
      </c>
      <c r="F281" s="1">
        <f>IFERROR(__xludf.DUMMYFUNCTION("""COMPUTED_VALUE"""),184.0)</f>
        <v>184</v>
      </c>
    </row>
    <row r="282" ht="15.75" customHeight="1">
      <c r="A282" s="1" t="str">
        <f t="shared" si="3"/>
        <v>EN P1030 310</v>
      </c>
      <c r="C282" s="1" t="str">
        <f t="shared" si="2"/>
        <v>PT P1030</v>
      </c>
      <c r="D282" s="1" t="str">
        <f>IFERROR(__xludf.DUMMYFUNCTION("SPLIT(A282,"" "",TRUE,TRUE)"),"EN")</f>
        <v>EN</v>
      </c>
      <c r="E282" s="1" t="str">
        <f>IFERROR(__xludf.DUMMYFUNCTION("""COMPUTED_VALUE"""),"P1030")</f>
        <v>P1030</v>
      </c>
      <c r="F282" s="1">
        <f>IFERROR(__xludf.DUMMYFUNCTION("""COMPUTED_VALUE"""),310.0)</f>
        <v>310</v>
      </c>
    </row>
    <row r="283" ht="15.75" customHeight="1">
      <c r="A283" s="1" t="str">
        <f t="shared" si="3"/>
        <v>EN P2668 172</v>
      </c>
      <c r="C283" s="1" t="str">
        <f t="shared" si="2"/>
        <v>PT P2668</v>
      </c>
      <c r="D283" s="1" t="str">
        <f>IFERROR(__xludf.DUMMYFUNCTION("SPLIT(A283,"" "",TRUE,TRUE)"),"EN")</f>
        <v>EN</v>
      </c>
      <c r="E283" s="1" t="str">
        <f>IFERROR(__xludf.DUMMYFUNCTION("""COMPUTED_VALUE"""),"P2668")</f>
        <v>P2668</v>
      </c>
      <c r="F283" s="1">
        <f>IFERROR(__xludf.DUMMYFUNCTION("""COMPUTED_VALUE"""),172.0)</f>
        <v>172</v>
      </c>
    </row>
    <row r="284" ht="15.75" customHeight="1">
      <c r="A284" s="1" t="str">
        <f t="shared" si="3"/>
        <v>EN P2651 86</v>
      </c>
      <c r="C284" s="1" t="str">
        <f t="shared" si="2"/>
        <v>PT P2651</v>
      </c>
      <c r="D284" s="1" t="str">
        <f>IFERROR(__xludf.DUMMYFUNCTION("SPLIT(A284,"" "",TRUE,TRUE)"),"EN")</f>
        <v>EN</v>
      </c>
      <c r="E284" s="1" t="str">
        <f>IFERROR(__xludf.DUMMYFUNCTION("""COMPUTED_VALUE"""),"P2651")</f>
        <v>P2651</v>
      </c>
      <c r="F284" s="1">
        <f>IFERROR(__xludf.DUMMYFUNCTION("""COMPUTED_VALUE"""),86.0)</f>
        <v>86</v>
      </c>
    </row>
    <row r="285" ht="15.75" customHeight="1">
      <c r="A285" s="1" t="str">
        <f t="shared" si="3"/>
        <v>EN P4675 91</v>
      </c>
      <c r="C285" s="1" t="str">
        <f t="shared" si="2"/>
        <v>PT P4675</v>
      </c>
      <c r="D285" s="1" t="str">
        <f>IFERROR(__xludf.DUMMYFUNCTION("SPLIT(A285,"" "",TRUE,TRUE)"),"EN")</f>
        <v>EN</v>
      </c>
      <c r="E285" s="1" t="str">
        <f>IFERROR(__xludf.DUMMYFUNCTION("""COMPUTED_VALUE"""),"P4675")</f>
        <v>P4675</v>
      </c>
      <c r="F285" s="1">
        <f>IFERROR(__xludf.DUMMYFUNCTION("""COMPUTED_VALUE"""),91.0)</f>
        <v>91</v>
      </c>
    </row>
    <row r="286" ht="15.75" customHeight="1">
      <c r="A286" s="1" t="str">
        <f t="shared" si="3"/>
        <v>EN P3708 147</v>
      </c>
      <c r="C286" s="1" t="str">
        <f t="shared" si="2"/>
        <v>PT P3708</v>
      </c>
      <c r="D286" s="1" t="str">
        <f>IFERROR(__xludf.DUMMYFUNCTION("SPLIT(A286,"" "",TRUE,TRUE)"),"EN")</f>
        <v>EN</v>
      </c>
      <c r="E286" s="1" t="str">
        <f>IFERROR(__xludf.DUMMYFUNCTION("""COMPUTED_VALUE"""),"P3708")</f>
        <v>P3708</v>
      </c>
      <c r="F286" s="1">
        <f>IFERROR(__xludf.DUMMYFUNCTION("""COMPUTED_VALUE"""),147.0)</f>
        <v>147</v>
      </c>
    </row>
    <row r="287" ht="15.75" customHeight="1">
      <c r="A287" s="1" t="str">
        <f t="shared" si="3"/>
        <v>EN P5398 347</v>
      </c>
      <c r="C287" s="1" t="str">
        <f t="shared" si="2"/>
        <v>PT P5398</v>
      </c>
      <c r="D287" s="1" t="str">
        <f>IFERROR(__xludf.DUMMYFUNCTION("SPLIT(A287,"" "",TRUE,TRUE)"),"EN")</f>
        <v>EN</v>
      </c>
      <c r="E287" s="1" t="str">
        <f>IFERROR(__xludf.DUMMYFUNCTION("""COMPUTED_VALUE"""),"P5398")</f>
        <v>P5398</v>
      </c>
      <c r="F287" s="1">
        <f>IFERROR(__xludf.DUMMYFUNCTION("""COMPUTED_VALUE"""),347.0)</f>
        <v>347</v>
      </c>
    </row>
    <row r="288" ht="15.75" customHeight="1">
      <c r="A288" s="1" t="str">
        <f t="shared" si="3"/>
        <v>EN P3036 311</v>
      </c>
      <c r="C288" s="1" t="str">
        <f t="shared" si="2"/>
        <v>PT P3036</v>
      </c>
      <c r="D288" s="1" t="str">
        <f>IFERROR(__xludf.DUMMYFUNCTION("SPLIT(A288,"" "",TRUE,TRUE)"),"EN")</f>
        <v>EN</v>
      </c>
      <c r="E288" s="1" t="str">
        <f>IFERROR(__xludf.DUMMYFUNCTION("""COMPUTED_VALUE"""),"P3036")</f>
        <v>P3036</v>
      </c>
      <c r="F288" s="1">
        <f>IFERROR(__xludf.DUMMYFUNCTION("""COMPUTED_VALUE"""),311.0)</f>
        <v>311</v>
      </c>
    </row>
    <row r="289" ht="15.75" customHeight="1">
      <c r="A289" s="1" t="str">
        <f t="shared" si="3"/>
        <v>EN P1846 333</v>
      </c>
      <c r="C289" s="1" t="str">
        <f t="shared" si="2"/>
        <v>PT P1846</v>
      </c>
      <c r="D289" s="1" t="str">
        <f>IFERROR(__xludf.DUMMYFUNCTION("SPLIT(A289,"" "",TRUE,TRUE)"),"EN")</f>
        <v>EN</v>
      </c>
      <c r="E289" s="1" t="str">
        <f>IFERROR(__xludf.DUMMYFUNCTION("""COMPUTED_VALUE"""),"P1846")</f>
        <v>P1846</v>
      </c>
      <c r="F289" s="1">
        <f>IFERROR(__xludf.DUMMYFUNCTION("""COMPUTED_VALUE"""),333.0)</f>
        <v>333</v>
      </c>
    </row>
    <row r="290" ht="15.75" customHeight="1">
      <c r="A290" s="1" t="str">
        <f t="shared" si="3"/>
        <v>EN P3251 16</v>
      </c>
      <c r="C290" s="1" t="str">
        <f t="shared" si="2"/>
        <v>PT P3251</v>
      </c>
      <c r="D290" s="1" t="str">
        <f>IFERROR(__xludf.DUMMYFUNCTION("SPLIT(A290,"" "",TRUE,TRUE)"),"EN")</f>
        <v>EN</v>
      </c>
      <c r="E290" s="1" t="str">
        <f>IFERROR(__xludf.DUMMYFUNCTION("""COMPUTED_VALUE"""),"P3251")</f>
        <v>P3251</v>
      </c>
      <c r="F290" s="1">
        <f>IFERROR(__xludf.DUMMYFUNCTION("""COMPUTED_VALUE"""),16.0)</f>
        <v>16</v>
      </c>
    </row>
    <row r="291" ht="15.75" customHeight="1">
      <c r="A291" s="1" t="str">
        <f t="shared" si="3"/>
        <v>EN P2077 380</v>
      </c>
      <c r="C291" s="1" t="str">
        <f t="shared" si="2"/>
        <v>PT P2077</v>
      </c>
      <c r="D291" s="1" t="str">
        <f>IFERROR(__xludf.DUMMYFUNCTION("SPLIT(A291,"" "",TRUE,TRUE)"),"EN")</f>
        <v>EN</v>
      </c>
      <c r="E291" s="1" t="str">
        <f>IFERROR(__xludf.DUMMYFUNCTION("""COMPUTED_VALUE"""),"P2077")</f>
        <v>P2077</v>
      </c>
      <c r="F291" s="1">
        <f>IFERROR(__xludf.DUMMYFUNCTION("""COMPUTED_VALUE"""),380.0)</f>
        <v>380</v>
      </c>
    </row>
    <row r="292" ht="15.75" customHeight="1">
      <c r="A292" s="1" t="str">
        <f t="shared" si="3"/>
        <v>EN P4985 125</v>
      </c>
      <c r="C292" s="1" t="str">
        <f t="shared" si="2"/>
        <v>PT P4985</v>
      </c>
      <c r="D292" s="1" t="str">
        <f>IFERROR(__xludf.DUMMYFUNCTION("SPLIT(A292,"" "",TRUE,TRUE)"),"EN")</f>
        <v>EN</v>
      </c>
      <c r="E292" s="1" t="str">
        <f>IFERROR(__xludf.DUMMYFUNCTION("""COMPUTED_VALUE"""),"P4985")</f>
        <v>P4985</v>
      </c>
      <c r="F292" s="1">
        <f>IFERROR(__xludf.DUMMYFUNCTION("""COMPUTED_VALUE"""),125.0)</f>
        <v>125</v>
      </c>
    </row>
    <row r="293" ht="15.75" customHeight="1">
      <c r="A293" s="1" t="str">
        <f t="shared" si="3"/>
        <v>EN P5500 11</v>
      </c>
      <c r="C293" s="1" t="str">
        <f t="shared" si="2"/>
        <v>PT P5500</v>
      </c>
      <c r="D293" s="1" t="str">
        <f>IFERROR(__xludf.DUMMYFUNCTION("SPLIT(A293,"" "",TRUE,TRUE)"),"EN")</f>
        <v>EN</v>
      </c>
      <c r="E293" s="1" t="str">
        <f>IFERROR(__xludf.DUMMYFUNCTION("""COMPUTED_VALUE"""),"P5500")</f>
        <v>P5500</v>
      </c>
      <c r="F293" s="1">
        <f>IFERROR(__xludf.DUMMYFUNCTION("""COMPUTED_VALUE"""),11.0)</f>
        <v>11</v>
      </c>
    </row>
    <row r="294" ht="15.75" customHeight="1">
      <c r="A294" s="1" t="str">
        <f t="shared" si="3"/>
        <v>EN P2209 273</v>
      </c>
      <c r="C294" s="1" t="str">
        <f t="shared" si="2"/>
        <v>PT P2209</v>
      </c>
      <c r="D294" s="1" t="str">
        <f>IFERROR(__xludf.DUMMYFUNCTION("SPLIT(A294,"" "",TRUE,TRUE)"),"EN")</f>
        <v>EN</v>
      </c>
      <c r="E294" s="1" t="str">
        <f>IFERROR(__xludf.DUMMYFUNCTION("""COMPUTED_VALUE"""),"P2209")</f>
        <v>P2209</v>
      </c>
      <c r="F294" s="1">
        <f>IFERROR(__xludf.DUMMYFUNCTION("""COMPUTED_VALUE"""),273.0)</f>
        <v>273</v>
      </c>
    </row>
    <row r="295" ht="15.75" customHeight="1">
      <c r="A295" s="1" t="str">
        <f t="shared" si="3"/>
        <v>EN P2332 91</v>
      </c>
      <c r="C295" s="1" t="str">
        <f t="shared" si="2"/>
        <v>PT P2332</v>
      </c>
      <c r="D295" s="1" t="str">
        <f>IFERROR(__xludf.DUMMYFUNCTION("SPLIT(A295,"" "",TRUE,TRUE)"),"EN")</f>
        <v>EN</v>
      </c>
      <c r="E295" s="1" t="str">
        <f>IFERROR(__xludf.DUMMYFUNCTION("""COMPUTED_VALUE"""),"P2332")</f>
        <v>P2332</v>
      </c>
      <c r="F295" s="1">
        <f>IFERROR(__xludf.DUMMYFUNCTION("""COMPUTED_VALUE"""),91.0)</f>
        <v>91</v>
      </c>
    </row>
    <row r="296" ht="15.75" customHeight="1">
      <c r="A296" s="1" t="str">
        <f t="shared" si="3"/>
        <v>EN P4038 192</v>
      </c>
      <c r="C296" s="1" t="str">
        <f t="shared" si="2"/>
        <v>PT P4038</v>
      </c>
      <c r="D296" s="1" t="str">
        <f>IFERROR(__xludf.DUMMYFUNCTION("SPLIT(A296,"" "",TRUE,TRUE)"),"EN")</f>
        <v>EN</v>
      </c>
      <c r="E296" s="1" t="str">
        <f>IFERROR(__xludf.DUMMYFUNCTION("""COMPUTED_VALUE"""),"P4038")</f>
        <v>P4038</v>
      </c>
      <c r="F296" s="1">
        <f>IFERROR(__xludf.DUMMYFUNCTION("""COMPUTED_VALUE"""),192.0)</f>
        <v>192</v>
      </c>
    </row>
    <row r="297" ht="15.75" customHeight="1">
      <c r="A297" s="1" t="str">
        <f t="shared" si="3"/>
        <v>EN P3645 383</v>
      </c>
      <c r="C297" s="1" t="str">
        <f t="shared" si="2"/>
        <v>PT P3645</v>
      </c>
      <c r="D297" s="1" t="str">
        <f>IFERROR(__xludf.DUMMYFUNCTION("SPLIT(A297,"" "",TRUE,TRUE)"),"EN")</f>
        <v>EN</v>
      </c>
      <c r="E297" s="1" t="str">
        <f>IFERROR(__xludf.DUMMYFUNCTION("""COMPUTED_VALUE"""),"P3645")</f>
        <v>P3645</v>
      </c>
      <c r="F297" s="1">
        <f>IFERROR(__xludf.DUMMYFUNCTION("""COMPUTED_VALUE"""),383.0)</f>
        <v>383</v>
      </c>
    </row>
    <row r="298" ht="15.75" customHeight="1">
      <c r="A298" s="1" t="str">
        <f t="shared" si="3"/>
        <v>EN P5871 278</v>
      </c>
      <c r="C298" s="1" t="str">
        <f t="shared" si="2"/>
        <v>PT P5871</v>
      </c>
      <c r="D298" s="1" t="str">
        <f>IFERROR(__xludf.DUMMYFUNCTION("SPLIT(A298,"" "",TRUE,TRUE)"),"EN")</f>
        <v>EN</v>
      </c>
      <c r="E298" s="1" t="str">
        <f>IFERROR(__xludf.DUMMYFUNCTION("""COMPUTED_VALUE"""),"P5871")</f>
        <v>P5871</v>
      </c>
      <c r="F298" s="1">
        <f>IFERROR(__xludf.DUMMYFUNCTION("""COMPUTED_VALUE"""),278.0)</f>
        <v>278</v>
      </c>
    </row>
    <row r="299" ht="15.75" customHeight="1">
      <c r="A299" s="1" t="str">
        <f t="shared" si="3"/>
        <v>EN P429 292</v>
      </c>
      <c r="C299" s="1" t="str">
        <f t="shared" si="2"/>
        <v>PT P429</v>
      </c>
      <c r="D299" s="1" t="str">
        <f>IFERROR(__xludf.DUMMYFUNCTION("SPLIT(A299,"" "",TRUE,TRUE)"),"EN")</f>
        <v>EN</v>
      </c>
      <c r="E299" s="1" t="str">
        <f>IFERROR(__xludf.DUMMYFUNCTION("""COMPUTED_VALUE"""),"P429")</f>
        <v>P429</v>
      </c>
      <c r="F299" s="1">
        <f>IFERROR(__xludf.DUMMYFUNCTION("""COMPUTED_VALUE"""),292.0)</f>
        <v>292</v>
      </c>
    </row>
    <row r="300" ht="15.75" customHeight="1">
      <c r="A300" s="1" t="str">
        <f t="shared" si="3"/>
        <v>EN P4843 136</v>
      </c>
      <c r="C300" s="1" t="str">
        <f t="shared" si="2"/>
        <v>PT P4843</v>
      </c>
      <c r="D300" s="1" t="str">
        <f>IFERROR(__xludf.DUMMYFUNCTION("SPLIT(A300,"" "",TRUE,TRUE)"),"EN")</f>
        <v>EN</v>
      </c>
      <c r="E300" s="1" t="str">
        <f>IFERROR(__xludf.DUMMYFUNCTION("""COMPUTED_VALUE"""),"P4843")</f>
        <v>P4843</v>
      </c>
      <c r="F300" s="1">
        <f>IFERROR(__xludf.DUMMYFUNCTION("""COMPUTED_VALUE"""),136.0)</f>
        <v>136</v>
      </c>
    </row>
    <row r="301" ht="15.75" customHeight="1">
      <c r="A301" s="1" t="str">
        <f t="shared" si="3"/>
        <v>EN P4860 134</v>
      </c>
      <c r="C301" s="1" t="str">
        <f t="shared" si="2"/>
        <v>PT P4860</v>
      </c>
      <c r="D301" s="1" t="str">
        <f>IFERROR(__xludf.DUMMYFUNCTION("SPLIT(A301,"" "",TRUE,TRUE)"),"EN")</f>
        <v>EN</v>
      </c>
      <c r="E301" s="1" t="str">
        <f>IFERROR(__xludf.DUMMYFUNCTION("""COMPUTED_VALUE"""),"P4860")</f>
        <v>P4860</v>
      </c>
      <c r="F301" s="1">
        <f>IFERROR(__xludf.DUMMYFUNCTION("""COMPUTED_VALUE"""),134.0)</f>
        <v>134</v>
      </c>
    </row>
    <row r="302" ht="15.75" customHeight="1">
      <c r="A302" s="1" t="str">
        <f t="shared" si="3"/>
        <v>EN P1368 290</v>
      </c>
      <c r="C302" s="1" t="str">
        <f t="shared" si="2"/>
        <v>PT P1368</v>
      </c>
      <c r="D302" s="1" t="str">
        <f>IFERROR(__xludf.DUMMYFUNCTION("SPLIT(A302,"" "",TRUE,TRUE)"),"EN")</f>
        <v>EN</v>
      </c>
      <c r="E302" s="1" t="str">
        <f>IFERROR(__xludf.DUMMYFUNCTION("""COMPUTED_VALUE"""),"P1368")</f>
        <v>P1368</v>
      </c>
      <c r="F302" s="1">
        <f>IFERROR(__xludf.DUMMYFUNCTION("""COMPUTED_VALUE"""),290.0)</f>
        <v>290</v>
      </c>
    </row>
    <row r="303" ht="15.75" customHeight="1">
      <c r="A303" s="1" t="str">
        <f t="shared" si="3"/>
        <v>EN P1355 146</v>
      </c>
      <c r="C303" s="1" t="str">
        <f t="shared" si="2"/>
        <v>PT P1355</v>
      </c>
      <c r="D303" s="1" t="str">
        <f>IFERROR(__xludf.DUMMYFUNCTION("SPLIT(A303,"" "",TRUE,TRUE)"),"EN")</f>
        <v>EN</v>
      </c>
      <c r="E303" s="1" t="str">
        <f>IFERROR(__xludf.DUMMYFUNCTION("""COMPUTED_VALUE"""),"P1355")</f>
        <v>P1355</v>
      </c>
      <c r="F303" s="1">
        <f>IFERROR(__xludf.DUMMYFUNCTION("""COMPUTED_VALUE"""),146.0)</f>
        <v>146</v>
      </c>
    </row>
    <row r="304" ht="15.75" customHeight="1">
      <c r="A304" s="1" t="str">
        <f t="shared" si="3"/>
        <v>EN P2102 173</v>
      </c>
      <c r="C304" s="1" t="str">
        <f t="shared" si="2"/>
        <v>PT P2102</v>
      </c>
      <c r="D304" s="1" t="str">
        <f>IFERROR(__xludf.DUMMYFUNCTION("SPLIT(A304,"" "",TRUE,TRUE)"),"EN")</f>
        <v>EN</v>
      </c>
      <c r="E304" s="1" t="str">
        <f>IFERROR(__xludf.DUMMYFUNCTION("""COMPUTED_VALUE"""),"P2102")</f>
        <v>P2102</v>
      </c>
      <c r="F304" s="1">
        <f>IFERROR(__xludf.DUMMYFUNCTION("""COMPUTED_VALUE"""),173.0)</f>
        <v>173</v>
      </c>
    </row>
    <row r="305" ht="15.75" customHeight="1">
      <c r="A305" s="1" t="str">
        <f t="shared" si="3"/>
        <v>EN P1099 48</v>
      </c>
      <c r="C305" s="1" t="str">
        <f t="shared" si="2"/>
        <v>PT P1099</v>
      </c>
      <c r="D305" s="1" t="str">
        <f>IFERROR(__xludf.DUMMYFUNCTION("SPLIT(A305,"" "",TRUE,TRUE)"),"EN")</f>
        <v>EN</v>
      </c>
      <c r="E305" s="1" t="str">
        <f>IFERROR(__xludf.DUMMYFUNCTION("""COMPUTED_VALUE"""),"P1099")</f>
        <v>P1099</v>
      </c>
      <c r="F305" s="1">
        <f>IFERROR(__xludf.DUMMYFUNCTION("""COMPUTED_VALUE"""),48.0)</f>
        <v>48</v>
      </c>
    </row>
    <row r="306" ht="15.75" customHeight="1">
      <c r="A306" s="1" t="str">
        <f t="shared" si="3"/>
        <v>EN P3789 353</v>
      </c>
      <c r="C306" s="1" t="str">
        <f t="shared" si="2"/>
        <v>PT P3789</v>
      </c>
      <c r="D306" s="1" t="str">
        <f>IFERROR(__xludf.DUMMYFUNCTION("SPLIT(A306,"" "",TRUE,TRUE)"),"EN")</f>
        <v>EN</v>
      </c>
      <c r="E306" s="1" t="str">
        <f>IFERROR(__xludf.DUMMYFUNCTION("""COMPUTED_VALUE"""),"P3789")</f>
        <v>P3789</v>
      </c>
      <c r="F306" s="1">
        <f>IFERROR(__xludf.DUMMYFUNCTION("""COMPUTED_VALUE"""),353.0)</f>
        <v>353</v>
      </c>
    </row>
    <row r="307" ht="15.75" customHeight="1">
      <c r="A307" s="1" t="str">
        <f t="shared" si="3"/>
        <v>EN P5527 280</v>
      </c>
      <c r="C307" s="1" t="str">
        <f t="shared" si="2"/>
        <v>PT P5527</v>
      </c>
      <c r="D307" s="1" t="str">
        <f>IFERROR(__xludf.DUMMYFUNCTION("SPLIT(A307,"" "",TRUE,TRUE)"),"EN")</f>
        <v>EN</v>
      </c>
      <c r="E307" s="1" t="str">
        <f>IFERROR(__xludf.DUMMYFUNCTION("""COMPUTED_VALUE"""),"P5527")</f>
        <v>P5527</v>
      </c>
      <c r="F307" s="1">
        <f>IFERROR(__xludf.DUMMYFUNCTION("""COMPUTED_VALUE"""),280.0)</f>
        <v>280</v>
      </c>
    </row>
    <row r="308" ht="15.75" customHeight="1">
      <c r="A308" s="1" t="str">
        <f t="shared" si="3"/>
        <v>EN P2386 111</v>
      </c>
      <c r="C308" s="1" t="str">
        <f t="shared" si="2"/>
        <v>PT P2386</v>
      </c>
      <c r="D308" s="1" t="str">
        <f>IFERROR(__xludf.DUMMYFUNCTION("SPLIT(A308,"" "",TRUE,TRUE)"),"EN")</f>
        <v>EN</v>
      </c>
      <c r="E308" s="1" t="str">
        <f>IFERROR(__xludf.DUMMYFUNCTION("""COMPUTED_VALUE"""),"P2386")</f>
        <v>P2386</v>
      </c>
      <c r="F308" s="1">
        <f>IFERROR(__xludf.DUMMYFUNCTION("""COMPUTED_VALUE"""),111.0)</f>
        <v>111</v>
      </c>
    </row>
    <row r="309" ht="15.75" customHeight="1">
      <c r="A309" s="1" t="str">
        <f t="shared" si="3"/>
        <v>EN P5685 21</v>
      </c>
      <c r="C309" s="1" t="str">
        <f t="shared" si="2"/>
        <v>PT P5685</v>
      </c>
      <c r="D309" s="1" t="str">
        <f>IFERROR(__xludf.DUMMYFUNCTION("SPLIT(A309,"" "",TRUE,TRUE)"),"EN")</f>
        <v>EN</v>
      </c>
      <c r="E309" s="1" t="str">
        <f>IFERROR(__xludf.DUMMYFUNCTION("""COMPUTED_VALUE"""),"P5685")</f>
        <v>P5685</v>
      </c>
      <c r="F309" s="1">
        <f>IFERROR(__xludf.DUMMYFUNCTION("""COMPUTED_VALUE"""),21.0)</f>
        <v>21</v>
      </c>
    </row>
    <row r="310" ht="15.75" customHeight="1">
      <c r="A310" s="1" t="str">
        <f t="shared" si="3"/>
        <v>EN P3401 370</v>
      </c>
      <c r="C310" s="1" t="str">
        <f t="shared" si="2"/>
        <v>PT P3401</v>
      </c>
      <c r="D310" s="1" t="str">
        <f>IFERROR(__xludf.DUMMYFUNCTION("SPLIT(A310,"" "",TRUE,TRUE)"),"EN")</f>
        <v>EN</v>
      </c>
      <c r="E310" s="1" t="str">
        <f>IFERROR(__xludf.DUMMYFUNCTION("""COMPUTED_VALUE"""),"P3401")</f>
        <v>P3401</v>
      </c>
      <c r="F310" s="1">
        <f>IFERROR(__xludf.DUMMYFUNCTION("""COMPUTED_VALUE"""),370.0)</f>
        <v>370</v>
      </c>
    </row>
    <row r="311" ht="15.75" customHeight="1">
      <c r="A311" s="1" t="str">
        <f t="shared" si="3"/>
        <v>EN P5618 273</v>
      </c>
      <c r="C311" s="1" t="str">
        <f t="shared" si="2"/>
        <v>PT P5618</v>
      </c>
      <c r="D311" s="1" t="str">
        <f>IFERROR(__xludf.DUMMYFUNCTION("SPLIT(A311,"" "",TRUE,TRUE)"),"EN")</f>
        <v>EN</v>
      </c>
      <c r="E311" s="1" t="str">
        <f>IFERROR(__xludf.DUMMYFUNCTION("""COMPUTED_VALUE"""),"P5618")</f>
        <v>P5618</v>
      </c>
      <c r="F311" s="1">
        <f>IFERROR(__xludf.DUMMYFUNCTION("""COMPUTED_VALUE"""),273.0)</f>
        <v>273</v>
      </c>
    </row>
    <row r="312" ht="15.75" customHeight="1">
      <c r="A312" s="1" t="str">
        <f t="shared" si="3"/>
        <v>EN P5648 349</v>
      </c>
      <c r="C312" s="1" t="str">
        <f t="shared" si="2"/>
        <v>PT P5648</v>
      </c>
      <c r="D312" s="1" t="str">
        <f>IFERROR(__xludf.DUMMYFUNCTION("SPLIT(A312,"" "",TRUE,TRUE)"),"EN")</f>
        <v>EN</v>
      </c>
      <c r="E312" s="1" t="str">
        <f>IFERROR(__xludf.DUMMYFUNCTION("""COMPUTED_VALUE"""),"P5648")</f>
        <v>P5648</v>
      </c>
      <c r="F312" s="1">
        <f>IFERROR(__xludf.DUMMYFUNCTION("""COMPUTED_VALUE"""),349.0)</f>
        <v>349</v>
      </c>
    </row>
    <row r="313" ht="15.75" customHeight="1">
      <c r="A313" s="1" t="str">
        <f t="shared" si="3"/>
        <v>EN P4701 284</v>
      </c>
      <c r="C313" s="1" t="str">
        <f t="shared" si="2"/>
        <v>PT P4701</v>
      </c>
      <c r="D313" s="1" t="str">
        <f>IFERROR(__xludf.DUMMYFUNCTION("SPLIT(A313,"" "",TRUE,TRUE)"),"EN")</f>
        <v>EN</v>
      </c>
      <c r="E313" s="1" t="str">
        <f>IFERROR(__xludf.DUMMYFUNCTION("""COMPUTED_VALUE"""),"P4701")</f>
        <v>P4701</v>
      </c>
      <c r="F313" s="1">
        <f>IFERROR(__xludf.DUMMYFUNCTION("""COMPUTED_VALUE"""),284.0)</f>
        <v>284</v>
      </c>
    </row>
    <row r="314" ht="15.75" customHeight="1">
      <c r="A314" s="1" t="str">
        <f t="shared" si="3"/>
        <v>EN P3551 17</v>
      </c>
      <c r="C314" s="1" t="str">
        <f t="shared" si="2"/>
        <v>PT P3551</v>
      </c>
      <c r="D314" s="1" t="str">
        <f>IFERROR(__xludf.DUMMYFUNCTION("SPLIT(A314,"" "",TRUE,TRUE)"),"EN")</f>
        <v>EN</v>
      </c>
      <c r="E314" s="1" t="str">
        <f>IFERROR(__xludf.DUMMYFUNCTION("""COMPUTED_VALUE"""),"P3551")</f>
        <v>P3551</v>
      </c>
      <c r="F314" s="1">
        <f>IFERROR(__xludf.DUMMYFUNCTION("""COMPUTED_VALUE"""),17.0)</f>
        <v>17</v>
      </c>
    </row>
    <row r="315" ht="15.75" customHeight="1">
      <c r="A315" s="1" t="str">
        <f t="shared" si="3"/>
        <v>EN P2446 391</v>
      </c>
      <c r="C315" s="1" t="str">
        <f t="shared" si="2"/>
        <v>PT P2446</v>
      </c>
      <c r="D315" s="1" t="str">
        <f>IFERROR(__xludf.DUMMYFUNCTION("SPLIT(A315,"" "",TRUE,TRUE)"),"EN")</f>
        <v>EN</v>
      </c>
      <c r="E315" s="1" t="str">
        <f>IFERROR(__xludf.DUMMYFUNCTION("""COMPUTED_VALUE"""),"P2446")</f>
        <v>P2446</v>
      </c>
      <c r="F315" s="1">
        <f>IFERROR(__xludf.DUMMYFUNCTION("""COMPUTED_VALUE"""),391.0)</f>
        <v>391</v>
      </c>
    </row>
    <row r="316" ht="15.75" customHeight="1">
      <c r="A316" s="1" t="str">
        <f t="shared" si="3"/>
        <v>EN P4786 20</v>
      </c>
      <c r="C316" s="1" t="str">
        <f t="shared" si="2"/>
        <v>PT P4786</v>
      </c>
      <c r="D316" s="1" t="str">
        <f>IFERROR(__xludf.DUMMYFUNCTION("SPLIT(A316,"" "",TRUE,TRUE)"),"EN")</f>
        <v>EN</v>
      </c>
      <c r="E316" s="1" t="str">
        <f>IFERROR(__xludf.DUMMYFUNCTION("""COMPUTED_VALUE"""),"P4786")</f>
        <v>P4786</v>
      </c>
      <c r="F316" s="1">
        <f>IFERROR(__xludf.DUMMYFUNCTION("""COMPUTED_VALUE"""),20.0)</f>
        <v>20</v>
      </c>
    </row>
    <row r="317" ht="15.75" customHeight="1">
      <c r="A317" s="1" t="str">
        <f t="shared" si="3"/>
        <v>EN P3488 367</v>
      </c>
      <c r="C317" s="1" t="str">
        <f t="shared" si="2"/>
        <v>PT P3488</v>
      </c>
      <c r="D317" s="1" t="str">
        <f>IFERROR(__xludf.DUMMYFUNCTION("SPLIT(A317,"" "",TRUE,TRUE)"),"EN")</f>
        <v>EN</v>
      </c>
      <c r="E317" s="1" t="str">
        <f>IFERROR(__xludf.DUMMYFUNCTION("""COMPUTED_VALUE"""),"P3488")</f>
        <v>P3488</v>
      </c>
      <c r="F317" s="1">
        <f>IFERROR(__xludf.DUMMYFUNCTION("""COMPUTED_VALUE"""),367.0)</f>
        <v>367</v>
      </c>
    </row>
    <row r="318" ht="15.75" customHeight="1">
      <c r="A318" s="1" t="str">
        <f t="shared" si="3"/>
        <v>EN P4339 106</v>
      </c>
      <c r="C318" s="1" t="str">
        <f t="shared" si="2"/>
        <v>PT P4339</v>
      </c>
      <c r="D318" s="1" t="str">
        <f>IFERROR(__xludf.DUMMYFUNCTION("SPLIT(A318,"" "",TRUE,TRUE)"),"EN")</f>
        <v>EN</v>
      </c>
      <c r="E318" s="1" t="str">
        <f>IFERROR(__xludf.DUMMYFUNCTION("""COMPUTED_VALUE"""),"P4339")</f>
        <v>P4339</v>
      </c>
      <c r="F318" s="1">
        <f>IFERROR(__xludf.DUMMYFUNCTION("""COMPUTED_VALUE"""),106.0)</f>
        <v>106</v>
      </c>
    </row>
    <row r="319" ht="15.75" customHeight="1">
      <c r="A319" s="1" t="str">
        <f t="shared" si="3"/>
        <v>EN P387 4</v>
      </c>
      <c r="C319" s="1" t="str">
        <f t="shared" si="2"/>
        <v>PT P387</v>
      </c>
      <c r="D319" s="1" t="str">
        <f>IFERROR(__xludf.DUMMYFUNCTION("SPLIT(A319,"" "",TRUE,TRUE)"),"EN")</f>
        <v>EN</v>
      </c>
      <c r="E319" s="1" t="str">
        <f>IFERROR(__xludf.DUMMYFUNCTION("""COMPUTED_VALUE"""),"P387")</f>
        <v>P387</v>
      </c>
      <c r="F319" s="1">
        <f>IFERROR(__xludf.DUMMYFUNCTION("""COMPUTED_VALUE"""),4.0)</f>
        <v>4</v>
      </c>
    </row>
    <row r="320" ht="15.75" customHeight="1">
      <c r="A320" s="1" t="str">
        <f t="shared" si="3"/>
        <v>EN P3081 273</v>
      </c>
      <c r="C320" s="1" t="str">
        <f t="shared" si="2"/>
        <v>PT P3081</v>
      </c>
      <c r="D320" s="1" t="str">
        <f>IFERROR(__xludf.DUMMYFUNCTION("SPLIT(A320,"" "",TRUE,TRUE)"),"EN")</f>
        <v>EN</v>
      </c>
      <c r="E320" s="1" t="str">
        <f>IFERROR(__xludf.DUMMYFUNCTION("""COMPUTED_VALUE"""),"P3081")</f>
        <v>P3081</v>
      </c>
      <c r="F320" s="1">
        <f>IFERROR(__xludf.DUMMYFUNCTION("""COMPUTED_VALUE"""),273.0)</f>
        <v>273</v>
      </c>
    </row>
    <row r="321" ht="15.75" customHeight="1">
      <c r="A321" s="1" t="str">
        <f t="shared" si="3"/>
        <v>EN P3475 281</v>
      </c>
      <c r="C321" s="1" t="str">
        <f t="shared" si="2"/>
        <v>PT P3475</v>
      </c>
      <c r="D321" s="1" t="str">
        <f>IFERROR(__xludf.DUMMYFUNCTION("SPLIT(A321,"" "",TRUE,TRUE)"),"EN")</f>
        <v>EN</v>
      </c>
      <c r="E321" s="1" t="str">
        <f>IFERROR(__xludf.DUMMYFUNCTION("""COMPUTED_VALUE"""),"P3475")</f>
        <v>P3475</v>
      </c>
      <c r="F321" s="1">
        <f>IFERROR(__xludf.DUMMYFUNCTION("""COMPUTED_VALUE"""),281.0)</f>
        <v>281</v>
      </c>
    </row>
    <row r="322" ht="15.75" customHeight="1">
      <c r="A322" s="1" t="str">
        <f t="shared" si="3"/>
        <v>EN P4655 238</v>
      </c>
      <c r="C322" s="1" t="str">
        <f t="shared" si="2"/>
        <v>PT P4655</v>
      </c>
      <c r="D322" s="1" t="str">
        <f>IFERROR(__xludf.DUMMYFUNCTION("SPLIT(A322,"" "",TRUE,TRUE)"),"EN")</f>
        <v>EN</v>
      </c>
      <c r="E322" s="1" t="str">
        <f>IFERROR(__xludf.DUMMYFUNCTION("""COMPUTED_VALUE"""),"P4655")</f>
        <v>P4655</v>
      </c>
      <c r="F322" s="1">
        <f>IFERROR(__xludf.DUMMYFUNCTION("""COMPUTED_VALUE"""),238.0)</f>
        <v>238</v>
      </c>
    </row>
    <row r="323" ht="15.75" customHeight="1">
      <c r="A323" s="1" t="str">
        <f t="shared" si="3"/>
        <v>EN P4285 357</v>
      </c>
      <c r="C323" s="1" t="str">
        <f t="shared" si="2"/>
        <v>PT P4285</v>
      </c>
      <c r="D323" s="1" t="str">
        <f>IFERROR(__xludf.DUMMYFUNCTION("SPLIT(A323,"" "",TRUE,TRUE)"),"EN")</f>
        <v>EN</v>
      </c>
      <c r="E323" s="1" t="str">
        <f>IFERROR(__xludf.DUMMYFUNCTION("""COMPUTED_VALUE"""),"P4285")</f>
        <v>P4285</v>
      </c>
      <c r="F323" s="1">
        <f>IFERROR(__xludf.DUMMYFUNCTION("""COMPUTED_VALUE"""),357.0)</f>
        <v>357</v>
      </c>
    </row>
    <row r="324" ht="15.75" customHeight="1">
      <c r="A324" s="1" t="str">
        <f t="shared" si="3"/>
        <v>EN P2843 56</v>
      </c>
      <c r="C324" s="1" t="str">
        <f t="shared" si="2"/>
        <v>PT P2843</v>
      </c>
      <c r="D324" s="1" t="str">
        <f>IFERROR(__xludf.DUMMYFUNCTION("SPLIT(A324,"" "",TRUE,TRUE)"),"EN")</f>
        <v>EN</v>
      </c>
      <c r="E324" s="1" t="str">
        <f>IFERROR(__xludf.DUMMYFUNCTION("""COMPUTED_VALUE"""),"P2843")</f>
        <v>P2843</v>
      </c>
      <c r="F324" s="1">
        <f>IFERROR(__xludf.DUMMYFUNCTION("""COMPUTED_VALUE"""),56.0)</f>
        <v>56</v>
      </c>
    </row>
    <row r="325" ht="15.75" customHeight="1">
      <c r="A325" s="1" t="str">
        <f t="shared" si="3"/>
        <v>EN P4026 40</v>
      </c>
      <c r="C325" s="1" t="str">
        <f t="shared" si="2"/>
        <v>PT P4026</v>
      </c>
      <c r="D325" s="1" t="str">
        <f>IFERROR(__xludf.DUMMYFUNCTION("SPLIT(A325,"" "",TRUE,TRUE)"),"EN")</f>
        <v>EN</v>
      </c>
      <c r="E325" s="1" t="str">
        <f>IFERROR(__xludf.DUMMYFUNCTION("""COMPUTED_VALUE"""),"P4026")</f>
        <v>P4026</v>
      </c>
      <c r="F325" s="1">
        <f>IFERROR(__xludf.DUMMYFUNCTION("""COMPUTED_VALUE"""),40.0)</f>
        <v>40</v>
      </c>
    </row>
    <row r="326" ht="15.75" customHeight="1">
      <c r="A326" s="1" t="str">
        <f t="shared" si="3"/>
        <v>EN P653 149</v>
      </c>
      <c r="C326" s="1" t="str">
        <f t="shared" si="2"/>
        <v>PT P653</v>
      </c>
      <c r="D326" s="1" t="str">
        <f>IFERROR(__xludf.DUMMYFUNCTION("SPLIT(A326,"" "",TRUE,TRUE)"),"EN")</f>
        <v>EN</v>
      </c>
      <c r="E326" s="1" t="str">
        <f>IFERROR(__xludf.DUMMYFUNCTION("""COMPUTED_VALUE"""),"P653")</f>
        <v>P653</v>
      </c>
      <c r="F326" s="1">
        <f>IFERROR(__xludf.DUMMYFUNCTION("""COMPUTED_VALUE"""),149.0)</f>
        <v>149</v>
      </c>
    </row>
    <row r="327" ht="15.75" customHeight="1">
      <c r="A327" s="1" t="str">
        <f t="shared" si="3"/>
        <v>EN P5303 320</v>
      </c>
      <c r="C327" s="1" t="str">
        <f t="shared" si="2"/>
        <v>PT P5303</v>
      </c>
      <c r="D327" s="1" t="str">
        <f>IFERROR(__xludf.DUMMYFUNCTION("SPLIT(A327,"" "",TRUE,TRUE)"),"EN")</f>
        <v>EN</v>
      </c>
      <c r="E327" s="1" t="str">
        <f>IFERROR(__xludf.DUMMYFUNCTION("""COMPUTED_VALUE"""),"P5303")</f>
        <v>P5303</v>
      </c>
      <c r="F327" s="1">
        <f>IFERROR(__xludf.DUMMYFUNCTION("""COMPUTED_VALUE"""),320.0)</f>
        <v>320</v>
      </c>
    </row>
    <row r="328" ht="15.75" customHeight="1">
      <c r="A328" s="1" t="str">
        <f t="shared" si="3"/>
        <v>EN P4117 192</v>
      </c>
      <c r="C328" s="1" t="str">
        <f t="shared" si="2"/>
        <v>PT P4117</v>
      </c>
      <c r="D328" s="1" t="str">
        <f>IFERROR(__xludf.DUMMYFUNCTION("SPLIT(A328,"" "",TRUE,TRUE)"),"EN")</f>
        <v>EN</v>
      </c>
      <c r="E328" s="1" t="str">
        <f>IFERROR(__xludf.DUMMYFUNCTION("""COMPUTED_VALUE"""),"P4117")</f>
        <v>P4117</v>
      </c>
      <c r="F328" s="1">
        <f>IFERROR(__xludf.DUMMYFUNCTION("""COMPUTED_VALUE"""),192.0)</f>
        <v>192</v>
      </c>
    </row>
    <row r="329" ht="15.75" customHeight="1">
      <c r="A329" s="1" t="str">
        <f t="shared" si="3"/>
        <v>EN P5539 202</v>
      </c>
      <c r="C329" s="1" t="str">
        <f t="shared" si="2"/>
        <v>PT P5539</v>
      </c>
      <c r="D329" s="1" t="str">
        <f>IFERROR(__xludf.DUMMYFUNCTION("SPLIT(A329,"" "",TRUE,TRUE)"),"EN")</f>
        <v>EN</v>
      </c>
      <c r="E329" s="1" t="str">
        <f>IFERROR(__xludf.DUMMYFUNCTION("""COMPUTED_VALUE"""),"P5539")</f>
        <v>P5539</v>
      </c>
      <c r="F329" s="1">
        <f>IFERROR(__xludf.DUMMYFUNCTION("""COMPUTED_VALUE"""),202.0)</f>
        <v>202</v>
      </c>
    </row>
    <row r="330" ht="15.75" customHeight="1">
      <c r="A330" s="1" t="str">
        <f t="shared" si="3"/>
        <v>EN P2256 217</v>
      </c>
      <c r="C330" s="1" t="str">
        <f t="shared" si="2"/>
        <v>PT P2256</v>
      </c>
      <c r="D330" s="1" t="str">
        <f>IFERROR(__xludf.DUMMYFUNCTION("SPLIT(A330,"" "",TRUE,TRUE)"),"EN")</f>
        <v>EN</v>
      </c>
      <c r="E330" s="1" t="str">
        <f>IFERROR(__xludf.DUMMYFUNCTION("""COMPUTED_VALUE"""),"P2256")</f>
        <v>P2256</v>
      </c>
      <c r="F330" s="1">
        <f>IFERROR(__xludf.DUMMYFUNCTION("""COMPUTED_VALUE"""),217.0)</f>
        <v>217</v>
      </c>
    </row>
    <row r="331" ht="15.75" customHeight="1">
      <c r="A331" s="1" t="str">
        <f t="shared" si="3"/>
        <v>EN P4691 199</v>
      </c>
      <c r="C331" s="1" t="str">
        <f t="shared" si="2"/>
        <v>PT P4691</v>
      </c>
      <c r="D331" s="1" t="str">
        <f>IFERROR(__xludf.DUMMYFUNCTION("SPLIT(A331,"" "",TRUE,TRUE)"),"EN")</f>
        <v>EN</v>
      </c>
      <c r="E331" s="1" t="str">
        <f>IFERROR(__xludf.DUMMYFUNCTION("""COMPUTED_VALUE"""),"P4691")</f>
        <v>P4691</v>
      </c>
      <c r="F331" s="1">
        <f>IFERROR(__xludf.DUMMYFUNCTION("""COMPUTED_VALUE"""),199.0)</f>
        <v>199</v>
      </c>
    </row>
    <row r="332" ht="15.75" customHeight="1">
      <c r="A332" s="1" t="str">
        <f t="shared" si="3"/>
        <v>EN P5760 101</v>
      </c>
      <c r="C332" s="1" t="str">
        <f t="shared" si="2"/>
        <v>PT P5760</v>
      </c>
      <c r="D332" s="1" t="str">
        <f>IFERROR(__xludf.DUMMYFUNCTION("SPLIT(A332,"" "",TRUE,TRUE)"),"EN")</f>
        <v>EN</v>
      </c>
      <c r="E332" s="1" t="str">
        <f>IFERROR(__xludf.DUMMYFUNCTION("""COMPUTED_VALUE"""),"P5760")</f>
        <v>P5760</v>
      </c>
      <c r="F332" s="1">
        <f>IFERROR(__xludf.DUMMYFUNCTION("""COMPUTED_VALUE"""),101.0)</f>
        <v>101</v>
      </c>
    </row>
    <row r="333" ht="15.75" customHeight="1">
      <c r="A333" s="1" t="str">
        <f t="shared" si="3"/>
        <v>EN P3493 161</v>
      </c>
      <c r="C333" s="1" t="str">
        <f t="shared" si="2"/>
        <v>PT P3493</v>
      </c>
      <c r="D333" s="1" t="str">
        <f>IFERROR(__xludf.DUMMYFUNCTION("SPLIT(A333,"" "",TRUE,TRUE)"),"EN")</f>
        <v>EN</v>
      </c>
      <c r="E333" s="1" t="str">
        <f>IFERROR(__xludf.DUMMYFUNCTION("""COMPUTED_VALUE"""),"P3493")</f>
        <v>P3493</v>
      </c>
      <c r="F333" s="1">
        <f>IFERROR(__xludf.DUMMYFUNCTION("""COMPUTED_VALUE"""),161.0)</f>
        <v>161</v>
      </c>
    </row>
    <row r="334" ht="15.75" customHeight="1">
      <c r="A334" s="1" t="str">
        <f t="shared" si="3"/>
        <v>EN P783 302</v>
      </c>
      <c r="C334" s="1" t="str">
        <f t="shared" si="2"/>
        <v>PT P783</v>
      </c>
      <c r="D334" s="1" t="str">
        <f>IFERROR(__xludf.DUMMYFUNCTION("SPLIT(A334,"" "",TRUE,TRUE)"),"EN")</f>
        <v>EN</v>
      </c>
      <c r="E334" s="1" t="str">
        <f>IFERROR(__xludf.DUMMYFUNCTION("""COMPUTED_VALUE"""),"P783")</f>
        <v>P783</v>
      </c>
      <c r="F334" s="1">
        <f>IFERROR(__xludf.DUMMYFUNCTION("""COMPUTED_VALUE"""),302.0)</f>
        <v>302</v>
      </c>
    </row>
    <row r="335" ht="15.75" customHeight="1">
      <c r="A335" s="1" t="str">
        <f t="shared" si="3"/>
        <v>EN P5922 26</v>
      </c>
      <c r="C335" s="1" t="str">
        <f t="shared" si="2"/>
        <v>PT P5922</v>
      </c>
      <c r="D335" s="1" t="str">
        <f>IFERROR(__xludf.DUMMYFUNCTION("SPLIT(A335,"" "",TRUE,TRUE)"),"EN")</f>
        <v>EN</v>
      </c>
      <c r="E335" s="1" t="str">
        <f>IFERROR(__xludf.DUMMYFUNCTION("""COMPUTED_VALUE"""),"P5922")</f>
        <v>P5922</v>
      </c>
      <c r="F335" s="1">
        <f>IFERROR(__xludf.DUMMYFUNCTION("""COMPUTED_VALUE"""),26.0)</f>
        <v>26</v>
      </c>
    </row>
    <row r="336" ht="15.75" customHeight="1">
      <c r="A336" s="1" t="str">
        <f t="shared" si="3"/>
        <v>EN P2752 387</v>
      </c>
      <c r="C336" s="1" t="str">
        <f t="shared" si="2"/>
        <v>PT P2752</v>
      </c>
      <c r="D336" s="1" t="str">
        <f>IFERROR(__xludf.DUMMYFUNCTION("SPLIT(A336,"" "",TRUE,TRUE)"),"EN")</f>
        <v>EN</v>
      </c>
      <c r="E336" s="1" t="str">
        <f>IFERROR(__xludf.DUMMYFUNCTION("""COMPUTED_VALUE"""),"P2752")</f>
        <v>P2752</v>
      </c>
      <c r="F336" s="1">
        <f>IFERROR(__xludf.DUMMYFUNCTION("""COMPUTED_VALUE"""),387.0)</f>
        <v>387</v>
      </c>
    </row>
    <row r="337" ht="15.75" customHeight="1">
      <c r="A337" s="1" t="str">
        <f t="shared" si="3"/>
        <v>EN P668 253</v>
      </c>
      <c r="C337" s="1" t="str">
        <f t="shared" si="2"/>
        <v>PT P668</v>
      </c>
      <c r="D337" s="1" t="str">
        <f>IFERROR(__xludf.DUMMYFUNCTION("SPLIT(A337,"" "",TRUE,TRUE)"),"EN")</f>
        <v>EN</v>
      </c>
      <c r="E337" s="1" t="str">
        <f>IFERROR(__xludf.DUMMYFUNCTION("""COMPUTED_VALUE"""),"P668")</f>
        <v>P668</v>
      </c>
      <c r="F337" s="1">
        <f>IFERROR(__xludf.DUMMYFUNCTION("""COMPUTED_VALUE"""),253.0)</f>
        <v>253</v>
      </c>
    </row>
    <row r="338" ht="15.75" customHeight="1">
      <c r="A338" s="1" t="str">
        <f t="shared" si="3"/>
        <v>EN P2265 199</v>
      </c>
      <c r="C338" s="1" t="str">
        <f t="shared" si="2"/>
        <v>PT P2265</v>
      </c>
      <c r="D338" s="1" t="str">
        <f>IFERROR(__xludf.DUMMYFUNCTION("SPLIT(A338,"" "",TRUE,TRUE)"),"EN")</f>
        <v>EN</v>
      </c>
      <c r="E338" s="1" t="str">
        <f>IFERROR(__xludf.DUMMYFUNCTION("""COMPUTED_VALUE"""),"P2265")</f>
        <v>P2265</v>
      </c>
      <c r="F338" s="1">
        <f>IFERROR(__xludf.DUMMYFUNCTION("""COMPUTED_VALUE"""),199.0)</f>
        <v>199</v>
      </c>
    </row>
    <row r="339" ht="15.75" customHeight="1">
      <c r="A339" s="1" t="str">
        <f t="shared" si="3"/>
        <v>EN P3162 15</v>
      </c>
      <c r="C339" s="1" t="str">
        <f t="shared" si="2"/>
        <v>PT P3162</v>
      </c>
      <c r="D339" s="1" t="str">
        <f>IFERROR(__xludf.DUMMYFUNCTION("SPLIT(A339,"" "",TRUE,TRUE)"),"EN")</f>
        <v>EN</v>
      </c>
      <c r="E339" s="1" t="str">
        <f>IFERROR(__xludf.DUMMYFUNCTION("""COMPUTED_VALUE"""),"P3162")</f>
        <v>P3162</v>
      </c>
      <c r="F339" s="1">
        <f>IFERROR(__xludf.DUMMYFUNCTION("""COMPUTED_VALUE"""),15.0)</f>
        <v>15</v>
      </c>
    </row>
    <row r="340" ht="15.75" customHeight="1">
      <c r="A340" s="1" t="str">
        <f t="shared" si="3"/>
        <v>EN P5057 202</v>
      </c>
      <c r="C340" s="1" t="str">
        <f t="shared" si="2"/>
        <v>PT P5057</v>
      </c>
      <c r="D340" s="1" t="str">
        <f>IFERROR(__xludf.DUMMYFUNCTION("SPLIT(A340,"" "",TRUE,TRUE)"),"EN")</f>
        <v>EN</v>
      </c>
      <c r="E340" s="1" t="str">
        <f>IFERROR(__xludf.DUMMYFUNCTION("""COMPUTED_VALUE"""),"P5057")</f>
        <v>P5057</v>
      </c>
      <c r="F340" s="1">
        <f>IFERROR(__xludf.DUMMYFUNCTION("""COMPUTED_VALUE"""),202.0)</f>
        <v>202</v>
      </c>
    </row>
    <row r="341" ht="15.75" customHeight="1">
      <c r="A341" s="1" t="str">
        <f t="shared" si="3"/>
        <v>EN P227 221</v>
      </c>
      <c r="C341" s="1" t="str">
        <f t="shared" si="2"/>
        <v>PT P227</v>
      </c>
      <c r="D341" s="1" t="str">
        <f>IFERROR(__xludf.DUMMYFUNCTION("SPLIT(A341,"" "",TRUE,TRUE)"),"EN")</f>
        <v>EN</v>
      </c>
      <c r="E341" s="1" t="str">
        <f>IFERROR(__xludf.DUMMYFUNCTION("""COMPUTED_VALUE"""),"P227")</f>
        <v>P227</v>
      </c>
      <c r="F341" s="1">
        <f>IFERROR(__xludf.DUMMYFUNCTION("""COMPUTED_VALUE"""),221.0)</f>
        <v>221</v>
      </c>
    </row>
    <row r="342" ht="15.75" customHeight="1">
      <c r="A342" s="1" t="str">
        <f t="shared" si="3"/>
        <v>EN P2563 286</v>
      </c>
      <c r="C342" s="1" t="str">
        <f t="shared" si="2"/>
        <v>PT P2563</v>
      </c>
      <c r="D342" s="1" t="str">
        <f>IFERROR(__xludf.DUMMYFUNCTION("SPLIT(A342,"" "",TRUE,TRUE)"),"EN")</f>
        <v>EN</v>
      </c>
      <c r="E342" s="1" t="str">
        <f>IFERROR(__xludf.DUMMYFUNCTION("""COMPUTED_VALUE"""),"P2563")</f>
        <v>P2563</v>
      </c>
      <c r="F342" s="1">
        <f>IFERROR(__xludf.DUMMYFUNCTION("""COMPUTED_VALUE"""),286.0)</f>
        <v>286</v>
      </c>
    </row>
    <row r="343" ht="15.75" customHeight="1">
      <c r="A343" s="1" t="str">
        <f t="shared" si="3"/>
        <v>EN P1529 203</v>
      </c>
      <c r="C343" s="1" t="str">
        <f t="shared" si="2"/>
        <v>PT P1529</v>
      </c>
      <c r="D343" s="1" t="str">
        <f>IFERROR(__xludf.DUMMYFUNCTION("SPLIT(A343,"" "",TRUE,TRUE)"),"EN")</f>
        <v>EN</v>
      </c>
      <c r="E343" s="1" t="str">
        <f>IFERROR(__xludf.DUMMYFUNCTION("""COMPUTED_VALUE"""),"P1529")</f>
        <v>P1529</v>
      </c>
      <c r="F343" s="1">
        <f>IFERROR(__xludf.DUMMYFUNCTION("""COMPUTED_VALUE"""),203.0)</f>
        <v>203</v>
      </c>
    </row>
    <row r="344" ht="15.75" customHeight="1">
      <c r="A344" s="1" t="str">
        <f t="shared" si="3"/>
        <v>EN P2879 40</v>
      </c>
      <c r="C344" s="1" t="str">
        <f t="shared" si="2"/>
        <v>PT P2879</v>
      </c>
      <c r="D344" s="1" t="str">
        <f>IFERROR(__xludf.DUMMYFUNCTION("SPLIT(A344,"" "",TRUE,TRUE)"),"EN")</f>
        <v>EN</v>
      </c>
      <c r="E344" s="1" t="str">
        <f>IFERROR(__xludf.DUMMYFUNCTION("""COMPUTED_VALUE"""),"P2879")</f>
        <v>P2879</v>
      </c>
      <c r="F344" s="1">
        <f>IFERROR(__xludf.DUMMYFUNCTION("""COMPUTED_VALUE"""),40.0)</f>
        <v>40</v>
      </c>
    </row>
    <row r="345" ht="15.75" customHeight="1">
      <c r="A345" s="1" t="str">
        <f t="shared" si="3"/>
        <v>EN P3900 297</v>
      </c>
      <c r="C345" s="1" t="str">
        <f t="shared" si="2"/>
        <v>PT P3900</v>
      </c>
      <c r="D345" s="1" t="str">
        <f>IFERROR(__xludf.DUMMYFUNCTION("SPLIT(A345,"" "",TRUE,TRUE)"),"EN")</f>
        <v>EN</v>
      </c>
      <c r="E345" s="1" t="str">
        <f>IFERROR(__xludf.DUMMYFUNCTION("""COMPUTED_VALUE"""),"P3900")</f>
        <v>P3900</v>
      </c>
      <c r="F345" s="1">
        <f>IFERROR(__xludf.DUMMYFUNCTION("""COMPUTED_VALUE"""),297.0)</f>
        <v>297</v>
      </c>
    </row>
    <row r="346" ht="15.75" customHeight="1">
      <c r="A346" s="1" t="str">
        <f t="shared" si="3"/>
        <v>EN P3848 236</v>
      </c>
      <c r="C346" s="1" t="str">
        <f t="shared" si="2"/>
        <v>PT P3848</v>
      </c>
      <c r="D346" s="1" t="str">
        <f>IFERROR(__xludf.DUMMYFUNCTION("SPLIT(A346,"" "",TRUE,TRUE)"),"EN")</f>
        <v>EN</v>
      </c>
      <c r="E346" s="1" t="str">
        <f>IFERROR(__xludf.DUMMYFUNCTION("""COMPUTED_VALUE"""),"P3848")</f>
        <v>P3848</v>
      </c>
      <c r="F346" s="1">
        <f>IFERROR(__xludf.DUMMYFUNCTION("""COMPUTED_VALUE"""),236.0)</f>
        <v>236</v>
      </c>
    </row>
    <row r="347" ht="15.75" customHeight="1">
      <c r="A347" s="1" t="str">
        <f t="shared" si="3"/>
        <v>EN P4116 357</v>
      </c>
      <c r="C347" s="1" t="str">
        <f t="shared" si="2"/>
        <v>PT P4116</v>
      </c>
      <c r="D347" s="1" t="str">
        <f>IFERROR(__xludf.DUMMYFUNCTION("SPLIT(A347,"" "",TRUE,TRUE)"),"EN")</f>
        <v>EN</v>
      </c>
      <c r="E347" s="1" t="str">
        <f>IFERROR(__xludf.DUMMYFUNCTION("""COMPUTED_VALUE"""),"P4116")</f>
        <v>P4116</v>
      </c>
      <c r="F347" s="1">
        <f>IFERROR(__xludf.DUMMYFUNCTION("""COMPUTED_VALUE"""),357.0)</f>
        <v>357</v>
      </c>
    </row>
    <row r="348" ht="15.75" customHeight="1">
      <c r="A348" s="1" t="str">
        <f t="shared" si="3"/>
        <v>EN P2646 262</v>
      </c>
      <c r="C348" s="1" t="str">
        <f t="shared" si="2"/>
        <v>PT P2646</v>
      </c>
      <c r="D348" s="1" t="str">
        <f>IFERROR(__xludf.DUMMYFUNCTION("SPLIT(A348,"" "",TRUE,TRUE)"),"EN")</f>
        <v>EN</v>
      </c>
      <c r="E348" s="1" t="str">
        <f>IFERROR(__xludf.DUMMYFUNCTION("""COMPUTED_VALUE"""),"P2646")</f>
        <v>P2646</v>
      </c>
      <c r="F348" s="1">
        <f>IFERROR(__xludf.DUMMYFUNCTION("""COMPUTED_VALUE"""),262.0)</f>
        <v>262</v>
      </c>
    </row>
    <row r="349" ht="15.75" customHeight="1">
      <c r="A349" s="1" t="str">
        <f t="shared" si="3"/>
        <v>EN P4950 42</v>
      </c>
      <c r="C349" s="1" t="str">
        <f t="shared" si="2"/>
        <v>PT P4950</v>
      </c>
      <c r="D349" s="1" t="str">
        <f>IFERROR(__xludf.DUMMYFUNCTION("SPLIT(A349,"" "",TRUE,TRUE)"),"EN")</f>
        <v>EN</v>
      </c>
      <c r="E349" s="1" t="str">
        <f>IFERROR(__xludf.DUMMYFUNCTION("""COMPUTED_VALUE"""),"P4950")</f>
        <v>P4950</v>
      </c>
      <c r="F349" s="1">
        <f>IFERROR(__xludf.DUMMYFUNCTION("""COMPUTED_VALUE"""),42.0)</f>
        <v>42</v>
      </c>
    </row>
    <row r="350" ht="15.75" customHeight="1">
      <c r="A350" s="1" t="str">
        <f t="shared" si="3"/>
        <v>EN P5547 167</v>
      </c>
      <c r="C350" s="1" t="str">
        <f t="shared" si="2"/>
        <v>PT P5547</v>
      </c>
      <c r="D350" s="1" t="str">
        <f>IFERROR(__xludf.DUMMYFUNCTION("SPLIT(A350,"" "",TRUE,TRUE)"),"EN")</f>
        <v>EN</v>
      </c>
      <c r="E350" s="1" t="str">
        <f>IFERROR(__xludf.DUMMYFUNCTION("""COMPUTED_VALUE"""),"P5547")</f>
        <v>P5547</v>
      </c>
      <c r="F350" s="1">
        <f>IFERROR(__xludf.DUMMYFUNCTION("""COMPUTED_VALUE"""),167.0)</f>
        <v>167</v>
      </c>
    </row>
    <row r="351" ht="15.75" customHeight="1">
      <c r="A351" s="1" t="str">
        <f t="shared" si="3"/>
        <v>EN P4217 165</v>
      </c>
      <c r="C351" s="1" t="str">
        <f t="shared" si="2"/>
        <v>PT P4217</v>
      </c>
      <c r="D351" s="1" t="str">
        <f>IFERROR(__xludf.DUMMYFUNCTION("SPLIT(A351,"" "",TRUE,TRUE)"),"EN")</f>
        <v>EN</v>
      </c>
      <c r="E351" s="1" t="str">
        <f>IFERROR(__xludf.DUMMYFUNCTION("""COMPUTED_VALUE"""),"P4217")</f>
        <v>P4217</v>
      </c>
      <c r="F351" s="1">
        <f>IFERROR(__xludf.DUMMYFUNCTION("""COMPUTED_VALUE"""),165.0)</f>
        <v>165</v>
      </c>
    </row>
    <row r="352" ht="15.75" customHeight="1">
      <c r="A352" s="1" t="str">
        <f t="shared" si="3"/>
        <v>EN P1560 201</v>
      </c>
      <c r="C352" s="1" t="str">
        <f t="shared" si="2"/>
        <v>PT P1560</v>
      </c>
      <c r="D352" s="1" t="str">
        <f>IFERROR(__xludf.DUMMYFUNCTION("SPLIT(A352,"" "",TRUE,TRUE)"),"EN")</f>
        <v>EN</v>
      </c>
      <c r="E352" s="1" t="str">
        <f>IFERROR(__xludf.DUMMYFUNCTION("""COMPUTED_VALUE"""),"P1560")</f>
        <v>P1560</v>
      </c>
      <c r="F352" s="1">
        <f>IFERROR(__xludf.DUMMYFUNCTION("""COMPUTED_VALUE"""),201.0)</f>
        <v>201</v>
      </c>
    </row>
    <row r="353" ht="15.75" customHeight="1">
      <c r="A353" s="1" t="str">
        <f t="shared" si="3"/>
        <v>EN P3157 210</v>
      </c>
      <c r="C353" s="1" t="str">
        <f t="shared" si="2"/>
        <v>PT P3157</v>
      </c>
      <c r="D353" s="1" t="str">
        <f>IFERROR(__xludf.DUMMYFUNCTION("SPLIT(A353,"" "",TRUE,TRUE)"),"EN")</f>
        <v>EN</v>
      </c>
      <c r="E353" s="1" t="str">
        <f>IFERROR(__xludf.DUMMYFUNCTION("""COMPUTED_VALUE"""),"P3157")</f>
        <v>P3157</v>
      </c>
      <c r="F353" s="1">
        <f>IFERROR(__xludf.DUMMYFUNCTION("""COMPUTED_VALUE"""),210.0)</f>
        <v>210</v>
      </c>
    </row>
    <row r="354" ht="15.75" customHeight="1">
      <c r="A354" s="1" t="str">
        <f t="shared" si="3"/>
        <v>EN P328 324</v>
      </c>
      <c r="C354" s="1" t="str">
        <f t="shared" si="2"/>
        <v>PT P328</v>
      </c>
      <c r="D354" s="1" t="str">
        <f>IFERROR(__xludf.DUMMYFUNCTION("SPLIT(A354,"" "",TRUE,TRUE)"),"EN")</f>
        <v>EN</v>
      </c>
      <c r="E354" s="1" t="str">
        <f>IFERROR(__xludf.DUMMYFUNCTION("""COMPUTED_VALUE"""),"P328")</f>
        <v>P328</v>
      </c>
      <c r="F354" s="1">
        <f>IFERROR(__xludf.DUMMYFUNCTION("""COMPUTED_VALUE"""),324.0)</f>
        <v>324</v>
      </c>
    </row>
    <row r="355" ht="15.75" customHeight="1">
      <c r="A355" s="1" t="str">
        <f t="shared" si="3"/>
        <v>EN P4740 204</v>
      </c>
      <c r="C355" s="1" t="str">
        <f t="shared" si="2"/>
        <v>PT P4740</v>
      </c>
      <c r="D355" s="1" t="str">
        <f>IFERROR(__xludf.DUMMYFUNCTION("SPLIT(A355,"" "",TRUE,TRUE)"),"EN")</f>
        <v>EN</v>
      </c>
      <c r="E355" s="1" t="str">
        <f>IFERROR(__xludf.DUMMYFUNCTION("""COMPUTED_VALUE"""),"P4740")</f>
        <v>P4740</v>
      </c>
      <c r="F355" s="1">
        <f>IFERROR(__xludf.DUMMYFUNCTION("""COMPUTED_VALUE"""),204.0)</f>
        <v>204</v>
      </c>
    </row>
    <row r="356" ht="15.75" customHeight="1">
      <c r="A356" s="1" t="str">
        <f t="shared" si="3"/>
        <v>EN P4044 350</v>
      </c>
      <c r="C356" s="1" t="str">
        <f t="shared" si="2"/>
        <v>PT P4044</v>
      </c>
      <c r="D356" s="1" t="str">
        <f>IFERROR(__xludf.DUMMYFUNCTION("SPLIT(A356,"" "",TRUE,TRUE)"),"EN")</f>
        <v>EN</v>
      </c>
      <c r="E356" s="1" t="str">
        <f>IFERROR(__xludf.DUMMYFUNCTION("""COMPUTED_VALUE"""),"P4044")</f>
        <v>P4044</v>
      </c>
      <c r="F356" s="1">
        <f>IFERROR(__xludf.DUMMYFUNCTION("""COMPUTED_VALUE"""),350.0)</f>
        <v>350</v>
      </c>
    </row>
    <row r="357" ht="15.75" customHeight="1">
      <c r="A357" s="1" t="str">
        <f t="shared" si="3"/>
        <v>EN P4520 172</v>
      </c>
      <c r="C357" s="1" t="str">
        <f t="shared" si="2"/>
        <v>PT P4520</v>
      </c>
      <c r="D357" s="1" t="str">
        <f>IFERROR(__xludf.DUMMYFUNCTION("SPLIT(A357,"" "",TRUE,TRUE)"),"EN")</f>
        <v>EN</v>
      </c>
      <c r="E357" s="1" t="str">
        <f>IFERROR(__xludf.DUMMYFUNCTION("""COMPUTED_VALUE"""),"P4520")</f>
        <v>P4520</v>
      </c>
      <c r="F357" s="1">
        <f>IFERROR(__xludf.DUMMYFUNCTION("""COMPUTED_VALUE"""),172.0)</f>
        <v>172</v>
      </c>
    </row>
    <row r="358" ht="15.75" customHeight="1">
      <c r="A358" s="1" t="str">
        <f t="shared" si="3"/>
        <v>EN P1225 243</v>
      </c>
      <c r="C358" s="1" t="str">
        <f t="shared" si="2"/>
        <v>PT P1225</v>
      </c>
      <c r="D358" s="1" t="str">
        <f>IFERROR(__xludf.DUMMYFUNCTION("SPLIT(A358,"" "",TRUE,TRUE)"),"EN")</f>
        <v>EN</v>
      </c>
      <c r="E358" s="1" t="str">
        <f>IFERROR(__xludf.DUMMYFUNCTION("""COMPUTED_VALUE"""),"P1225")</f>
        <v>P1225</v>
      </c>
      <c r="F358" s="1">
        <f>IFERROR(__xludf.DUMMYFUNCTION("""COMPUTED_VALUE"""),243.0)</f>
        <v>243</v>
      </c>
    </row>
    <row r="359" ht="15.75" customHeight="1">
      <c r="A359" s="1" t="str">
        <f t="shared" si="3"/>
        <v>EN P4250 291</v>
      </c>
      <c r="C359" s="1" t="str">
        <f t="shared" si="2"/>
        <v>PT P4250</v>
      </c>
      <c r="D359" s="1" t="str">
        <f>IFERROR(__xludf.DUMMYFUNCTION("SPLIT(A359,"" "",TRUE,TRUE)"),"EN")</f>
        <v>EN</v>
      </c>
      <c r="E359" s="1" t="str">
        <f>IFERROR(__xludf.DUMMYFUNCTION("""COMPUTED_VALUE"""),"P4250")</f>
        <v>P4250</v>
      </c>
      <c r="F359" s="1">
        <f>IFERROR(__xludf.DUMMYFUNCTION("""COMPUTED_VALUE"""),291.0)</f>
        <v>291</v>
      </c>
    </row>
    <row r="360" ht="15.75" customHeight="1">
      <c r="A360" s="1" t="str">
        <f t="shared" si="3"/>
        <v>EN P4934 282</v>
      </c>
      <c r="C360" s="1" t="str">
        <f t="shared" si="2"/>
        <v>PT P4934</v>
      </c>
      <c r="D360" s="1" t="str">
        <f>IFERROR(__xludf.DUMMYFUNCTION("SPLIT(A360,"" "",TRUE,TRUE)"),"EN")</f>
        <v>EN</v>
      </c>
      <c r="E360" s="1" t="str">
        <f>IFERROR(__xludf.DUMMYFUNCTION("""COMPUTED_VALUE"""),"P4934")</f>
        <v>P4934</v>
      </c>
      <c r="F360" s="1">
        <f>IFERROR(__xludf.DUMMYFUNCTION("""COMPUTED_VALUE"""),282.0)</f>
        <v>282</v>
      </c>
    </row>
    <row r="361" ht="15.75" customHeight="1">
      <c r="A361" s="1" t="str">
        <f t="shared" si="3"/>
        <v>EN P5886 366</v>
      </c>
      <c r="C361" s="1" t="str">
        <f t="shared" si="2"/>
        <v>PT P5886</v>
      </c>
      <c r="D361" s="1" t="str">
        <f>IFERROR(__xludf.DUMMYFUNCTION("SPLIT(A361,"" "",TRUE,TRUE)"),"EN")</f>
        <v>EN</v>
      </c>
      <c r="E361" s="1" t="str">
        <f>IFERROR(__xludf.DUMMYFUNCTION("""COMPUTED_VALUE"""),"P5886")</f>
        <v>P5886</v>
      </c>
      <c r="F361" s="1">
        <f>IFERROR(__xludf.DUMMYFUNCTION("""COMPUTED_VALUE"""),366.0)</f>
        <v>366</v>
      </c>
    </row>
    <row r="362" ht="15.75" customHeight="1">
      <c r="A362" s="1" t="str">
        <f t="shared" si="3"/>
        <v>EN P1475 99</v>
      </c>
      <c r="C362" s="1" t="str">
        <f t="shared" si="2"/>
        <v>PT P1475</v>
      </c>
      <c r="D362" s="1" t="str">
        <f>IFERROR(__xludf.DUMMYFUNCTION("SPLIT(A362,"" "",TRUE,TRUE)"),"EN")</f>
        <v>EN</v>
      </c>
      <c r="E362" s="1" t="str">
        <f>IFERROR(__xludf.DUMMYFUNCTION("""COMPUTED_VALUE"""),"P1475")</f>
        <v>P1475</v>
      </c>
      <c r="F362" s="1">
        <f>IFERROR(__xludf.DUMMYFUNCTION("""COMPUTED_VALUE"""),99.0)</f>
        <v>99</v>
      </c>
    </row>
    <row r="363" ht="15.75" customHeight="1">
      <c r="A363" s="1" t="str">
        <f t="shared" si="3"/>
        <v>EN P4610 316</v>
      </c>
      <c r="C363" s="1" t="str">
        <f t="shared" si="2"/>
        <v>PT P4610</v>
      </c>
      <c r="D363" s="1" t="str">
        <f>IFERROR(__xludf.DUMMYFUNCTION("SPLIT(A363,"" "",TRUE,TRUE)"),"EN")</f>
        <v>EN</v>
      </c>
      <c r="E363" s="1" t="str">
        <f>IFERROR(__xludf.DUMMYFUNCTION("""COMPUTED_VALUE"""),"P4610")</f>
        <v>P4610</v>
      </c>
      <c r="F363" s="1">
        <f>IFERROR(__xludf.DUMMYFUNCTION("""COMPUTED_VALUE"""),316.0)</f>
        <v>316</v>
      </c>
    </row>
    <row r="364" ht="15.75" customHeight="1">
      <c r="A364" s="1" t="str">
        <f t="shared" si="3"/>
        <v>EN P3735 216</v>
      </c>
      <c r="C364" s="1" t="str">
        <f t="shared" si="2"/>
        <v>PT P3735</v>
      </c>
      <c r="D364" s="1" t="str">
        <f>IFERROR(__xludf.DUMMYFUNCTION("SPLIT(A364,"" "",TRUE,TRUE)"),"EN")</f>
        <v>EN</v>
      </c>
      <c r="E364" s="1" t="str">
        <f>IFERROR(__xludf.DUMMYFUNCTION("""COMPUTED_VALUE"""),"P3735")</f>
        <v>P3735</v>
      </c>
      <c r="F364" s="1">
        <f>IFERROR(__xludf.DUMMYFUNCTION("""COMPUTED_VALUE"""),216.0)</f>
        <v>216</v>
      </c>
    </row>
    <row r="365" ht="15.75" customHeight="1">
      <c r="A365" s="1" t="str">
        <f t="shared" si="3"/>
        <v>EN P2221 118</v>
      </c>
      <c r="C365" s="1" t="str">
        <f t="shared" si="2"/>
        <v>PT P2221</v>
      </c>
      <c r="D365" s="1" t="str">
        <f>IFERROR(__xludf.DUMMYFUNCTION("SPLIT(A365,"" "",TRUE,TRUE)"),"EN")</f>
        <v>EN</v>
      </c>
      <c r="E365" s="1" t="str">
        <f>IFERROR(__xludf.DUMMYFUNCTION("""COMPUTED_VALUE"""),"P2221")</f>
        <v>P2221</v>
      </c>
      <c r="F365" s="1">
        <f>IFERROR(__xludf.DUMMYFUNCTION("""COMPUTED_VALUE"""),118.0)</f>
        <v>118</v>
      </c>
    </row>
    <row r="366" ht="15.75" customHeight="1">
      <c r="A366" s="1" t="str">
        <f t="shared" si="3"/>
        <v>EN P4153 201</v>
      </c>
      <c r="C366" s="1" t="str">
        <f t="shared" si="2"/>
        <v>PT P4153</v>
      </c>
      <c r="D366" s="1" t="str">
        <f>IFERROR(__xludf.DUMMYFUNCTION("SPLIT(A366,"" "",TRUE,TRUE)"),"EN")</f>
        <v>EN</v>
      </c>
      <c r="E366" s="1" t="str">
        <f>IFERROR(__xludf.DUMMYFUNCTION("""COMPUTED_VALUE"""),"P4153")</f>
        <v>P4153</v>
      </c>
      <c r="F366" s="1">
        <f>IFERROR(__xludf.DUMMYFUNCTION("""COMPUTED_VALUE"""),201.0)</f>
        <v>201</v>
      </c>
    </row>
    <row r="367" ht="15.75" customHeight="1">
      <c r="A367" s="1" t="str">
        <f t="shared" si="3"/>
        <v>EN P690 356</v>
      </c>
      <c r="C367" s="1" t="str">
        <f t="shared" si="2"/>
        <v>PT P690</v>
      </c>
      <c r="D367" s="1" t="str">
        <f>IFERROR(__xludf.DUMMYFUNCTION("SPLIT(A367,"" "",TRUE,TRUE)"),"EN")</f>
        <v>EN</v>
      </c>
      <c r="E367" s="1" t="str">
        <f>IFERROR(__xludf.DUMMYFUNCTION("""COMPUTED_VALUE"""),"P690")</f>
        <v>P690</v>
      </c>
      <c r="F367" s="1">
        <f>IFERROR(__xludf.DUMMYFUNCTION("""COMPUTED_VALUE"""),356.0)</f>
        <v>356</v>
      </c>
    </row>
    <row r="368" ht="15.75" customHeight="1">
      <c r="A368" s="1" t="str">
        <f t="shared" si="3"/>
        <v>EN P1790 254</v>
      </c>
      <c r="C368" s="1" t="str">
        <f t="shared" si="2"/>
        <v>PT P1790</v>
      </c>
      <c r="D368" s="1" t="str">
        <f>IFERROR(__xludf.DUMMYFUNCTION("SPLIT(A368,"" "",TRUE,TRUE)"),"EN")</f>
        <v>EN</v>
      </c>
      <c r="E368" s="1" t="str">
        <f>IFERROR(__xludf.DUMMYFUNCTION("""COMPUTED_VALUE"""),"P1790")</f>
        <v>P1790</v>
      </c>
      <c r="F368" s="1">
        <f>IFERROR(__xludf.DUMMYFUNCTION("""COMPUTED_VALUE"""),254.0)</f>
        <v>254</v>
      </c>
    </row>
    <row r="369" ht="15.75" customHeight="1">
      <c r="A369" s="1" t="str">
        <f t="shared" si="3"/>
        <v>EN P1733 74</v>
      </c>
      <c r="C369" s="1" t="str">
        <f t="shared" si="2"/>
        <v>PT P1733</v>
      </c>
      <c r="D369" s="1" t="str">
        <f>IFERROR(__xludf.DUMMYFUNCTION("SPLIT(A369,"" "",TRUE,TRUE)"),"EN")</f>
        <v>EN</v>
      </c>
      <c r="E369" s="1" t="str">
        <f>IFERROR(__xludf.DUMMYFUNCTION("""COMPUTED_VALUE"""),"P1733")</f>
        <v>P1733</v>
      </c>
      <c r="F369" s="1">
        <f>IFERROR(__xludf.DUMMYFUNCTION("""COMPUTED_VALUE"""),74.0)</f>
        <v>74</v>
      </c>
    </row>
    <row r="370" ht="15.75" customHeight="1">
      <c r="A370" s="1" t="str">
        <f t="shared" si="3"/>
        <v>EN P2208 303</v>
      </c>
      <c r="C370" s="1" t="str">
        <f t="shared" si="2"/>
        <v>PT P2208</v>
      </c>
      <c r="D370" s="1" t="str">
        <f>IFERROR(__xludf.DUMMYFUNCTION("SPLIT(A370,"" "",TRUE,TRUE)"),"EN")</f>
        <v>EN</v>
      </c>
      <c r="E370" s="1" t="str">
        <f>IFERROR(__xludf.DUMMYFUNCTION("""COMPUTED_VALUE"""),"P2208")</f>
        <v>P2208</v>
      </c>
      <c r="F370" s="1">
        <f>IFERROR(__xludf.DUMMYFUNCTION("""COMPUTED_VALUE"""),303.0)</f>
        <v>303</v>
      </c>
    </row>
    <row r="371" ht="15.75" customHeight="1">
      <c r="A371" s="1" t="str">
        <f t="shared" si="3"/>
        <v>EN P4081 181</v>
      </c>
      <c r="C371" s="1" t="str">
        <f t="shared" si="2"/>
        <v>PT P4081</v>
      </c>
      <c r="D371" s="1" t="str">
        <f>IFERROR(__xludf.DUMMYFUNCTION("SPLIT(A371,"" "",TRUE,TRUE)"),"EN")</f>
        <v>EN</v>
      </c>
      <c r="E371" s="1" t="str">
        <f>IFERROR(__xludf.DUMMYFUNCTION("""COMPUTED_VALUE"""),"P4081")</f>
        <v>P4081</v>
      </c>
      <c r="F371" s="1">
        <f>IFERROR(__xludf.DUMMYFUNCTION("""COMPUTED_VALUE"""),181.0)</f>
        <v>181</v>
      </c>
    </row>
    <row r="372" ht="15.75" customHeight="1">
      <c r="A372" s="1" t="str">
        <f t="shared" si="3"/>
        <v>EN P1691 228</v>
      </c>
      <c r="C372" s="1" t="str">
        <f t="shared" si="2"/>
        <v>PT P1691</v>
      </c>
      <c r="D372" s="1" t="str">
        <f>IFERROR(__xludf.DUMMYFUNCTION("SPLIT(A372,"" "",TRUE,TRUE)"),"EN")</f>
        <v>EN</v>
      </c>
      <c r="E372" s="1" t="str">
        <f>IFERROR(__xludf.DUMMYFUNCTION("""COMPUTED_VALUE"""),"P1691")</f>
        <v>P1691</v>
      </c>
      <c r="F372" s="1">
        <f>IFERROR(__xludf.DUMMYFUNCTION("""COMPUTED_VALUE"""),228.0)</f>
        <v>228</v>
      </c>
    </row>
    <row r="373" ht="15.75" customHeight="1">
      <c r="A373" s="1" t="str">
        <f t="shared" si="3"/>
        <v>EN P5561 226</v>
      </c>
      <c r="C373" s="1" t="str">
        <f t="shared" si="2"/>
        <v>PT P5561</v>
      </c>
      <c r="D373" s="1" t="str">
        <f>IFERROR(__xludf.DUMMYFUNCTION("SPLIT(A373,"" "",TRUE,TRUE)"),"EN")</f>
        <v>EN</v>
      </c>
      <c r="E373" s="1" t="str">
        <f>IFERROR(__xludf.DUMMYFUNCTION("""COMPUTED_VALUE"""),"P5561")</f>
        <v>P5561</v>
      </c>
      <c r="F373" s="1">
        <f>IFERROR(__xludf.DUMMYFUNCTION("""COMPUTED_VALUE"""),226.0)</f>
        <v>226</v>
      </c>
    </row>
    <row r="374" ht="15.75" customHeight="1">
      <c r="A374" s="1" t="str">
        <f t="shared" si="3"/>
        <v>EN P964 137</v>
      </c>
      <c r="C374" s="1" t="str">
        <f t="shared" si="2"/>
        <v>PT P964</v>
      </c>
      <c r="D374" s="1" t="str">
        <f>IFERROR(__xludf.DUMMYFUNCTION("SPLIT(A374,"" "",TRUE,TRUE)"),"EN")</f>
        <v>EN</v>
      </c>
      <c r="E374" s="1" t="str">
        <f>IFERROR(__xludf.DUMMYFUNCTION("""COMPUTED_VALUE"""),"P964")</f>
        <v>P964</v>
      </c>
      <c r="F374" s="1">
        <f>IFERROR(__xludf.DUMMYFUNCTION("""COMPUTED_VALUE"""),137.0)</f>
        <v>137</v>
      </c>
    </row>
    <row r="375" ht="15.75" customHeight="1">
      <c r="A375" s="1" t="str">
        <f t="shared" si="3"/>
        <v>EN P4307 342</v>
      </c>
      <c r="C375" s="1" t="str">
        <f t="shared" si="2"/>
        <v>PT P4307</v>
      </c>
      <c r="D375" s="1" t="str">
        <f>IFERROR(__xludf.DUMMYFUNCTION("SPLIT(A375,"" "",TRUE,TRUE)"),"EN")</f>
        <v>EN</v>
      </c>
      <c r="E375" s="1" t="str">
        <f>IFERROR(__xludf.DUMMYFUNCTION("""COMPUTED_VALUE"""),"P4307")</f>
        <v>P4307</v>
      </c>
      <c r="F375" s="1">
        <f>IFERROR(__xludf.DUMMYFUNCTION("""COMPUTED_VALUE"""),342.0)</f>
        <v>342</v>
      </c>
    </row>
    <row r="376" ht="15.75" customHeight="1">
      <c r="A376" s="1" t="str">
        <f t="shared" si="3"/>
        <v>EN P5774 365</v>
      </c>
      <c r="C376" s="1" t="str">
        <f t="shared" si="2"/>
        <v>PT P5774</v>
      </c>
      <c r="D376" s="1" t="str">
        <f>IFERROR(__xludf.DUMMYFUNCTION("SPLIT(A376,"" "",TRUE,TRUE)"),"EN")</f>
        <v>EN</v>
      </c>
      <c r="E376" s="1" t="str">
        <f>IFERROR(__xludf.DUMMYFUNCTION("""COMPUTED_VALUE"""),"P5774")</f>
        <v>P5774</v>
      </c>
      <c r="F376" s="1">
        <f>IFERROR(__xludf.DUMMYFUNCTION("""COMPUTED_VALUE"""),365.0)</f>
        <v>365</v>
      </c>
    </row>
    <row r="377" ht="15.75" customHeight="1">
      <c r="A377" s="1" t="str">
        <f t="shared" si="3"/>
        <v>EN P232 142</v>
      </c>
      <c r="C377" s="1" t="str">
        <f t="shared" si="2"/>
        <v>PT P232</v>
      </c>
      <c r="D377" s="1" t="str">
        <f>IFERROR(__xludf.DUMMYFUNCTION("SPLIT(A377,"" "",TRUE,TRUE)"),"EN")</f>
        <v>EN</v>
      </c>
      <c r="E377" s="1" t="str">
        <f>IFERROR(__xludf.DUMMYFUNCTION("""COMPUTED_VALUE"""),"P232")</f>
        <v>P232</v>
      </c>
      <c r="F377" s="1">
        <f>IFERROR(__xludf.DUMMYFUNCTION("""COMPUTED_VALUE"""),142.0)</f>
        <v>142</v>
      </c>
    </row>
    <row r="378" ht="15.75" customHeight="1">
      <c r="A378" s="1" t="str">
        <f t="shared" si="3"/>
        <v>EN P2685 203</v>
      </c>
      <c r="C378" s="1" t="str">
        <f t="shared" si="2"/>
        <v>PT P2685</v>
      </c>
      <c r="D378" s="1" t="str">
        <f>IFERROR(__xludf.DUMMYFUNCTION("SPLIT(A378,"" "",TRUE,TRUE)"),"EN")</f>
        <v>EN</v>
      </c>
      <c r="E378" s="1" t="str">
        <f>IFERROR(__xludf.DUMMYFUNCTION("""COMPUTED_VALUE"""),"P2685")</f>
        <v>P2685</v>
      </c>
      <c r="F378" s="1">
        <f>IFERROR(__xludf.DUMMYFUNCTION("""COMPUTED_VALUE"""),203.0)</f>
        <v>203</v>
      </c>
    </row>
    <row r="379" ht="15.75" customHeight="1">
      <c r="A379" s="1" t="str">
        <f t="shared" si="3"/>
        <v>EN P459 350</v>
      </c>
      <c r="C379" s="1" t="str">
        <f t="shared" si="2"/>
        <v>PT P459</v>
      </c>
      <c r="D379" s="1" t="str">
        <f>IFERROR(__xludf.DUMMYFUNCTION("SPLIT(A379,"" "",TRUE,TRUE)"),"EN")</f>
        <v>EN</v>
      </c>
      <c r="E379" s="1" t="str">
        <f>IFERROR(__xludf.DUMMYFUNCTION("""COMPUTED_VALUE"""),"P459")</f>
        <v>P459</v>
      </c>
      <c r="F379" s="1">
        <f>IFERROR(__xludf.DUMMYFUNCTION("""COMPUTED_VALUE"""),350.0)</f>
        <v>350</v>
      </c>
    </row>
    <row r="380" ht="15.75" customHeight="1">
      <c r="A380" s="1" t="str">
        <f t="shared" si="3"/>
        <v>EN P26 319</v>
      </c>
      <c r="C380" s="1" t="str">
        <f t="shared" si="2"/>
        <v>PT P26</v>
      </c>
      <c r="D380" s="1" t="str">
        <f>IFERROR(__xludf.DUMMYFUNCTION("SPLIT(A380,"" "",TRUE,TRUE)"),"EN")</f>
        <v>EN</v>
      </c>
      <c r="E380" s="1" t="str">
        <f>IFERROR(__xludf.DUMMYFUNCTION("""COMPUTED_VALUE"""),"P26")</f>
        <v>P26</v>
      </c>
      <c r="F380" s="1">
        <f>IFERROR(__xludf.DUMMYFUNCTION("""COMPUTED_VALUE"""),319.0)</f>
        <v>319</v>
      </c>
    </row>
    <row r="381" ht="15.75" customHeight="1">
      <c r="A381" s="1" t="str">
        <f t="shared" si="3"/>
        <v>EN P606 191</v>
      </c>
      <c r="C381" s="1" t="str">
        <f t="shared" si="2"/>
        <v>PT P606</v>
      </c>
      <c r="D381" s="1" t="str">
        <f>IFERROR(__xludf.DUMMYFUNCTION("SPLIT(A381,"" "",TRUE,TRUE)"),"EN")</f>
        <v>EN</v>
      </c>
      <c r="E381" s="1" t="str">
        <f>IFERROR(__xludf.DUMMYFUNCTION("""COMPUTED_VALUE"""),"P606")</f>
        <v>P606</v>
      </c>
      <c r="F381" s="1">
        <f>IFERROR(__xludf.DUMMYFUNCTION("""COMPUTED_VALUE"""),191.0)</f>
        <v>191</v>
      </c>
    </row>
    <row r="382" ht="15.75" customHeight="1">
      <c r="A382" s="1" t="str">
        <f t="shared" si="3"/>
        <v>EN P289 36</v>
      </c>
      <c r="C382" s="1" t="str">
        <f t="shared" si="2"/>
        <v>PT P289</v>
      </c>
      <c r="D382" s="1" t="str">
        <f>IFERROR(__xludf.DUMMYFUNCTION("SPLIT(A382,"" "",TRUE,TRUE)"),"EN")</f>
        <v>EN</v>
      </c>
      <c r="E382" s="1" t="str">
        <f>IFERROR(__xludf.DUMMYFUNCTION("""COMPUTED_VALUE"""),"P289")</f>
        <v>P289</v>
      </c>
      <c r="F382" s="1">
        <f>IFERROR(__xludf.DUMMYFUNCTION("""COMPUTED_VALUE"""),36.0)</f>
        <v>36</v>
      </c>
    </row>
    <row r="383" ht="15.75" customHeight="1">
      <c r="A383" s="1" t="str">
        <f t="shared" si="3"/>
        <v>EN P3753 347</v>
      </c>
      <c r="C383" s="1" t="str">
        <f t="shared" si="2"/>
        <v>PT P3753</v>
      </c>
      <c r="D383" s="1" t="str">
        <f>IFERROR(__xludf.DUMMYFUNCTION("SPLIT(A383,"" "",TRUE,TRUE)"),"EN")</f>
        <v>EN</v>
      </c>
      <c r="E383" s="1" t="str">
        <f>IFERROR(__xludf.DUMMYFUNCTION("""COMPUTED_VALUE"""),"P3753")</f>
        <v>P3753</v>
      </c>
      <c r="F383" s="1">
        <f>IFERROR(__xludf.DUMMYFUNCTION("""COMPUTED_VALUE"""),347.0)</f>
        <v>347</v>
      </c>
    </row>
    <row r="384" ht="15.75" customHeight="1">
      <c r="A384" s="1" t="str">
        <f t="shared" si="3"/>
        <v>EN P1250 172</v>
      </c>
      <c r="C384" s="1" t="str">
        <f t="shared" si="2"/>
        <v>PT P1250</v>
      </c>
      <c r="D384" s="1" t="str">
        <f>IFERROR(__xludf.DUMMYFUNCTION("SPLIT(A384,"" "",TRUE,TRUE)"),"EN")</f>
        <v>EN</v>
      </c>
      <c r="E384" s="1" t="str">
        <f>IFERROR(__xludf.DUMMYFUNCTION("""COMPUTED_VALUE"""),"P1250")</f>
        <v>P1250</v>
      </c>
      <c r="F384" s="1">
        <f>IFERROR(__xludf.DUMMYFUNCTION("""COMPUTED_VALUE"""),172.0)</f>
        <v>172</v>
      </c>
    </row>
    <row r="385" ht="15.75" customHeight="1">
      <c r="A385" s="1" t="str">
        <f t="shared" si="3"/>
        <v>EN P2519 186</v>
      </c>
      <c r="C385" s="1" t="str">
        <f t="shared" si="2"/>
        <v>PT P2519</v>
      </c>
      <c r="D385" s="1" t="str">
        <f>IFERROR(__xludf.DUMMYFUNCTION("SPLIT(A385,"" "",TRUE,TRUE)"),"EN")</f>
        <v>EN</v>
      </c>
      <c r="E385" s="1" t="str">
        <f>IFERROR(__xludf.DUMMYFUNCTION("""COMPUTED_VALUE"""),"P2519")</f>
        <v>P2519</v>
      </c>
      <c r="F385" s="1">
        <f>IFERROR(__xludf.DUMMYFUNCTION("""COMPUTED_VALUE"""),186.0)</f>
        <v>186</v>
      </c>
    </row>
    <row r="386" ht="15.75" customHeight="1">
      <c r="A386" s="1" t="str">
        <f t="shared" si="3"/>
        <v>EN P4794 386</v>
      </c>
      <c r="C386" s="1" t="str">
        <f t="shared" si="2"/>
        <v>PT P4794</v>
      </c>
      <c r="D386" s="1" t="str">
        <f>IFERROR(__xludf.DUMMYFUNCTION("SPLIT(A386,"" "",TRUE,TRUE)"),"EN")</f>
        <v>EN</v>
      </c>
      <c r="E386" s="1" t="str">
        <f>IFERROR(__xludf.DUMMYFUNCTION("""COMPUTED_VALUE"""),"P4794")</f>
        <v>P4794</v>
      </c>
      <c r="F386" s="1">
        <f>IFERROR(__xludf.DUMMYFUNCTION("""COMPUTED_VALUE"""),386.0)</f>
        <v>386</v>
      </c>
    </row>
    <row r="387" ht="15.75" customHeight="1">
      <c r="A387" s="1" t="str">
        <f t="shared" si="3"/>
        <v>EN P2935 363</v>
      </c>
      <c r="C387" s="1" t="str">
        <f t="shared" si="2"/>
        <v>PT P2935</v>
      </c>
      <c r="D387" s="1" t="str">
        <f>IFERROR(__xludf.DUMMYFUNCTION("SPLIT(A387,"" "",TRUE,TRUE)"),"EN")</f>
        <v>EN</v>
      </c>
      <c r="E387" s="1" t="str">
        <f>IFERROR(__xludf.DUMMYFUNCTION("""COMPUTED_VALUE"""),"P2935")</f>
        <v>P2935</v>
      </c>
      <c r="F387" s="1">
        <f>IFERROR(__xludf.DUMMYFUNCTION("""COMPUTED_VALUE"""),363.0)</f>
        <v>363</v>
      </c>
    </row>
    <row r="388" ht="15.75" customHeight="1">
      <c r="A388" s="1" t="str">
        <f t="shared" si="3"/>
        <v>EN P811 352</v>
      </c>
      <c r="C388" s="1" t="str">
        <f t="shared" si="2"/>
        <v>PT P811</v>
      </c>
      <c r="D388" s="1" t="str">
        <f>IFERROR(__xludf.DUMMYFUNCTION("SPLIT(A388,"" "",TRUE,TRUE)"),"EN")</f>
        <v>EN</v>
      </c>
      <c r="E388" s="1" t="str">
        <f>IFERROR(__xludf.DUMMYFUNCTION("""COMPUTED_VALUE"""),"P811")</f>
        <v>P811</v>
      </c>
      <c r="F388" s="1">
        <f>IFERROR(__xludf.DUMMYFUNCTION("""COMPUTED_VALUE"""),352.0)</f>
        <v>352</v>
      </c>
    </row>
    <row r="389" ht="15.75" customHeight="1">
      <c r="A389" s="1" t="str">
        <f t="shared" si="3"/>
        <v>EN P5827 11</v>
      </c>
      <c r="C389" s="1" t="str">
        <f t="shared" si="2"/>
        <v>PT P5827</v>
      </c>
      <c r="D389" s="1" t="str">
        <f>IFERROR(__xludf.DUMMYFUNCTION("SPLIT(A389,"" "",TRUE,TRUE)"),"EN")</f>
        <v>EN</v>
      </c>
      <c r="E389" s="1" t="str">
        <f>IFERROR(__xludf.DUMMYFUNCTION("""COMPUTED_VALUE"""),"P5827")</f>
        <v>P5827</v>
      </c>
      <c r="F389" s="1">
        <f>IFERROR(__xludf.DUMMYFUNCTION("""COMPUTED_VALUE"""),11.0)</f>
        <v>11</v>
      </c>
    </row>
    <row r="390" ht="15.75" customHeight="1">
      <c r="A390" s="1" t="str">
        <f t="shared" si="3"/>
        <v>EN P576 322</v>
      </c>
      <c r="C390" s="1" t="str">
        <f t="shared" si="2"/>
        <v>PT P576</v>
      </c>
      <c r="D390" s="1" t="str">
        <f>IFERROR(__xludf.DUMMYFUNCTION("SPLIT(A390,"" "",TRUE,TRUE)"),"EN")</f>
        <v>EN</v>
      </c>
      <c r="E390" s="1" t="str">
        <f>IFERROR(__xludf.DUMMYFUNCTION("""COMPUTED_VALUE"""),"P576")</f>
        <v>P576</v>
      </c>
      <c r="F390" s="1">
        <f>IFERROR(__xludf.DUMMYFUNCTION("""COMPUTED_VALUE"""),322.0)</f>
        <v>322</v>
      </c>
    </row>
    <row r="391" ht="15.75" customHeight="1">
      <c r="A391" s="1" t="str">
        <f t="shared" si="3"/>
        <v>EN P19 177</v>
      </c>
      <c r="C391" s="1" t="str">
        <f t="shared" si="2"/>
        <v>PT P19</v>
      </c>
      <c r="D391" s="1" t="str">
        <f>IFERROR(__xludf.DUMMYFUNCTION("SPLIT(A391,"" "",TRUE,TRUE)"),"EN")</f>
        <v>EN</v>
      </c>
      <c r="E391" s="1" t="str">
        <f>IFERROR(__xludf.DUMMYFUNCTION("""COMPUTED_VALUE"""),"P19")</f>
        <v>P19</v>
      </c>
      <c r="F391" s="1">
        <f>IFERROR(__xludf.DUMMYFUNCTION("""COMPUTED_VALUE"""),177.0)</f>
        <v>177</v>
      </c>
    </row>
    <row r="392" ht="15.75" customHeight="1">
      <c r="A392" s="1" t="str">
        <f t="shared" si="3"/>
        <v>EN P5812 281</v>
      </c>
      <c r="C392" s="1" t="str">
        <f t="shared" si="2"/>
        <v>PT P5812</v>
      </c>
      <c r="D392" s="1" t="str">
        <f>IFERROR(__xludf.DUMMYFUNCTION("SPLIT(A392,"" "",TRUE,TRUE)"),"EN")</f>
        <v>EN</v>
      </c>
      <c r="E392" s="1" t="str">
        <f>IFERROR(__xludf.DUMMYFUNCTION("""COMPUTED_VALUE"""),"P5812")</f>
        <v>P5812</v>
      </c>
      <c r="F392" s="1">
        <f>IFERROR(__xludf.DUMMYFUNCTION("""COMPUTED_VALUE"""),281.0)</f>
        <v>281</v>
      </c>
    </row>
    <row r="393" ht="15.75" customHeight="1">
      <c r="A393" s="1" t="str">
        <f t="shared" si="3"/>
        <v>EN P75 81</v>
      </c>
      <c r="C393" s="1" t="str">
        <f t="shared" si="2"/>
        <v>PT P75</v>
      </c>
      <c r="D393" s="1" t="str">
        <f>IFERROR(__xludf.DUMMYFUNCTION("SPLIT(A393,"" "",TRUE,TRUE)"),"EN")</f>
        <v>EN</v>
      </c>
      <c r="E393" s="1" t="str">
        <f>IFERROR(__xludf.DUMMYFUNCTION("""COMPUTED_VALUE"""),"P75")</f>
        <v>P75</v>
      </c>
      <c r="F393" s="1">
        <f>IFERROR(__xludf.DUMMYFUNCTION("""COMPUTED_VALUE"""),81.0)</f>
        <v>81</v>
      </c>
    </row>
    <row r="394" ht="15.75" customHeight="1">
      <c r="A394" s="1" t="str">
        <f t="shared" si="3"/>
        <v>EN P46 311</v>
      </c>
      <c r="C394" s="1" t="str">
        <f t="shared" si="2"/>
        <v>PT P46</v>
      </c>
      <c r="D394" s="1" t="str">
        <f>IFERROR(__xludf.DUMMYFUNCTION("SPLIT(A394,"" "",TRUE,TRUE)"),"EN")</f>
        <v>EN</v>
      </c>
      <c r="E394" s="1" t="str">
        <f>IFERROR(__xludf.DUMMYFUNCTION("""COMPUTED_VALUE"""),"P46")</f>
        <v>P46</v>
      </c>
      <c r="F394" s="1">
        <f>IFERROR(__xludf.DUMMYFUNCTION("""COMPUTED_VALUE"""),311.0)</f>
        <v>311</v>
      </c>
    </row>
    <row r="395" ht="15.75" customHeight="1">
      <c r="A395" s="1" t="str">
        <f t="shared" si="3"/>
        <v>EN P3305 60</v>
      </c>
      <c r="C395" s="1" t="str">
        <f t="shared" si="2"/>
        <v>PT P3305</v>
      </c>
      <c r="D395" s="1" t="str">
        <f>IFERROR(__xludf.DUMMYFUNCTION("SPLIT(A395,"" "",TRUE,TRUE)"),"EN")</f>
        <v>EN</v>
      </c>
      <c r="E395" s="1" t="str">
        <f>IFERROR(__xludf.DUMMYFUNCTION("""COMPUTED_VALUE"""),"P3305")</f>
        <v>P3305</v>
      </c>
      <c r="F395" s="1">
        <f>IFERROR(__xludf.DUMMYFUNCTION("""COMPUTED_VALUE"""),60.0)</f>
        <v>60</v>
      </c>
    </row>
    <row r="396" ht="15.75" customHeight="1">
      <c r="A396" s="1" t="str">
        <f t="shared" si="3"/>
        <v>EN P2030 89</v>
      </c>
      <c r="C396" s="1" t="str">
        <f t="shared" si="2"/>
        <v>PT P2030</v>
      </c>
      <c r="D396" s="1" t="str">
        <f>IFERROR(__xludf.DUMMYFUNCTION("SPLIT(A396,"" "",TRUE,TRUE)"),"EN")</f>
        <v>EN</v>
      </c>
      <c r="E396" s="1" t="str">
        <f>IFERROR(__xludf.DUMMYFUNCTION("""COMPUTED_VALUE"""),"P2030")</f>
        <v>P2030</v>
      </c>
      <c r="F396" s="1">
        <f>IFERROR(__xludf.DUMMYFUNCTION("""COMPUTED_VALUE"""),89.0)</f>
        <v>89</v>
      </c>
    </row>
    <row r="397" ht="15.75" customHeight="1">
      <c r="A397" s="1" t="str">
        <f t="shared" si="3"/>
        <v>EN P4483 380</v>
      </c>
      <c r="C397" s="1" t="str">
        <f t="shared" si="2"/>
        <v>PT P4483</v>
      </c>
      <c r="D397" s="1" t="str">
        <f>IFERROR(__xludf.DUMMYFUNCTION("SPLIT(A397,"" "",TRUE,TRUE)"),"EN")</f>
        <v>EN</v>
      </c>
      <c r="E397" s="1" t="str">
        <f>IFERROR(__xludf.DUMMYFUNCTION("""COMPUTED_VALUE"""),"P4483")</f>
        <v>P4483</v>
      </c>
      <c r="F397" s="1">
        <f>IFERROR(__xludf.DUMMYFUNCTION("""COMPUTED_VALUE"""),380.0)</f>
        <v>380</v>
      </c>
    </row>
    <row r="398" ht="15.75" customHeight="1">
      <c r="A398" s="1" t="str">
        <f t="shared" si="3"/>
        <v>EN P4800 66</v>
      </c>
      <c r="C398" s="1" t="str">
        <f t="shared" si="2"/>
        <v>PT P4800</v>
      </c>
      <c r="D398" s="1" t="str">
        <f>IFERROR(__xludf.DUMMYFUNCTION("SPLIT(A398,"" "",TRUE,TRUE)"),"EN")</f>
        <v>EN</v>
      </c>
      <c r="E398" s="1" t="str">
        <f>IFERROR(__xludf.DUMMYFUNCTION("""COMPUTED_VALUE"""),"P4800")</f>
        <v>P4800</v>
      </c>
      <c r="F398" s="1">
        <f>IFERROR(__xludf.DUMMYFUNCTION("""COMPUTED_VALUE"""),66.0)</f>
        <v>66</v>
      </c>
    </row>
    <row r="399" ht="15.75" customHeight="1">
      <c r="A399" s="1" t="str">
        <f t="shared" si="3"/>
        <v>EN P4152 29</v>
      </c>
      <c r="C399" s="1" t="str">
        <f t="shared" si="2"/>
        <v>PT P4152</v>
      </c>
      <c r="D399" s="1" t="str">
        <f>IFERROR(__xludf.DUMMYFUNCTION("SPLIT(A399,"" "",TRUE,TRUE)"),"EN")</f>
        <v>EN</v>
      </c>
      <c r="E399" s="1" t="str">
        <f>IFERROR(__xludf.DUMMYFUNCTION("""COMPUTED_VALUE"""),"P4152")</f>
        <v>P4152</v>
      </c>
      <c r="F399" s="1">
        <f>IFERROR(__xludf.DUMMYFUNCTION("""COMPUTED_VALUE"""),29.0)</f>
        <v>29</v>
      </c>
    </row>
    <row r="400" ht="15.75" customHeight="1">
      <c r="A400" s="1" t="str">
        <f t="shared" si="3"/>
        <v>EN P442 208</v>
      </c>
      <c r="C400" s="1" t="str">
        <f t="shared" si="2"/>
        <v>PT P442</v>
      </c>
      <c r="D400" s="1" t="str">
        <f>IFERROR(__xludf.DUMMYFUNCTION("SPLIT(A400,"" "",TRUE,TRUE)"),"EN")</f>
        <v>EN</v>
      </c>
      <c r="E400" s="1" t="str">
        <f>IFERROR(__xludf.DUMMYFUNCTION("""COMPUTED_VALUE"""),"P442")</f>
        <v>P442</v>
      </c>
      <c r="F400" s="1">
        <f>IFERROR(__xludf.DUMMYFUNCTION("""COMPUTED_VALUE"""),208.0)</f>
        <v>208</v>
      </c>
    </row>
    <row r="401" ht="15.75" customHeight="1">
      <c r="A401" s="1" t="str">
        <f t="shared" si="3"/>
        <v>EN P3486 144</v>
      </c>
      <c r="C401" s="1" t="str">
        <f t="shared" si="2"/>
        <v>PT P3486</v>
      </c>
      <c r="D401" s="1" t="str">
        <f>IFERROR(__xludf.DUMMYFUNCTION("SPLIT(A401,"" "",TRUE,TRUE)"),"EN")</f>
        <v>EN</v>
      </c>
      <c r="E401" s="1" t="str">
        <f>IFERROR(__xludf.DUMMYFUNCTION("""COMPUTED_VALUE"""),"P3486")</f>
        <v>P3486</v>
      </c>
      <c r="F401" s="1">
        <f>IFERROR(__xludf.DUMMYFUNCTION("""COMPUTED_VALUE"""),144.0)</f>
        <v>144</v>
      </c>
    </row>
    <row r="402" ht="15.75" customHeight="1">
      <c r="A402" s="1" t="str">
        <f t="shared" si="3"/>
        <v>EN P5861 27</v>
      </c>
      <c r="C402" s="1" t="str">
        <f t="shared" si="2"/>
        <v>PT P5861</v>
      </c>
      <c r="D402" s="1" t="str">
        <f>IFERROR(__xludf.DUMMYFUNCTION("SPLIT(A402,"" "",TRUE,TRUE)"),"EN")</f>
        <v>EN</v>
      </c>
      <c r="E402" s="1" t="str">
        <f>IFERROR(__xludf.DUMMYFUNCTION("""COMPUTED_VALUE"""),"P5861")</f>
        <v>P5861</v>
      </c>
      <c r="F402" s="1">
        <f>IFERROR(__xludf.DUMMYFUNCTION("""COMPUTED_VALUE"""),27.0)</f>
        <v>27</v>
      </c>
    </row>
    <row r="403" ht="15.75" customHeight="1">
      <c r="A403" s="1" t="str">
        <f t="shared" si="3"/>
        <v>EN P1450 86</v>
      </c>
      <c r="C403" s="1" t="str">
        <f t="shared" si="2"/>
        <v>PT P1450</v>
      </c>
      <c r="D403" s="1" t="str">
        <f>IFERROR(__xludf.DUMMYFUNCTION("SPLIT(A403,"" "",TRUE,TRUE)"),"EN")</f>
        <v>EN</v>
      </c>
      <c r="E403" s="1" t="str">
        <f>IFERROR(__xludf.DUMMYFUNCTION("""COMPUTED_VALUE"""),"P1450")</f>
        <v>P1450</v>
      </c>
      <c r="F403" s="1">
        <f>IFERROR(__xludf.DUMMYFUNCTION("""COMPUTED_VALUE"""),86.0)</f>
        <v>86</v>
      </c>
    </row>
    <row r="404" ht="15.75" customHeight="1">
      <c r="A404" s="1" t="str">
        <f t="shared" si="3"/>
        <v>EN P690 189</v>
      </c>
      <c r="C404" s="1" t="str">
        <f t="shared" si="2"/>
        <v>PT P690</v>
      </c>
      <c r="D404" s="1" t="str">
        <f>IFERROR(__xludf.DUMMYFUNCTION("SPLIT(A404,"" "",TRUE,TRUE)"),"EN")</f>
        <v>EN</v>
      </c>
      <c r="E404" s="1" t="str">
        <f>IFERROR(__xludf.DUMMYFUNCTION("""COMPUTED_VALUE"""),"P690")</f>
        <v>P690</v>
      </c>
      <c r="F404" s="1">
        <f>IFERROR(__xludf.DUMMYFUNCTION("""COMPUTED_VALUE"""),189.0)</f>
        <v>189</v>
      </c>
    </row>
    <row r="405" ht="15.75" customHeight="1">
      <c r="A405" s="1" t="str">
        <f t="shared" si="3"/>
        <v>EN P4512 318</v>
      </c>
      <c r="C405" s="1" t="str">
        <f t="shared" si="2"/>
        <v>PT P4512</v>
      </c>
      <c r="D405" s="1" t="str">
        <f>IFERROR(__xludf.DUMMYFUNCTION("SPLIT(A405,"" "",TRUE,TRUE)"),"EN")</f>
        <v>EN</v>
      </c>
      <c r="E405" s="1" t="str">
        <f>IFERROR(__xludf.DUMMYFUNCTION("""COMPUTED_VALUE"""),"P4512")</f>
        <v>P4512</v>
      </c>
      <c r="F405" s="1">
        <f>IFERROR(__xludf.DUMMYFUNCTION("""COMPUTED_VALUE"""),318.0)</f>
        <v>318</v>
      </c>
    </row>
    <row r="406" ht="15.75" customHeight="1">
      <c r="A406" s="1" t="str">
        <f t="shared" si="3"/>
        <v>EN P1075 263</v>
      </c>
      <c r="C406" s="1" t="str">
        <f t="shared" si="2"/>
        <v>PT P1075</v>
      </c>
      <c r="D406" s="1" t="str">
        <f>IFERROR(__xludf.DUMMYFUNCTION("SPLIT(A406,"" "",TRUE,TRUE)"),"EN")</f>
        <v>EN</v>
      </c>
      <c r="E406" s="1" t="str">
        <f>IFERROR(__xludf.DUMMYFUNCTION("""COMPUTED_VALUE"""),"P1075")</f>
        <v>P1075</v>
      </c>
      <c r="F406" s="1">
        <f>IFERROR(__xludf.DUMMYFUNCTION("""COMPUTED_VALUE"""),263.0)</f>
        <v>263</v>
      </c>
    </row>
    <row r="407" ht="15.75" customHeight="1">
      <c r="A407" s="1" t="str">
        <f t="shared" si="3"/>
        <v>EN P1264 65</v>
      </c>
      <c r="C407" s="1" t="str">
        <f t="shared" si="2"/>
        <v>PT P1264</v>
      </c>
      <c r="D407" s="1" t="str">
        <f>IFERROR(__xludf.DUMMYFUNCTION("SPLIT(A407,"" "",TRUE,TRUE)"),"EN")</f>
        <v>EN</v>
      </c>
      <c r="E407" s="1" t="str">
        <f>IFERROR(__xludf.DUMMYFUNCTION("""COMPUTED_VALUE"""),"P1264")</f>
        <v>P1264</v>
      </c>
      <c r="F407" s="1">
        <f>IFERROR(__xludf.DUMMYFUNCTION("""COMPUTED_VALUE"""),65.0)</f>
        <v>65</v>
      </c>
    </row>
    <row r="408" ht="15.75" customHeight="1">
      <c r="A408" s="1" t="str">
        <f t="shared" si="3"/>
        <v>EN P312 152</v>
      </c>
      <c r="C408" s="1" t="str">
        <f t="shared" si="2"/>
        <v>PT P312</v>
      </c>
      <c r="D408" s="1" t="str">
        <f>IFERROR(__xludf.DUMMYFUNCTION("SPLIT(A408,"" "",TRUE,TRUE)"),"EN")</f>
        <v>EN</v>
      </c>
      <c r="E408" s="1" t="str">
        <f>IFERROR(__xludf.DUMMYFUNCTION("""COMPUTED_VALUE"""),"P312")</f>
        <v>P312</v>
      </c>
      <c r="F408" s="1">
        <f>IFERROR(__xludf.DUMMYFUNCTION("""COMPUTED_VALUE"""),152.0)</f>
        <v>152</v>
      </c>
    </row>
    <row r="409" ht="15.75" customHeight="1">
      <c r="A409" s="1" t="str">
        <f t="shared" si="3"/>
        <v>EN P2229 263</v>
      </c>
      <c r="C409" s="1" t="str">
        <f t="shared" si="2"/>
        <v>PT P2229</v>
      </c>
      <c r="D409" s="1" t="str">
        <f>IFERROR(__xludf.DUMMYFUNCTION("SPLIT(A409,"" "",TRUE,TRUE)"),"EN")</f>
        <v>EN</v>
      </c>
      <c r="E409" s="1" t="str">
        <f>IFERROR(__xludf.DUMMYFUNCTION("""COMPUTED_VALUE"""),"P2229")</f>
        <v>P2229</v>
      </c>
      <c r="F409" s="1">
        <f>IFERROR(__xludf.DUMMYFUNCTION("""COMPUTED_VALUE"""),263.0)</f>
        <v>263</v>
      </c>
    </row>
    <row r="410" ht="15.75" customHeight="1">
      <c r="A410" s="1" t="str">
        <f t="shared" si="3"/>
        <v>EN P3258 257</v>
      </c>
      <c r="C410" s="1" t="str">
        <f t="shared" si="2"/>
        <v>PT P3258</v>
      </c>
      <c r="D410" s="1" t="str">
        <f>IFERROR(__xludf.DUMMYFUNCTION("SPLIT(A410,"" "",TRUE,TRUE)"),"EN")</f>
        <v>EN</v>
      </c>
      <c r="E410" s="1" t="str">
        <f>IFERROR(__xludf.DUMMYFUNCTION("""COMPUTED_VALUE"""),"P3258")</f>
        <v>P3258</v>
      </c>
      <c r="F410" s="1">
        <f>IFERROR(__xludf.DUMMYFUNCTION("""COMPUTED_VALUE"""),257.0)</f>
        <v>257</v>
      </c>
    </row>
    <row r="411" ht="15.75" customHeight="1">
      <c r="A411" s="1" t="str">
        <f t="shared" si="3"/>
        <v>EN P4604 180</v>
      </c>
      <c r="C411" s="1" t="str">
        <f t="shared" si="2"/>
        <v>PT P4604</v>
      </c>
      <c r="D411" s="1" t="str">
        <f>IFERROR(__xludf.DUMMYFUNCTION("SPLIT(A411,"" "",TRUE,TRUE)"),"EN")</f>
        <v>EN</v>
      </c>
      <c r="E411" s="1" t="str">
        <f>IFERROR(__xludf.DUMMYFUNCTION("""COMPUTED_VALUE"""),"P4604")</f>
        <v>P4604</v>
      </c>
      <c r="F411" s="1">
        <f>IFERROR(__xludf.DUMMYFUNCTION("""COMPUTED_VALUE"""),180.0)</f>
        <v>180</v>
      </c>
    </row>
    <row r="412" ht="15.75" customHeight="1">
      <c r="A412" s="1" t="str">
        <f t="shared" si="3"/>
        <v>EN P74 9</v>
      </c>
      <c r="C412" s="1" t="str">
        <f t="shared" si="2"/>
        <v>PT P74</v>
      </c>
      <c r="D412" s="1" t="str">
        <f>IFERROR(__xludf.DUMMYFUNCTION("SPLIT(A412,"" "",TRUE,TRUE)"),"EN")</f>
        <v>EN</v>
      </c>
      <c r="E412" s="1" t="str">
        <f>IFERROR(__xludf.DUMMYFUNCTION("""COMPUTED_VALUE"""),"P74")</f>
        <v>P74</v>
      </c>
      <c r="F412" s="1">
        <f>IFERROR(__xludf.DUMMYFUNCTION("""COMPUTED_VALUE"""),9.0)</f>
        <v>9</v>
      </c>
    </row>
    <row r="413" ht="15.75" customHeight="1">
      <c r="A413" s="1" t="str">
        <f t="shared" si="3"/>
        <v>EN P959 242</v>
      </c>
      <c r="C413" s="1" t="str">
        <f t="shared" si="2"/>
        <v>PT P959</v>
      </c>
      <c r="D413" s="1" t="str">
        <f>IFERROR(__xludf.DUMMYFUNCTION("SPLIT(A413,"" "",TRUE,TRUE)"),"EN")</f>
        <v>EN</v>
      </c>
      <c r="E413" s="1" t="str">
        <f>IFERROR(__xludf.DUMMYFUNCTION("""COMPUTED_VALUE"""),"P959")</f>
        <v>P959</v>
      </c>
      <c r="F413" s="1">
        <f>IFERROR(__xludf.DUMMYFUNCTION("""COMPUTED_VALUE"""),242.0)</f>
        <v>242</v>
      </c>
    </row>
    <row r="414" ht="15.75" customHeight="1">
      <c r="A414" s="1" t="str">
        <f t="shared" si="3"/>
        <v>EN P2173 369</v>
      </c>
      <c r="C414" s="1" t="str">
        <f t="shared" si="2"/>
        <v>PT P2173</v>
      </c>
      <c r="D414" s="1" t="str">
        <f>IFERROR(__xludf.DUMMYFUNCTION("SPLIT(A414,"" "",TRUE,TRUE)"),"EN")</f>
        <v>EN</v>
      </c>
      <c r="E414" s="1" t="str">
        <f>IFERROR(__xludf.DUMMYFUNCTION("""COMPUTED_VALUE"""),"P2173")</f>
        <v>P2173</v>
      </c>
      <c r="F414" s="1">
        <f>IFERROR(__xludf.DUMMYFUNCTION("""COMPUTED_VALUE"""),369.0)</f>
        <v>369</v>
      </c>
    </row>
    <row r="415" ht="15.75" customHeight="1">
      <c r="A415" s="1" t="str">
        <f t="shared" si="3"/>
        <v>EN P3794 270</v>
      </c>
      <c r="C415" s="1" t="str">
        <f t="shared" si="2"/>
        <v>PT P3794</v>
      </c>
      <c r="D415" s="1" t="str">
        <f>IFERROR(__xludf.DUMMYFUNCTION("SPLIT(A415,"" "",TRUE,TRUE)"),"EN")</f>
        <v>EN</v>
      </c>
      <c r="E415" s="1" t="str">
        <f>IFERROR(__xludf.DUMMYFUNCTION("""COMPUTED_VALUE"""),"P3794")</f>
        <v>P3794</v>
      </c>
      <c r="F415" s="1">
        <f>IFERROR(__xludf.DUMMYFUNCTION("""COMPUTED_VALUE"""),270.0)</f>
        <v>270</v>
      </c>
    </row>
    <row r="416" ht="15.75" customHeight="1">
      <c r="A416" s="1" t="str">
        <f t="shared" si="3"/>
        <v>EN P5245 79</v>
      </c>
      <c r="C416" s="1" t="str">
        <f t="shared" si="2"/>
        <v>PT P5245</v>
      </c>
      <c r="D416" s="1" t="str">
        <f>IFERROR(__xludf.DUMMYFUNCTION("SPLIT(A416,"" "",TRUE,TRUE)"),"EN")</f>
        <v>EN</v>
      </c>
      <c r="E416" s="1" t="str">
        <f>IFERROR(__xludf.DUMMYFUNCTION("""COMPUTED_VALUE"""),"P5245")</f>
        <v>P5245</v>
      </c>
      <c r="F416" s="1">
        <f>IFERROR(__xludf.DUMMYFUNCTION("""COMPUTED_VALUE"""),79.0)</f>
        <v>79</v>
      </c>
    </row>
    <row r="417" ht="15.75" customHeight="1">
      <c r="A417" s="1" t="str">
        <f t="shared" si="3"/>
        <v>EN P2481 156</v>
      </c>
      <c r="C417" s="1" t="str">
        <f t="shared" si="2"/>
        <v>PT P2481</v>
      </c>
      <c r="D417" s="1" t="str">
        <f>IFERROR(__xludf.DUMMYFUNCTION("SPLIT(A417,"" "",TRUE,TRUE)"),"EN")</f>
        <v>EN</v>
      </c>
      <c r="E417" s="1" t="str">
        <f>IFERROR(__xludf.DUMMYFUNCTION("""COMPUTED_VALUE"""),"P2481")</f>
        <v>P2481</v>
      </c>
      <c r="F417" s="1">
        <f>IFERROR(__xludf.DUMMYFUNCTION("""COMPUTED_VALUE"""),156.0)</f>
        <v>156</v>
      </c>
    </row>
    <row r="418" ht="15.75" customHeight="1">
      <c r="A418" s="1" t="str">
        <f t="shared" si="3"/>
        <v>EN P938 239</v>
      </c>
      <c r="C418" s="1" t="str">
        <f t="shared" si="2"/>
        <v>PT P938</v>
      </c>
      <c r="D418" s="1" t="str">
        <f>IFERROR(__xludf.DUMMYFUNCTION("SPLIT(A418,"" "",TRUE,TRUE)"),"EN")</f>
        <v>EN</v>
      </c>
      <c r="E418" s="1" t="str">
        <f>IFERROR(__xludf.DUMMYFUNCTION("""COMPUTED_VALUE"""),"P938")</f>
        <v>P938</v>
      </c>
      <c r="F418" s="1">
        <f>IFERROR(__xludf.DUMMYFUNCTION("""COMPUTED_VALUE"""),239.0)</f>
        <v>239</v>
      </c>
    </row>
    <row r="419" ht="15.75" customHeight="1">
      <c r="A419" s="1" t="str">
        <f t="shared" si="3"/>
        <v>EN P3381 258</v>
      </c>
      <c r="C419" s="1" t="str">
        <f t="shared" si="2"/>
        <v>PT P3381</v>
      </c>
      <c r="D419" s="1" t="str">
        <f>IFERROR(__xludf.DUMMYFUNCTION("SPLIT(A419,"" "",TRUE,TRUE)"),"EN")</f>
        <v>EN</v>
      </c>
      <c r="E419" s="1" t="str">
        <f>IFERROR(__xludf.DUMMYFUNCTION("""COMPUTED_VALUE"""),"P3381")</f>
        <v>P3381</v>
      </c>
      <c r="F419" s="1">
        <f>IFERROR(__xludf.DUMMYFUNCTION("""COMPUTED_VALUE"""),258.0)</f>
        <v>258</v>
      </c>
    </row>
    <row r="420" ht="15.75" customHeight="1">
      <c r="A420" s="1" t="str">
        <f t="shared" si="3"/>
        <v>EN P146 22</v>
      </c>
      <c r="C420" s="1" t="str">
        <f t="shared" si="2"/>
        <v>PT P146</v>
      </c>
      <c r="D420" s="1" t="str">
        <f>IFERROR(__xludf.DUMMYFUNCTION("SPLIT(A420,"" "",TRUE,TRUE)"),"EN")</f>
        <v>EN</v>
      </c>
      <c r="E420" s="1" t="str">
        <f>IFERROR(__xludf.DUMMYFUNCTION("""COMPUTED_VALUE"""),"P146")</f>
        <v>P146</v>
      </c>
      <c r="F420" s="1">
        <f>IFERROR(__xludf.DUMMYFUNCTION("""COMPUTED_VALUE"""),22.0)</f>
        <v>22</v>
      </c>
    </row>
    <row r="421" ht="15.75" customHeight="1">
      <c r="A421" s="1" t="str">
        <f t="shared" si="3"/>
        <v>EN P5922 271</v>
      </c>
      <c r="C421" s="1" t="str">
        <f t="shared" si="2"/>
        <v>PT P5922</v>
      </c>
      <c r="D421" s="1" t="str">
        <f>IFERROR(__xludf.DUMMYFUNCTION("SPLIT(A421,"" "",TRUE,TRUE)"),"EN")</f>
        <v>EN</v>
      </c>
      <c r="E421" s="1" t="str">
        <f>IFERROR(__xludf.DUMMYFUNCTION("""COMPUTED_VALUE"""),"P5922")</f>
        <v>P5922</v>
      </c>
      <c r="F421" s="1">
        <f>IFERROR(__xludf.DUMMYFUNCTION("""COMPUTED_VALUE"""),271.0)</f>
        <v>271</v>
      </c>
    </row>
    <row r="422" ht="15.75" customHeight="1">
      <c r="A422" s="1" t="str">
        <f t="shared" si="3"/>
        <v>EN P2926 308</v>
      </c>
      <c r="C422" s="1" t="str">
        <f t="shared" si="2"/>
        <v>PT P2926</v>
      </c>
      <c r="D422" s="1" t="str">
        <f>IFERROR(__xludf.DUMMYFUNCTION("SPLIT(A422,"" "",TRUE,TRUE)"),"EN")</f>
        <v>EN</v>
      </c>
      <c r="E422" s="1" t="str">
        <f>IFERROR(__xludf.DUMMYFUNCTION("""COMPUTED_VALUE"""),"P2926")</f>
        <v>P2926</v>
      </c>
      <c r="F422" s="1">
        <f>IFERROR(__xludf.DUMMYFUNCTION("""COMPUTED_VALUE"""),308.0)</f>
        <v>308</v>
      </c>
    </row>
    <row r="423" ht="15.75" customHeight="1">
      <c r="A423" s="1" t="str">
        <f t="shared" si="3"/>
        <v>EN P5063 6</v>
      </c>
      <c r="C423" s="1" t="str">
        <f t="shared" si="2"/>
        <v>PT P5063</v>
      </c>
      <c r="D423" s="1" t="str">
        <f>IFERROR(__xludf.DUMMYFUNCTION("SPLIT(A423,"" "",TRUE,TRUE)"),"EN")</f>
        <v>EN</v>
      </c>
      <c r="E423" s="1" t="str">
        <f>IFERROR(__xludf.DUMMYFUNCTION("""COMPUTED_VALUE"""),"P5063")</f>
        <v>P5063</v>
      </c>
      <c r="F423" s="1">
        <f>IFERROR(__xludf.DUMMYFUNCTION("""COMPUTED_VALUE"""),6.0)</f>
        <v>6</v>
      </c>
    </row>
    <row r="424" ht="15.75" customHeight="1">
      <c r="A424" s="1" t="str">
        <f t="shared" si="3"/>
        <v>EN P813 323</v>
      </c>
      <c r="C424" s="1" t="str">
        <f t="shared" si="2"/>
        <v>PT P813</v>
      </c>
      <c r="D424" s="1" t="str">
        <f>IFERROR(__xludf.DUMMYFUNCTION("SPLIT(A424,"" "",TRUE,TRUE)"),"EN")</f>
        <v>EN</v>
      </c>
      <c r="E424" s="1" t="str">
        <f>IFERROR(__xludf.DUMMYFUNCTION("""COMPUTED_VALUE"""),"P813")</f>
        <v>P813</v>
      </c>
      <c r="F424" s="1">
        <f>IFERROR(__xludf.DUMMYFUNCTION("""COMPUTED_VALUE"""),323.0)</f>
        <v>323</v>
      </c>
    </row>
    <row r="425" ht="15.75" customHeight="1">
      <c r="A425" s="1" t="str">
        <f t="shared" si="3"/>
        <v>EN P1954 183</v>
      </c>
      <c r="C425" s="1" t="str">
        <f t="shared" si="2"/>
        <v>PT P1954</v>
      </c>
      <c r="D425" s="1" t="str">
        <f>IFERROR(__xludf.DUMMYFUNCTION("SPLIT(A425,"" "",TRUE,TRUE)"),"EN")</f>
        <v>EN</v>
      </c>
      <c r="E425" s="1" t="str">
        <f>IFERROR(__xludf.DUMMYFUNCTION("""COMPUTED_VALUE"""),"P1954")</f>
        <v>P1954</v>
      </c>
      <c r="F425" s="1">
        <f>IFERROR(__xludf.DUMMYFUNCTION("""COMPUTED_VALUE"""),183.0)</f>
        <v>183</v>
      </c>
    </row>
    <row r="426" ht="15.75" customHeight="1">
      <c r="A426" s="1" t="str">
        <f t="shared" si="3"/>
        <v>EN P770 343</v>
      </c>
      <c r="C426" s="1" t="str">
        <f t="shared" si="2"/>
        <v>PT P770</v>
      </c>
      <c r="D426" s="1" t="str">
        <f>IFERROR(__xludf.DUMMYFUNCTION("SPLIT(A426,"" "",TRUE,TRUE)"),"EN")</f>
        <v>EN</v>
      </c>
      <c r="E426" s="1" t="str">
        <f>IFERROR(__xludf.DUMMYFUNCTION("""COMPUTED_VALUE"""),"P770")</f>
        <v>P770</v>
      </c>
      <c r="F426" s="1">
        <f>IFERROR(__xludf.DUMMYFUNCTION("""COMPUTED_VALUE"""),343.0)</f>
        <v>343</v>
      </c>
    </row>
    <row r="427" ht="15.75" customHeight="1">
      <c r="A427" s="1" t="str">
        <f t="shared" si="3"/>
        <v>EN P5588 83</v>
      </c>
      <c r="C427" s="1" t="str">
        <f t="shared" si="2"/>
        <v>PT P5588</v>
      </c>
      <c r="D427" s="1" t="str">
        <f>IFERROR(__xludf.DUMMYFUNCTION("SPLIT(A427,"" "",TRUE,TRUE)"),"EN")</f>
        <v>EN</v>
      </c>
      <c r="E427" s="1" t="str">
        <f>IFERROR(__xludf.DUMMYFUNCTION("""COMPUTED_VALUE"""),"P5588")</f>
        <v>P5588</v>
      </c>
      <c r="F427" s="1">
        <f>IFERROR(__xludf.DUMMYFUNCTION("""COMPUTED_VALUE"""),83.0)</f>
        <v>83</v>
      </c>
    </row>
    <row r="428" ht="15.75" customHeight="1">
      <c r="A428" s="1" t="str">
        <f t="shared" si="3"/>
        <v>EN P4104 249</v>
      </c>
      <c r="C428" s="1" t="str">
        <f t="shared" si="2"/>
        <v>PT P4104</v>
      </c>
      <c r="D428" s="1" t="str">
        <f>IFERROR(__xludf.DUMMYFUNCTION("SPLIT(A428,"" "",TRUE,TRUE)"),"EN")</f>
        <v>EN</v>
      </c>
      <c r="E428" s="1" t="str">
        <f>IFERROR(__xludf.DUMMYFUNCTION("""COMPUTED_VALUE"""),"P4104")</f>
        <v>P4104</v>
      </c>
      <c r="F428" s="1">
        <f>IFERROR(__xludf.DUMMYFUNCTION("""COMPUTED_VALUE"""),249.0)</f>
        <v>249</v>
      </c>
    </row>
    <row r="429" ht="15.75" customHeight="1">
      <c r="A429" s="1" t="str">
        <f t="shared" si="3"/>
        <v>EN P5016 384</v>
      </c>
      <c r="C429" s="1" t="str">
        <f t="shared" si="2"/>
        <v>PT P5016</v>
      </c>
      <c r="D429" s="1" t="str">
        <f>IFERROR(__xludf.DUMMYFUNCTION("SPLIT(A429,"" "",TRUE,TRUE)"),"EN")</f>
        <v>EN</v>
      </c>
      <c r="E429" s="1" t="str">
        <f>IFERROR(__xludf.DUMMYFUNCTION("""COMPUTED_VALUE"""),"P5016")</f>
        <v>P5016</v>
      </c>
      <c r="F429" s="1">
        <f>IFERROR(__xludf.DUMMYFUNCTION("""COMPUTED_VALUE"""),384.0)</f>
        <v>384</v>
      </c>
    </row>
    <row r="430" ht="15.75" customHeight="1">
      <c r="A430" s="1" t="str">
        <f t="shared" si="3"/>
        <v>EN P2536 135</v>
      </c>
      <c r="C430" s="1" t="str">
        <f t="shared" si="2"/>
        <v>PT P2536</v>
      </c>
      <c r="D430" s="1" t="str">
        <f>IFERROR(__xludf.DUMMYFUNCTION("SPLIT(A430,"" "",TRUE,TRUE)"),"EN")</f>
        <v>EN</v>
      </c>
      <c r="E430" s="1" t="str">
        <f>IFERROR(__xludf.DUMMYFUNCTION("""COMPUTED_VALUE"""),"P2536")</f>
        <v>P2536</v>
      </c>
      <c r="F430" s="1">
        <f>IFERROR(__xludf.DUMMYFUNCTION("""COMPUTED_VALUE"""),135.0)</f>
        <v>135</v>
      </c>
    </row>
    <row r="431" ht="15.75" customHeight="1">
      <c r="A431" s="1" t="str">
        <f t="shared" si="3"/>
        <v>EN P4086 246</v>
      </c>
      <c r="C431" s="1" t="str">
        <f t="shared" si="2"/>
        <v>PT P4086</v>
      </c>
      <c r="D431" s="1" t="str">
        <f>IFERROR(__xludf.DUMMYFUNCTION("SPLIT(A431,"" "",TRUE,TRUE)"),"EN")</f>
        <v>EN</v>
      </c>
      <c r="E431" s="1" t="str">
        <f>IFERROR(__xludf.DUMMYFUNCTION("""COMPUTED_VALUE"""),"P4086")</f>
        <v>P4086</v>
      </c>
      <c r="F431" s="1">
        <f>IFERROR(__xludf.DUMMYFUNCTION("""COMPUTED_VALUE"""),246.0)</f>
        <v>246</v>
      </c>
    </row>
    <row r="432" ht="15.75" customHeight="1">
      <c r="A432" s="1" t="str">
        <f t="shared" si="3"/>
        <v>EN P1091 303</v>
      </c>
      <c r="C432" s="1" t="str">
        <f t="shared" si="2"/>
        <v>PT P1091</v>
      </c>
      <c r="D432" s="1" t="str">
        <f>IFERROR(__xludf.DUMMYFUNCTION("SPLIT(A432,"" "",TRUE,TRUE)"),"EN")</f>
        <v>EN</v>
      </c>
      <c r="E432" s="1" t="str">
        <f>IFERROR(__xludf.DUMMYFUNCTION("""COMPUTED_VALUE"""),"P1091")</f>
        <v>P1091</v>
      </c>
      <c r="F432" s="1">
        <f>IFERROR(__xludf.DUMMYFUNCTION("""COMPUTED_VALUE"""),303.0)</f>
        <v>303</v>
      </c>
    </row>
    <row r="433" ht="15.75" customHeight="1">
      <c r="A433" s="1" t="str">
        <f t="shared" si="3"/>
        <v>EN P748 79</v>
      </c>
      <c r="C433" s="1" t="str">
        <f t="shared" si="2"/>
        <v>PT P748</v>
      </c>
      <c r="D433" s="1" t="str">
        <f>IFERROR(__xludf.DUMMYFUNCTION("SPLIT(A433,"" "",TRUE,TRUE)"),"EN")</f>
        <v>EN</v>
      </c>
      <c r="E433" s="1" t="str">
        <f>IFERROR(__xludf.DUMMYFUNCTION("""COMPUTED_VALUE"""),"P748")</f>
        <v>P748</v>
      </c>
      <c r="F433" s="1">
        <f>IFERROR(__xludf.DUMMYFUNCTION("""COMPUTED_VALUE"""),79.0)</f>
        <v>79</v>
      </c>
    </row>
    <row r="434" ht="15.75" customHeight="1">
      <c r="A434" s="1" t="str">
        <f t="shared" si="3"/>
        <v>EN P5671 41</v>
      </c>
      <c r="C434" s="1" t="str">
        <f t="shared" si="2"/>
        <v>PT P5671</v>
      </c>
      <c r="D434" s="1" t="str">
        <f>IFERROR(__xludf.DUMMYFUNCTION("SPLIT(A434,"" "",TRUE,TRUE)"),"EN")</f>
        <v>EN</v>
      </c>
      <c r="E434" s="1" t="str">
        <f>IFERROR(__xludf.DUMMYFUNCTION("""COMPUTED_VALUE"""),"P5671")</f>
        <v>P5671</v>
      </c>
      <c r="F434" s="1">
        <f>IFERROR(__xludf.DUMMYFUNCTION("""COMPUTED_VALUE"""),41.0)</f>
        <v>41</v>
      </c>
    </row>
    <row r="435" ht="15.75" customHeight="1">
      <c r="A435" s="1" t="str">
        <f t="shared" si="3"/>
        <v>EN P4800 122</v>
      </c>
      <c r="C435" s="1" t="str">
        <f t="shared" si="2"/>
        <v>PT P4800</v>
      </c>
      <c r="D435" s="1" t="str">
        <f>IFERROR(__xludf.DUMMYFUNCTION("SPLIT(A435,"" "",TRUE,TRUE)"),"EN")</f>
        <v>EN</v>
      </c>
      <c r="E435" s="1" t="str">
        <f>IFERROR(__xludf.DUMMYFUNCTION("""COMPUTED_VALUE"""),"P4800")</f>
        <v>P4800</v>
      </c>
      <c r="F435" s="1">
        <f>IFERROR(__xludf.DUMMYFUNCTION("""COMPUTED_VALUE"""),122.0)</f>
        <v>122</v>
      </c>
    </row>
    <row r="436" ht="15.75" customHeight="1">
      <c r="A436" s="1" t="str">
        <f t="shared" si="3"/>
        <v>EN P2078 108</v>
      </c>
      <c r="C436" s="1" t="str">
        <f t="shared" si="2"/>
        <v>PT P2078</v>
      </c>
      <c r="D436" s="1" t="str">
        <f>IFERROR(__xludf.DUMMYFUNCTION("SPLIT(A436,"" "",TRUE,TRUE)"),"EN")</f>
        <v>EN</v>
      </c>
      <c r="E436" s="1" t="str">
        <f>IFERROR(__xludf.DUMMYFUNCTION("""COMPUTED_VALUE"""),"P2078")</f>
        <v>P2078</v>
      </c>
      <c r="F436" s="1">
        <f>IFERROR(__xludf.DUMMYFUNCTION("""COMPUTED_VALUE"""),108.0)</f>
        <v>108</v>
      </c>
    </row>
    <row r="437" ht="15.75" customHeight="1">
      <c r="A437" s="1" t="str">
        <f t="shared" si="3"/>
        <v>EN P5374 195</v>
      </c>
      <c r="C437" s="1" t="str">
        <f t="shared" si="2"/>
        <v>PT P5374</v>
      </c>
      <c r="D437" s="1" t="str">
        <f>IFERROR(__xludf.DUMMYFUNCTION("SPLIT(A437,"" "",TRUE,TRUE)"),"EN")</f>
        <v>EN</v>
      </c>
      <c r="E437" s="1" t="str">
        <f>IFERROR(__xludf.DUMMYFUNCTION("""COMPUTED_VALUE"""),"P5374")</f>
        <v>P5374</v>
      </c>
      <c r="F437" s="1">
        <f>IFERROR(__xludf.DUMMYFUNCTION("""COMPUTED_VALUE"""),195.0)</f>
        <v>195</v>
      </c>
    </row>
    <row r="438" ht="15.75" customHeight="1">
      <c r="A438" s="1" t="str">
        <f t="shared" si="3"/>
        <v>EN P4787 368</v>
      </c>
      <c r="C438" s="1" t="str">
        <f t="shared" si="2"/>
        <v>PT P4787</v>
      </c>
      <c r="D438" s="1" t="str">
        <f>IFERROR(__xludf.DUMMYFUNCTION("SPLIT(A438,"" "",TRUE,TRUE)"),"EN")</f>
        <v>EN</v>
      </c>
      <c r="E438" s="1" t="str">
        <f>IFERROR(__xludf.DUMMYFUNCTION("""COMPUTED_VALUE"""),"P4787")</f>
        <v>P4787</v>
      </c>
      <c r="F438" s="1">
        <f>IFERROR(__xludf.DUMMYFUNCTION("""COMPUTED_VALUE"""),368.0)</f>
        <v>368</v>
      </c>
    </row>
    <row r="439" ht="15.75" customHeight="1">
      <c r="A439" s="1" t="str">
        <f t="shared" si="3"/>
        <v>EN P2666 309</v>
      </c>
      <c r="C439" s="1" t="str">
        <f t="shared" si="2"/>
        <v>PT P2666</v>
      </c>
      <c r="D439" s="1" t="str">
        <f>IFERROR(__xludf.DUMMYFUNCTION("SPLIT(A439,"" "",TRUE,TRUE)"),"EN")</f>
        <v>EN</v>
      </c>
      <c r="E439" s="1" t="str">
        <f>IFERROR(__xludf.DUMMYFUNCTION("""COMPUTED_VALUE"""),"P2666")</f>
        <v>P2666</v>
      </c>
      <c r="F439" s="1">
        <f>IFERROR(__xludf.DUMMYFUNCTION("""COMPUTED_VALUE"""),309.0)</f>
        <v>309</v>
      </c>
    </row>
    <row r="440" ht="15.75" customHeight="1">
      <c r="A440" s="1" t="str">
        <f t="shared" si="3"/>
        <v>EN P4058 347</v>
      </c>
      <c r="C440" s="1" t="str">
        <f t="shared" si="2"/>
        <v>PT P4058</v>
      </c>
      <c r="D440" s="1" t="str">
        <f>IFERROR(__xludf.DUMMYFUNCTION("SPLIT(A440,"" "",TRUE,TRUE)"),"EN")</f>
        <v>EN</v>
      </c>
      <c r="E440" s="1" t="str">
        <f>IFERROR(__xludf.DUMMYFUNCTION("""COMPUTED_VALUE"""),"P4058")</f>
        <v>P4058</v>
      </c>
      <c r="F440" s="1">
        <f>IFERROR(__xludf.DUMMYFUNCTION("""COMPUTED_VALUE"""),347.0)</f>
        <v>347</v>
      </c>
    </row>
    <row r="441" ht="15.75" customHeight="1">
      <c r="A441" s="1" t="str">
        <f t="shared" si="3"/>
        <v>EN P3231 244</v>
      </c>
      <c r="C441" s="1" t="str">
        <f t="shared" si="2"/>
        <v>PT P3231</v>
      </c>
      <c r="D441" s="1" t="str">
        <f>IFERROR(__xludf.DUMMYFUNCTION("SPLIT(A441,"" "",TRUE,TRUE)"),"EN")</f>
        <v>EN</v>
      </c>
      <c r="E441" s="1" t="str">
        <f>IFERROR(__xludf.DUMMYFUNCTION("""COMPUTED_VALUE"""),"P3231")</f>
        <v>P3231</v>
      </c>
      <c r="F441" s="1">
        <f>IFERROR(__xludf.DUMMYFUNCTION("""COMPUTED_VALUE"""),244.0)</f>
        <v>244</v>
      </c>
    </row>
    <row r="442" ht="15.75" customHeight="1">
      <c r="A442" s="1" t="str">
        <f t="shared" si="3"/>
        <v>EN P892 245</v>
      </c>
      <c r="C442" s="1" t="str">
        <f t="shared" si="2"/>
        <v>PT P892</v>
      </c>
      <c r="D442" s="1" t="str">
        <f>IFERROR(__xludf.DUMMYFUNCTION("SPLIT(A442,"" "",TRUE,TRUE)"),"EN")</f>
        <v>EN</v>
      </c>
      <c r="E442" s="1" t="str">
        <f>IFERROR(__xludf.DUMMYFUNCTION("""COMPUTED_VALUE"""),"P892")</f>
        <v>P892</v>
      </c>
      <c r="F442" s="1">
        <f>IFERROR(__xludf.DUMMYFUNCTION("""COMPUTED_VALUE"""),245.0)</f>
        <v>245</v>
      </c>
    </row>
    <row r="443" ht="15.75" customHeight="1">
      <c r="A443" s="1" t="str">
        <f t="shared" si="3"/>
        <v>EN P719 193</v>
      </c>
      <c r="C443" s="1" t="str">
        <f t="shared" si="2"/>
        <v>PT P719</v>
      </c>
      <c r="D443" s="1" t="str">
        <f>IFERROR(__xludf.DUMMYFUNCTION("SPLIT(A443,"" "",TRUE,TRUE)"),"EN")</f>
        <v>EN</v>
      </c>
      <c r="E443" s="1" t="str">
        <f>IFERROR(__xludf.DUMMYFUNCTION("""COMPUTED_VALUE"""),"P719")</f>
        <v>P719</v>
      </c>
      <c r="F443" s="1">
        <f>IFERROR(__xludf.DUMMYFUNCTION("""COMPUTED_VALUE"""),193.0)</f>
        <v>193</v>
      </c>
    </row>
    <row r="444" ht="15.75" customHeight="1">
      <c r="A444" s="1" t="str">
        <f t="shared" si="3"/>
        <v>EN P984 274</v>
      </c>
      <c r="C444" s="1" t="str">
        <f t="shared" si="2"/>
        <v>PT P984</v>
      </c>
      <c r="D444" s="1" t="str">
        <f>IFERROR(__xludf.DUMMYFUNCTION("SPLIT(A444,"" "",TRUE,TRUE)"),"EN")</f>
        <v>EN</v>
      </c>
      <c r="E444" s="1" t="str">
        <f>IFERROR(__xludf.DUMMYFUNCTION("""COMPUTED_VALUE"""),"P984")</f>
        <v>P984</v>
      </c>
      <c r="F444" s="1">
        <f>IFERROR(__xludf.DUMMYFUNCTION("""COMPUTED_VALUE"""),274.0)</f>
        <v>274</v>
      </c>
    </row>
    <row r="445" ht="15.75" customHeight="1">
      <c r="A445" s="1" t="str">
        <f t="shared" si="3"/>
        <v>EN P4156 189</v>
      </c>
      <c r="C445" s="1" t="str">
        <f t="shared" si="2"/>
        <v>PT P4156</v>
      </c>
      <c r="D445" s="1" t="str">
        <f>IFERROR(__xludf.DUMMYFUNCTION("SPLIT(A445,"" "",TRUE,TRUE)"),"EN")</f>
        <v>EN</v>
      </c>
      <c r="E445" s="1" t="str">
        <f>IFERROR(__xludf.DUMMYFUNCTION("""COMPUTED_VALUE"""),"P4156")</f>
        <v>P4156</v>
      </c>
      <c r="F445" s="1">
        <f>IFERROR(__xludf.DUMMYFUNCTION("""COMPUTED_VALUE"""),189.0)</f>
        <v>189</v>
      </c>
    </row>
    <row r="446" ht="15.75" customHeight="1">
      <c r="A446" s="1" t="str">
        <f t="shared" si="3"/>
        <v>EN P5141 387</v>
      </c>
      <c r="C446" s="1" t="str">
        <f t="shared" si="2"/>
        <v>PT P5141</v>
      </c>
      <c r="D446" s="1" t="str">
        <f>IFERROR(__xludf.DUMMYFUNCTION("SPLIT(A446,"" "",TRUE,TRUE)"),"EN")</f>
        <v>EN</v>
      </c>
      <c r="E446" s="1" t="str">
        <f>IFERROR(__xludf.DUMMYFUNCTION("""COMPUTED_VALUE"""),"P5141")</f>
        <v>P5141</v>
      </c>
      <c r="F446" s="1">
        <f>IFERROR(__xludf.DUMMYFUNCTION("""COMPUTED_VALUE"""),387.0)</f>
        <v>387</v>
      </c>
    </row>
    <row r="447" ht="15.75" customHeight="1">
      <c r="A447" s="1" t="str">
        <f t="shared" si="3"/>
        <v>EN P1764 72</v>
      </c>
      <c r="C447" s="1" t="str">
        <f t="shared" si="2"/>
        <v>PT P1764</v>
      </c>
      <c r="D447" s="1" t="str">
        <f>IFERROR(__xludf.DUMMYFUNCTION("SPLIT(A447,"" "",TRUE,TRUE)"),"EN")</f>
        <v>EN</v>
      </c>
      <c r="E447" s="1" t="str">
        <f>IFERROR(__xludf.DUMMYFUNCTION("""COMPUTED_VALUE"""),"P1764")</f>
        <v>P1764</v>
      </c>
      <c r="F447" s="1">
        <f>IFERROR(__xludf.DUMMYFUNCTION("""COMPUTED_VALUE"""),72.0)</f>
        <v>72</v>
      </c>
    </row>
    <row r="448" ht="15.75" customHeight="1">
      <c r="A448" s="1" t="str">
        <f t="shared" si="3"/>
        <v>EN P643 39</v>
      </c>
      <c r="C448" s="1" t="str">
        <f t="shared" si="2"/>
        <v>PT P643</v>
      </c>
      <c r="D448" s="1" t="str">
        <f>IFERROR(__xludf.DUMMYFUNCTION("SPLIT(A448,"" "",TRUE,TRUE)"),"EN")</f>
        <v>EN</v>
      </c>
      <c r="E448" s="1" t="str">
        <f>IFERROR(__xludf.DUMMYFUNCTION("""COMPUTED_VALUE"""),"P643")</f>
        <v>P643</v>
      </c>
      <c r="F448" s="1">
        <f>IFERROR(__xludf.DUMMYFUNCTION("""COMPUTED_VALUE"""),39.0)</f>
        <v>39</v>
      </c>
    </row>
    <row r="449" ht="15.75" customHeight="1">
      <c r="A449" s="1" t="str">
        <f t="shared" si="3"/>
        <v>EN P1944 161</v>
      </c>
      <c r="C449" s="1" t="str">
        <f t="shared" si="2"/>
        <v>PT P1944</v>
      </c>
      <c r="D449" s="1" t="str">
        <f>IFERROR(__xludf.DUMMYFUNCTION("SPLIT(A449,"" "",TRUE,TRUE)"),"EN")</f>
        <v>EN</v>
      </c>
      <c r="E449" s="1" t="str">
        <f>IFERROR(__xludf.DUMMYFUNCTION("""COMPUTED_VALUE"""),"P1944")</f>
        <v>P1944</v>
      </c>
      <c r="F449" s="1">
        <f>IFERROR(__xludf.DUMMYFUNCTION("""COMPUTED_VALUE"""),161.0)</f>
        <v>161</v>
      </c>
    </row>
    <row r="450" ht="15.75" customHeight="1">
      <c r="A450" s="1" t="str">
        <f t="shared" si="3"/>
        <v>EN P1691 211</v>
      </c>
      <c r="C450" s="1" t="str">
        <f t="shared" si="2"/>
        <v>PT P1691</v>
      </c>
      <c r="D450" s="1" t="str">
        <f>IFERROR(__xludf.DUMMYFUNCTION("SPLIT(A450,"" "",TRUE,TRUE)"),"EN")</f>
        <v>EN</v>
      </c>
      <c r="E450" s="1" t="str">
        <f>IFERROR(__xludf.DUMMYFUNCTION("""COMPUTED_VALUE"""),"P1691")</f>
        <v>P1691</v>
      </c>
      <c r="F450" s="1">
        <f>IFERROR(__xludf.DUMMYFUNCTION("""COMPUTED_VALUE"""),211.0)</f>
        <v>211</v>
      </c>
    </row>
    <row r="451" ht="15.75" customHeight="1">
      <c r="A451" s="1" t="str">
        <f t="shared" si="3"/>
        <v>EN P2300 105</v>
      </c>
      <c r="C451" s="1" t="str">
        <f t="shared" si="2"/>
        <v>PT P2300</v>
      </c>
      <c r="D451" s="1" t="str">
        <f>IFERROR(__xludf.DUMMYFUNCTION("SPLIT(A451,"" "",TRUE,TRUE)"),"EN")</f>
        <v>EN</v>
      </c>
      <c r="E451" s="1" t="str">
        <f>IFERROR(__xludf.DUMMYFUNCTION("""COMPUTED_VALUE"""),"P2300")</f>
        <v>P2300</v>
      </c>
      <c r="F451" s="1">
        <f>IFERROR(__xludf.DUMMYFUNCTION("""COMPUTED_VALUE"""),105.0)</f>
        <v>105</v>
      </c>
    </row>
    <row r="452" ht="15.75" customHeight="1">
      <c r="A452" s="1" t="str">
        <f t="shared" si="3"/>
        <v>EN P1518 348</v>
      </c>
      <c r="C452" s="1" t="str">
        <f t="shared" si="2"/>
        <v>PT P1518</v>
      </c>
      <c r="D452" s="1" t="str">
        <f>IFERROR(__xludf.DUMMYFUNCTION("SPLIT(A452,"" "",TRUE,TRUE)"),"EN")</f>
        <v>EN</v>
      </c>
      <c r="E452" s="1" t="str">
        <f>IFERROR(__xludf.DUMMYFUNCTION("""COMPUTED_VALUE"""),"P1518")</f>
        <v>P1518</v>
      </c>
      <c r="F452" s="1">
        <f>IFERROR(__xludf.DUMMYFUNCTION("""COMPUTED_VALUE"""),348.0)</f>
        <v>348</v>
      </c>
    </row>
    <row r="453" ht="15.75" customHeight="1">
      <c r="A453" s="1" t="str">
        <f t="shared" si="3"/>
        <v>EN P592 184</v>
      </c>
      <c r="C453" s="1" t="str">
        <f t="shared" si="2"/>
        <v>PT P592</v>
      </c>
      <c r="D453" s="1" t="str">
        <f>IFERROR(__xludf.DUMMYFUNCTION("SPLIT(A453,"" "",TRUE,TRUE)"),"EN")</f>
        <v>EN</v>
      </c>
      <c r="E453" s="1" t="str">
        <f>IFERROR(__xludf.DUMMYFUNCTION("""COMPUTED_VALUE"""),"P592")</f>
        <v>P592</v>
      </c>
      <c r="F453" s="1">
        <f>IFERROR(__xludf.DUMMYFUNCTION("""COMPUTED_VALUE"""),184.0)</f>
        <v>184</v>
      </c>
    </row>
    <row r="454" ht="15.75" customHeight="1">
      <c r="A454" s="1" t="str">
        <f t="shared" si="3"/>
        <v>EN P3752 288</v>
      </c>
      <c r="C454" s="1" t="str">
        <f t="shared" si="2"/>
        <v>PT P3752</v>
      </c>
      <c r="D454" s="1" t="str">
        <f>IFERROR(__xludf.DUMMYFUNCTION("SPLIT(A454,"" "",TRUE,TRUE)"),"EN")</f>
        <v>EN</v>
      </c>
      <c r="E454" s="1" t="str">
        <f>IFERROR(__xludf.DUMMYFUNCTION("""COMPUTED_VALUE"""),"P3752")</f>
        <v>P3752</v>
      </c>
      <c r="F454" s="1">
        <f>IFERROR(__xludf.DUMMYFUNCTION("""COMPUTED_VALUE"""),288.0)</f>
        <v>288</v>
      </c>
    </row>
    <row r="455" ht="15.75" customHeight="1">
      <c r="A455" s="1" t="str">
        <f t="shared" si="3"/>
        <v>EN P133 278</v>
      </c>
      <c r="C455" s="1" t="str">
        <f t="shared" si="2"/>
        <v>PT P133</v>
      </c>
      <c r="D455" s="1" t="str">
        <f>IFERROR(__xludf.DUMMYFUNCTION("SPLIT(A455,"" "",TRUE,TRUE)"),"EN")</f>
        <v>EN</v>
      </c>
      <c r="E455" s="1" t="str">
        <f>IFERROR(__xludf.DUMMYFUNCTION("""COMPUTED_VALUE"""),"P133")</f>
        <v>P133</v>
      </c>
      <c r="F455" s="1">
        <f>IFERROR(__xludf.DUMMYFUNCTION("""COMPUTED_VALUE"""),278.0)</f>
        <v>278</v>
      </c>
    </row>
    <row r="456" ht="15.75" customHeight="1">
      <c r="A456" s="1" t="str">
        <f t="shared" si="3"/>
        <v>EN P4424 73</v>
      </c>
      <c r="C456" s="1" t="str">
        <f t="shared" si="2"/>
        <v>PT P4424</v>
      </c>
      <c r="D456" s="1" t="str">
        <f>IFERROR(__xludf.DUMMYFUNCTION("SPLIT(A456,"" "",TRUE,TRUE)"),"EN")</f>
        <v>EN</v>
      </c>
      <c r="E456" s="1" t="str">
        <f>IFERROR(__xludf.DUMMYFUNCTION("""COMPUTED_VALUE"""),"P4424")</f>
        <v>P4424</v>
      </c>
      <c r="F456" s="1">
        <f>IFERROR(__xludf.DUMMYFUNCTION("""COMPUTED_VALUE"""),73.0)</f>
        <v>73</v>
      </c>
    </row>
    <row r="457" ht="15.75" customHeight="1">
      <c r="A457" s="1" t="str">
        <f t="shared" si="3"/>
        <v>EN P527 156</v>
      </c>
      <c r="C457" s="1" t="str">
        <f t="shared" si="2"/>
        <v>PT P527</v>
      </c>
      <c r="D457" s="1" t="str">
        <f>IFERROR(__xludf.DUMMYFUNCTION("SPLIT(A457,"" "",TRUE,TRUE)"),"EN")</f>
        <v>EN</v>
      </c>
      <c r="E457" s="1" t="str">
        <f>IFERROR(__xludf.DUMMYFUNCTION("""COMPUTED_VALUE"""),"P527")</f>
        <v>P527</v>
      </c>
      <c r="F457" s="1">
        <f>IFERROR(__xludf.DUMMYFUNCTION("""COMPUTED_VALUE"""),156.0)</f>
        <v>156</v>
      </c>
    </row>
    <row r="458" ht="15.75" customHeight="1">
      <c r="A458" s="1" t="str">
        <f t="shared" si="3"/>
        <v>EN P2416 5</v>
      </c>
      <c r="C458" s="1" t="str">
        <f t="shared" si="2"/>
        <v>PT P2416</v>
      </c>
      <c r="D458" s="1" t="str">
        <f>IFERROR(__xludf.DUMMYFUNCTION("SPLIT(A458,"" "",TRUE,TRUE)"),"EN")</f>
        <v>EN</v>
      </c>
      <c r="E458" s="1" t="str">
        <f>IFERROR(__xludf.DUMMYFUNCTION("""COMPUTED_VALUE"""),"P2416")</f>
        <v>P2416</v>
      </c>
      <c r="F458" s="1">
        <f>IFERROR(__xludf.DUMMYFUNCTION("""COMPUTED_VALUE"""),5.0)</f>
        <v>5</v>
      </c>
    </row>
    <row r="459" ht="15.75" customHeight="1">
      <c r="A459" s="1" t="str">
        <f t="shared" si="3"/>
        <v>EN P4653 84</v>
      </c>
      <c r="C459" s="1" t="str">
        <f t="shared" si="2"/>
        <v>PT P4653</v>
      </c>
      <c r="D459" s="1" t="str">
        <f>IFERROR(__xludf.DUMMYFUNCTION("SPLIT(A459,"" "",TRUE,TRUE)"),"EN")</f>
        <v>EN</v>
      </c>
      <c r="E459" s="1" t="str">
        <f>IFERROR(__xludf.DUMMYFUNCTION("""COMPUTED_VALUE"""),"P4653")</f>
        <v>P4653</v>
      </c>
      <c r="F459" s="1">
        <f>IFERROR(__xludf.DUMMYFUNCTION("""COMPUTED_VALUE"""),84.0)</f>
        <v>84</v>
      </c>
    </row>
    <row r="460" ht="15.75" customHeight="1">
      <c r="A460" s="1" t="str">
        <f t="shared" si="3"/>
        <v>EN P3303 156</v>
      </c>
      <c r="C460" s="1" t="str">
        <f t="shared" si="2"/>
        <v>PT P3303</v>
      </c>
      <c r="D460" s="1" t="str">
        <f>IFERROR(__xludf.DUMMYFUNCTION("SPLIT(A460,"" "",TRUE,TRUE)"),"EN")</f>
        <v>EN</v>
      </c>
      <c r="E460" s="1" t="str">
        <f>IFERROR(__xludf.DUMMYFUNCTION("""COMPUTED_VALUE"""),"P3303")</f>
        <v>P3303</v>
      </c>
      <c r="F460" s="1">
        <f>IFERROR(__xludf.DUMMYFUNCTION("""COMPUTED_VALUE"""),156.0)</f>
        <v>156</v>
      </c>
    </row>
    <row r="461" ht="15.75" customHeight="1">
      <c r="A461" s="1" t="str">
        <f t="shared" si="3"/>
        <v>EN P546 35</v>
      </c>
      <c r="C461" s="1" t="str">
        <f t="shared" si="2"/>
        <v>PT P546</v>
      </c>
      <c r="D461" s="1" t="str">
        <f>IFERROR(__xludf.DUMMYFUNCTION("SPLIT(A461,"" "",TRUE,TRUE)"),"EN")</f>
        <v>EN</v>
      </c>
      <c r="E461" s="1" t="str">
        <f>IFERROR(__xludf.DUMMYFUNCTION("""COMPUTED_VALUE"""),"P546")</f>
        <v>P546</v>
      </c>
      <c r="F461" s="1">
        <f>IFERROR(__xludf.DUMMYFUNCTION("""COMPUTED_VALUE"""),35.0)</f>
        <v>35</v>
      </c>
    </row>
    <row r="462" ht="15.75" customHeight="1">
      <c r="A462" s="1" t="str">
        <f t="shared" si="3"/>
        <v>EN P5357 12</v>
      </c>
      <c r="C462" s="1" t="str">
        <f t="shared" si="2"/>
        <v>PT P5357</v>
      </c>
      <c r="D462" s="1" t="str">
        <f>IFERROR(__xludf.DUMMYFUNCTION("SPLIT(A462,"" "",TRUE,TRUE)"),"EN")</f>
        <v>EN</v>
      </c>
      <c r="E462" s="1" t="str">
        <f>IFERROR(__xludf.DUMMYFUNCTION("""COMPUTED_VALUE"""),"P5357")</f>
        <v>P5357</v>
      </c>
      <c r="F462" s="1">
        <f>IFERROR(__xludf.DUMMYFUNCTION("""COMPUTED_VALUE"""),12.0)</f>
        <v>12</v>
      </c>
    </row>
    <row r="463" ht="15.75" customHeight="1">
      <c r="A463" s="1" t="str">
        <f t="shared" si="3"/>
        <v>EN P4233 333</v>
      </c>
      <c r="C463" s="1" t="str">
        <f t="shared" si="2"/>
        <v>PT P4233</v>
      </c>
      <c r="D463" s="1" t="str">
        <f>IFERROR(__xludf.DUMMYFUNCTION("SPLIT(A463,"" "",TRUE,TRUE)"),"EN")</f>
        <v>EN</v>
      </c>
      <c r="E463" s="1" t="str">
        <f>IFERROR(__xludf.DUMMYFUNCTION("""COMPUTED_VALUE"""),"P4233")</f>
        <v>P4233</v>
      </c>
      <c r="F463" s="1">
        <f>IFERROR(__xludf.DUMMYFUNCTION("""COMPUTED_VALUE"""),333.0)</f>
        <v>333</v>
      </c>
    </row>
    <row r="464" ht="15.75" customHeight="1">
      <c r="A464" s="1" t="str">
        <f t="shared" si="3"/>
        <v>EN P2972 225</v>
      </c>
      <c r="C464" s="1" t="str">
        <f t="shared" si="2"/>
        <v>PT P2972</v>
      </c>
      <c r="D464" s="1" t="str">
        <f>IFERROR(__xludf.DUMMYFUNCTION("SPLIT(A464,"" "",TRUE,TRUE)"),"EN")</f>
        <v>EN</v>
      </c>
      <c r="E464" s="1" t="str">
        <f>IFERROR(__xludf.DUMMYFUNCTION("""COMPUTED_VALUE"""),"P2972")</f>
        <v>P2972</v>
      </c>
      <c r="F464" s="1">
        <f>IFERROR(__xludf.DUMMYFUNCTION("""COMPUTED_VALUE"""),225.0)</f>
        <v>225</v>
      </c>
    </row>
    <row r="465" ht="15.75" customHeight="1">
      <c r="A465" s="1" t="str">
        <f t="shared" si="3"/>
        <v>EN P667 293</v>
      </c>
      <c r="C465" s="1" t="str">
        <f t="shared" si="2"/>
        <v>PT P667</v>
      </c>
      <c r="D465" s="1" t="str">
        <f>IFERROR(__xludf.DUMMYFUNCTION("SPLIT(A465,"" "",TRUE,TRUE)"),"EN")</f>
        <v>EN</v>
      </c>
      <c r="E465" s="1" t="str">
        <f>IFERROR(__xludf.DUMMYFUNCTION("""COMPUTED_VALUE"""),"P667")</f>
        <v>P667</v>
      </c>
      <c r="F465" s="1">
        <f>IFERROR(__xludf.DUMMYFUNCTION("""COMPUTED_VALUE"""),293.0)</f>
        <v>293</v>
      </c>
    </row>
    <row r="466" ht="15.75" customHeight="1">
      <c r="A466" s="1" t="str">
        <f t="shared" si="3"/>
        <v>EN P3977 335</v>
      </c>
      <c r="C466" s="1" t="str">
        <f t="shared" si="2"/>
        <v>PT P3977</v>
      </c>
      <c r="D466" s="1" t="str">
        <f>IFERROR(__xludf.DUMMYFUNCTION("SPLIT(A466,"" "",TRUE,TRUE)"),"EN")</f>
        <v>EN</v>
      </c>
      <c r="E466" s="1" t="str">
        <f>IFERROR(__xludf.DUMMYFUNCTION("""COMPUTED_VALUE"""),"P3977")</f>
        <v>P3977</v>
      </c>
      <c r="F466" s="1">
        <f>IFERROR(__xludf.DUMMYFUNCTION("""COMPUTED_VALUE"""),335.0)</f>
        <v>335</v>
      </c>
    </row>
    <row r="467" ht="15.75" customHeight="1">
      <c r="A467" s="1" t="str">
        <f t="shared" si="3"/>
        <v>EN P2713 382</v>
      </c>
      <c r="C467" s="1" t="str">
        <f t="shared" si="2"/>
        <v>PT P2713</v>
      </c>
      <c r="D467" s="1" t="str">
        <f>IFERROR(__xludf.DUMMYFUNCTION("SPLIT(A467,"" "",TRUE,TRUE)"),"EN")</f>
        <v>EN</v>
      </c>
      <c r="E467" s="1" t="str">
        <f>IFERROR(__xludf.DUMMYFUNCTION("""COMPUTED_VALUE"""),"P2713")</f>
        <v>P2713</v>
      </c>
      <c r="F467" s="1">
        <f>IFERROR(__xludf.DUMMYFUNCTION("""COMPUTED_VALUE"""),382.0)</f>
        <v>382</v>
      </c>
    </row>
    <row r="468" ht="15.75" customHeight="1">
      <c r="A468" s="1" t="str">
        <f t="shared" si="3"/>
        <v>EN P5186 43</v>
      </c>
      <c r="C468" s="1" t="str">
        <f t="shared" si="2"/>
        <v>PT P5186</v>
      </c>
      <c r="D468" s="1" t="str">
        <f>IFERROR(__xludf.DUMMYFUNCTION("SPLIT(A468,"" "",TRUE,TRUE)"),"EN")</f>
        <v>EN</v>
      </c>
      <c r="E468" s="1" t="str">
        <f>IFERROR(__xludf.DUMMYFUNCTION("""COMPUTED_VALUE"""),"P5186")</f>
        <v>P5186</v>
      </c>
      <c r="F468" s="1">
        <f>IFERROR(__xludf.DUMMYFUNCTION("""COMPUTED_VALUE"""),43.0)</f>
        <v>43</v>
      </c>
    </row>
    <row r="469" ht="15.75" customHeight="1">
      <c r="A469" s="1" t="str">
        <f t="shared" si="3"/>
        <v>EN P4602 376</v>
      </c>
      <c r="C469" s="1" t="str">
        <f t="shared" si="2"/>
        <v>PT P4602</v>
      </c>
      <c r="D469" s="1" t="str">
        <f>IFERROR(__xludf.DUMMYFUNCTION("SPLIT(A469,"" "",TRUE,TRUE)"),"EN")</f>
        <v>EN</v>
      </c>
      <c r="E469" s="1" t="str">
        <f>IFERROR(__xludf.DUMMYFUNCTION("""COMPUTED_VALUE"""),"P4602")</f>
        <v>P4602</v>
      </c>
      <c r="F469" s="1">
        <f>IFERROR(__xludf.DUMMYFUNCTION("""COMPUTED_VALUE"""),376.0)</f>
        <v>376</v>
      </c>
    </row>
    <row r="470" ht="15.75" customHeight="1">
      <c r="A470" s="1" t="str">
        <f t="shared" si="3"/>
        <v>EN P3088 327</v>
      </c>
      <c r="C470" s="1" t="str">
        <f t="shared" si="2"/>
        <v>PT P3088</v>
      </c>
      <c r="D470" s="1" t="str">
        <f>IFERROR(__xludf.DUMMYFUNCTION("SPLIT(A470,"" "",TRUE,TRUE)"),"EN")</f>
        <v>EN</v>
      </c>
      <c r="E470" s="1" t="str">
        <f>IFERROR(__xludf.DUMMYFUNCTION("""COMPUTED_VALUE"""),"P3088")</f>
        <v>P3088</v>
      </c>
      <c r="F470" s="1">
        <f>IFERROR(__xludf.DUMMYFUNCTION("""COMPUTED_VALUE"""),327.0)</f>
        <v>327</v>
      </c>
    </row>
    <row r="471" ht="15.75" customHeight="1">
      <c r="A471" s="1" t="str">
        <f t="shared" si="3"/>
        <v>EN P4419 189</v>
      </c>
      <c r="C471" s="1" t="str">
        <f t="shared" si="2"/>
        <v>PT P4419</v>
      </c>
      <c r="D471" s="1" t="str">
        <f>IFERROR(__xludf.DUMMYFUNCTION("SPLIT(A471,"" "",TRUE,TRUE)"),"EN")</f>
        <v>EN</v>
      </c>
      <c r="E471" s="1" t="str">
        <f>IFERROR(__xludf.DUMMYFUNCTION("""COMPUTED_VALUE"""),"P4419")</f>
        <v>P4419</v>
      </c>
      <c r="F471" s="1">
        <f>IFERROR(__xludf.DUMMYFUNCTION("""COMPUTED_VALUE"""),189.0)</f>
        <v>189</v>
      </c>
    </row>
    <row r="472" ht="15.75" customHeight="1">
      <c r="A472" s="1" t="str">
        <f t="shared" si="3"/>
        <v>EN P1846 35</v>
      </c>
      <c r="C472" s="1" t="str">
        <f t="shared" si="2"/>
        <v>PT P1846</v>
      </c>
      <c r="D472" s="1" t="str">
        <f>IFERROR(__xludf.DUMMYFUNCTION("SPLIT(A472,"" "",TRUE,TRUE)"),"EN")</f>
        <v>EN</v>
      </c>
      <c r="E472" s="1" t="str">
        <f>IFERROR(__xludf.DUMMYFUNCTION("""COMPUTED_VALUE"""),"P1846")</f>
        <v>P1846</v>
      </c>
      <c r="F472" s="1">
        <f>IFERROR(__xludf.DUMMYFUNCTION("""COMPUTED_VALUE"""),35.0)</f>
        <v>35</v>
      </c>
    </row>
    <row r="473" ht="15.75" customHeight="1">
      <c r="A473" s="1" t="str">
        <f t="shared" si="3"/>
        <v>EN P4073 222</v>
      </c>
      <c r="C473" s="1" t="str">
        <f t="shared" si="2"/>
        <v>PT P4073</v>
      </c>
      <c r="D473" s="1" t="str">
        <f>IFERROR(__xludf.DUMMYFUNCTION("SPLIT(A473,"" "",TRUE,TRUE)"),"EN")</f>
        <v>EN</v>
      </c>
      <c r="E473" s="1" t="str">
        <f>IFERROR(__xludf.DUMMYFUNCTION("""COMPUTED_VALUE"""),"P4073")</f>
        <v>P4073</v>
      </c>
      <c r="F473" s="1">
        <f>IFERROR(__xludf.DUMMYFUNCTION("""COMPUTED_VALUE"""),222.0)</f>
        <v>222</v>
      </c>
    </row>
    <row r="474" ht="15.75" customHeight="1">
      <c r="A474" s="1" t="str">
        <f t="shared" si="3"/>
        <v>EN P2725 340</v>
      </c>
      <c r="C474" s="1" t="str">
        <f t="shared" si="2"/>
        <v>PT P2725</v>
      </c>
      <c r="D474" s="1" t="str">
        <f>IFERROR(__xludf.DUMMYFUNCTION("SPLIT(A474,"" "",TRUE,TRUE)"),"EN")</f>
        <v>EN</v>
      </c>
      <c r="E474" s="1" t="str">
        <f>IFERROR(__xludf.DUMMYFUNCTION("""COMPUTED_VALUE"""),"P2725")</f>
        <v>P2725</v>
      </c>
      <c r="F474" s="1">
        <f>IFERROR(__xludf.DUMMYFUNCTION("""COMPUTED_VALUE"""),340.0)</f>
        <v>340</v>
      </c>
    </row>
    <row r="475" ht="15.75" customHeight="1">
      <c r="A475" s="1" t="str">
        <f t="shared" si="3"/>
        <v>EN P2695 291</v>
      </c>
      <c r="C475" s="1" t="str">
        <f t="shared" si="2"/>
        <v>PT P2695</v>
      </c>
      <c r="D475" s="1" t="str">
        <f>IFERROR(__xludf.DUMMYFUNCTION("SPLIT(A475,"" "",TRUE,TRUE)"),"EN")</f>
        <v>EN</v>
      </c>
      <c r="E475" s="1" t="str">
        <f>IFERROR(__xludf.DUMMYFUNCTION("""COMPUTED_VALUE"""),"P2695")</f>
        <v>P2695</v>
      </c>
      <c r="F475" s="1">
        <f>IFERROR(__xludf.DUMMYFUNCTION("""COMPUTED_VALUE"""),291.0)</f>
        <v>291</v>
      </c>
    </row>
    <row r="476" ht="15.75" customHeight="1">
      <c r="A476" s="1" t="str">
        <f t="shared" si="3"/>
        <v>EN P3678 393</v>
      </c>
      <c r="C476" s="1" t="str">
        <f t="shared" si="2"/>
        <v>PT P3678</v>
      </c>
      <c r="D476" s="1" t="str">
        <f>IFERROR(__xludf.DUMMYFUNCTION("SPLIT(A476,"" "",TRUE,TRUE)"),"EN")</f>
        <v>EN</v>
      </c>
      <c r="E476" s="1" t="str">
        <f>IFERROR(__xludf.DUMMYFUNCTION("""COMPUTED_VALUE"""),"P3678")</f>
        <v>P3678</v>
      </c>
      <c r="F476" s="1">
        <f>IFERROR(__xludf.DUMMYFUNCTION("""COMPUTED_VALUE"""),393.0)</f>
        <v>393</v>
      </c>
    </row>
    <row r="477" ht="15.75" customHeight="1">
      <c r="A477" s="1" t="str">
        <f t="shared" si="3"/>
        <v>EN P671 7</v>
      </c>
      <c r="C477" s="1" t="str">
        <f t="shared" si="2"/>
        <v>PT P671</v>
      </c>
      <c r="D477" s="1" t="str">
        <f>IFERROR(__xludf.DUMMYFUNCTION("SPLIT(A477,"" "",TRUE,TRUE)"),"EN")</f>
        <v>EN</v>
      </c>
      <c r="E477" s="1" t="str">
        <f>IFERROR(__xludf.DUMMYFUNCTION("""COMPUTED_VALUE"""),"P671")</f>
        <v>P671</v>
      </c>
      <c r="F477" s="1">
        <f>IFERROR(__xludf.DUMMYFUNCTION("""COMPUTED_VALUE"""),7.0)</f>
        <v>7</v>
      </c>
    </row>
    <row r="478" ht="15.75" customHeight="1">
      <c r="A478" s="1" t="str">
        <f t="shared" si="3"/>
        <v>EN P3160 284</v>
      </c>
      <c r="C478" s="1" t="str">
        <f t="shared" si="2"/>
        <v>PT P3160</v>
      </c>
      <c r="D478" s="1" t="str">
        <f>IFERROR(__xludf.DUMMYFUNCTION("SPLIT(A478,"" "",TRUE,TRUE)"),"EN")</f>
        <v>EN</v>
      </c>
      <c r="E478" s="1" t="str">
        <f>IFERROR(__xludf.DUMMYFUNCTION("""COMPUTED_VALUE"""),"P3160")</f>
        <v>P3160</v>
      </c>
      <c r="F478" s="1">
        <f>IFERROR(__xludf.DUMMYFUNCTION("""COMPUTED_VALUE"""),284.0)</f>
        <v>284</v>
      </c>
    </row>
    <row r="479" ht="15.75" customHeight="1">
      <c r="A479" s="1" t="str">
        <f t="shared" si="3"/>
        <v>EN P4397 118</v>
      </c>
      <c r="C479" s="1" t="str">
        <f t="shared" si="2"/>
        <v>PT P4397</v>
      </c>
      <c r="D479" s="1" t="str">
        <f>IFERROR(__xludf.DUMMYFUNCTION("SPLIT(A479,"" "",TRUE,TRUE)"),"EN")</f>
        <v>EN</v>
      </c>
      <c r="E479" s="1" t="str">
        <f>IFERROR(__xludf.DUMMYFUNCTION("""COMPUTED_VALUE"""),"P4397")</f>
        <v>P4397</v>
      </c>
      <c r="F479" s="1">
        <f>IFERROR(__xludf.DUMMYFUNCTION("""COMPUTED_VALUE"""),118.0)</f>
        <v>118</v>
      </c>
    </row>
    <row r="480" ht="15.75" customHeight="1">
      <c r="A480" s="1" t="str">
        <f t="shared" si="3"/>
        <v>EN P2234 12</v>
      </c>
      <c r="C480" s="1" t="str">
        <f t="shared" si="2"/>
        <v>PT P2234</v>
      </c>
      <c r="D480" s="1" t="str">
        <f>IFERROR(__xludf.DUMMYFUNCTION("SPLIT(A480,"" "",TRUE,TRUE)"),"EN")</f>
        <v>EN</v>
      </c>
      <c r="E480" s="1" t="str">
        <f>IFERROR(__xludf.DUMMYFUNCTION("""COMPUTED_VALUE"""),"P2234")</f>
        <v>P2234</v>
      </c>
      <c r="F480" s="1">
        <f>IFERROR(__xludf.DUMMYFUNCTION("""COMPUTED_VALUE"""),12.0)</f>
        <v>12</v>
      </c>
    </row>
    <row r="481" ht="15.75" customHeight="1">
      <c r="A481" s="1" t="str">
        <f t="shared" si="3"/>
        <v>EN P2473 146</v>
      </c>
      <c r="C481" s="1" t="str">
        <f t="shared" si="2"/>
        <v>PT P2473</v>
      </c>
      <c r="D481" s="1" t="str">
        <f>IFERROR(__xludf.DUMMYFUNCTION("SPLIT(A481,"" "",TRUE,TRUE)"),"EN")</f>
        <v>EN</v>
      </c>
      <c r="E481" s="1" t="str">
        <f>IFERROR(__xludf.DUMMYFUNCTION("""COMPUTED_VALUE"""),"P2473")</f>
        <v>P2473</v>
      </c>
      <c r="F481" s="1">
        <f>IFERROR(__xludf.DUMMYFUNCTION("""COMPUTED_VALUE"""),146.0)</f>
        <v>146</v>
      </c>
    </row>
    <row r="482" ht="15.75" customHeight="1">
      <c r="A482" s="1" t="str">
        <f t="shared" si="3"/>
        <v>EN P3721 357</v>
      </c>
      <c r="C482" s="1" t="str">
        <f t="shared" si="2"/>
        <v>PT P3721</v>
      </c>
      <c r="D482" s="1" t="str">
        <f>IFERROR(__xludf.DUMMYFUNCTION("SPLIT(A482,"" "",TRUE,TRUE)"),"EN")</f>
        <v>EN</v>
      </c>
      <c r="E482" s="1" t="str">
        <f>IFERROR(__xludf.DUMMYFUNCTION("""COMPUTED_VALUE"""),"P3721")</f>
        <v>P3721</v>
      </c>
      <c r="F482" s="1">
        <f>IFERROR(__xludf.DUMMYFUNCTION("""COMPUTED_VALUE"""),357.0)</f>
        <v>357</v>
      </c>
    </row>
    <row r="483" ht="15.75" customHeight="1">
      <c r="A483" s="1" t="str">
        <f t="shared" si="3"/>
        <v>EN P4310 327</v>
      </c>
      <c r="C483" s="1" t="str">
        <f t="shared" si="2"/>
        <v>PT P4310</v>
      </c>
      <c r="D483" s="1" t="str">
        <f>IFERROR(__xludf.DUMMYFUNCTION("SPLIT(A483,"" "",TRUE,TRUE)"),"EN")</f>
        <v>EN</v>
      </c>
      <c r="E483" s="1" t="str">
        <f>IFERROR(__xludf.DUMMYFUNCTION("""COMPUTED_VALUE"""),"P4310")</f>
        <v>P4310</v>
      </c>
      <c r="F483" s="1">
        <f>IFERROR(__xludf.DUMMYFUNCTION("""COMPUTED_VALUE"""),327.0)</f>
        <v>327</v>
      </c>
    </row>
    <row r="484" ht="15.75" customHeight="1">
      <c r="A484" s="1" t="str">
        <f t="shared" si="3"/>
        <v>EN P4544 161</v>
      </c>
      <c r="C484" s="1" t="str">
        <f t="shared" si="2"/>
        <v>PT P4544</v>
      </c>
      <c r="D484" s="1" t="str">
        <f>IFERROR(__xludf.DUMMYFUNCTION("SPLIT(A484,"" "",TRUE,TRUE)"),"EN")</f>
        <v>EN</v>
      </c>
      <c r="E484" s="1" t="str">
        <f>IFERROR(__xludf.DUMMYFUNCTION("""COMPUTED_VALUE"""),"P4544")</f>
        <v>P4544</v>
      </c>
      <c r="F484" s="1">
        <f>IFERROR(__xludf.DUMMYFUNCTION("""COMPUTED_VALUE"""),161.0)</f>
        <v>161</v>
      </c>
    </row>
    <row r="485" ht="15.75" customHeight="1">
      <c r="A485" s="1" t="str">
        <f t="shared" si="3"/>
        <v>EN P129 113</v>
      </c>
      <c r="C485" s="1" t="str">
        <f t="shared" si="2"/>
        <v>PT P129</v>
      </c>
      <c r="D485" s="1" t="str">
        <f>IFERROR(__xludf.DUMMYFUNCTION("SPLIT(A485,"" "",TRUE,TRUE)"),"EN")</f>
        <v>EN</v>
      </c>
      <c r="E485" s="1" t="str">
        <f>IFERROR(__xludf.DUMMYFUNCTION("""COMPUTED_VALUE"""),"P129")</f>
        <v>P129</v>
      </c>
      <c r="F485" s="1">
        <f>IFERROR(__xludf.DUMMYFUNCTION("""COMPUTED_VALUE"""),113.0)</f>
        <v>113</v>
      </c>
    </row>
    <row r="486" ht="15.75" customHeight="1">
      <c r="A486" s="1" t="str">
        <f t="shared" si="3"/>
        <v>EN P3478 129</v>
      </c>
      <c r="C486" s="1" t="str">
        <f t="shared" si="2"/>
        <v>PT P3478</v>
      </c>
      <c r="D486" s="1" t="str">
        <f>IFERROR(__xludf.DUMMYFUNCTION("SPLIT(A486,"" "",TRUE,TRUE)"),"EN")</f>
        <v>EN</v>
      </c>
      <c r="E486" s="1" t="str">
        <f>IFERROR(__xludf.DUMMYFUNCTION("""COMPUTED_VALUE"""),"P3478")</f>
        <v>P3478</v>
      </c>
      <c r="F486" s="1">
        <f>IFERROR(__xludf.DUMMYFUNCTION("""COMPUTED_VALUE"""),129.0)</f>
        <v>129</v>
      </c>
    </row>
    <row r="487" ht="15.75" customHeight="1">
      <c r="A487" s="1" t="str">
        <f t="shared" si="3"/>
        <v>EN P4959 175</v>
      </c>
      <c r="C487" s="1" t="str">
        <f t="shared" si="2"/>
        <v>PT P4959</v>
      </c>
      <c r="D487" s="1" t="str">
        <f>IFERROR(__xludf.DUMMYFUNCTION("SPLIT(A487,"" "",TRUE,TRUE)"),"EN")</f>
        <v>EN</v>
      </c>
      <c r="E487" s="1" t="str">
        <f>IFERROR(__xludf.DUMMYFUNCTION("""COMPUTED_VALUE"""),"P4959")</f>
        <v>P4959</v>
      </c>
      <c r="F487" s="1">
        <f>IFERROR(__xludf.DUMMYFUNCTION("""COMPUTED_VALUE"""),175.0)</f>
        <v>175</v>
      </c>
    </row>
    <row r="488" ht="15.75" customHeight="1">
      <c r="A488" s="1" t="str">
        <f t="shared" si="3"/>
        <v>EN P5247 338</v>
      </c>
      <c r="C488" s="1" t="str">
        <f t="shared" si="2"/>
        <v>PT P5247</v>
      </c>
      <c r="D488" s="1" t="str">
        <f>IFERROR(__xludf.DUMMYFUNCTION("SPLIT(A488,"" "",TRUE,TRUE)"),"EN")</f>
        <v>EN</v>
      </c>
      <c r="E488" s="1" t="str">
        <f>IFERROR(__xludf.DUMMYFUNCTION("""COMPUTED_VALUE"""),"P5247")</f>
        <v>P5247</v>
      </c>
      <c r="F488" s="1">
        <f>IFERROR(__xludf.DUMMYFUNCTION("""COMPUTED_VALUE"""),338.0)</f>
        <v>338</v>
      </c>
    </row>
    <row r="489" ht="15.75" customHeight="1">
      <c r="A489" s="1" t="str">
        <f t="shared" si="3"/>
        <v>EN P632 341</v>
      </c>
      <c r="C489" s="1" t="str">
        <f t="shared" si="2"/>
        <v>PT P632</v>
      </c>
      <c r="D489" s="1" t="str">
        <f>IFERROR(__xludf.DUMMYFUNCTION("SPLIT(A489,"" "",TRUE,TRUE)"),"EN")</f>
        <v>EN</v>
      </c>
      <c r="E489" s="1" t="str">
        <f>IFERROR(__xludf.DUMMYFUNCTION("""COMPUTED_VALUE"""),"P632")</f>
        <v>P632</v>
      </c>
      <c r="F489" s="1">
        <f>IFERROR(__xludf.DUMMYFUNCTION("""COMPUTED_VALUE"""),341.0)</f>
        <v>341</v>
      </c>
    </row>
    <row r="490" ht="15.75" customHeight="1">
      <c r="A490" s="1" t="str">
        <f t="shared" si="3"/>
        <v>EN P1411 237</v>
      </c>
      <c r="C490" s="1" t="str">
        <f t="shared" si="2"/>
        <v>PT P1411</v>
      </c>
      <c r="D490" s="1" t="str">
        <f>IFERROR(__xludf.DUMMYFUNCTION("SPLIT(A490,"" "",TRUE,TRUE)"),"EN")</f>
        <v>EN</v>
      </c>
      <c r="E490" s="1" t="str">
        <f>IFERROR(__xludf.DUMMYFUNCTION("""COMPUTED_VALUE"""),"P1411")</f>
        <v>P1411</v>
      </c>
      <c r="F490" s="1">
        <f>IFERROR(__xludf.DUMMYFUNCTION("""COMPUTED_VALUE"""),237.0)</f>
        <v>237</v>
      </c>
    </row>
    <row r="491" ht="15.75" customHeight="1">
      <c r="A491" s="1" t="str">
        <f t="shared" si="3"/>
        <v>EN P4762 218</v>
      </c>
      <c r="C491" s="1" t="str">
        <f t="shared" si="2"/>
        <v>PT P4762</v>
      </c>
      <c r="D491" s="1" t="str">
        <f>IFERROR(__xludf.DUMMYFUNCTION("SPLIT(A491,"" "",TRUE,TRUE)"),"EN")</f>
        <v>EN</v>
      </c>
      <c r="E491" s="1" t="str">
        <f>IFERROR(__xludf.DUMMYFUNCTION("""COMPUTED_VALUE"""),"P4762")</f>
        <v>P4762</v>
      </c>
      <c r="F491" s="1">
        <f>IFERROR(__xludf.DUMMYFUNCTION("""COMPUTED_VALUE"""),218.0)</f>
        <v>218</v>
      </c>
    </row>
    <row r="492" ht="15.75" customHeight="1">
      <c r="A492" s="1" t="str">
        <f t="shared" si="3"/>
        <v>EN P2551 215</v>
      </c>
      <c r="C492" s="1" t="str">
        <f t="shared" si="2"/>
        <v>PT P2551</v>
      </c>
      <c r="D492" s="1" t="str">
        <f>IFERROR(__xludf.DUMMYFUNCTION("SPLIT(A492,"" "",TRUE,TRUE)"),"EN")</f>
        <v>EN</v>
      </c>
      <c r="E492" s="1" t="str">
        <f>IFERROR(__xludf.DUMMYFUNCTION("""COMPUTED_VALUE"""),"P2551")</f>
        <v>P2551</v>
      </c>
      <c r="F492" s="1">
        <f>IFERROR(__xludf.DUMMYFUNCTION("""COMPUTED_VALUE"""),215.0)</f>
        <v>215</v>
      </c>
    </row>
    <row r="493" ht="15.75" customHeight="1">
      <c r="A493" s="1" t="str">
        <f t="shared" si="3"/>
        <v>EN P472 326</v>
      </c>
      <c r="C493" s="1" t="str">
        <f t="shared" si="2"/>
        <v>PT P472</v>
      </c>
      <c r="D493" s="1" t="str">
        <f>IFERROR(__xludf.DUMMYFUNCTION("SPLIT(A493,"" "",TRUE,TRUE)"),"EN")</f>
        <v>EN</v>
      </c>
      <c r="E493" s="1" t="str">
        <f>IFERROR(__xludf.DUMMYFUNCTION("""COMPUTED_VALUE"""),"P472")</f>
        <v>P472</v>
      </c>
      <c r="F493" s="1">
        <f>IFERROR(__xludf.DUMMYFUNCTION("""COMPUTED_VALUE"""),326.0)</f>
        <v>326</v>
      </c>
    </row>
    <row r="494" ht="15.75" customHeight="1">
      <c r="A494" s="1" t="str">
        <f t="shared" si="3"/>
        <v>EN P1124 287</v>
      </c>
      <c r="C494" s="1" t="str">
        <f t="shared" si="2"/>
        <v>PT P1124</v>
      </c>
      <c r="D494" s="1" t="str">
        <f>IFERROR(__xludf.DUMMYFUNCTION("SPLIT(A494,"" "",TRUE,TRUE)"),"EN")</f>
        <v>EN</v>
      </c>
      <c r="E494" s="1" t="str">
        <f>IFERROR(__xludf.DUMMYFUNCTION("""COMPUTED_VALUE"""),"P1124")</f>
        <v>P1124</v>
      </c>
      <c r="F494" s="1">
        <f>IFERROR(__xludf.DUMMYFUNCTION("""COMPUTED_VALUE"""),287.0)</f>
        <v>287</v>
      </c>
    </row>
    <row r="495" ht="15.75" customHeight="1">
      <c r="A495" s="1" t="str">
        <f t="shared" si="3"/>
        <v>EN P4992 349</v>
      </c>
      <c r="C495" s="1" t="str">
        <f t="shared" si="2"/>
        <v>PT P4992</v>
      </c>
      <c r="D495" s="1" t="str">
        <f>IFERROR(__xludf.DUMMYFUNCTION("SPLIT(A495,"" "",TRUE,TRUE)"),"EN")</f>
        <v>EN</v>
      </c>
      <c r="E495" s="1" t="str">
        <f>IFERROR(__xludf.DUMMYFUNCTION("""COMPUTED_VALUE"""),"P4992")</f>
        <v>P4992</v>
      </c>
      <c r="F495" s="1">
        <f>IFERROR(__xludf.DUMMYFUNCTION("""COMPUTED_VALUE"""),349.0)</f>
        <v>349</v>
      </c>
    </row>
    <row r="496" ht="15.75" customHeight="1">
      <c r="A496" s="1" t="str">
        <f t="shared" si="3"/>
        <v>EN P3852 106</v>
      </c>
      <c r="C496" s="1" t="str">
        <f t="shared" si="2"/>
        <v>PT P3852</v>
      </c>
      <c r="D496" s="1" t="str">
        <f>IFERROR(__xludf.DUMMYFUNCTION("SPLIT(A496,"" "",TRUE,TRUE)"),"EN")</f>
        <v>EN</v>
      </c>
      <c r="E496" s="1" t="str">
        <f>IFERROR(__xludf.DUMMYFUNCTION("""COMPUTED_VALUE"""),"P3852")</f>
        <v>P3852</v>
      </c>
      <c r="F496" s="1">
        <f>IFERROR(__xludf.DUMMYFUNCTION("""COMPUTED_VALUE"""),106.0)</f>
        <v>106</v>
      </c>
    </row>
    <row r="497" ht="15.75" customHeight="1">
      <c r="A497" s="1" t="str">
        <f t="shared" si="3"/>
        <v>EN P3399 215</v>
      </c>
      <c r="C497" s="1" t="str">
        <f t="shared" si="2"/>
        <v>PT P3399</v>
      </c>
      <c r="D497" s="1" t="str">
        <f>IFERROR(__xludf.DUMMYFUNCTION("SPLIT(A497,"" "",TRUE,TRUE)"),"EN")</f>
        <v>EN</v>
      </c>
      <c r="E497" s="1" t="str">
        <f>IFERROR(__xludf.DUMMYFUNCTION("""COMPUTED_VALUE"""),"P3399")</f>
        <v>P3399</v>
      </c>
      <c r="F497" s="1">
        <f>IFERROR(__xludf.DUMMYFUNCTION("""COMPUTED_VALUE"""),215.0)</f>
        <v>215</v>
      </c>
    </row>
    <row r="498" ht="15.75" customHeight="1">
      <c r="A498" s="1" t="str">
        <f t="shared" si="3"/>
        <v>EN P2695 232</v>
      </c>
      <c r="C498" s="1" t="str">
        <f t="shared" si="2"/>
        <v>PT P2695</v>
      </c>
      <c r="D498" s="1" t="str">
        <f>IFERROR(__xludf.DUMMYFUNCTION("SPLIT(A498,"" "",TRUE,TRUE)"),"EN")</f>
        <v>EN</v>
      </c>
      <c r="E498" s="1" t="str">
        <f>IFERROR(__xludf.DUMMYFUNCTION("""COMPUTED_VALUE"""),"P2695")</f>
        <v>P2695</v>
      </c>
      <c r="F498" s="1">
        <f>IFERROR(__xludf.DUMMYFUNCTION("""COMPUTED_VALUE"""),232.0)</f>
        <v>232</v>
      </c>
    </row>
    <row r="499" ht="15.75" customHeight="1">
      <c r="A499" s="1" t="str">
        <f t="shared" si="3"/>
        <v>EN P3516 72</v>
      </c>
      <c r="C499" s="1" t="str">
        <f t="shared" si="2"/>
        <v>PT P3516</v>
      </c>
      <c r="D499" s="1" t="str">
        <f>IFERROR(__xludf.DUMMYFUNCTION("SPLIT(A499,"" "",TRUE,TRUE)"),"EN")</f>
        <v>EN</v>
      </c>
      <c r="E499" s="1" t="str">
        <f>IFERROR(__xludf.DUMMYFUNCTION("""COMPUTED_VALUE"""),"P3516")</f>
        <v>P3516</v>
      </c>
      <c r="F499" s="1">
        <f>IFERROR(__xludf.DUMMYFUNCTION("""COMPUTED_VALUE"""),72.0)</f>
        <v>72</v>
      </c>
    </row>
    <row r="500" ht="15.75" customHeight="1">
      <c r="A500" s="1" t="str">
        <f t="shared" si="3"/>
        <v>EN P4345 97</v>
      </c>
      <c r="C500" s="1" t="str">
        <f t="shared" si="2"/>
        <v>PT P4345</v>
      </c>
      <c r="D500" s="1" t="str">
        <f>IFERROR(__xludf.DUMMYFUNCTION("SPLIT(A500,"" "",TRUE,TRUE)"),"EN")</f>
        <v>EN</v>
      </c>
      <c r="E500" s="1" t="str">
        <f>IFERROR(__xludf.DUMMYFUNCTION("""COMPUTED_VALUE"""),"P4345")</f>
        <v>P4345</v>
      </c>
      <c r="F500" s="1">
        <f>IFERROR(__xludf.DUMMYFUNCTION("""COMPUTED_VALUE"""),97.0)</f>
        <v>97</v>
      </c>
    </row>
    <row r="501" ht="15.75" customHeight="1">
      <c r="A501" s="1" t="str">
        <f t="shared" si="3"/>
        <v>EN P3495 20</v>
      </c>
      <c r="C501" s="1" t="str">
        <f t="shared" si="2"/>
        <v>PT P3495</v>
      </c>
      <c r="D501" s="1" t="str">
        <f>IFERROR(__xludf.DUMMYFUNCTION("SPLIT(A501,"" "",TRUE,TRUE)"),"EN")</f>
        <v>EN</v>
      </c>
      <c r="E501" s="1" t="str">
        <f>IFERROR(__xludf.DUMMYFUNCTION("""COMPUTED_VALUE"""),"P3495")</f>
        <v>P3495</v>
      </c>
      <c r="F501" s="1">
        <f>IFERROR(__xludf.DUMMYFUNCTION("""COMPUTED_VALUE"""),20.0)</f>
        <v>20</v>
      </c>
    </row>
    <row r="502" ht="15.75" customHeight="1">
      <c r="A502" s="1" t="str">
        <f t="shared" si="3"/>
        <v>EN P1758 201</v>
      </c>
      <c r="C502" s="1" t="str">
        <f t="shared" si="2"/>
        <v>PT P1758</v>
      </c>
      <c r="D502" s="1" t="str">
        <f>IFERROR(__xludf.DUMMYFUNCTION("SPLIT(A502,"" "",TRUE,TRUE)"),"EN")</f>
        <v>EN</v>
      </c>
      <c r="E502" s="1" t="str">
        <f>IFERROR(__xludf.DUMMYFUNCTION("""COMPUTED_VALUE"""),"P1758")</f>
        <v>P1758</v>
      </c>
      <c r="F502" s="1">
        <f>IFERROR(__xludf.DUMMYFUNCTION("""COMPUTED_VALUE"""),201.0)</f>
        <v>201</v>
      </c>
    </row>
    <row r="503" ht="15.75" customHeight="1">
      <c r="A503" s="1" t="str">
        <f t="shared" si="3"/>
        <v>EN P4753 6</v>
      </c>
      <c r="C503" s="1" t="str">
        <f t="shared" si="2"/>
        <v>PT P4753</v>
      </c>
      <c r="D503" s="1" t="str">
        <f>IFERROR(__xludf.DUMMYFUNCTION("SPLIT(A503,"" "",TRUE,TRUE)"),"EN")</f>
        <v>EN</v>
      </c>
      <c r="E503" s="1" t="str">
        <f>IFERROR(__xludf.DUMMYFUNCTION("""COMPUTED_VALUE"""),"P4753")</f>
        <v>P4753</v>
      </c>
      <c r="F503" s="1">
        <f>IFERROR(__xludf.DUMMYFUNCTION("""COMPUTED_VALUE"""),6.0)</f>
        <v>6</v>
      </c>
    </row>
    <row r="504" ht="15.75" customHeight="1">
      <c r="A504" s="1" t="str">
        <f t="shared" si="3"/>
        <v>EN P1466 49</v>
      </c>
      <c r="C504" s="1" t="str">
        <f t="shared" si="2"/>
        <v>PT P1466</v>
      </c>
      <c r="D504" s="1" t="str">
        <f>IFERROR(__xludf.DUMMYFUNCTION("SPLIT(A504,"" "",TRUE,TRUE)"),"EN")</f>
        <v>EN</v>
      </c>
      <c r="E504" s="1" t="str">
        <f>IFERROR(__xludf.DUMMYFUNCTION("""COMPUTED_VALUE"""),"P1466")</f>
        <v>P1466</v>
      </c>
      <c r="F504" s="1">
        <f>IFERROR(__xludf.DUMMYFUNCTION("""COMPUTED_VALUE"""),49.0)</f>
        <v>49</v>
      </c>
    </row>
    <row r="505" ht="15.75" customHeight="1">
      <c r="A505" s="1" t="str">
        <f t="shared" si="3"/>
        <v>EN P5771 296</v>
      </c>
      <c r="C505" s="1" t="str">
        <f t="shared" si="2"/>
        <v>PT P5771</v>
      </c>
      <c r="D505" s="1" t="str">
        <f>IFERROR(__xludf.DUMMYFUNCTION("SPLIT(A505,"" "",TRUE,TRUE)"),"EN")</f>
        <v>EN</v>
      </c>
      <c r="E505" s="1" t="str">
        <f>IFERROR(__xludf.DUMMYFUNCTION("""COMPUTED_VALUE"""),"P5771")</f>
        <v>P5771</v>
      </c>
      <c r="F505" s="1">
        <f>IFERROR(__xludf.DUMMYFUNCTION("""COMPUTED_VALUE"""),296.0)</f>
        <v>296</v>
      </c>
    </row>
    <row r="506" ht="15.75" customHeight="1">
      <c r="A506" s="1" t="str">
        <f t="shared" si="3"/>
        <v>EN P5393 253</v>
      </c>
      <c r="C506" s="1" t="str">
        <f t="shared" si="2"/>
        <v>PT P5393</v>
      </c>
      <c r="D506" s="1" t="str">
        <f>IFERROR(__xludf.DUMMYFUNCTION("SPLIT(A506,"" "",TRUE,TRUE)"),"EN")</f>
        <v>EN</v>
      </c>
      <c r="E506" s="1" t="str">
        <f>IFERROR(__xludf.DUMMYFUNCTION("""COMPUTED_VALUE"""),"P5393")</f>
        <v>P5393</v>
      </c>
      <c r="F506" s="1">
        <f>IFERROR(__xludf.DUMMYFUNCTION("""COMPUTED_VALUE"""),253.0)</f>
        <v>253</v>
      </c>
    </row>
    <row r="507" ht="15.75" customHeight="1">
      <c r="A507" s="1" t="str">
        <f t="shared" si="3"/>
        <v>EN P4838 140</v>
      </c>
      <c r="C507" s="1" t="str">
        <f t="shared" si="2"/>
        <v>PT P4838</v>
      </c>
      <c r="D507" s="1" t="str">
        <f>IFERROR(__xludf.DUMMYFUNCTION("SPLIT(A507,"" "",TRUE,TRUE)"),"EN")</f>
        <v>EN</v>
      </c>
      <c r="E507" s="1" t="str">
        <f>IFERROR(__xludf.DUMMYFUNCTION("""COMPUTED_VALUE"""),"P4838")</f>
        <v>P4838</v>
      </c>
      <c r="F507" s="1">
        <f>IFERROR(__xludf.DUMMYFUNCTION("""COMPUTED_VALUE"""),140.0)</f>
        <v>140</v>
      </c>
    </row>
    <row r="508" ht="15.75" customHeight="1">
      <c r="A508" s="1" t="str">
        <f t="shared" si="3"/>
        <v>EN P1498 398</v>
      </c>
      <c r="C508" s="1" t="str">
        <f t="shared" si="2"/>
        <v>PT P1498</v>
      </c>
      <c r="D508" s="1" t="str">
        <f>IFERROR(__xludf.DUMMYFUNCTION("SPLIT(A508,"" "",TRUE,TRUE)"),"EN")</f>
        <v>EN</v>
      </c>
      <c r="E508" s="1" t="str">
        <f>IFERROR(__xludf.DUMMYFUNCTION("""COMPUTED_VALUE"""),"P1498")</f>
        <v>P1498</v>
      </c>
      <c r="F508" s="1">
        <f>IFERROR(__xludf.DUMMYFUNCTION("""COMPUTED_VALUE"""),398.0)</f>
        <v>398</v>
      </c>
    </row>
    <row r="509" ht="15.75" customHeight="1">
      <c r="A509" s="1" t="str">
        <f t="shared" si="3"/>
        <v>EN P1999 259</v>
      </c>
      <c r="C509" s="1" t="str">
        <f t="shared" si="2"/>
        <v>PT P1999</v>
      </c>
      <c r="D509" s="1" t="str">
        <f>IFERROR(__xludf.DUMMYFUNCTION("SPLIT(A509,"" "",TRUE,TRUE)"),"EN")</f>
        <v>EN</v>
      </c>
      <c r="E509" s="1" t="str">
        <f>IFERROR(__xludf.DUMMYFUNCTION("""COMPUTED_VALUE"""),"P1999")</f>
        <v>P1999</v>
      </c>
      <c r="F509" s="1">
        <f>IFERROR(__xludf.DUMMYFUNCTION("""COMPUTED_VALUE"""),259.0)</f>
        <v>259</v>
      </c>
    </row>
    <row r="510" ht="15.75" customHeight="1">
      <c r="A510" s="1" t="str">
        <f t="shared" si="3"/>
        <v>EN P3908 44</v>
      </c>
      <c r="C510" s="1" t="str">
        <f t="shared" si="2"/>
        <v>PT P3908</v>
      </c>
      <c r="D510" s="1" t="str">
        <f>IFERROR(__xludf.DUMMYFUNCTION("SPLIT(A510,"" "",TRUE,TRUE)"),"EN")</f>
        <v>EN</v>
      </c>
      <c r="E510" s="1" t="str">
        <f>IFERROR(__xludf.DUMMYFUNCTION("""COMPUTED_VALUE"""),"P3908")</f>
        <v>P3908</v>
      </c>
      <c r="F510" s="1">
        <f>IFERROR(__xludf.DUMMYFUNCTION("""COMPUTED_VALUE"""),44.0)</f>
        <v>44</v>
      </c>
    </row>
    <row r="511" ht="15.75" customHeight="1">
      <c r="A511" s="1" t="str">
        <f t="shared" si="3"/>
        <v>EN P2425 16</v>
      </c>
      <c r="C511" s="1" t="str">
        <f t="shared" si="2"/>
        <v>PT P2425</v>
      </c>
      <c r="D511" s="1" t="str">
        <f>IFERROR(__xludf.DUMMYFUNCTION("SPLIT(A511,"" "",TRUE,TRUE)"),"EN")</f>
        <v>EN</v>
      </c>
      <c r="E511" s="1" t="str">
        <f>IFERROR(__xludf.DUMMYFUNCTION("""COMPUTED_VALUE"""),"P2425")</f>
        <v>P2425</v>
      </c>
      <c r="F511" s="1">
        <f>IFERROR(__xludf.DUMMYFUNCTION("""COMPUTED_VALUE"""),16.0)</f>
        <v>16</v>
      </c>
    </row>
    <row r="512" ht="15.75" customHeight="1">
      <c r="A512" s="1" t="str">
        <f t="shared" si="3"/>
        <v>EN P187 204</v>
      </c>
      <c r="C512" s="1" t="str">
        <f t="shared" si="2"/>
        <v>PT P187</v>
      </c>
      <c r="D512" s="1" t="str">
        <f>IFERROR(__xludf.DUMMYFUNCTION("SPLIT(A512,"" "",TRUE,TRUE)"),"EN")</f>
        <v>EN</v>
      </c>
      <c r="E512" s="1" t="str">
        <f>IFERROR(__xludf.DUMMYFUNCTION("""COMPUTED_VALUE"""),"P187")</f>
        <v>P187</v>
      </c>
      <c r="F512" s="1">
        <f>IFERROR(__xludf.DUMMYFUNCTION("""COMPUTED_VALUE"""),204.0)</f>
        <v>204</v>
      </c>
    </row>
    <row r="513" ht="15.75" customHeight="1">
      <c r="A513" s="1" t="str">
        <f t="shared" si="3"/>
        <v>EN P986 170</v>
      </c>
      <c r="C513" s="1" t="str">
        <f t="shared" si="2"/>
        <v>PT P986</v>
      </c>
      <c r="D513" s="1" t="str">
        <f>IFERROR(__xludf.DUMMYFUNCTION("SPLIT(A513,"" "",TRUE,TRUE)"),"EN")</f>
        <v>EN</v>
      </c>
      <c r="E513" s="1" t="str">
        <f>IFERROR(__xludf.DUMMYFUNCTION("""COMPUTED_VALUE"""),"P986")</f>
        <v>P986</v>
      </c>
      <c r="F513" s="1">
        <f>IFERROR(__xludf.DUMMYFUNCTION("""COMPUTED_VALUE"""),170.0)</f>
        <v>170</v>
      </c>
    </row>
    <row r="514" ht="15.75" customHeight="1">
      <c r="A514" s="1" t="str">
        <f t="shared" si="3"/>
        <v>EN P1115 73</v>
      </c>
      <c r="C514" s="1" t="str">
        <f t="shared" si="2"/>
        <v>PT P1115</v>
      </c>
      <c r="D514" s="1" t="str">
        <f>IFERROR(__xludf.DUMMYFUNCTION("SPLIT(A514,"" "",TRUE,TRUE)"),"EN")</f>
        <v>EN</v>
      </c>
      <c r="E514" s="1" t="str">
        <f>IFERROR(__xludf.DUMMYFUNCTION("""COMPUTED_VALUE"""),"P1115")</f>
        <v>P1115</v>
      </c>
      <c r="F514" s="1">
        <f>IFERROR(__xludf.DUMMYFUNCTION("""COMPUTED_VALUE"""),73.0)</f>
        <v>73</v>
      </c>
    </row>
    <row r="515" ht="15.75" customHeight="1">
      <c r="A515" s="1" t="str">
        <f t="shared" si="3"/>
        <v>EN P3114 164</v>
      </c>
      <c r="C515" s="1" t="str">
        <f t="shared" si="2"/>
        <v>PT P3114</v>
      </c>
      <c r="D515" s="1" t="str">
        <f>IFERROR(__xludf.DUMMYFUNCTION("SPLIT(A515,"" "",TRUE,TRUE)"),"EN")</f>
        <v>EN</v>
      </c>
      <c r="E515" s="1" t="str">
        <f>IFERROR(__xludf.DUMMYFUNCTION("""COMPUTED_VALUE"""),"P3114")</f>
        <v>P3114</v>
      </c>
      <c r="F515" s="1">
        <f>IFERROR(__xludf.DUMMYFUNCTION("""COMPUTED_VALUE"""),164.0)</f>
        <v>164</v>
      </c>
    </row>
    <row r="516" ht="15.75" customHeight="1">
      <c r="A516" s="1" t="str">
        <f t="shared" si="3"/>
        <v>EN P4687 141</v>
      </c>
      <c r="C516" s="1" t="str">
        <f t="shared" si="2"/>
        <v>PT P4687</v>
      </c>
      <c r="D516" s="1" t="str">
        <f>IFERROR(__xludf.DUMMYFUNCTION("SPLIT(A516,"" "",TRUE,TRUE)"),"EN")</f>
        <v>EN</v>
      </c>
      <c r="E516" s="1" t="str">
        <f>IFERROR(__xludf.DUMMYFUNCTION("""COMPUTED_VALUE"""),"P4687")</f>
        <v>P4687</v>
      </c>
      <c r="F516" s="1">
        <f>IFERROR(__xludf.DUMMYFUNCTION("""COMPUTED_VALUE"""),141.0)</f>
        <v>141</v>
      </c>
    </row>
    <row r="517" ht="15.75" customHeight="1">
      <c r="A517" s="1" t="str">
        <f t="shared" si="3"/>
        <v>EN P4014 166</v>
      </c>
      <c r="C517" s="1" t="str">
        <f t="shared" si="2"/>
        <v>PT P4014</v>
      </c>
      <c r="D517" s="1" t="str">
        <f>IFERROR(__xludf.DUMMYFUNCTION("SPLIT(A517,"" "",TRUE,TRUE)"),"EN")</f>
        <v>EN</v>
      </c>
      <c r="E517" s="1" t="str">
        <f>IFERROR(__xludf.DUMMYFUNCTION("""COMPUTED_VALUE"""),"P4014")</f>
        <v>P4014</v>
      </c>
      <c r="F517" s="1">
        <f>IFERROR(__xludf.DUMMYFUNCTION("""COMPUTED_VALUE"""),166.0)</f>
        <v>166</v>
      </c>
    </row>
    <row r="518" ht="15.75" customHeight="1">
      <c r="A518" s="1" t="str">
        <f t="shared" si="3"/>
        <v>EN P3161 287</v>
      </c>
      <c r="C518" s="1" t="str">
        <f t="shared" si="2"/>
        <v>PT P3161</v>
      </c>
      <c r="D518" s="1" t="str">
        <f>IFERROR(__xludf.DUMMYFUNCTION("SPLIT(A518,"" "",TRUE,TRUE)"),"EN")</f>
        <v>EN</v>
      </c>
      <c r="E518" s="1" t="str">
        <f>IFERROR(__xludf.DUMMYFUNCTION("""COMPUTED_VALUE"""),"P3161")</f>
        <v>P3161</v>
      </c>
      <c r="F518" s="1">
        <f>IFERROR(__xludf.DUMMYFUNCTION("""COMPUTED_VALUE"""),287.0)</f>
        <v>287</v>
      </c>
    </row>
    <row r="519" ht="15.75" customHeight="1">
      <c r="A519" s="1" t="str">
        <f t="shared" si="3"/>
        <v>EN P4945 173</v>
      </c>
      <c r="C519" s="1" t="str">
        <f t="shared" si="2"/>
        <v>PT P4945</v>
      </c>
      <c r="D519" s="1" t="str">
        <f>IFERROR(__xludf.DUMMYFUNCTION("SPLIT(A519,"" "",TRUE,TRUE)"),"EN")</f>
        <v>EN</v>
      </c>
      <c r="E519" s="1" t="str">
        <f>IFERROR(__xludf.DUMMYFUNCTION("""COMPUTED_VALUE"""),"P4945")</f>
        <v>P4945</v>
      </c>
      <c r="F519" s="1">
        <f>IFERROR(__xludf.DUMMYFUNCTION("""COMPUTED_VALUE"""),173.0)</f>
        <v>173</v>
      </c>
    </row>
    <row r="520" ht="15.75" customHeight="1">
      <c r="A520" s="1" t="str">
        <f t="shared" si="3"/>
        <v>EN P3684 279</v>
      </c>
      <c r="C520" s="1" t="str">
        <f t="shared" si="2"/>
        <v>PT P3684</v>
      </c>
      <c r="D520" s="1" t="str">
        <f>IFERROR(__xludf.DUMMYFUNCTION("SPLIT(A520,"" "",TRUE,TRUE)"),"EN")</f>
        <v>EN</v>
      </c>
      <c r="E520" s="1" t="str">
        <f>IFERROR(__xludf.DUMMYFUNCTION("""COMPUTED_VALUE"""),"P3684")</f>
        <v>P3684</v>
      </c>
      <c r="F520" s="1">
        <f>IFERROR(__xludf.DUMMYFUNCTION("""COMPUTED_VALUE"""),279.0)</f>
        <v>279</v>
      </c>
    </row>
    <row r="521" ht="15.75" customHeight="1">
      <c r="A521" s="1" t="str">
        <f t="shared" si="3"/>
        <v>EN P3635 151</v>
      </c>
      <c r="C521" s="1" t="str">
        <f t="shared" si="2"/>
        <v>PT P3635</v>
      </c>
      <c r="D521" s="1" t="str">
        <f>IFERROR(__xludf.DUMMYFUNCTION("SPLIT(A521,"" "",TRUE,TRUE)"),"EN")</f>
        <v>EN</v>
      </c>
      <c r="E521" s="1" t="str">
        <f>IFERROR(__xludf.DUMMYFUNCTION("""COMPUTED_VALUE"""),"P3635")</f>
        <v>P3635</v>
      </c>
      <c r="F521" s="1">
        <f>IFERROR(__xludf.DUMMYFUNCTION("""COMPUTED_VALUE"""),151.0)</f>
        <v>151</v>
      </c>
    </row>
    <row r="522" ht="15.75" customHeight="1">
      <c r="A522" s="1" t="str">
        <f t="shared" si="3"/>
        <v>EN P5525 319</v>
      </c>
      <c r="C522" s="1" t="str">
        <f t="shared" si="2"/>
        <v>PT P5525</v>
      </c>
      <c r="D522" s="1" t="str">
        <f>IFERROR(__xludf.DUMMYFUNCTION("SPLIT(A522,"" "",TRUE,TRUE)"),"EN")</f>
        <v>EN</v>
      </c>
      <c r="E522" s="1" t="str">
        <f>IFERROR(__xludf.DUMMYFUNCTION("""COMPUTED_VALUE"""),"P5525")</f>
        <v>P5525</v>
      </c>
      <c r="F522" s="1">
        <f>IFERROR(__xludf.DUMMYFUNCTION("""COMPUTED_VALUE"""),319.0)</f>
        <v>319</v>
      </c>
    </row>
    <row r="523" ht="15.75" customHeight="1">
      <c r="A523" s="1" t="str">
        <f t="shared" si="3"/>
        <v>EN P1935 114</v>
      </c>
      <c r="C523" s="1" t="str">
        <f t="shared" si="2"/>
        <v>PT P1935</v>
      </c>
      <c r="D523" s="1" t="str">
        <f>IFERROR(__xludf.DUMMYFUNCTION("SPLIT(A523,"" "",TRUE,TRUE)"),"EN")</f>
        <v>EN</v>
      </c>
      <c r="E523" s="1" t="str">
        <f>IFERROR(__xludf.DUMMYFUNCTION("""COMPUTED_VALUE"""),"P1935")</f>
        <v>P1935</v>
      </c>
      <c r="F523" s="1">
        <f>IFERROR(__xludf.DUMMYFUNCTION("""COMPUTED_VALUE"""),114.0)</f>
        <v>114</v>
      </c>
    </row>
    <row r="524" ht="15.75" customHeight="1">
      <c r="A524" s="1" t="str">
        <f t="shared" si="3"/>
        <v>EN P4030 183</v>
      </c>
      <c r="C524" s="1" t="str">
        <f t="shared" si="2"/>
        <v>PT P4030</v>
      </c>
      <c r="D524" s="1" t="str">
        <f>IFERROR(__xludf.DUMMYFUNCTION("SPLIT(A524,"" "",TRUE,TRUE)"),"EN")</f>
        <v>EN</v>
      </c>
      <c r="E524" s="1" t="str">
        <f>IFERROR(__xludf.DUMMYFUNCTION("""COMPUTED_VALUE"""),"P4030")</f>
        <v>P4030</v>
      </c>
      <c r="F524" s="1">
        <f>IFERROR(__xludf.DUMMYFUNCTION("""COMPUTED_VALUE"""),183.0)</f>
        <v>183</v>
      </c>
    </row>
    <row r="525" ht="15.75" customHeight="1">
      <c r="A525" s="1" t="str">
        <f t="shared" si="3"/>
        <v>EN P1554 345</v>
      </c>
      <c r="C525" s="1" t="str">
        <f t="shared" si="2"/>
        <v>PT P1554</v>
      </c>
      <c r="D525" s="1" t="str">
        <f>IFERROR(__xludf.DUMMYFUNCTION("SPLIT(A525,"" "",TRUE,TRUE)"),"EN")</f>
        <v>EN</v>
      </c>
      <c r="E525" s="1" t="str">
        <f>IFERROR(__xludf.DUMMYFUNCTION("""COMPUTED_VALUE"""),"P1554")</f>
        <v>P1554</v>
      </c>
      <c r="F525" s="1">
        <f>IFERROR(__xludf.DUMMYFUNCTION("""COMPUTED_VALUE"""),345.0)</f>
        <v>345</v>
      </c>
    </row>
    <row r="526" ht="15.75" customHeight="1">
      <c r="A526" s="1" t="str">
        <f t="shared" si="3"/>
        <v>EN P1252 140</v>
      </c>
      <c r="C526" s="1" t="str">
        <f t="shared" si="2"/>
        <v>PT P1252</v>
      </c>
      <c r="D526" s="1" t="str">
        <f>IFERROR(__xludf.DUMMYFUNCTION("SPLIT(A526,"" "",TRUE,TRUE)"),"EN")</f>
        <v>EN</v>
      </c>
      <c r="E526" s="1" t="str">
        <f>IFERROR(__xludf.DUMMYFUNCTION("""COMPUTED_VALUE"""),"P1252")</f>
        <v>P1252</v>
      </c>
      <c r="F526" s="1">
        <f>IFERROR(__xludf.DUMMYFUNCTION("""COMPUTED_VALUE"""),140.0)</f>
        <v>140</v>
      </c>
    </row>
    <row r="527" ht="15.75" customHeight="1">
      <c r="A527" s="1" t="str">
        <f t="shared" si="3"/>
        <v>EN P2102 104</v>
      </c>
      <c r="C527" s="1" t="str">
        <f t="shared" si="2"/>
        <v>PT P2102</v>
      </c>
      <c r="D527" s="1" t="str">
        <f>IFERROR(__xludf.DUMMYFUNCTION("SPLIT(A527,"" "",TRUE,TRUE)"),"EN")</f>
        <v>EN</v>
      </c>
      <c r="E527" s="1" t="str">
        <f>IFERROR(__xludf.DUMMYFUNCTION("""COMPUTED_VALUE"""),"P2102")</f>
        <v>P2102</v>
      </c>
      <c r="F527" s="1">
        <f>IFERROR(__xludf.DUMMYFUNCTION("""COMPUTED_VALUE"""),104.0)</f>
        <v>104</v>
      </c>
    </row>
    <row r="528" ht="15.75" customHeight="1">
      <c r="A528" s="1" t="str">
        <f t="shared" si="3"/>
        <v>EN P1723 134</v>
      </c>
      <c r="C528" s="1" t="str">
        <f t="shared" si="2"/>
        <v>PT P1723</v>
      </c>
      <c r="D528" s="1" t="str">
        <f>IFERROR(__xludf.DUMMYFUNCTION("SPLIT(A528,"" "",TRUE,TRUE)"),"EN")</f>
        <v>EN</v>
      </c>
      <c r="E528" s="1" t="str">
        <f>IFERROR(__xludf.DUMMYFUNCTION("""COMPUTED_VALUE"""),"P1723")</f>
        <v>P1723</v>
      </c>
      <c r="F528" s="1">
        <f>IFERROR(__xludf.DUMMYFUNCTION("""COMPUTED_VALUE"""),134.0)</f>
        <v>134</v>
      </c>
    </row>
    <row r="529" ht="15.75" customHeight="1">
      <c r="A529" s="1" t="str">
        <f t="shared" si="3"/>
        <v>EN P799 94</v>
      </c>
      <c r="C529" s="1" t="str">
        <f t="shared" si="2"/>
        <v>PT P799</v>
      </c>
      <c r="D529" s="1" t="str">
        <f>IFERROR(__xludf.DUMMYFUNCTION("SPLIT(A529,"" "",TRUE,TRUE)"),"EN")</f>
        <v>EN</v>
      </c>
      <c r="E529" s="1" t="str">
        <f>IFERROR(__xludf.DUMMYFUNCTION("""COMPUTED_VALUE"""),"P799")</f>
        <v>P799</v>
      </c>
      <c r="F529" s="1">
        <f>IFERROR(__xludf.DUMMYFUNCTION("""COMPUTED_VALUE"""),94.0)</f>
        <v>94</v>
      </c>
    </row>
    <row r="530" ht="15.75" customHeight="1">
      <c r="A530" s="1" t="str">
        <f t="shared" si="3"/>
        <v>EN P5007 4</v>
      </c>
      <c r="C530" s="1" t="str">
        <f t="shared" si="2"/>
        <v>PT P5007</v>
      </c>
      <c r="D530" s="1" t="str">
        <f>IFERROR(__xludf.DUMMYFUNCTION("SPLIT(A530,"" "",TRUE,TRUE)"),"EN")</f>
        <v>EN</v>
      </c>
      <c r="E530" s="1" t="str">
        <f>IFERROR(__xludf.DUMMYFUNCTION("""COMPUTED_VALUE"""),"P5007")</f>
        <v>P5007</v>
      </c>
      <c r="F530" s="1">
        <f>IFERROR(__xludf.DUMMYFUNCTION("""COMPUTED_VALUE"""),4.0)</f>
        <v>4</v>
      </c>
    </row>
    <row r="531" ht="15.75" customHeight="1">
      <c r="A531" s="1" t="str">
        <f t="shared" si="3"/>
        <v>EN P3960 120</v>
      </c>
      <c r="C531" s="1" t="str">
        <f t="shared" si="2"/>
        <v>PT P3960</v>
      </c>
      <c r="D531" s="1" t="str">
        <f>IFERROR(__xludf.DUMMYFUNCTION("SPLIT(A531,"" "",TRUE,TRUE)"),"EN")</f>
        <v>EN</v>
      </c>
      <c r="E531" s="1" t="str">
        <f>IFERROR(__xludf.DUMMYFUNCTION("""COMPUTED_VALUE"""),"P3960")</f>
        <v>P3960</v>
      </c>
      <c r="F531" s="1">
        <f>IFERROR(__xludf.DUMMYFUNCTION("""COMPUTED_VALUE"""),120.0)</f>
        <v>120</v>
      </c>
    </row>
    <row r="532" ht="15.75" customHeight="1">
      <c r="A532" s="1" t="str">
        <f t="shared" si="3"/>
        <v>EN P2567 33</v>
      </c>
      <c r="C532" s="1" t="str">
        <f t="shared" si="2"/>
        <v>PT P2567</v>
      </c>
      <c r="D532" s="1" t="str">
        <f>IFERROR(__xludf.DUMMYFUNCTION("SPLIT(A532,"" "",TRUE,TRUE)"),"EN")</f>
        <v>EN</v>
      </c>
      <c r="E532" s="1" t="str">
        <f>IFERROR(__xludf.DUMMYFUNCTION("""COMPUTED_VALUE"""),"P2567")</f>
        <v>P2567</v>
      </c>
      <c r="F532" s="1">
        <f>IFERROR(__xludf.DUMMYFUNCTION("""COMPUTED_VALUE"""),33.0)</f>
        <v>33</v>
      </c>
    </row>
    <row r="533" ht="15.75" customHeight="1">
      <c r="A533" s="1" t="str">
        <f t="shared" si="3"/>
        <v>EN P888 336</v>
      </c>
      <c r="C533" s="1" t="str">
        <f t="shared" si="2"/>
        <v>PT P888</v>
      </c>
      <c r="D533" s="1" t="str">
        <f>IFERROR(__xludf.DUMMYFUNCTION("SPLIT(A533,"" "",TRUE,TRUE)"),"EN")</f>
        <v>EN</v>
      </c>
      <c r="E533" s="1" t="str">
        <f>IFERROR(__xludf.DUMMYFUNCTION("""COMPUTED_VALUE"""),"P888")</f>
        <v>P888</v>
      </c>
      <c r="F533" s="1">
        <f>IFERROR(__xludf.DUMMYFUNCTION("""COMPUTED_VALUE"""),336.0)</f>
        <v>336</v>
      </c>
    </row>
    <row r="534" ht="15.75" customHeight="1">
      <c r="A534" s="1" t="str">
        <f t="shared" si="3"/>
        <v>EN P5053 247</v>
      </c>
      <c r="C534" s="1" t="str">
        <f t="shared" si="2"/>
        <v>PT P5053</v>
      </c>
      <c r="D534" s="1" t="str">
        <f>IFERROR(__xludf.DUMMYFUNCTION("SPLIT(A534,"" "",TRUE,TRUE)"),"EN")</f>
        <v>EN</v>
      </c>
      <c r="E534" s="1" t="str">
        <f>IFERROR(__xludf.DUMMYFUNCTION("""COMPUTED_VALUE"""),"P5053")</f>
        <v>P5053</v>
      </c>
      <c r="F534" s="1">
        <f>IFERROR(__xludf.DUMMYFUNCTION("""COMPUTED_VALUE"""),247.0)</f>
        <v>247</v>
      </c>
    </row>
    <row r="535" ht="15.75" customHeight="1">
      <c r="A535" s="1" t="str">
        <f t="shared" si="3"/>
        <v>EN P2913 265</v>
      </c>
      <c r="C535" s="1" t="str">
        <f t="shared" si="2"/>
        <v>PT P2913</v>
      </c>
      <c r="D535" s="1" t="str">
        <f>IFERROR(__xludf.DUMMYFUNCTION("SPLIT(A535,"" "",TRUE,TRUE)"),"EN")</f>
        <v>EN</v>
      </c>
      <c r="E535" s="1" t="str">
        <f>IFERROR(__xludf.DUMMYFUNCTION("""COMPUTED_VALUE"""),"P2913")</f>
        <v>P2913</v>
      </c>
      <c r="F535" s="1">
        <f>IFERROR(__xludf.DUMMYFUNCTION("""COMPUTED_VALUE"""),265.0)</f>
        <v>265</v>
      </c>
    </row>
    <row r="536" ht="15.75" customHeight="1">
      <c r="A536" s="1" t="str">
        <f t="shared" si="3"/>
        <v>EN P5354 180</v>
      </c>
      <c r="C536" s="1" t="str">
        <f t="shared" si="2"/>
        <v>PT P5354</v>
      </c>
      <c r="D536" s="1" t="str">
        <f>IFERROR(__xludf.DUMMYFUNCTION("SPLIT(A536,"" "",TRUE,TRUE)"),"EN")</f>
        <v>EN</v>
      </c>
      <c r="E536" s="1" t="str">
        <f>IFERROR(__xludf.DUMMYFUNCTION("""COMPUTED_VALUE"""),"P5354")</f>
        <v>P5354</v>
      </c>
      <c r="F536" s="1">
        <f>IFERROR(__xludf.DUMMYFUNCTION("""COMPUTED_VALUE"""),180.0)</f>
        <v>180</v>
      </c>
    </row>
    <row r="537" ht="15.75" customHeight="1">
      <c r="A537" s="1" t="str">
        <f t="shared" si="3"/>
        <v>EN P2212 344</v>
      </c>
      <c r="C537" s="1" t="str">
        <f t="shared" si="2"/>
        <v>PT P2212</v>
      </c>
      <c r="D537" s="1" t="str">
        <f>IFERROR(__xludf.DUMMYFUNCTION("SPLIT(A537,"" "",TRUE,TRUE)"),"EN")</f>
        <v>EN</v>
      </c>
      <c r="E537" s="1" t="str">
        <f>IFERROR(__xludf.DUMMYFUNCTION("""COMPUTED_VALUE"""),"P2212")</f>
        <v>P2212</v>
      </c>
      <c r="F537" s="1">
        <f>IFERROR(__xludf.DUMMYFUNCTION("""COMPUTED_VALUE"""),344.0)</f>
        <v>344</v>
      </c>
    </row>
    <row r="538" ht="15.75" customHeight="1">
      <c r="A538" s="1" t="str">
        <f t="shared" si="3"/>
        <v>EN P2721 39</v>
      </c>
      <c r="C538" s="1" t="str">
        <f t="shared" si="2"/>
        <v>PT P2721</v>
      </c>
      <c r="D538" s="1" t="str">
        <f>IFERROR(__xludf.DUMMYFUNCTION("SPLIT(A538,"" "",TRUE,TRUE)"),"EN")</f>
        <v>EN</v>
      </c>
      <c r="E538" s="1" t="str">
        <f>IFERROR(__xludf.DUMMYFUNCTION("""COMPUTED_VALUE"""),"P2721")</f>
        <v>P2721</v>
      </c>
      <c r="F538" s="1">
        <f>IFERROR(__xludf.DUMMYFUNCTION("""COMPUTED_VALUE"""),39.0)</f>
        <v>39</v>
      </c>
    </row>
    <row r="539" ht="15.75" customHeight="1">
      <c r="A539" s="1" t="str">
        <f t="shared" si="3"/>
        <v>EN P4551 183</v>
      </c>
      <c r="C539" s="1" t="str">
        <f t="shared" si="2"/>
        <v>PT P4551</v>
      </c>
      <c r="D539" s="1" t="str">
        <f>IFERROR(__xludf.DUMMYFUNCTION("SPLIT(A539,"" "",TRUE,TRUE)"),"EN")</f>
        <v>EN</v>
      </c>
      <c r="E539" s="1" t="str">
        <f>IFERROR(__xludf.DUMMYFUNCTION("""COMPUTED_VALUE"""),"P4551")</f>
        <v>P4551</v>
      </c>
      <c r="F539" s="1">
        <f>IFERROR(__xludf.DUMMYFUNCTION("""COMPUTED_VALUE"""),183.0)</f>
        <v>183</v>
      </c>
    </row>
    <row r="540" ht="15.75" customHeight="1">
      <c r="A540" s="1" t="str">
        <f t="shared" si="3"/>
        <v>EN P5893 280</v>
      </c>
      <c r="C540" s="1" t="str">
        <f t="shared" si="2"/>
        <v>PT P5893</v>
      </c>
      <c r="D540" s="1" t="str">
        <f>IFERROR(__xludf.DUMMYFUNCTION("SPLIT(A540,"" "",TRUE,TRUE)"),"EN")</f>
        <v>EN</v>
      </c>
      <c r="E540" s="1" t="str">
        <f>IFERROR(__xludf.DUMMYFUNCTION("""COMPUTED_VALUE"""),"P5893")</f>
        <v>P5893</v>
      </c>
      <c r="F540" s="1">
        <f>IFERROR(__xludf.DUMMYFUNCTION("""COMPUTED_VALUE"""),280.0)</f>
        <v>280</v>
      </c>
    </row>
    <row r="541" ht="15.75" customHeight="1">
      <c r="A541" s="1" t="str">
        <f t="shared" si="3"/>
        <v>EN P3339 311</v>
      </c>
      <c r="C541" s="1" t="str">
        <f t="shared" si="2"/>
        <v>PT P3339</v>
      </c>
      <c r="D541" s="1" t="str">
        <f>IFERROR(__xludf.DUMMYFUNCTION("SPLIT(A541,"" "",TRUE,TRUE)"),"EN")</f>
        <v>EN</v>
      </c>
      <c r="E541" s="1" t="str">
        <f>IFERROR(__xludf.DUMMYFUNCTION("""COMPUTED_VALUE"""),"P3339")</f>
        <v>P3339</v>
      </c>
      <c r="F541" s="1">
        <f>IFERROR(__xludf.DUMMYFUNCTION("""COMPUTED_VALUE"""),311.0)</f>
        <v>311</v>
      </c>
    </row>
    <row r="542" ht="15.75" customHeight="1">
      <c r="A542" s="1" t="str">
        <f t="shared" si="3"/>
        <v>EN P461 251</v>
      </c>
      <c r="C542" s="1" t="str">
        <f t="shared" si="2"/>
        <v>PT P461</v>
      </c>
      <c r="D542" s="1" t="str">
        <f>IFERROR(__xludf.DUMMYFUNCTION("SPLIT(A542,"" "",TRUE,TRUE)"),"EN")</f>
        <v>EN</v>
      </c>
      <c r="E542" s="1" t="str">
        <f>IFERROR(__xludf.DUMMYFUNCTION("""COMPUTED_VALUE"""),"P461")</f>
        <v>P461</v>
      </c>
      <c r="F542" s="1">
        <f>IFERROR(__xludf.DUMMYFUNCTION("""COMPUTED_VALUE"""),251.0)</f>
        <v>251</v>
      </c>
    </row>
    <row r="543" ht="15.75" customHeight="1">
      <c r="A543" s="1" t="str">
        <f t="shared" si="3"/>
        <v>EN P5268 28</v>
      </c>
      <c r="C543" s="1" t="str">
        <f t="shared" si="2"/>
        <v>PT P5268</v>
      </c>
      <c r="D543" s="1" t="str">
        <f>IFERROR(__xludf.DUMMYFUNCTION("SPLIT(A543,"" "",TRUE,TRUE)"),"EN")</f>
        <v>EN</v>
      </c>
      <c r="E543" s="1" t="str">
        <f>IFERROR(__xludf.DUMMYFUNCTION("""COMPUTED_VALUE"""),"P5268")</f>
        <v>P5268</v>
      </c>
      <c r="F543" s="1">
        <f>IFERROR(__xludf.DUMMYFUNCTION("""COMPUTED_VALUE"""),28.0)</f>
        <v>28</v>
      </c>
    </row>
    <row r="544" ht="15.75" customHeight="1">
      <c r="A544" s="1" t="str">
        <f t="shared" si="3"/>
        <v>EN P3738 290</v>
      </c>
      <c r="C544" s="1" t="str">
        <f t="shared" si="2"/>
        <v>PT P3738</v>
      </c>
      <c r="D544" s="1" t="str">
        <f>IFERROR(__xludf.DUMMYFUNCTION("SPLIT(A544,"" "",TRUE,TRUE)"),"EN")</f>
        <v>EN</v>
      </c>
      <c r="E544" s="1" t="str">
        <f>IFERROR(__xludf.DUMMYFUNCTION("""COMPUTED_VALUE"""),"P3738")</f>
        <v>P3738</v>
      </c>
      <c r="F544" s="1">
        <f>IFERROR(__xludf.DUMMYFUNCTION("""COMPUTED_VALUE"""),290.0)</f>
        <v>290</v>
      </c>
    </row>
    <row r="545" ht="15.75" customHeight="1">
      <c r="A545" s="1" t="str">
        <f t="shared" si="3"/>
        <v>EN P446 228</v>
      </c>
      <c r="C545" s="1" t="str">
        <f t="shared" si="2"/>
        <v>PT P446</v>
      </c>
      <c r="D545" s="1" t="str">
        <f>IFERROR(__xludf.DUMMYFUNCTION("SPLIT(A545,"" "",TRUE,TRUE)"),"EN")</f>
        <v>EN</v>
      </c>
      <c r="E545" s="1" t="str">
        <f>IFERROR(__xludf.DUMMYFUNCTION("""COMPUTED_VALUE"""),"P446")</f>
        <v>P446</v>
      </c>
      <c r="F545" s="1">
        <f>IFERROR(__xludf.DUMMYFUNCTION("""COMPUTED_VALUE"""),228.0)</f>
        <v>228</v>
      </c>
    </row>
    <row r="546" ht="15.75" customHeight="1">
      <c r="A546" s="1" t="str">
        <f t="shared" si="3"/>
        <v>EN P5071 107</v>
      </c>
      <c r="C546" s="1" t="str">
        <f t="shared" si="2"/>
        <v>PT P5071</v>
      </c>
      <c r="D546" s="1" t="str">
        <f>IFERROR(__xludf.DUMMYFUNCTION("SPLIT(A546,"" "",TRUE,TRUE)"),"EN")</f>
        <v>EN</v>
      </c>
      <c r="E546" s="1" t="str">
        <f>IFERROR(__xludf.DUMMYFUNCTION("""COMPUTED_VALUE"""),"P5071")</f>
        <v>P5071</v>
      </c>
      <c r="F546" s="1">
        <f>IFERROR(__xludf.DUMMYFUNCTION("""COMPUTED_VALUE"""),107.0)</f>
        <v>107</v>
      </c>
    </row>
    <row r="547" ht="15.75" customHeight="1">
      <c r="A547" s="1" t="str">
        <f t="shared" si="3"/>
        <v>EN P4186 286</v>
      </c>
      <c r="C547" s="1" t="str">
        <f t="shared" si="2"/>
        <v>PT P4186</v>
      </c>
      <c r="D547" s="1" t="str">
        <f>IFERROR(__xludf.DUMMYFUNCTION("SPLIT(A547,"" "",TRUE,TRUE)"),"EN")</f>
        <v>EN</v>
      </c>
      <c r="E547" s="1" t="str">
        <f>IFERROR(__xludf.DUMMYFUNCTION("""COMPUTED_VALUE"""),"P4186")</f>
        <v>P4186</v>
      </c>
      <c r="F547" s="1">
        <f>IFERROR(__xludf.DUMMYFUNCTION("""COMPUTED_VALUE"""),286.0)</f>
        <v>286</v>
      </c>
    </row>
    <row r="548" ht="15.75" customHeight="1">
      <c r="A548" s="1" t="str">
        <f t="shared" si="3"/>
        <v>EN P933 35</v>
      </c>
      <c r="C548" s="1" t="str">
        <f t="shared" si="2"/>
        <v>PT P933</v>
      </c>
      <c r="D548" s="1" t="str">
        <f>IFERROR(__xludf.DUMMYFUNCTION("SPLIT(A548,"" "",TRUE,TRUE)"),"EN")</f>
        <v>EN</v>
      </c>
      <c r="E548" s="1" t="str">
        <f>IFERROR(__xludf.DUMMYFUNCTION("""COMPUTED_VALUE"""),"P933")</f>
        <v>P933</v>
      </c>
      <c r="F548" s="1">
        <f>IFERROR(__xludf.DUMMYFUNCTION("""COMPUTED_VALUE"""),35.0)</f>
        <v>35</v>
      </c>
    </row>
    <row r="549" ht="15.75" customHeight="1">
      <c r="A549" s="1" t="str">
        <f t="shared" si="3"/>
        <v>EN P5605 5</v>
      </c>
      <c r="C549" s="1" t="str">
        <f t="shared" si="2"/>
        <v>PT P5605</v>
      </c>
      <c r="D549" s="1" t="str">
        <f>IFERROR(__xludf.DUMMYFUNCTION("SPLIT(A549,"" "",TRUE,TRUE)"),"EN")</f>
        <v>EN</v>
      </c>
      <c r="E549" s="1" t="str">
        <f>IFERROR(__xludf.DUMMYFUNCTION("""COMPUTED_VALUE"""),"P5605")</f>
        <v>P5605</v>
      </c>
      <c r="F549" s="1">
        <f>IFERROR(__xludf.DUMMYFUNCTION("""COMPUTED_VALUE"""),5.0)</f>
        <v>5</v>
      </c>
    </row>
    <row r="550" ht="15.75" customHeight="1">
      <c r="A550" s="1" t="str">
        <f t="shared" si="3"/>
        <v>EN P178 225</v>
      </c>
      <c r="C550" s="1" t="str">
        <f t="shared" si="2"/>
        <v>PT P178</v>
      </c>
      <c r="D550" s="1" t="str">
        <f>IFERROR(__xludf.DUMMYFUNCTION("SPLIT(A550,"" "",TRUE,TRUE)"),"EN")</f>
        <v>EN</v>
      </c>
      <c r="E550" s="1" t="str">
        <f>IFERROR(__xludf.DUMMYFUNCTION("""COMPUTED_VALUE"""),"P178")</f>
        <v>P178</v>
      </c>
      <c r="F550" s="1">
        <f>IFERROR(__xludf.DUMMYFUNCTION("""COMPUTED_VALUE"""),225.0)</f>
        <v>225</v>
      </c>
    </row>
    <row r="551" ht="15.75" customHeight="1">
      <c r="A551" s="1" t="str">
        <f t="shared" si="3"/>
        <v>EN P3850 256</v>
      </c>
      <c r="C551" s="1" t="str">
        <f t="shared" si="2"/>
        <v>PT P3850</v>
      </c>
      <c r="D551" s="1" t="str">
        <f>IFERROR(__xludf.DUMMYFUNCTION("SPLIT(A551,"" "",TRUE,TRUE)"),"EN")</f>
        <v>EN</v>
      </c>
      <c r="E551" s="1" t="str">
        <f>IFERROR(__xludf.DUMMYFUNCTION("""COMPUTED_VALUE"""),"P3850")</f>
        <v>P3850</v>
      </c>
      <c r="F551" s="1">
        <f>IFERROR(__xludf.DUMMYFUNCTION("""COMPUTED_VALUE"""),256.0)</f>
        <v>256</v>
      </c>
    </row>
    <row r="552" ht="15.75" customHeight="1">
      <c r="A552" s="1" t="str">
        <f t="shared" si="3"/>
        <v>EN P1626 225</v>
      </c>
      <c r="C552" s="1" t="str">
        <f t="shared" si="2"/>
        <v>PT P1626</v>
      </c>
      <c r="D552" s="1" t="str">
        <f>IFERROR(__xludf.DUMMYFUNCTION("SPLIT(A552,"" "",TRUE,TRUE)"),"EN")</f>
        <v>EN</v>
      </c>
      <c r="E552" s="1" t="str">
        <f>IFERROR(__xludf.DUMMYFUNCTION("""COMPUTED_VALUE"""),"P1626")</f>
        <v>P1626</v>
      </c>
      <c r="F552" s="1">
        <f>IFERROR(__xludf.DUMMYFUNCTION("""COMPUTED_VALUE"""),225.0)</f>
        <v>225</v>
      </c>
    </row>
    <row r="553" ht="15.75" customHeight="1">
      <c r="A553" s="1" t="str">
        <f t="shared" si="3"/>
        <v>EN P114 281</v>
      </c>
      <c r="C553" s="1" t="str">
        <f t="shared" si="2"/>
        <v>PT P114</v>
      </c>
      <c r="D553" s="1" t="str">
        <f>IFERROR(__xludf.DUMMYFUNCTION("SPLIT(A553,"" "",TRUE,TRUE)"),"EN")</f>
        <v>EN</v>
      </c>
      <c r="E553" s="1" t="str">
        <f>IFERROR(__xludf.DUMMYFUNCTION("""COMPUTED_VALUE"""),"P114")</f>
        <v>P114</v>
      </c>
      <c r="F553" s="1">
        <f>IFERROR(__xludf.DUMMYFUNCTION("""COMPUTED_VALUE"""),281.0)</f>
        <v>281</v>
      </c>
    </row>
    <row r="554" ht="15.75" customHeight="1">
      <c r="A554" s="1" t="str">
        <f t="shared" si="3"/>
        <v>EN P5561 290</v>
      </c>
      <c r="C554" s="1" t="str">
        <f t="shared" si="2"/>
        <v>PT P5561</v>
      </c>
      <c r="D554" s="1" t="str">
        <f>IFERROR(__xludf.DUMMYFUNCTION("SPLIT(A554,"" "",TRUE,TRUE)"),"EN")</f>
        <v>EN</v>
      </c>
      <c r="E554" s="1" t="str">
        <f>IFERROR(__xludf.DUMMYFUNCTION("""COMPUTED_VALUE"""),"P5561")</f>
        <v>P5561</v>
      </c>
      <c r="F554" s="1">
        <f>IFERROR(__xludf.DUMMYFUNCTION("""COMPUTED_VALUE"""),290.0)</f>
        <v>290</v>
      </c>
    </row>
    <row r="555" ht="15.75" customHeight="1">
      <c r="A555" s="1" t="str">
        <f t="shared" si="3"/>
        <v>EN P633 285</v>
      </c>
      <c r="C555" s="1" t="str">
        <f t="shared" si="2"/>
        <v>PT P633</v>
      </c>
      <c r="D555" s="1" t="str">
        <f>IFERROR(__xludf.DUMMYFUNCTION("SPLIT(A555,"" "",TRUE,TRUE)"),"EN")</f>
        <v>EN</v>
      </c>
      <c r="E555" s="1" t="str">
        <f>IFERROR(__xludf.DUMMYFUNCTION("""COMPUTED_VALUE"""),"P633")</f>
        <v>P633</v>
      </c>
      <c r="F555" s="1">
        <f>IFERROR(__xludf.DUMMYFUNCTION("""COMPUTED_VALUE"""),285.0)</f>
        <v>285</v>
      </c>
    </row>
    <row r="556" ht="15.75" customHeight="1">
      <c r="A556" s="1" t="str">
        <f t="shared" si="3"/>
        <v>EN P4874 389</v>
      </c>
      <c r="C556" s="1" t="str">
        <f t="shared" si="2"/>
        <v>PT P4874</v>
      </c>
      <c r="D556" s="1" t="str">
        <f>IFERROR(__xludf.DUMMYFUNCTION("SPLIT(A556,"" "",TRUE,TRUE)"),"EN")</f>
        <v>EN</v>
      </c>
      <c r="E556" s="1" t="str">
        <f>IFERROR(__xludf.DUMMYFUNCTION("""COMPUTED_VALUE"""),"P4874")</f>
        <v>P4874</v>
      </c>
      <c r="F556" s="1">
        <f>IFERROR(__xludf.DUMMYFUNCTION("""COMPUTED_VALUE"""),389.0)</f>
        <v>389</v>
      </c>
    </row>
    <row r="557" ht="15.75" customHeight="1">
      <c r="A557" s="1" t="str">
        <f t="shared" si="3"/>
        <v>EN P4602 291</v>
      </c>
      <c r="C557" s="1" t="str">
        <f t="shared" si="2"/>
        <v>PT P4602</v>
      </c>
      <c r="D557" s="1" t="str">
        <f>IFERROR(__xludf.DUMMYFUNCTION("SPLIT(A557,"" "",TRUE,TRUE)"),"EN")</f>
        <v>EN</v>
      </c>
      <c r="E557" s="1" t="str">
        <f>IFERROR(__xludf.DUMMYFUNCTION("""COMPUTED_VALUE"""),"P4602")</f>
        <v>P4602</v>
      </c>
      <c r="F557" s="1">
        <f>IFERROR(__xludf.DUMMYFUNCTION("""COMPUTED_VALUE"""),291.0)</f>
        <v>291</v>
      </c>
    </row>
    <row r="558" ht="15.75" customHeight="1">
      <c r="A558" s="1" t="str">
        <f t="shared" si="3"/>
        <v>EN P400 162</v>
      </c>
      <c r="C558" s="1" t="str">
        <f t="shared" si="2"/>
        <v>PT P400</v>
      </c>
      <c r="D558" s="1" t="str">
        <f>IFERROR(__xludf.DUMMYFUNCTION("SPLIT(A558,"" "",TRUE,TRUE)"),"EN")</f>
        <v>EN</v>
      </c>
      <c r="E558" s="1" t="str">
        <f>IFERROR(__xludf.DUMMYFUNCTION("""COMPUTED_VALUE"""),"P400")</f>
        <v>P400</v>
      </c>
      <c r="F558" s="1">
        <f>IFERROR(__xludf.DUMMYFUNCTION("""COMPUTED_VALUE"""),162.0)</f>
        <v>162</v>
      </c>
    </row>
    <row r="559" ht="15.75" customHeight="1">
      <c r="A559" s="1" t="str">
        <f t="shared" si="3"/>
        <v>EN P3333 165</v>
      </c>
      <c r="C559" s="1" t="str">
        <f t="shared" si="2"/>
        <v>PT P3333</v>
      </c>
      <c r="D559" s="1" t="str">
        <f>IFERROR(__xludf.DUMMYFUNCTION("SPLIT(A559,"" "",TRUE,TRUE)"),"EN")</f>
        <v>EN</v>
      </c>
      <c r="E559" s="1" t="str">
        <f>IFERROR(__xludf.DUMMYFUNCTION("""COMPUTED_VALUE"""),"P3333")</f>
        <v>P3333</v>
      </c>
      <c r="F559" s="1">
        <f>IFERROR(__xludf.DUMMYFUNCTION("""COMPUTED_VALUE"""),165.0)</f>
        <v>165</v>
      </c>
    </row>
    <row r="560" ht="15.75" customHeight="1">
      <c r="A560" s="1" t="str">
        <f t="shared" si="3"/>
        <v>EN P2487 171</v>
      </c>
      <c r="C560" s="1" t="str">
        <f t="shared" si="2"/>
        <v>PT P2487</v>
      </c>
      <c r="D560" s="1" t="str">
        <f>IFERROR(__xludf.DUMMYFUNCTION("SPLIT(A560,"" "",TRUE,TRUE)"),"EN")</f>
        <v>EN</v>
      </c>
      <c r="E560" s="1" t="str">
        <f>IFERROR(__xludf.DUMMYFUNCTION("""COMPUTED_VALUE"""),"P2487")</f>
        <v>P2487</v>
      </c>
      <c r="F560" s="1">
        <f>IFERROR(__xludf.DUMMYFUNCTION("""COMPUTED_VALUE"""),171.0)</f>
        <v>171</v>
      </c>
    </row>
    <row r="561" ht="15.75" customHeight="1">
      <c r="A561" s="1" t="str">
        <f t="shared" si="3"/>
        <v>EN P5105 17</v>
      </c>
      <c r="C561" s="1" t="str">
        <f t="shared" si="2"/>
        <v>PT P5105</v>
      </c>
      <c r="D561" s="1" t="str">
        <f>IFERROR(__xludf.DUMMYFUNCTION("SPLIT(A561,"" "",TRUE,TRUE)"),"EN")</f>
        <v>EN</v>
      </c>
      <c r="E561" s="1" t="str">
        <f>IFERROR(__xludf.DUMMYFUNCTION("""COMPUTED_VALUE"""),"P5105")</f>
        <v>P5105</v>
      </c>
      <c r="F561" s="1">
        <f>IFERROR(__xludf.DUMMYFUNCTION("""COMPUTED_VALUE"""),17.0)</f>
        <v>17</v>
      </c>
    </row>
    <row r="562" ht="15.75" customHeight="1">
      <c r="A562" s="1" t="str">
        <f t="shared" si="3"/>
        <v>EN P5049 77</v>
      </c>
      <c r="C562" s="1" t="str">
        <f t="shared" si="2"/>
        <v>PT P5049</v>
      </c>
      <c r="D562" s="1" t="str">
        <f>IFERROR(__xludf.DUMMYFUNCTION("SPLIT(A562,"" "",TRUE,TRUE)"),"EN")</f>
        <v>EN</v>
      </c>
      <c r="E562" s="1" t="str">
        <f>IFERROR(__xludf.DUMMYFUNCTION("""COMPUTED_VALUE"""),"P5049")</f>
        <v>P5049</v>
      </c>
      <c r="F562" s="1">
        <f>IFERROR(__xludf.DUMMYFUNCTION("""COMPUTED_VALUE"""),77.0)</f>
        <v>77</v>
      </c>
    </row>
    <row r="563" ht="15.75" customHeight="1">
      <c r="A563" s="1" t="str">
        <f t="shared" si="3"/>
        <v>EN P5913 193</v>
      </c>
      <c r="C563" s="1" t="str">
        <f t="shared" si="2"/>
        <v>PT P5913</v>
      </c>
      <c r="D563" s="1" t="str">
        <f>IFERROR(__xludf.DUMMYFUNCTION("SPLIT(A563,"" "",TRUE,TRUE)"),"EN")</f>
        <v>EN</v>
      </c>
      <c r="E563" s="1" t="str">
        <f>IFERROR(__xludf.DUMMYFUNCTION("""COMPUTED_VALUE"""),"P5913")</f>
        <v>P5913</v>
      </c>
      <c r="F563" s="1">
        <f>IFERROR(__xludf.DUMMYFUNCTION("""COMPUTED_VALUE"""),193.0)</f>
        <v>193</v>
      </c>
    </row>
    <row r="564" ht="15.75" customHeight="1">
      <c r="A564" s="1" t="str">
        <f t="shared" si="3"/>
        <v>EN P1237 86</v>
      </c>
      <c r="C564" s="1" t="str">
        <f t="shared" si="2"/>
        <v>PT P1237</v>
      </c>
      <c r="D564" s="1" t="str">
        <f>IFERROR(__xludf.DUMMYFUNCTION("SPLIT(A564,"" "",TRUE,TRUE)"),"EN")</f>
        <v>EN</v>
      </c>
      <c r="E564" s="1" t="str">
        <f>IFERROR(__xludf.DUMMYFUNCTION("""COMPUTED_VALUE"""),"P1237")</f>
        <v>P1237</v>
      </c>
      <c r="F564" s="1">
        <f>IFERROR(__xludf.DUMMYFUNCTION("""COMPUTED_VALUE"""),86.0)</f>
        <v>86</v>
      </c>
    </row>
    <row r="565" ht="15.75" customHeight="1">
      <c r="A565" s="1" t="str">
        <f t="shared" si="3"/>
        <v>EN P3834 397</v>
      </c>
      <c r="C565" s="1" t="str">
        <f t="shared" si="2"/>
        <v>PT P3834</v>
      </c>
      <c r="D565" s="1" t="str">
        <f>IFERROR(__xludf.DUMMYFUNCTION("SPLIT(A565,"" "",TRUE,TRUE)"),"EN")</f>
        <v>EN</v>
      </c>
      <c r="E565" s="1" t="str">
        <f>IFERROR(__xludf.DUMMYFUNCTION("""COMPUTED_VALUE"""),"P3834")</f>
        <v>P3834</v>
      </c>
      <c r="F565" s="1">
        <f>IFERROR(__xludf.DUMMYFUNCTION("""COMPUTED_VALUE"""),397.0)</f>
        <v>397</v>
      </c>
    </row>
    <row r="566" ht="15.75" customHeight="1">
      <c r="A566" s="1" t="str">
        <f t="shared" si="3"/>
        <v>EN P5395 132</v>
      </c>
      <c r="C566" s="1" t="str">
        <f t="shared" si="2"/>
        <v>PT P5395</v>
      </c>
      <c r="D566" s="1" t="str">
        <f>IFERROR(__xludf.DUMMYFUNCTION("SPLIT(A566,"" "",TRUE,TRUE)"),"EN")</f>
        <v>EN</v>
      </c>
      <c r="E566" s="1" t="str">
        <f>IFERROR(__xludf.DUMMYFUNCTION("""COMPUTED_VALUE"""),"P5395")</f>
        <v>P5395</v>
      </c>
      <c r="F566" s="1">
        <f>IFERROR(__xludf.DUMMYFUNCTION("""COMPUTED_VALUE"""),132.0)</f>
        <v>132</v>
      </c>
    </row>
    <row r="567" ht="15.75" customHeight="1">
      <c r="A567" s="1" t="str">
        <f t="shared" si="3"/>
        <v>EN P3847 282</v>
      </c>
      <c r="C567" s="1" t="str">
        <f t="shared" si="2"/>
        <v>PT P3847</v>
      </c>
      <c r="D567" s="1" t="str">
        <f>IFERROR(__xludf.DUMMYFUNCTION("SPLIT(A567,"" "",TRUE,TRUE)"),"EN")</f>
        <v>EN</v>
      </c>
      <c r="E567" s="1" t="str">
        <f>IFERROR(__xludf.DUMMYFUNCTION("""COMPUTED_VALUE"""),"P3847")</f>
        <v>P3847</v>
      </c>
      <c r="F567" s="1">
        <f>IFERROR(__xludf.DUMMYFUNCTION("""COMPUTED_VALUE"""),282.0)</f>
        <v>282</v>
      </c>
    </row>
    <row r="568" ht="15.75" customHeight="1">
      <c r="A568" s="1" t="str">
        <f t="shared" si="3"/>
        <v>EN P278 397</v>
      </c>
      <c r="C568" s="1" t="str">
        <f t="shared" si="2"/>
        <v>PT P278</v>
      </c>
      <c r="D568" s="1" t="str">
        <f>IFERROR(__xludf.DUMMYFUNCTION("SPLIT(A568,"" "",TRUE,TRUE)"),"EN")</f>
        <v>EN</v>
      </c>
      <c r="E568" s="1" t="str">
        <f>IFERROR(__xludf.DUMMYFUNCTION("""COMPUTED_VALUE"""),"P278")</f>
        <v>P278</v>
      </c>
      <c r="F568" s="1">
        <f>IFERROR(__xludf.DUMMYFUNCTION("""COMPUTED_VALUE"""),397.0)</f>
        <v>397</v>
      </c>
    </row>
    <row r="569" ht="15.75" customHeight="1">
      <c r="A569" s="1" t="str">
        <f t="shared" si="3"/>
        <v>EN P2839 232</v>
      </c>
      <c r="C569" s="1" t="str">
        <f t="shared" si="2"/>
        <v>PT P2839</v>
      </c>
      <c r="D569" s="1" t="str">
        <f>IFERROR(__xludf.DUMMYFUNCTION("SPLIT(A569,"" "",TRUE,TRUE)"),"EN")</f>
        <v>EN</v>
      </c>
      <c r="E569" s="1" t="str">
        <f>IFERROR(__xludf.DUMMYFUNCTION("""COMPUTED_VALUE"""),"P2839")</f>
        <v>P2839</v>
      </c>
      <c r="F569" s="1">
        <f>IFERROR(__xludf.DUMMYFUNCTION("""COMPUTED_VALUE"""),232.0)</f>
        <v>232</v>
      </c>
    </row>
    <row r="570" ht="15.75" customHeight="1">
      <c r="A570" s="1" t="str">
        <f t="shared" si="3"/>
        <v>EN P5411 121</v>
      </c>
      <c r="C570" s="1" t="str">
        <f t="shared" si="2"/>
        <v>PT P5411</v>
      </c>
      <c r="D570" s="1" t="str">
        <f>IFERROR(__xludf.DUMMYFUNCTION("SPLIT(A570,"" "",TRUE,TRUE)"),"EN")</f>
        <v>EN</v>
      </c>
      <c r="E570" s="1" t="str">
        <f>IFERROR(__xludf.DUMMYFUNCTION("""COMPUTED_VALUE"""),"P5411")</f>
        <v>P5411</v>
      </c>
      <c r="F570" s="1">
        <f>IFERROR(__xludf.DUMMYFUNCTION("""COMPUTED_VALUE"""),121.0)</f>
        <v>121</v>
      </c>
    </row>
    <row r="571" ht="15.75" customHeight="1">
      <c r="A571" s="1" t="str">
        <f t="shared" si="3"/>
        <v>EN P1028 255</v>
      </c>
      <c r="C571" s="1" t="str">
        <f t="shared" si="2"/>
        <v>PT P1028</v>
      </c>
      <c r="D571" s="1" t="str">
        <f>IFERROR(__xludf.DUMMYFUNCTION("SPLIT(A571,"" "",TRUE,TRUE)"),"EN")</f>
        <v>EN</v>
      </c>
      <c r="E571" s="1" t="str">
        <f>IFERROR(__xludf.DUMMYFUNCTION("""COMPUTED_VALUE"""),"P1028")</f>
        <v>P1028</v>
      </c>
      <c r="F571" s="1">
        <f>IFERROR(__xludf.DUMMYFUNCTION("""COMPUTED_VALUE"""),255.0)</f>
        <v>255</v>
      </c>
    </row>
    <row r="572" ht="15.75" customHeight="1">
      <c r="A572" s="1" t="str">
        <f t="shared" si="3"/>
        <v>EN P103 7</v>
      </c>
      <c r="C572" s="1" t="str">
        <f t="shared" si="2"/>
        <v>PT P103</v>
      </c>
      <c r="D572" s="1" t="str">
        <f>IFERROR(__xludf.DUMMYFUNCTION("SPLIT(A572,"" "",TRUE,TRUE)"),"EN")</f>
        <v>EN</v>
      </c>
      <c r="E572" s="1" t="str">
        <f>IFERROR(__xludf.DUMMYFUNCTION("""COMPUTED_VALUE"""),"P103")</f>
        <v>P103</v>
      </c>
      <c r="F572" s="1">
        <f>IFERROR(__xludf.DUMMYFUNCTION("""COMPUTED_VALUE"""),7.0)</f>
        <v>7</v>
      </c>
    </row>
    <row r="573" ht="15.75" customHeight="1">
      <c r="A573" s="1" t="str">
        <f t="shared" si="3"/>
        <v>EN P283 147</v>
      </c>
      <c r="C573" s="1" t="str">
        <f t="shared" si="2"/>
        <v>PT P283</v>
      </c>
      <c r="D573" s="1" t="str">
        <f>IFERROR(__xludf.DUMMYFUNCTION("SPLIT(A573,"" "",TRUE,TRUE)"),"EN")</f>
        <v>EN</v>
      </c>
      <c r="E573" s="1" t="str">
        <f>IFERROR(__xludf.DUMMYFUNCTION("""COMPUTED_VALUE"""),"P283")</f>
        <v>P283</v>
      </c>
      <c r="F573" s="1">
        <f>IFERROR(__xludf.DUMMYFUNCTION("""COMPUTED_VALUE"""),147.0)</f>
        <v>147</v>
      </c>
    </row>
    <row r="574" ht="15.75" customHeight="1">
      <c r="A574" s="1" t="str">
        <f t="shared" si="3"/>
        <v>EN P2982 101</v>
      </c>
      <c r="C574" s="1" t="str">
        <f t="shared" si="2"/>
        <v>PT P2982</v>
      </c>
      <c r="D574" s="1" t="str">
        <f>IFERROR(__xludf.DUMMYFUNCTION("SPLIT(A574,"" "",TRUE,TRUE)"),"EN")</f>
        <v>EN</v>
      </c>
      <c r="E574" s="1" t="str">
        <f>IFERROR(__xludf.DUMMYFUNCTION("""COMPUTED_VALUE"""),"P2982")</f>
        <v>P2982</v>
      </c>
      <c r="F574" s="1">
        <f>IFERROR(__xludf.DUMMYFUNCTION("""COMPUTED_VALUE"""),101.0)</f>
        <v>101</v>
      </c>
    </row>
    <row r="575" ht="15.75" customHeight="1">
      <c r="A575" s="1" t="str">
        <f t="shared" si="3"/>
        <v>EN P3716 83</v>
      </c>
      <c r="C575" s="1" t="str">
        <f t="shared" si="2"/>
        <v>PT P3716</v>
      </c>
      <c r="D575" s="1" t="str">
        <f>IFERROR(__xludf.DUMMYFUNCTION("SPLIT(A575,"" "",TRUE,TRUE)"),"EN")</f>
        <v>EN</v>
      </c>
      <c r="E575" s="1" t="str">
        <f>IFERROR(__xludf.DUMMYFUNCTION("""COMPUTED_VALUE"""),"P3716")</f>
        <v>P3716</v>
      </c>
      <c r="F575" s="1">
        <f>IFERROR(__xludf.DUMMYFUNCTION("""COMPUTED_VALUE"""),83.0)</f>
        <v>83</v>
      </c>
    </row>
    <row r="576" ht="15.75" customHeight="1">
      <c r="A576" s="1" t="str">
        <f t="shared" si="3"/>
        <v>EN P876 219</v>
      </c>
      <c r="C576" s="1" t="str">
        <f t="shared" si="2"/>
        <v>PT P876</v>
      </c>
      <c r="D576" s="1" t="str">
        <f>IFERROR(__xludf.DUMMYFUNCTION("SPLIT(A576,"" "",TRUE,TRUE)"),"EN")</f>
        <v>EN</v>
      </c>
      <c r="E576" s="1" t="str">
        <f>IFERROR(__xludf.DUMMYFUNCTION("""COMPUTED_VALUE"""),"P876")</f>
        <v>P876</v>
      </c>
      <c r="F576" s="1">
        <f>IFERROR(__xludf.DUMMYFUNCTION("""COMPUTED_VALUE"""),219.0)</f>
        <v>219</v>
      </c>
    </row>
    <row r="577" ht="15.75" customHeight="1">
      <c r="A577" s="1" t="str">
        <f t="shared" si="3"/>
        <v>EN P2541 53</v>
      </c>
      <c r="C577" s="1" t="str">
        <f t="shared" si="2"/>
        <v>PT P2541</v>
      </c>
      <c r="D577" s="1" t="str">
        <f>IFERROR(__xludf.DUMMYFUNCTION("SPLIT(A577,"" "",TRUE,TRUE)"),"EN")</f>
        <v>EN</v>
      </c>
      <c r="E577" s="1" t="str">
        <f>IFERROR(__xludf.DUMMYFUNCTION("""COMPUTED_VALUE"""),"P2541")</f>
        <v>P2541</v>
      </c>
      <c r="F577" s="1">
        <f>IFERROR(__xludf.DUMMYFUNCTION("""COMPUTED_VALUE"""),53.0)</f>
        <v>53</v>
      </c>
    </row>
    <row r="578" ht="15.75" customHeight="1">
      <c r="A578" s="1" t="str">
        <f t="shared" si="3"/>
        <v>EN P3586 170</v>
      </c>
      <c r="C578" s="1" t="str">
        <f t="shared" si="2"/>
        <v>PT P3586</v>
      </c>
      <c r="D578" s="1" t="str">
        <f>IFERROR(__xludf.DUMMYFUNCTION("SPLIT(A578,"" "",TRUE,TRUE)"),"EN")</f>
        <v>EN</v>
      </c>
      <c r="E578" s="1" t="str">
        <f>IFERROR(__xludf.DUMMYFUNCTION("""COMPUTED_VALUE"""),"P3586")</f>
        <v>P3586</v>
      </c>
      <c r="F578" s="1">
        <f>IFERROR(__xludf.DUMMYFUNCTION("""COMPUTED_VALUE"""),170.0)</f>
        <v>170</v>
      </c>
    </row>
    <row r="579" ht="15.75" customHeight="1">
      <c r="A579" s="1" t="str">
        <f t="shared" si="3"/>
        <v>EN P5460 209</v>
      </c>
      <c r="C579" s="1" t="str">
        <f t="shared" si="2"/>
        <v>PT P5460</v>
      </c>
      <c r="D579" s="1" t="str">
        <f>IFERROR(__xludf.DUMMYFUNCTION("SPLIT(A579,"" "",TRUE,TRUE)"),"EN")</f>
        <v>EN</v>
      </c>
      <c r="E579" s="1" t="str">
        <f>IFERROR(__xludf.DUMMYFUNCTION("""COMPUTED_VALUE"""),"P5460")</f>
        <v>P5460</v>
      </c>
      <c r="F579" s="1">
        <f>IFERROR(__xludf.DUMMYFUNCTION("""COMPUTED_VALUE"""),209.0)</f>
        <v>209</v>
      </c>
    </row>
    <row r="580" ht="15.75" customHeight="1">
      <c r="A580" s="1" t="str">
        <f t="shared" si="3"/>
        <v>EN P3486 270</v>
      </c>
      <c r="C580" s="1" t="str">
        <f t="shared" si="2"/>
        <v>PT P3486</v>
      </c>
      <c r="D580" s="1" t="str">
        <f>IFERROR(__xludf.DUMMYFUNCTION("SPLIT(A580,"" "",TRUE,TRUE)"),"EN")</f>
        <v>EN</v>
      </c>
      <c r="E580" s="1" t="str">
        <f>IFERROR(__xludf.DUMMYFUNCTION("""COMPUTED_VALUE"""),"P3486")</f>
        <v>P3486</v>
      </c>
      <c r="F580" s="1">
        <f>IFERROR(__xludf.DUMMYFUNCTION("""COMPUTED_VALUE"""),270.0)</f>
        <v>270</v>
      </c>
    </row>
    <row r="581" ht="15.75" customHeight="1">
      <c r="A581" s="1" t="str">
        <f t="shared" si="3"/>
        <v>EN P2824 263</v>
      </c>
      <c r="C581" s="1" t="str">
        <f t="shared" si="2"/>
        <v>PT P2824</v>
      </c>
      <c r="D581" s="1" t="str">
        <f>IFERROR(__xludf.DUMMYFUNCTION("SPLIT(A581,"" "",TRUE,TRUE)"),"EN")</f>
        <v>EN</v>
      </c>
      <c r="E581" s="1" t="str">
        <f>IFERROR(__xludf.DUMMYFUNCTION("""COMPUTED_VALUE"""),"P2824")</f>
        <v>P2824</v>
      </c>
      <c r="F581" s="1">
        <f>IFERROR(__xludf.DUMMYFUNCTION("""COMPUTED_VALUE"""),263.0)</f>
        <v>263</v>
      </c>
    </row>
    <row r="582" ht="15.75" customHeight="1">
      <c r="A582" s="1" t="str">
        <f t="shared" si="3"/>
        <v>EN P1916 18</v>
      </c>
      <c r="C582" s="1" t="str">
        <f t="shared" si="2"/>
        <v>PT P1916</v>
      </c>
      <c r="D582" s="1" t="str">
        <f>IFERROR(__xludf.DUMMYFUNCTION("SPLIT(A582,"" "",TRUE,TRUE)"),"EN")</f>
        <v>EN</v>
      </c>
      <c r="E582" s="1" t="str">
        <f>IFERROR(__xludf.DUMMYFUNCTION("""COMPUTED_VALUE"""),"P1916")</f>
        <v>P1916</v>
      </c>
      <c r="F582" s="1">
        <f>IFERROR(__xludf.DUMMYFUNCTION("""COMPUTED_VALUE"""),18.0)</f>
        <v>18</v>
      </c>
    </row>
    <row r="583" ht="15.75" customHeight="1">
      <c r="A583" s="1" t="str">
        <f t="shared" si="3"/>
        <v>EN P4479 127</v>
      </c>
      <c r="C583" s="1" t="str">
        <f t="shared" si="2"/>
        <v>PT P4479</v>
      </c>
      <c r="D583" s="1" t="str">
        <f>IFERROR(__xludf.DUMMYFUNCTION("SPLIT(A583,"" "",TRUE,TRUE)"),"EN")</f>
        <v>EN</v>
      </c>
      <c r="E583" s="1" t="str">
        <f>IFERROR(__xludf.DUMMYFUNCTION("""COMPUTED_VALUE"""),"P4479")</f>
        <v>P4479</v>
      </c>
      <c r="F583" s="1">
        <f>IFERROR(__xludf.DUMMYFUNCTION("""COMPUTED_VALUE"""),127.0)</f>
        <v>127</v>
      </c>
    </row>
    <row r="584" ht="15.75" customHeight="1">
      <c r="A584" s="1" t="str">
        <f t="shared" si="3"/>
        <v>EN P4141 82</v>
      </c>
      <c r="C584" s="1" t="str">
        <f t="shared" si="2"/>
        <v>PT P4141</v>
      </c>
      <c r="D584" s="1" t="str">
        <f>IFERROR(__xludf.DUMMYFUNCTION("SPLIT(A584,"" "",TRUE,TRUE)"),"EN")</f>
        <v>EN</v>
      </c>
      <c r="E584" s="1" t="str">
        <f>IFERROR(__xludf.DUMMYFUNCTION("""COMPUTED_VALUE"""),"P4141")</f>
        <v>P4141</v>
      </c>
      <c r="F584" s="1">
        <f>IFERROR(__xludf.DUMMYFUNCTION("""COMPUTED_VALUE"""),82.0)</f>
        <v>82</v>
      </c>
    </row>
    <row r="585" ht="15.75" customHeight="1">
      <c r="A585" s="1" t="str">
        <f t="shared" si="3"/>
        <v>EN P4549 122</v>
      </c>
      <c r="C585" s="1" t="str">
        <f t="shared" si="2"/>
        <v>PT P4549</v>
      </c>
      <c r="D585" s="1" t="str">
        <f>IFERROR(__xludf.DUMMYFUNCTION("SPLIT(A585,"" "",TRUE,TRUE)"),"EN")</f>
        <v>EN</v>
      </c>
      <c r="E585" s="1" t="str">
        <f>IFERROR(__xludf.DUMMYFUNCTION("""COMPUTED_VALUE"""),"P4549")</f>
        <v>P4549</v>
      </c>
      <c r="F585" s="1">
        <f>IFERROR(__xludf.DUMMYFUNCTION("""COMPUTED_VALUE"""),122.0)</f>
        <v>122</v>
      </c>
    </row>
    <row r="586" ht="15.75" customHeight="1">
      <c r="A586" s="1" t="str">
        <f t="shared" si="3"/>
        <v>EN P1038 155</v>
      </c>
      <c r="C586" s="1" t="str">
        <f t="shared" si="2"/>
        <v>PT P1038</v>
      </c>
      <c r="D586" s="1" t="str">
        <f>IFERROR(__xludf.DUMMYFUNCTION("SPLIT(A586,"" "",TRUE,TRUE)"),"EN")</f>
        <v>EN</v>
      </c>
      <c r="E586" s="1" t="str">
        <f>IFERROR(__xludf.DUMMYFUNCTION("""COMPUTED_VALUE"""),"P1038")</f>
        <v>P1038</v>
      </c>
      <c r="F586" s="1">
        <f>IFERROR(__xludf.DUMMYFUNCTION("""COMPUTED_VALUE"""),155.0)</f>
        <v>155</v>
      </c>
    </row>
    <row r="587" ht="15.75" customHeight="1">
      <c r="A587" s="1" t="str">
        <f t="shared" si="3"/>
        <v>EN P450 338</v>
      </c>
      <c r="C587" s="1" t="str">
        <f t="shared" si="2"/>
        <v>PT P450</v>
      </c>
      <c r="D587" s="1" t="str">
        <f>IFERROR(__xludf.DUMMYFUNCTION("SPLIT(A587,"" "",TRUE,TRUE)"),"EN")</f>
        <v>EN</v>
      </c>
      <c r="E587" s="1" t="str">
        <f>IFERROR(__xludf.DUMMYFUNCTION("""COMPUTED_VALUE"""),"P450")</f>
        <v>P450</v>
      </c>
      <c r="F587" s="1">
        <f>IFERROR(__xludf.DUMMYFUNCTION("""COMPUTED_VALUE"""),338.0)</f>
        <v>338</v>
      </c>
    </row>
    <row r="588" ht="15.75" customHeight="1">
      <c r="A588" s="1" t="str">
        <f t="shared" si="3"/>
        <v>EN P4854 143</v>
      </c>
      <c r="C588" s="1" t="str">
        <f t="shared" si="2"/>
        <v>PT P4854</v>
      </c>
      <c r="D588" s="1" t="str">
        <f>IFERROR(__xludf.DUMMYFUNCTION("SPLIT(A588,"" "",TRUE,TRUE)"),"EN")</f>
        <v>EN</v>
      </c>
      <c r="E588" s="1" t="str">
        <f>IFERROR(__xludf.DUMMYFUNCTION("""COMPUTED_VALUE"""),"P4854")</f>
        <v>P4854</v>
      </c>
      <c r="F588" s="1">
        <f>IFERROR(__xludf.DUMMYFUNCTION("""COMPUTED_VALUE"""),143.0)</f>
        <v>143</v>
      </c>
    </row>
    <row r="589" ht="15.75" customHeight="1">
      <c r="A589" s="1" t="str">
        <f t="shared" si="3"/>
        <v>EN P1162 86</v>
      </c>
      <c r="C589" s="1" t="str">
        <f t="shared" si="2"/>
        <v>PT P1162</v>
      </c>
      <c r="D589" s="1" t="str">
        <f>IFERROR(__xludf.DUMMYFUNCTION("SPLIT(A589,"" "",TRUE,TRUE)"),"EN")</f>
        <v>EN</v>
      </c>
      <c r="E589" s="1" t="str">
        <f>IFERROR(__xludf.DUMMYFUNCTION("""COMPUTED_VALUE"""),"P1162")</f>
        <v>P1162</v>
      </c>
      <c r="F589" s="1">
        <f>IFERROR(__xludf.DUMMYFUNCTION("""COMPUTED_VALUE"""),86.0)</f>
        <v>86</v>
      </c>
    </row>
    <row r="590" ht="15.75" customHeight="1">
      <c r="A590" s="1" t="str">
        <f t="shared" si="3"/>
        <v>EN P2159 360</v>
      </c>
      <c r="C590" s="1" t="str">
        <f t="shared" si="2"/>
        <v>PT P2159</v>
      </c>
      <c r="D590" s="1" t="str">
        <f>IFERROR(__xludf.DUMMYFUNCTION("SPLIT(A590,"" "",TRUE,TRUE)"),"EN")</f>
        <v>EN</v>
      </c>
      <c r="E590" s="1" t="str">
        <f>IFERROR(__xludf.DUMMYFUNCTION("""COMPUTED_VALUE"""),"P2159")</f>
        <v>P2159</v>
      </c>
      <c r="F590" s="1">
        <f>IFERROR(__xludf.DUMMYFUNCTION("""COMPUTED_VALUE"""),360.0)</f>
        <v>360</v>
      </c>
    </row>
    <row r="591" ht="15.75" customHeight="1">
      <c r="A591" s="1" t="str">
        <f t="shared" si="3"/>
        <v>EN P3171 75</v>
      </c>
      <c r="C591" s="1" t="str">
        <f t="shared" si="2"/>
        <v>PT P3171</v>
      </c>
      <c r="D591" s="1" t="str">
        <f>IFERROR(__xludf.DUMMYFUNCTION("SPLIT(A591,"" "",TRUE,TRUE)"),"EN")</f>
        <v>EN</v>
      </c>
      <c r="E591" s="1" t="str">
        <f>IFERROR(__xludf.DUMMYFUNCTION("""COMPUTED_VALUE"""),"P3171")</f>
        <v>P3171</v>
      </c>
      <c r="F591" s="1">
        <f>IFERROR(__xludf.DUMMYFUNCTION("""COMPUTED_VALUE"""),75.0)</f>
        <v>75</v>
      </c>
    </row>
    <row r="592" ht="15.75" customHeight="1">
      <c r="A592" s="1" t="str">
        <f t="shared" si="3"/>
        <v>EN P3643 157</v>
      </c>
      <c r="C592" s="1" t="str">
        <f t="shared" si="2"/>
        <v>PT P3643</v>
      </c>
      <c r="D592" s="1" t="str">
        <f>IFERROR(__xludf.DUMMYFUNCTION("SPLIT(A592,"" "",TRUE,TRUE)"),"EN")</f>
        <v>EN</v>
      </c>
      <c r="E592" s="1" t="str">
        <f>IFERROR(__xludf.DUMMYFUNCTION("""COMPUTED_VALUE"""),"P3643")</f>
        <v>P3643</v>
      </c>
      <c r="F592" s="1">
        <f>IFERROR(__xludf.DUMMYFUNCTION("""COMPUTED_VALUE"""),157.0)</f>
        <v>157</v>
      </c>
    </row>
    <row r="593" ht="15.75" customHeight="1">
      <c r="A593" s="1" t="str">
        <f t="shared" si="3"/>
        <v>EN P5630 119</v>
      </c>
      <c r="C593" s="1" t="str">
        <f t="shared" si="2"/>
        <v>PT P5630</v>
      </c>
      <c r="D593" s="1" t="str">
        <f>IFERROR(__xludf.DUMMYFUNCTION("SPLIT(A593,"" "",TRUE,TRUE)"),"EN")</f>
        <v>EN</v>
      </c>
      <c r="E593" s="1" t="str">
        <f>IFERROR(__xludf.DUMMYFUNCTION("""COMPUTED_VALUE"""),"P5630")</f>
        <v>P5630</v>
      </c>
      <c r="F593" s="1">
        <f>IFERROR(__xludf.DUMMYFUNCTION("""COMPUTED_VALUE"""),119.0)</f>
        <v>119</v>
      </c>
    </row>
    <row r="594" ht="15.75" customHeight="1">
      <c r="A594" s="1" t="str">
        <f t="shared" si="3"/>
        <v>EN P1599 251</v>
      </c>
      <c r="C594" s="1" t="str">
        <f t="shared" si="2"/>
        <v>PT P1599</v>
      </c>
      <c r="D594" s="1" t="str">
        <f>IFERROR(__xludf.DUMMYFUNCTION("SPLIT(A594,"" "",TRUE,TRUE)"),"EN")</f>
        <v>EN</v>
      </c>
      <c r="E594" s="1" t="str">
        <f>IFERROR(__xludf.DUMMYFUNCTION("""COMPUTED_VALUE"""),"P1599")</f>
        <v>P1599</v>
      </c>
      <c r="F594" s="1">
        <f>IFERROR(__xludf.DUMMYFUNCTION("""COMPUTED_VALUE"""),251.0)</f>
        <v>251</v>
      </c>
    </row>
    <row r="595" ht="15.75" customHeight="1">
      <c r="A595" s="1" t="str">
        <f t="shared" si="3"/>
        <v>EN P3049 105</v>
      </c>
      <c r="C595" s="1" t="str">
        <f t="shared" si="2"/>
        <v>PT P3049</v>
      </c>
      <c r="D595" s="1" t="str">
        <f>IFERROR(__xludf.DUMMYFUNCTION("SPLIT(A595,"" "",TRUE,TRUE)"),"EN")</f>
        <v>EN</v>
      </c>
      <c r="E595" s="1" t="str">
        <f>IFERROR(__xludf.DUMMYFUNCTION("""COMPUTED_VALUE"""),"P3049")</f>
        <v>P3049</v>
      </c>
      <c r="F595" s="1">
        <f>IFERROR(__xludf.DUMMYFUNCTION("""COMPUTED_VALUE"""),105.0)</f>
        <v>105</v>
      </c>
    </row>
    <row r="596" ht="15.75" customHeight="1">
      <c r="A596" s="1" t="str">
        <f t="shared" si="3"/>
        <v>EN P1798 175</v>
      </c>
      <c r="C596" s="1" t="str">
        <f t="shared" si="2"/>
        <v>PT P1798</v>
      </c>
      <c r="D596" s="1" t="str">
        <f>IFERROR(__xludf.DUMMYFUNCTION("SPLIT(A596,"" "",TRUE,TRUE)"),"EN")</f>
        <v>EN</v>
      </c>
      <c r="E596" s="1" t="str">
        <f>IFERROR(__xludf.DUMMYFUNCTION("""COMPUTED_VALUE"""),"P1798")</f>
        <v>P1798</v>
      </c>
      <c r="F596" s="1">
        <f>IFERROR(__xludf.DUMMYFUNCTION("""COMPUTED_VALUE"""),175.0)</f>
        <v>175</v>
      </c>
    </row>
    <row r="597" ht="15.75" customHeight="1">
      <c r="A597" s="1" t="str">
        <f t="shared" si="3"/>
        <v>EN P2297 147</v>
      </c>
      <c r="C597" s="1" t="str">
        <f t="shared" si="2"/>
        <v>PT P2297</v>
      </c>
      <c r="D597" s="1" t="str">
        <f>IFERROR(__xludf.DUMMYFUNCTION("SPLIT(A597,"" "",TRUE,TRUE)"),"EN")</f>
        <v>EN</v>
      </c>
      <c r="E597" s="1" t="str">
        <f>IFERROR(__xludf.DUMMYFUNCTION("""COMPUTED_VALUE"""),"P2297")</f>
        <v>P2297</v>
      </c>
      <c r="F597" s="1">
        <f>IFERROR(__xludf.DUMMYFUNCTION("""COMPUTED_VALUE"""),147.0)</f>
        <v>147</v>
      </c>
    </row>
    <row r="598" ht="15.75" customHeight="1">
      <c r="A598" s="1" t="str">
        <f t="shared" si="3"/>
        <v>EN P3055 147</v>
      </c>
      <c r="C598" s="1" t="str">
        <f t="shared" si="2"/>
        <v>PT P3055</v>
      </c>
      <c r="D598" s="1" t="str">
        <f>IFERROR(__xludf.DUMMYFUNCTION("SPLIT(A598,"" "",TRUE,TRUE)"),"EN")</f>
        <v>EN</v>
      </c>
      <c r="E598" s="1" t="str">
        <f>IFERROR(__xludf.DUMMYFUNCTION("""COMPUTED_VALUE"""),"P3055")</f>
        <v>P3055</v>
      </c>
      <c r="F598" s="1">
        <f>IFERROR(__xludf.DUMMYFUNCTION("""COMPUTED_VALUE"""),147.0)</f>
        <v>147</v>
      </c>
    </row>
    <row r="599" ht="15.75" customHeight="1">
      <c r="A599" s="1" t="str">
        <f t="shared" si="3"/>
        <v>EN P4889 1</v>
      </c>
      <c r="C599" s="1" t="str">
        <f t="shared" si="2"/>
        <v>PT P4889</v>
      </c>
      <c r="D599" s="1" t="str">
        <f>IFERROR(__xludf.DUMMYFUNCTION("SPLIT(A599,"" "",TRUE,TRUE)"),"EN")</f>
        <v>EN</v>
      </c>
      <c r="E599" s="1" t="str">
        <f>IFERROR(__xludf.DUMMYFUNCTION("""COMPUTED_VALUE"""),"P4889")</f>
        <v>P4889</v>
      </c>
      <c r="F599" s="1">
        <f>IFERROR(__xludf.DUMMYFUNCTION("""COMPUTED_VALUE"""),1.0)</f>
        <v>1</v>
      </c>
    </row>
    <row r="600" ht="15.75" customHeight="1">
      <c r="A600" s="1" t="str">
        <f t="shared" si="3"/>
        <v>EN P1028 50</v>
      </c>
      <c r="C600" s="1" t="str">
        <f t="shared" si="2"/>
        <v>PT P1028</v>
      </c>
      <c r="D600" s="1" t="str">
        <f>IFERROR(__xludf.DUMMYFUNCTION("SPLIT(A600,"" "",TRUE,TRUE)"),"EN")</f>
        <v>EN</v>
      </c>
      <c r="E600" s="1" t="str">
        <f>IFERROR(__xludf.DUMMYFUNCTION("""COMPUTED_VALUE"""),"P1028")</f>
        <v>P1028</v>
      </c>
      <c r="F600" s="1">
        <f>IFERROR(__xludf.DUMMYFUNCTION("""COMPUTED_VALUE"""),50.0)</f>
        <v>50</v>
      </c>
    </row>
    <row r="601" ht="15.75" customHeight="1">
      <c r="A601" s="1" t="str">
        <f t="shared" si="3"/>
        <v>EN P1338 27</v>
      </c>
      <c r="C601" s="1" t="str">
        <f t="shared" si="2"/>
        <v>PT P1338</v>
      </c>
      <c r="D601" s="1" t="str">
        <f>IFERROR(__xludf.DUMMYFUNCTION("SPLIT(A601,"" "",TRUE,TRUE)"),"EN")</f>
        <v>EN</v>
      </c>
      <c r="E601" s="1" t="str">
        <f>IFERROR(__xludf.DUMMYFUNCTION("""COMPUTED_VALUE"""),"P1338")</f>
        <v>P1338</v>
      </c>
      <c r="F601" s="1">
        <f>IFERROR(__xludf.DUMMYFUNCTION("""COMPUTED_VALUE"""),27.0)</f>
        <v>27</v>
      </c>
    </row>
    <row r="602" ht="15.75" customHeight="1">
      <c r="A602" s="1" t="str">
        <f t="shared" si="3"/>
        <v>EN P725 91</v>
      </c>
      <c r="C602" s="1" t="str">
        <f t="shared" si="2"/>
        <v>PT P725</v>
      </c>
      <c r="D602" s="1" t="str">
        <f>IFERROR(__xludf.DUMMYFUNCTION("SPLIT(A602,"" "",TRUE,TRUE)"),"EN")</f>
        <v>EN</v>
      </c>
      <c r="E602" s="1" t="str">
        <f>IFERROR(__xludf.DUMMYFUNCTION("""COMPUTED_VALUE"""),"P725")</f>
        <v>P725</v>
      </c>
      <c r="F602" s="1">
        <f>IFERROR(__xludf.DUMMYFUNCTION("""COMPUTED_VALUE"""),91.0)</f>
        <v>91</v>
      </c>
    </row>
    <row r="603" ht="15.75" customHeight="1">
      <c r="A603" s="1" t="str">
        <f t="shared" si="3"/>
        <v>EN P5935 190</v>
      </c>
      <c r="C603" s="1" t="str">
        <f t="shared" si="2"/>
        <v>PT P5935</v>
      </c>
      <c r="D603" s="1" t="str">
        <f>IFERROR(__xludf.DUMMYFUNCTION("SPLIT(A603,"" "",TRUE,TRUE)"),"EN")</f>
        <v>EN</v>
      </c>
      <c r="E603" s="1" t="str">
        <f>IFERROR(__xludf.DUMMYFUNCTION("""COMPUTED_VALUE"""),"P5935")</f>
        <v>P5935</v>
      </c>
      <c r="F603" s="1">
        <f>IFERROR(__xludf.DUMMYFUNCTION("""COMPUTED_VALUE"""),190.0)</f>
        <v>190</v>
      </c>
    </row>
    <row r="604" ht="15.75" customHeight="1">
      <c r="A604" s="1" t="str">
        <f t="shared" si="3"/>
        <v>EN P850 332</v>
      </c>
      <c r="C604" s="1" t="str">
        <f t="shared" si="2"/>
        <v>PT P850</v>
      </c>
      <c r="D604" s="1" t="str">
        <f>IFERROR(__xludf.DUMMYFUNCTION("SPLIT(A604,"" "",TRUE,TRUE)"),"EN")</f>
        <v>EN</v>
      </c>
      <c r="E604" s="1" t="str">
        <f>IFERROR(__xludf.DUMMYFUNCTION("""COMPUTED_VALUE"""),"P850")</f>
        <v>P850</v>
      </c>
      <c r="F604" s="1">
        <f>IFERROR(__xludf.DUMMYFUNCTION("""COMPUTED_VALUE"""),332.0)</f>
        <v>332</v>
      </c>
    </row>
    <row r="605" ht="15.75" customHeight="1">
      <c r="A605" s="1" t="str">
        <f t="shared" si="3"/>
        <v>EN P5505 178</v>
      </c>
      <c r="C605" s="1" t="str">
        <f t="shared" si="2"/>
        <v>PT P5505</v>
      </c>
      <c r="D605" s="1" t="str">
        <f>IFERROR(__xludf.DUMMYFUNCTION("SPLIT(A605,"" "",TRUE,TRUE)"),"EN")</f>
        <v>EN</v>
      </c>
      <c r="E605" s="1" t="str">
        <f>IFERROR(__xludf.DUMMYFUNCTION("""COMPUTED_VALUE"""),"P5505")</f>
        <v>P5505</v>
      </c>
      <c r="F605" s="1">
        <f>IFERROR(__xludf.DUMMYFUNCTION("""COMPUTED_VALUE"""),178.0)</f>
        <v>178</v>
      </c>
    </row>
    <row r="606" ht="15.75" customHeight="1">
      <c r="A606" s="1" t="str">
        <f t="shared" si="3"/>
        <v>EN P4409 219</v>
      </c>
      <c r="C606" s="1" t="str">
        <f t="shared" si="2"/>
        <v>PT P4409</v>
      </c>
      <c r="D606" s="1" t="str">
        <f>IFERROR(__xludf.DUMMYFUNCTION("SPLIT(A606,"" "",TRUE,TRUE)"),"EN")</f>
        <v>EN</v>
      </c>
      <c r="E606" s="1" t="str">
        <f>IFERROR(__xludf.DUMMYFUNCTION("""COMPUTED_VALUE"""),"P4409")</f>
        <v>P4409</v>
      </c>
      <c r="F606" s="1">
        <f>IFERROR(__xludf.DUMMYFUNCTION("""COMPUTED_VALUE"""),219.0)</f>
        <v>219</v>
      </c>
    </row>
    <row r="607" ht="15.75" customHeight="1">
      <c r="A607" s="1" t="str">
        <f t="shared" si="3"/>
        <v>EN P4624 388</v>
      </c>
      <c r="C607" s="1" t="str">
        <f t="shared" si="2"/>
        <v>PT P4624</v>
      </c>
      <c r="D607" s="1" t="str">
        <f>IFERROR(__xludf.DUMMYFUNCTION("SPLIT(A607,"" "",TRUE,TRUE)"),"EN")</f>
        <v>EN</v>
      </c>
      <c r="E607" s="1" t="str">
        <f>IFERROR(__xludf.DUMMYFUNCTION("""COMPUTED_VALUE"""),"P4624")</f>
        <v>P4624</v>
      </c>
      <c r="F607" s="1">
        <f>IFERROR(__xludf.DUMMYFUNCTION("""COMPUTED_VALUE"""),388.0)</f>
        <v>388</v>
      </c>
    </row>
    <row r="608" ht="15.75" customHeight="1">
      <c r="A608" s="1" t="str">
        <f t="shared" si="3"/>
        <v>EN P2034 227</v>
      </c>
      <c r="C608" s="1" t="str">
        <f t="shared" si="2"/>
        <v>PT P2034</v>
      </c>
      <c r="D608" s="1" t="str">
        <f>IFERROR(__xludf.DUMMYFUNCTION("SPLIT(A608,"" "",TRUE,TRUE)"),"EN")</f>
        <v>EN</v>
      </c>
      <c r="E608" s="1" t="str">
        <f>IFERROR(__xludf.DUMMYFUNCTION("""COMPUTED_VALUE"""),"P2034")</f>
        <v>P2034</v>
      </c>
      <c r="F608" s="1">
        <f>IFERROR(__xludf.DUMMYFUNCTION("""COMPUTED_VALUE"""),227.0)</f>
        <v>227</v>
      </c>
    </row>
    <row r="609" ht="15.75" customHeight="1">
      <c r="A609" s="1" t="str">
        <f t="shared" si="3"/>
        <v>EN P379 134</v>
      </c>
      <c r="C609" s="1" t="str">
        <f t="shared" si="2"/>
        <v>PT P379</v>
      </c>
      <c r="D609" s="1" t="str">
        <f>IFERROR(__xludf.DUMMYFUNCTION("SPLIT(A609,"" "",TRUE,TRUE)"),"EN")</f>
        <v>EN</v>
      </c>
      <c r="E609" s="1" t="str">
        <f>IFERROR(__xludf.DUMMYFUNCTION("""COMPUTED_VALUE"""),"P379")</f>
        <v>P379</v>
      </c>
      <c r="F609" s="1">
        <f>IFERROR(__xludf.DUMMYFUNCTION("""COMPUTED_VALUE"""),134.0)</f>
        <v>134</v>
      </c>
    </row>
    <row r="610" ht="15.75" customHeight="1">
      <c r="A610" s="1" t="str">
        <f t="shared" si="3"/>
        <v>EN P5140 151</v>
      </c>
      <c r="C610" s="1" t="str">
        <f t="shared" si="2"/>
        <v>PT P5140</v>
      </c>
      <c r="D610" s="1" t="str">
        <f>IFERROR(__xludf.DUMMYFUNCTION("SPLIT(A610,"" "",TRUE,TRUE)"),"EN")</f>
        <v>EN</v>
      </c>
      <c r="E610" s="1" t="str">
        <f>IFERROR(__xludf.DUMMYFUNCTION("""COMPUTED_VALUE"""),"P5140")</f>
        <v>P5140</v>
      </c>
      <c r="F610" s="1">
        <f>IFERROR(__xludf.DUMMYFUNCTION("""COMPUTED_VALUE"""),151.0)</f>
        <v>151</v>
      </c>
    </row>
    <row r="611" ht="15.75" customHeight="1">
      <c r="A611" s="1" t="str">
        <f t="shared" si="3"/>
        <v>EN P2017 103</v>
      </c>
      <c r="C611" s="1" t="str">
        <f t="shared" si="2"/>
        <v>PT P2017</v>
      </c>
      <c r="D611" s="1" t="str">
        <f>IFERROR(__xludf.DUMMYFUNCTION("SPLIT(A611,"" "",TRUE,TRUE)"),"EN")</f>
        <v>EN</v>
      </c>
      <c r="E611" s="1" t="str">
        <f>IFERROR(__xludf.DUMMYFUNCTION("""COMPUTED_VALUE"""),"P2017")</f>
        <v>P2017</v>
      </c>
      <c r="F611" s="1">
        <f>IFERROR(__xludf.DUMMYFUNCTION("""COMPUTED_VALUE"""),103.0)</f>
        <v>103</v>
      </c>
    </row>
    <row r="612" ht="15.75" customHeight="1">
      <c r="A612" s="1" t="str">
        <f t="shared" si="3"/>
        <v>EN P5451 360</v>
      </c>
      <c r="C612" s="1" t="str">
        <f t="shared" si="2"/>
        <v>PT P5451</v>
      </c>
      <c r="D612" s="1" t="str">
        <f>IFERROR(__xludf.DUMMYFUNCTION("SPLIT(A612,"" "",TRUE,TRUE)"),"EN")</f>
        <v>EN</v>
      </c>
      <c r="E612" s="1" t="str">
        <f>IFERROR(__xludf.DUMMYFUNCTION("""COMPUTED_VALUE"""),"P5451")</f>
        <v>P5451</v>
      </c>
      <c r="F612" s="1">
        <f>IFERROR(__xludf.DUMMYFUNCTION("""COMPUTED_VALUE"""),360.0)</f>
        <v>360</v>
      </c>
    </row>
    <row r="613" ht="15.75" customHeight="1">
      <c r="A613" s="1" t="str">
        <f t="shared" si="3"/>
        <v>EN P2847 355</v>
      </c>
      <c r="C613" s="1" t="str">
        <f t="shared" si="2"/>
        <v>PT P2847</v>
      </c>
      <c r="D613" s="1" t="str">
        <f>IFERROR(__xludf.DUMMYFUNCTION("SPLIT(A613,"" "",TRUE,TRUE)"),"EN")</f>
        <v>EN</v>
      </c>
      <c r="E613" s="1" t="str">
        <f>IFERROR(__xludf.DUMMYFUNCTION("""COMPUTED_VALUE"""),"P2847")</f>
        <v>P2847</v>
      </c>
      <c r="F613" s="1">
        <f>IFERROR(__xludf.DUMMYFUNCTION("""COMPUTED_VALUE"""),355.0)</f>
        <v>355</v>
      </c>
    </row>
    <row r="614" ht="15.75" customHeight="1">
      <c r="A614" s="1" t="str">
        <f t="shared" si="3"/>
        <v>EN P3456 374</v>
      </c>
      <c r="C614" s="1" t="str">
        <f t="shared" si="2"/>
        <v>PT P3456</v>
      </c>
      <c r="D614" s="1" t="str">
        <f>IFERROR(__xludf.DUMMYFUNCTION("SPLIT(A614,"" "",TRUE,TRUE)"),"EN")</f>
        <v>EN</v>
      </c>
      <c r="E614" s="1" t="str">
        <f>IFERROR(__xludf.DUMMYFUNCTION("""COMPUTED_VALUE"""),"P3456")</f>
        <v>P3456</v>
      </c>
      <c r="F614" s="1">
        <f>IFERROR(__xludf.DUMMYFUNCTION("""COMPUTED_VALUE"""),374.0)</f>
        <v>374</v>
      </c>
    </row>
    <row r="615" ht="15.75" customHeight="1">
      <c r="A615" s="1" t="str">
        <f t="shared" si="3"/>
        <v>EN P1370 222</v>
      </c>
      <c r="C615" s="1" t="str">
        <f t="shared" si="2"/>
        <v>PT P1370</v>
      </c>
      <c r="D615" s="1" t="str">
        <f>IFERROR(__xludf.DUMMYFUNCTION("SPLIT(A615,"" "",TRUE,TRUE)"),"EN")</f>
        <v>EN</v>
      </c>
      <c r="E615" s="1" t="str">
        <f>IFERROR(__xludf.DUMMYFUNCTION("""COMPUTED_VALUE"""),"P1370")</f>
        <v>P1370</v>
      </c>
      <c r="F615" s="1">
        <f>IFERROR(__xludf.DUMMYFUNCTION("""COMPUTED_VALUE"""),222.0)</f>
        <v>222</v>
      </c>
    </row>
    <row r="616" ht="15.75" customHeight="1">
      <c r="A616" s="1" t="str">
        <f t="shared" si="3"/>
        <v>EN P3160 150</v>
      </c>
      <c r="C616" s="1" t="str">
        <f t="shared" si="2"/>
        <v>PT P3160</v>
      </c>
      <c r="D616" s="1" t="str">
        <f>IFERROR(__xludf.DUMMYFUNCTION("SPLIT(A616,"" "",TRUE,TRUE)"),"EN")</f>
        <v>EN</v>
      </c>
      <c r="E616" s="1" t="str">
        <f>IFERROR(__xludf.DUMMYFUNCTION("""COMPUTED_VALUE"""),"P3160")</f>
        <v>P3160</v>
      </c>
      <c r="F616" s="1">
        <f>IFERROR(__xludf.DUMMYFUNCTION("""COMPUTED_VALUE"""),150.0)</f>
        <v>150</v>
      </c>
    </row>
    <row r="617" ht="15.75" customHeight="1">
      <c r="A617" s="1" t="str">
        <f t="shared" si="3"/>
        <v>EN P7 370</v>
      </c>
      <c r="C617" s="1" t="str">
        <f t="shared" si="2"/>
        <v>PT P7</v>
      </c>
      <c r="D617" s="1" t="str">
        <f>IFERROR(__xludf.DUMMYFUNCTION("SPLIT(A617,"" "",TRUE,TRUE)"),"EN")</f>
        <v>EN</v>
      </c>
      <c r="E617" s="1" t="str">
        <f>IFERROR(__xludf.DUMMYFUNCTION("""COMPUTED_VALUE"""),"P7")</f>
        <v>P7</v>
      </c>
      <c r="F617" s="1">
        <f>IFERROR(__xludf.DUMMYFUNCTION("""COMPUTED_VALUE"""),370.0)</f>
        <v>370</v>
      </c>
    </row>
    <row r="618" ht="15.75" customHeight="1">
      <c r="A618" s="1" t="str">
        <f t="shared" si="3"/>
        <v>EN P1885 300</v>
      </c>
      <c r="C618" s="1" t="str">
        <f t="shared" si="2"/>
        <v>PT P1885</v>
      </c>
      <c r="D618" s="1" t="str">
        <f>IFERROR(__xludf.DUMMYFUNCTION("SPLIT(A618,"" "",TRUE,TRUE)"),"EN")</f>
        <v>EN</v>
      </c>
      <c r="E618" s="1" t="str">
        <f>IFERROR(__xludf.DUMMYFUNCTION("""COMPUTED_VALUE"""),"P1885")</f>
        <v>P1885</v>
      </c>
      <c r="F618" s="1">
        <f>IFERROR(__xludf.DUMMYFUNCTION("""COMPUTED_VALUE"""),300.0)</f>
        <v>300</v>
      </c>
    </row>
    <row r="619" ht="15.75" customHeight="1">
      <c r="A619" s="1" t="str">
        <f t="shared" si="3"/>
        <v>EN P800 390</v>
      </c>
      <c r="C619" s="1" t="str">
        <f t="shared" si="2"/>
        <v>PT P800</v>
      </c>
      <c r="D619" s="1" t="str">
        <f>IFERROR(__xludf.DUMMYFUNCTION("SPLIT(A619,"" "",TRUE,TRUE)"),"EN")</f>
        <v>EN</v>
      </c>
      <c r="E619" s="1" t="str">
        <f>IFERROR(__xludf.DUMMYFUNCTION("""COMPUTED_VALUE"""),"P800")</f>
        <v>P800</v>
      </c>
      <c r="F619" s="1">
        <f>IFERROR(__xludf.DUMMYFUNCTION("""COMPUTED_VALUE"""),390.0)</f>
        <v>390</v>
      </c>
    </row>
    <row r="620" ht="15.75" customHeight="1">
      <c r="A620" s="1" t="str">
        <f t="shared" si="3"/>
        <v>EN P2064 147</v>
      </c>
      <c r="C620" s="1" t="str">
        <f t="shared" si="2"/>
        <v>PT P2064</v>
      </c>
      <c r="D620" s="1" t="str">
        <f>IFERROR(__xludf.DUMMYFUNCTION("SPLIT(A620,"" "",TRUE,TRUE)"),"EN")</f>
        <v>EN</v>
      </c>
      <c r="E620" s="1" t="str">
        <f>IFERROR(__xludf.DUMMYFUNCTION("""COMPUTED_VALUE"""),"P2064")</f>
        <v>P2064</v>
      </c>
      <c r="F620" s="1">
        <f>IFERROR(__xludf.DUMMYFUNCTION("""COMPUTED_VALUE"""),147.0)</f>
        <v>147</v>
      </c>
    </row>
    <row r="621" ht="15.75" customHeight="1">
      <c r="A621" s="1" t="str">
        <f t="shared" si="3"/>
        <v>EN P2207 382</v>
      </c>
      <c r="C621" s="1" t="str">
        <f t="shared" si="2"/>
        <v>PT P2207</v>
      </c>
      <c r="D621" s="1" t="str">
        <f>IFERROR(__xludf.DUMMYFUNCTION("SPLIT(A621,"" "",TRUE,TRUE)"),"EN")</f>
        <v>EN</v>
      </c>
      <c r="E621" s="1" t="str">
        <f>IFERROR(__xludf.DUMMYFUNCTION("""COMPUTED_VALUE"""),"P2207")</f>
        <v>P2207</v>
      </c>
      <c r="F621" s="1">
        <f>IFERROR(__xludf.DUMMYFUNCTION("""COMPUTED_VALUE"""),382.0)</f>
        <v>382</v>
      </c>
    </row>
    <row r="622" ht="15.75" customHeight="1">
      <c r="A622" s="1" t="str">
        <f t="shared" si="3"/>
        <v>EN P2733 175</v>
      </c>
      <c r="C622" s="1" t="str">
        <f t="shared" si="2"/>
        <v>PT P2733</v>
      </c>
      <c r="D622" s="1" t="str">
        <f>IFERROR(__xludf.DUMMYFUNCTION("SPLIT(A622,"" "",TRUE,TRUE)"),"EN")</f>
        <v>EN</v>
      </c>
      <c r="E622" s="1" t="str">
        <f>IFERROR(__xludf.DUMMYFUNCTION("""COMPUTED_VALUE"""),"P2733")</f>
        <v>P2733</v>
      </c>
      <c r="F622" s="1">
        <f>IFERROR(__xludf.DUMMYFUNCTION("""COMPUTED_VALUE"""),175.0)</f>
        <v>175</v>
      </c>
    </row>
    <row r="623" ht="15.75" customHeight="1">
      <c r="A623" s="1" t="str">
        <f t="shared" si="3"/>
        <v>EN P5507 160</v>
      </c>
      <c r="C623" s="1" t="str">
        <f t="shared" si="2"/>
        <v>PT P5507</v>
      </c>
      <c r="D623" s="1" t="str">
        <f>IFERROR(__xludf.DUMMYFUNCTION("SPLIT(A623,"" "",TRUE,TRUE)"),"EN")</f>
        <v>EN</v>
      </c>
      <c r="E623" s="1" t="str">
        <f>IFERROR(__xludf.DUMMYFUNCTION("""COMPUTED_VALUE"""),"P5507")</f>
        <v>P5507</v>
      </c>
      <c r="F623" s="1">
        <f>IFERROR(__xludf.DUMMYFUNCTION("""COMPUTED_VALUE"""),160.0)</f>
        <v>160</v>
      </c>
    </row>
    <row r="624" ht="15.75" customHeight="1">
      <c r="A624" s="1" t="str">
        <f t="shared" si="3"/>
        <v>EN P1978 129</v>
      </c>
      <c r="C624" s="1" t="str">
        <f t="shared" si="2"/>
        <v>PT P1978</v>
      </c>
      <c r="D624" s="1" t="str">
        <f>IFERROR(__xludf.DUMMYFUNCTION("SPLIT(A624,"" "",TRUE,TRUE)"),"EN")</f>
        <v>EN</v>
      </c>
      <c r="E624" s="1" t="str">
        <f>IFERROR(__xludf.DUMMYFUNCTION("""COMPUTED_VALUE"""),"P1978")</f>
        <v>P1978</v>
      </c>
      <c r="F624" s="1">
        <f>IFERROR(__xludf.DUMMYFUNCTION("""COMPUTED_VALUE"""),129.0)</f>
        <v>129</v>
      </c>
    </row>
    <row r="625" ht="15.75" customHeight="1">
      <c r="A625" s="1" t="str">
        <f t="shared" si="3"/>
        <v>EN P3446 396</v>
      </c>
      <c r="C625" s="1" t="str">
        <f t="shared" si="2"/>
        <v>PT P3446</v>
      </c>
      <c r="D625" s="1" t="str">
        <f>IFERROR(__xludf.DUMMYFUNCTION("SPLIT(A625,"" "",TRUE,TRUE)"),"EN")</f>
        <v>EN</v>
      </c>
      <c r="E625" s="1" t="str">
        <f>IFERROR(__xludf.DUMMYFUNCTION("""COMPUTED_VALUE"""),"P3446")</f>
        <v>P3446</v>
      </c>
      <c r="F625" s="1">
        <f>IFERROR(__xludf.DUMMYFUNCTION("""COMPUTED_VALUE"""),396.0)</f>
        <v>396</v>
      </c>
    </row>
    <row r="626" ht="15.75" customHeight="1">
      <c r="A626" s="1" t="str">
        <f t="shared" si="3"/>
        <v>EN P5762 110</v>
      </c>
      <c r="C626" s="1" t="str">
        <f t="shared" si="2"/>
        <v>PT P5762</v>
      </c>
      <c r="D626" s="1" t="str">
        <f>IFERROR(__xludf.DUMMYFUNCTION("SPLIT(A626,"" "",TRUE,TRUE)"),"EN")</f>
        <v>EN</v>
      </c>
      <c r="E626" s="1" t="str">
        <f>IFERROR(__xludf.DUMMYFUNCTION("""COMPUTED_VALUE"""),"P5762")</f>
        <v>P5762</v>
      </c>
      <c r="F626" s="1">
        <f>IFERROR(__xludf.DUMMYFUNCTION("""COMPUTED_VALUE"""),110.0)</f>
        <v>110</v>
      </c>
    </row>
    <row r="627" ht="15.75" customHeight="1">
      <c r="A627" s="1" t="str">
        <f t="shared" si="3"/>
        <v>EN P3527 35</v>
      </c>
      <c r="C627" s="1" t="str">
        <f t="shared" si="2"/>
        <v>PT P3527</v>
      </c>
      <c r="D627" s="1" t="str">
        <f>IFERROR(__xludf.DUMMYFUNCTION("SPLIT(A627,"" "",TRUE,TRUE)"),"EN")</f>
        <v>EN</v>
      </c>
      <c r="E627" s="1" t="str">
        <f>IFERROR(__xludf.DUMMYFUNCTION("""COMPUTED_VALUE"""),"P3527")</f>
        <v>P3527</v>
      </c>
      <c r="F627" s="1">
        <f>IFERROR(__xludf.DUMMYFUNCTION("""COMPUTED_VALUE"""),35.0)</f>
        <v>35</v>
      </c>
    </row>
    <row r="628" ht="15.75" customHeight="1">
      <c r="A628" s="1" t="str">
        <f t="shared" si="3"/>
        <v>EN P1439 314</v>
      </c>
      <c r="C628" s="1" t="str">
        <f t="shared" si="2"/>
        <v>PT P1439</v>
      </c>
      <c r="D628" s="1" t="str">
        <f>IFERROR(__xludf.DUMMYFUNCTION("SPLIT(A628,"" "",TRUE,TRUE)"),"EN")</f>
        <v>EN</v>
      </c>
      <c r="E628" s="1" t="str">
        <f>IFERROR(__xludf.DUMMYFUNCTION("""COMPUTED_VALUE"""),"P1439")</f>
        <v>P1439</v>
      </c>
      <c r="F628" s="1">
        <f>IFERROR(__xludf.DUMMYFUNCTION("""COMPUTED_VALUE"""),314.0)</f>
        <v>314</v>
      </c>
    </row>
    <row r="629" ht="15.75" customHeight="1">
      <c r="A629" s="1" t="str">
        <f t="shared" si="3"/>
        <v>EN P3837 223</v>
      </c>
      <c r="C629" s="1" t="str">
        <f t="shared" si="2"/>
        <v>PT P3837</v>
      </c>
      <c r="D629" s="1" t="str">
        <f>IFERROR(__xludf.DUMMYFUNCTION("SPLIT(A629,"" "",TRUE,TRUE)"),"EN")</f>
        <v>EN</v>
      </c>
      <c r="E629" s="1" t="str">
        <f>IFERROR(__xludf.DUMMYFUNCTION("""COMPUTED_VALUE"""),"P3837")</f>
        <v>P3837</v>
      </c>
      <c r="F629" s="1">
        <f>IFERROR(__xludf.DUMMYFUNCTION("""COMPUTED_VALUE"""),223.0)</f>
        <v>223</v>
      </c>
    </row>
    <row r="630" ht="15.75" customHeight="1">
      <c r="A630" s="1" t="str">
        <f t="shared" si="3"/>
        <v>EN P1845 18</v>
      </c>
      <c r="C630" s="1" t="str">
        <f t="shared" si="2"/>
        <v>PT P1845</v>
      </c>
      <c r="D630" s="1" t="str">
        <f>IFERROR(__xludf.DUMMYFUNCTION("SPLIT(A630,"" "",TRUE,TRUE)"),"EN")</f>
        <v>EN</v>
      </c>
      <c r="E630" s="1" t="str">
        <f>IFERROR(__xludf.DUMMYFUNCTION("""COMPUTED_VALUE"""),"P1845")</f>
        <v>P1845</v>
      </c>
      <c r="F630" s="1">
        <f>IFERROR(__xludf.DUMMYFUNCTION("""COMPUTED_VALUE"""),18.0)</f>
        <v>18</v>
      </c>
    </row>
    <row r="631" ht="15.75" customHeight="1">
      <c r="A631" s="1" t="str">
        <f t="shared" si="3"/>
        <v>EN P452 201</v>
      </c>
      <c r="C631" s="1" t="str">
        <f t="shared" si="2"/>
        <v>PT P452</v>
      </c>
      <c r="D631" s="1" t="str">
        <f>IFERROR(__xludf.DUMMYFUNCTION("SPLIT(A631,"" "",TRUE,TRUE)"),"EN")</f>
        <v>EN</v>
      </c>
      <c r="E631" s="1" t="str">
        <f>IFERROR(__xludf.DUMMYFUNCTION("""COMPUTED_VALUE"""),"P452")</f>
        <v>P452</v>
      </c>
      <c r="F631" s="1">
        <f>IFERROR(__xludf.DUMMYFUNCTION("""COMPUTED_VALUE"""),201.0)</f>
        <v>201</v>
      </c>
    </row>
    <row r="632" ht="15.75" customHeight="1">
      <c r="A632" s="1" t="str">
        <f t="shared" si="3"/>
        <v>EN P4097 291</v>
      </c>
      <c r="C632" s="1" t="str">
        <f t="shared" si="2"/>
        <v>PT P4097</v>
      </c>
      <c r="D632" s="1" t="str">
        <f>IFERROR(__xludf.DUMMYFUNCTION("SPLIT(A632,"" "",TRUE,TRUE)"),"EN")</f>
        <v>EN</v>
      </c>
      <c r="E632" s="1" t="str">
        <f>IFERROR(__xludf.DUMMYFUNCTION("""COMPUTED_VALUE"""),"P4097")</f>
        <v>P4097</v>
      </c>
      <c r="F632" s="1">
        <f>IFERROR(__xludf.DUMMYFUNCTION("""COMPUTED_VALUE"""),291.0)</f>
        <v>291</v>
      </c>
    </row>
    <row r="633" ht="15.75" customHeight="1">
      <c r="A633" s="1" t="str">
        <f t="shared" si="3"/>
        <v>EN P4330 212</v>
      </c>
      <c r="C633" s="1" t="str">
        <f t="shared" si="2"/>
        <v>PT P4330</v>
      </c>
      <c r="D633" s="1" t="str">
        <f>IFERROR(__xludf.DUMMYFUNCTION("SPLIT(A633,"" "",TRUE,TRUE)"),"EN")</f>
        <v>EN</v>
      </c>
      <c r="E633" s="1" t="str">
        <f>IFERROR(__xludf.DUMMYFUNCTION("""COMPUTED_VALUE"""),"P4330")</f>
        <v>P4330</v>
      </c>
      <c r="F633" s="1">
        <f>IFERROR(__xludf.DUMMYFUNCTION("""COMPUTED_VALUE"""),212.0)</f>
        <v>212</v>
      </c>
    </row>
    <row r="634" ht="15.75" customHeight="1">
      <c r="A634" s="1" t="str">
        <f t="shared" si="3"/>
        <v>EN P2178 330</v>
      </c>
      <c r="C634" s="1" t="str">
        <f t="shared" si="2"/>
        <v>PT P2178</v>
      </c>
      <c r="D634" s="1" t="str">
        <f>IFERROR(__xludf.DUMMYFUNCTION("SPLIT(A634,"" "",TRUE,TRUE)"),"EN")</f>
        <v>EN</v>
      </c>
      <c r="E634" s="1" t="str">
        <f>IFERROR(__xludf.DUMMYFUNCTION("""COMPUTED_VALUE"""),"P2178")</f>
        <v>P2178</v>
      </c>
      <c r="F634" s="1">
        <f>IFERROR(__xludf.DUMMYFUNCTION("""COMPUTED_VALUE"""),330.0)</f>
        <v>330</v>
      </c>
    </row>
    <row r="635" ht="15.75" customHeight="1">
      <c r="A635" s="1" t="str">
        <f t="shared" si="3"/>
        <v>EN P102 41</v>
      </c>
      <c r="C635" s="1" t="str">
        <f t="shared" si="2"/>
        <v>PT P102</v>
      </c>
      <c r="D635" s="1" t="str">
        <f>IFERROR(__xludf.DUMMYFUNCTION("SPLIT(A635,"" "",TRUE,TRUE)"),"EN")</f>
        <v>EN</v>
      </c>
      <c r="E635" s="1" t="str">
        <f>IFERROR(__xludf.DUMMYFUNCTION("""COMPUTED_VALUE"""),"P102")</f>
        <v>P102</v>
      </c>
      <c r="F635" s="1">
        <f>IFERROR(__xludf.DUMMYFUNCTION("""COMPUTED_VALUE"""),41.0)</f>
        <v>41</v>
      </c>
    </row>
    <row r="636" ht="15.75" customHeight="1">
      <c r="A636" s="1" t="str">
        <f t="shared" si="3"/>
        <v>EN P24 10</v>
      </c>
      <c r="C636" s="1" t="str">
        <f t="shared" si="2"/>
        <v>PT P24</v>
      </c>
      <c r="D636" s="1" t="str">
        <f>IFERROR(__xludf.DUMMYFUNCTION("SPLIT(A636,"" "",TRUE,TRUE)"),"EN")</f>
        <v>EN</v>
      </c>
      <c r="E636" s="1" t="str">
        <f>IFERROR(__xludf.DUMMYFUNCTION("""COMPUTED_VALUE"""),"P24")</f>
        <v>P24</v>
      </c>
      <c r="F636" s="1">
        <f>IFERROR(__xludf.DUMMYFUNCTION("""COMPUTED_VALUE"""),10.0)</f>
        <v>10</v>
      </c>
    </row>
    <row r="637" ht="15.75" customHeight="1">
      <c r="A637" s="1" t="str">
        <f t="shared" si="3"/>
        <v>EN P5444 257</v>
      </c>
      <c r="C637" s="1" t="str">
        <f t="shared" si="2"/>
        <v>PT P5444</v>
      </c>
      <c r="D637" s="1" t="str">
        <f>IFERROR(__xludf.DUMMYFUNCTION("SPLIT(A637,"" "",TRUE,TRUE)"),"EN")</f>
        <v>EN</v>
      </c>
      <c r="E637" s="1" t="str">
        <f>IFERROR(__xludf.DUMMYFUNCTION("""COMPUTED_VALUE"""),"P5444")</f>
        <v>P5444</v>
      </c>
      <c r="F637" s="1">
        <f>IFERROR(__xludf.DUMMYFUNCTION("""COMPUTED_VALUE"""),257.0)</f>
        <v>257</v>
      </c>
    </row>
    <row r="638" ht="15.75" customHeight="1">
      <c r="A638" s="1" t="str">
        <f t="shared" si="3"/>
        <v>EN P139 265</v>
      </c>
      <c r="C638" s="1" t="str">
        <f t="shared" si="2"/>
        <v>PT P139</v>
      </c>
      <c r="D638" s="1" t="str">
        <f>IFERROR(__xludf.DUMMYFUNCTION("SPLIT(A638,"" "",TRUE,TRUE)"),"EN")</f>
        <v>EN</v>
      </c>
      <c r="E638" s="1" t="str">
        <f>IFERROR(__xludf.DUMMYFUNCTION("""COMPUTED_VALUE"""),"P139")</f>
        <v>P139</v>
      </c>
      <c r="F638" s="1">
        <f>IFERROR(__xludf.DUMMYFUNCTION("""COMPUTED_VALUE"""),265.0)</f>
        <v>265</v>
      </c>
    </row>
    <row r="639" ht="15.75" customHeight="1">
      <c r="A639" s="1" t="str">
        <f t="shared" si="3"/>
        <v>EN P5592 43</v>
      </c>
      <c r="C639" s="1" t="str">
        <f t="shared" si="2"/>
        <v>PT P5592</v>
      </c>
      <c r="D639" s="1" t="str">
        <f>IFERROR(__xludf.DUMMYFUNCTION("SPLIT(A639,"" "",TRUE,TRUE)"),"EN")</f>
        <v>EN</v>
      </c>
      <c r="E639" s="1" t="str">
        <f>IFERROR(__xludf.DUMMYFUNCTION("""COMPUTED_VALUE"""),"P5592")</f>
        <v>P5592</v>
      </c>
      <c r="F639" s="1">
        <f>IFERROR(__xludf.DUMMYFUNCTION("""COMPUTED_VALUE"""),43.0)</f>
        <v>43</v>
      </c>
    </row>
    <row r="640" ht="15.75" customHeight="1">
      <c r="A640" s="1" t="str">
        <f t="shared" si="3"/>
        <v>EN P5772 56</v>
      </c>
      <c r="C640" s="1" t="str">
        <f t="shared" si="2"/>
        <v>PT P5772</v>
      </c>
      <c r="D640" s="1" t="str">
        <f>IFERROR(__xludf.DUMMYFUNCTION("SPLIT(A640,"" "",TRUE,TRUE)"),"EN")</f>
        <v>EN</v>
      </c>
      <c r="E640" s="1" t="str">
        <f>IFERROR(__xludf.DUMMYFUNCTION("""COMPUTED_VALUE"""),"P5772")</f>
        <v>P5772</v>
      </c>
      <c r="F640" s="1">
        <f>IFERROR(__xludf.DUMMYFUNCTION("""COMPUTED_VALUE"""),56.0)</f>
        <v>56</v>
      </c>
    </row>
    <row r="641" ht="15.75" customHeight="1">
      <c r="A641" s="1" t="str">
        <f t="shared" si="3"/>
        <v>EN P1168 327</v>
      </c>
      <c r="C641" s="1" t="str">
        <f t="shared" si="2"/>
        <v>PT P1168</v>
      </c>
      <c r="D641" s="1" t="str">
        <f>IFERROR(__xludf.DUMMYFUNCTION("SPLIT(A641,"" "",TRUE,TRUE)"),"EN")</f>
        <v>EN</v>
      </c>
      <c r="E641" s="1" t="str">
        <f>IFERROR(__xludf.DUMMYFUNCTION("""COMPUTED_VALUE"""),"P1168")</f>
        <v>P1168</v>
      </c>
      <c r="F641" s="1">
        <f>IFERROR(__xludf.DUMMYFUNCTION("""COMPUTED_VALUE"""),327.0)</f>
        <v>327</v>
      </c>
    </row>
    <row r="642" ht="15.75" customHeight="1">
      <c r="A642" s="1" t="str">
        <f t="shared" si="3"/>
        <v>EN P4385 130</v>
      </c>
      <c r="C642" s="1" t="str">
        <f t="shared" si="2"/>
        <v>PT P4385</v>
      </c>
      <c r="D642" s="1" t="str">
        <f>IFERROR(__xludf.DUMMYFUNCTION("SPLIT(A642,"" "",TRUE,TRUE)"),"EN")</f>
        <v>EN</v>
      </c>
      <c r="E642" s="1" t="str">
        <f>IFERROR(__xludf.DUMMYFUNCTION("""COMPUTED_VALUE"""),"P4385")</f>
        <v>P4385</v>
      </c>
      <c r="F642" s="1">
        <f>IFERROR(__xludf.DUMMYFUNCTION("""COMPUTED_VALUE"""),130.0)</f>
        <v>130</v>
      </c>
    </row>
    <row r="643" ht="15.75" customHeight="1">
      <c r="A643" s="1" t="str">
        <f t="shared" si="3"/>
        <v>EN P2773 204</v>
      </c>
      <c r="C643" s="1" t="str">
        <f t="shared" si="2"/>
        <v>PT P2773</v>
      </c>
      <c r="D643" s="1" t="str">
        <f>IFERROR(__xludf.DUMMYFUNCTION("SPLIT(A643,"" "",TRUE,TRUE)"),"EN")</f>
        <v>EN</v>
      </c>
      <c r="E643" s="1" t="str">
        <f>IFERROR(__xludf.DUMMYFUNCTION("""COMPUTED_VALUE"""),"P2773")</f>
        <v>P2773</v>
      </c>
      <c r="F643" s="1">
        <f>IFERROR(__xludf.DUMMYFUNCTION("""COMPUTED_VALUE"""),204.0)</f>
        <v>204</v>
      </c>
    </row>
    <row r="644" ht="15.75" customHeight="1">
      <c r="A644" s="1" t="str">
        <f t="shared" si="3"/>
        <v>EN P2524 124</v>
      </c>
      <c r="C644" s="1" t="str">
        <f t="shared" si="2"/>
        <v>PT P2524</v>
      </c>
      <c r="D644" s="1" t="str">
        <f>IFERROR(__xludf.DUMMYFUNCTION("SPLIT(A644,"" "",TRUE,TRUE)"),"EN")</f>
        <v>EN</v>
      </c>
      <c r="E644" s="1" t="str">
        <f>IFERROR(__xludf.DUMMYFUNCTION("""COMPUTED_VALUE"""),"P2524")</f>
        <v>P2524</v>
      </c>
      <c r="F644" s="1">
        <f>IFERROR(__xludf.DUMMYFUNCTION("""COMPUTED_VALUE"""),124.0)</f>
        <v>124</v>
      </c>
    </row>
    <row r="645" ht="15.75" customHeight="1">
      <c r="A645" s="1" t="str">
        <f t="shared" si="3"/>
        <v>EN P2790 288</v>
      </c>
      <c r="C645" s="1" t="str">
        <f t="shared" si="2"/>
        <v>PT P2790</v>
      </c>
      <c r="D645" s="1" t="str">
        <f>IFERROR(__xludf.DUMMYFUNCTION("SPLIT(A645,"" "",TRUE,TRUE)"),"EN")</f>
        <v>EN</v>
      </c>
      <c r="E645" s="1" t="str">
        <f>IFERROR(__xludf.DUMMYFUNCTION("""COMPUTED_VALUE"""),"P2790")</f>
        <v>P2790</v>
      </c>
      <c r="F645" s="1">
        <f>IFERROR(__xludf.DUMMYFUNCTION("""COMPUTED_VALUE"""),288.0)</f>
        <v>288</v>
      </c>
    </row>
    <row r="646" ht="15.75" customHeight="1">
      <c r="A646" s="1" t="str">
        <f t="shared" si="3"/>
        <v>EN P1263 240</v>
      </c>
      <c r="C646" s="1" t="str">
        <f t="shared" si="2"/>
        <v>PT P1263</v>
      </c>
      <c r="D646" s="1" t="str">
        <f>IFERROR(__xludf.DUMMYFUNCTION("SPLIT(A646,"" "",TRUE,TRUE)"),"EN")</f>
        <v>EN</v>
      </c>
      <c r="E646" s="1" t="str">
        <f>IFERROR(__xludf.DUMMYFUNCTION("""COMPUTED_VALUE"""),"P1263")</f>
        <v>P1263</v>
      </c>
      <c r="F646" s="1">
        <f>IFERROR(__xludf.DUMMYFUNCTION("""COMPUTED_VALUE"""),240.0)</f>
        <v>240</v>
      </c>
    </row>
    <row r="647" ht="15.75" customHeight="1">
      <c r="A647" s="1" t="str">
        <f t="shared" si="3"/>
        <v>EN P3483 321</v>
      </c>
      <c r="C647" s="1" t="str">
        <f t="shared" si="2"/>
        <v>PT P3483</v>
      </c>
      <c r="D647" s="1" t="str">
        <f>IFERROR(__xludf.DUMMYFUNCTION("SPLIT(A647,"" "",TRUE,TRUE)"),"EN")</f>
        <v>EN</v>
      </c>
      <c r="E647" s="1" t="str">
        <f>IFERROR(__xludf.DUMMYFUNCTION("""COMPUTED_VALUE"""),"P3483")</f>
        <v>P3483</v>
      </c>
      <c r="F647" s="1">
        <f>IFERROR(__xludf.DUMMYFUNCTION("""COMPUTED_VALUE"""),321.0)</f>
        <v>321</v>
      </c>
    </row>
    <row r="648" ht="15.75" customHeight="1">
      <c r="A648" s="1" t="str">
        <f t="shared" si="3"/>
        <v>EN P3164 334</v>
      </c>
      <c r="C648" s="1" t="str">
        <f t="shared" si="2"/>
        <v>PT P3164</v>
      </c>
      <c r="D648" s="1" t="str">
        <f>IFERROR(__xludf.DUMMYFUNCTION("SPLIT(A648,"" "",TRUE,TRUE)"),"EN")</f>
        <v>EN</v>
      </c>
      <c r="E648" s="1" t="str">
        <f>IFERROR(__xludf.DUMMYFUNCTION("""COMPUTED_VALUE"""),"P3164")</f>
        <v>P3164</v>
      </c>
      <c r="F648" s="1">
        <f>IFERROR(__xludf.DUMMYFUNCTION("""COMPUTED_VALUE"""),334.0)</f>
        <v>334</v>
      </c>
    </row>
    <row r="649" ht="15.75" customHeight="1">
      <c r="A649" s="1" t="str">
        <f t="shared" si="3"/>
        <v>EN P2832 47</v>
      </c>
      <c r="C649" s="1" t="str">
        <f t="shared" si="2"/>
        <v>PT P2832</v>
      </c>
      <c r="D649" s="1" t="str">
        <f>IFERROR(__xludf.DUMMYFUNCTION("SPLIT(A649,"" "",TRUE,TRUE)"),"EN")</f>
        <v>EN</v>
      </c>
      <c r="E649" s="1" t="str">
        <f>IFERROR(__xludf.DUMMYFUNCTION("""COMPUTED_VALUE"""),"P2832")</f>
        <v>P2832</v>
      </c>
      <c r="F649" s="1">
        <f>IFERROR(__xludf.DUMMYFUNCTION("""COMPUTED_VALUE"""),47.0)</f>
        <v>47</v>
      </c>
    </row>
    <row r="650" ht="15.75" customHeight="1">
      <c r="A650" s="1" t="str">
        <f t="shared" si="3"/>
        <v>EN P124 303</v>
      </c>
      <c r="C650" s="1" t="str">
        <f t="shared" si="2"/>
        <v>PT P124</v>
      </c>
      <c r="D650" s="1" t="str">
        <f>IFERROR(__xludf.DUMMYFUNCTION("SPLIT(A650,"" "",TRUE,TRUE)"),"EN")</f>
        <v>EN</v>
      </c>
      <c r="E650" s="1" t="str">
        <f>IFERROR(__xludf.DUMMYFUNCTION("""COMPUTED_VALUE"""),"P124")</f>
        <v>P124</v>
      </c>
      <c r="F650" s="1">
        <f>IFERROR(__xludf.DUMMYFUNCTION("""COMPUTED_VALUE"""),303.0)</f>
        <v>303</v>
      </c>
    </row>
    <row r="651" ht="15.75" customHeight="1">
      <c r="A651" s="1" t="str">
        <f t="shared" si="3"/>
        <v>EN P5599 80</v>
      </c>
      <c r="C651" s="1" t="str">
        <f t="shared" si="2"/>
        <v>PT P5599</v>
      </c>
      <c r="D651" s="1" t="str">
        <f>IFERROR(__xludf.DUMMYFUNCTION("SPLIT(A651,"" "",TRUE,TRUE)"),"EN")</f>
        <v>EN</v>
      </c>
      <c r="E651" s="1" t="str">
        <f>IFERROR(__xludf.DUMMYFUNCTION("""COMPUTED_VALUE"""),"P5599")</f>
        <v>P5599</v>
      </c>
      <c r="F651" s="1">
        <f>IFERROR(__xludf.DUMMYFUNCTION("""COMPUTED_VALUE"""),80.0)</f>
        <v>80</v>
      </c>
    </row>
    <row r="652" ht="15.75" customHeight="1">
      <c r="A652" s="1" t="str">
        <f t="shared" si="3"/>
        <v>EN P612 110</v>
      </c>
      <c r="C652" s="1" t="str">
        <f t="shared" si="2"/>
        <v>PT P612</v>
      </c>
      <c r="D652" s="1" t="str">
        <f>IFERROR(__xludf.DUMMYFUNCTION("SPLIT(A652,"" "",TRUE,TRUE)"),"EN")</f>
        <v>EN</v>
      </c>
      <c r="E652" s="1" t="str">
        <f>IFERROR(__xludf.DUMMYFUNCTION("""COMPUTED_VALUE"""),"P612")</f>
        <v>P612</v>
      </c>
      <c r="F652" s="1">
        <f>IFERROR(__xludf.DUMMYFUNCTION("""COMPUTED_VALUE"""),110.0)</f>
        <v>110</v>
      </c>
    </row>
    <row r="653" ht="15.75" customHeight="1">
      <c r="A653" s="1" t="str">
        <f t="shared" si="3"/>
        <v>EN P817 384</v>
      </c>
      <c r="C653" s="1" t="str">
        <f t="shared" si="2"/>
        <v>PT P817</v>
      </c>
      <c r="D653" s="1" t="str">
        <f>IFERROR(__xludf.DUMMYFUNCTION("SPLIT(A653,"" "",TRUE,TRUE)"),"EN")</f>
        <v>EN</v>
      </c>
      <c r="E653" s="1" t="str">
        <f>IFERROR(__xludf.DUMMYFUNCTION("""COMPUTED_VALUE"""),"P817")</f>
        <v>P817</v>
      </c>
      <c r="F653" s="1">
        <f>IFERROR(__xludf.DUMMYFUNCTION("""COMPUTED_VALUE"""),384.0)</f>
        <v>384</v>
      </c>
    </row>
    <row r="654" ht="15.75" customHeight="1">
      <c r="A654" s="1" t="str">
        <f t="shared" si="3"/>
        <v>EN P4635 91</v>
      </c>
      <c r="C654" s="1" t="str">
        <f t="shared" si="2"/>
        <v>PT P4635</v>
      </c>
      <c r="D654" s="1" t="str">
        <f>IFERROR(__xludf.DUMMYFUNCTION("SPLIT(A654,"" "",TRUE,TRUE)"),"EN")</f>
        <v>EN</v>
      </c>
      <c r="E654" s="1" t="str">
        <f>IFERROR(__xludf.DUMMYFUNCTION("""COMPUTED_VALUE"""),"P4635")</f>
        <v>P4635</v>
      </c>
      <c r="F654" s="1">
        <f>IFERROR(__xludf.DUMMYFUNCTION("""COMPUTED_VALUE"""),91.0)</f>
        <v>91</v>
      </c>
    </row>
    <row r="655" ht="15.75" customHeight="1">
      <c r="A655" s="1" t="str">
        <f t="shared" si="3"/>
        <v>EN P4325 144</v>
      </c>
      <c r="C655" s="1" t="str">
        <f t="shared" si="2"/>
        <v>PT P4325</v>
      </c>
      <c r="D655" s="1" t="str">
        <f>IFERROR(__xludf.DUMMYFUNCTION("SPLIT(A655,"" "",TRUE,TRUE)"),"EN")</f>
        <v>EN</v>
      </c>
      <c r="E655" s="1" t="str">
        <f>IFERROR(__xludf.DUMMYFUNCTION("""COMPUTED_VALUE"""),"P4325")</f>
        <v>P4325</v>
      </c>
      <c r="F655" s="1">
        <f>IFERROR(__xludf.DUMMYFUNCTION("""COMPUTED_VALUE"""),144.0)</f>
        <v>144</v>
      </c>
    </row>
    <row r="656" ht="15.75" customHeight="1">
      <c r="A656" s="1" t="str">
        <f t="shared" si="3"/>
        <v>EN P1250 234</v>
      </c>
      <c r="C656" s="1" t="str">
        <f t="shared" si="2"/>
        <v>PT P1250</v>
      </c>
      <c r="D656" s="1" t="str">
        <f>IFERROR(__xludf.DUMMYFUNCTION("SPLIT(A656,"" "",TRUE,TRUE)"),"EN")</f>
        <v>EN</v>
      </c>
      <c r="E656" s="1" t="str">
        <f>IFERROR(__xludf.DUMMYFUNCTION("""COMPUTED_VALUE"""),"P1250")</f>
        <v>P1250</v>
      </c>
      <c r="F656" s="1">
        <f>IFERROR(__xludf.DUMMYFUNCTION("""COMPUTED_VALUE"""),234.0)</f>
        <v>234</v>
      </c>
    </row>
    <row r="657" ht="15.75" customHeight="1">
      <c r="A657" s="1" t="str">
        <f t="shared" si="3"/>
        <v>EN P4073 118</v>
      </c>
      <c r="C657" s="1" t="str">
        <f t="shared" si="2"/>
        <v>PT P4073</v>
      </c>
      <c r="D657" s="1" t="str">
        <f>IFERROR(__xludf.DUMMYFUNCTION("SPLIT(A657,"" "",TRUE,TRUE)"),"EN")</f>
        <v>EN</v>
      </c>
      <c r="E657" s="1" t="str">
        <f>IFERROR(__xludf.DUMMYFUNCTION("""COMPUTED_VALUE"""),"P4073")</f>
        <v>P4073</v>
      </c>
      <c r="F657" s="1">
        <f>IFERROR(__xludf.DUMMYFUNCTION("""COMPUTED_VALUE"""),118.0)</f>
        <v>118</v>
      </c>
    </row>
    <row r="658" ht="15.75" customHeight="1">
      <c r="A658" s="1" t="str">
        <f t="shared" si="3"/>
        <v>EN P660 230</v>
      </c>
      <c r="C658" s="1" t="str">
        <f t="shared" si="2"/>
        <v>PT P660</v>
      </c>
      <c r="D658" s="1" t="str">
        <f>IFERROR(__xludf.DUMMYFUNCTION("SPLIT(A658,"" "",TRUE,TRUE)"),"EN")</f>
        <v>EN</v>
      </c>
      <c r="E658" s="1" t="str">
        <f>IFERROR(__xludf.DUMMYFUNCTION("""COMPUTED_VALUE"""),"P660")</f>
        <v>P660</v>
      </c>
      <c r="F658" s="1">
        <f>IFERROR(__xludf.DUMMYFUNCTION("""COMPUTED_VALUE"""),230.0)</f>
        <v>230</v>
      </c>
    </row>
    <row r="659" ht="15.75" customHeight="1">
      <c r="A659" s="1" t="str">
        <f t="shared" si="3"/>
        <v>EN P4689 335</v>
      </c>
      <c r="C659" s="1" t="str">
        <f t="shared" si="2"/>
        <v>PT P4689</v>
      </c>
      <c r="D659" s="1" t="str">
        <f>IFERROR(__xludf.DUMMYFUNCTION("SPLIT(A659,"" "",TRUE,TRUE)"),"EN")</f>
        <v>EN</v>
      </c>
      <c r="E659" s="1" t="str">
        <f>IFERROR(__xludf.DUMMYFUNCTION("""COMPUTED_VALUE"""),"P4689")</f>
        <v>P4689</v>
      </c>
      <c r="F659" s="1">
        <f>IFERROR(__xludf.DUMMYFUNCTION("""COMPUTED_VALUE"""),335.0)</f>
        <v>335</v>
      </c>
    </row>
    <row r="660" ht="15.75" customHeight="1">
      <c r="A660" s="1" t="str">
        <f t="shared" si="3"/>
        <v>EN P786 230</v>
      </c>
      <c r="C660" s="1" t="str">
        <f t="shared" si="2"/>
        <v>PT P786</v>
      </c>
      <c r="D660" s="1" t="str">
        <f>IFERROR(__xludf.DUMMYFUNCTION("SPLIT(A660,"" "",TRUE,TRUE)"),"EN")</f>
        <v>EN</v>
      </c>
      <c r="E660" s="1" t="str">
        <f>IFERROR(__xludf.DUMMYFUNCTION("""COMPUTED_VALUE"""),"P786")</f>
        <v>P786</v>
      </c>
      <c r="F660" s="1">
        <f>IFERROR(__xludf.DUMMYFUNCTION("""COMPUTED_VALUE"""),230.0)</f>
        <v>230</v>
      </c>
    </row>
    <row r="661" ht="15.75" customHeight="1">
      <c r="A661" s="1" t="str">
        <f t="shared" si="3"/>
        <v>EN P2295 158</v>
      </c>
      <c r="C661" s="1" t="str">
        <f t="shared" si="2"/>
        <v>PT P2295</v>
      </c>
      <c r="D661" s="1" t="str">
        <f>IFERROR(__xludf.DUMMYFUNCTION("SPLIT(A661,"" "",TRUE,TRUE)"),"EN")</f>
        <v>EN</v>
      </c>
      <c r="E661" s="1" t="str">
        <f>IFERROR(__xludf.DUMMYFUNCTION("""COMPUTED_VALUE"""),"P2295")</f>
        <v>P2295</v>
      </c>
      <c r="F661" s="1">
        <f>IFERROR(__xludf.DUMMYFUNCTION("""COMPUTED_VALUE"""),158.0)</f>
        <v>158</v>
      </c>
    </row>
    <row r="662" ht="15.75" customHeight="1">
      <c r="A662" s="1" t="str">
        <f t="shared" si="3"/>
        <v>EN P4806 116</v>
      </c>
      <c r="C662" s="1" t="str">
        <f t="shared" si="2"/>
        <v>PT P4806</v>
      </c>
      <c r="D662" s="1" t="str">
        <f>IFERROR(__xludf.DUMMYFUNCTION("SPLIT(A662,"" "",TRUE,TRUE)"),"EN")</f>
        <v>EN</v>
      </c>
      <c r="E662" s="1" t="str">
        <f>IFERROR(__xludf.DUMMYFUNCTION("""COMPUTED_VALUE"""),"P4806")</f>
        <v>P4806</v>
      </c>
      <c r="F662" s="1">
        <f>IFERROR(__xludf.DUMMYFUNCTION("""COMPUTED_VALUE"""),116.0)</f>
        <v>116</v>
      </c>
    </row>
    <row r="663" ht="15.75" customHeight="1">
      <c r="A663" s="1" t="str">
        <f t="shared" si="3"/>
        <v>EN P4713 317</v>
      </c>
      <c r="C663" s="1" t="str">
        <f t="shared" si="2"/>
        <v>PT P4713</v>
      </c>
      <c r="D663" s="1" t="str">
        <f>IFERROR(__xludf.DUMMYFUNCTION("SPLIT(A663,"" "",TRUE,TRUE)"),"EN")</f>
        <v>EN</v>
      </c>
      <c r="E663" s="1" t="str">
        <f>IFERROR(__xludf.DUMMYFUNCTION("""COMPUTED_VALUE"""),"P4713")</f>
        <v>P4713</v>
      </c>
      <c r="F663" s="1">
        <f>IFERROR(__xludf.DUMMYFUNCTION("""COMPUTED_VALUE"""),317.0)</f>
        <v>317</v>
      </c>
    </row>
    <row r="664" ht="15.75" customHeight="1">
      <c r="A664" s="1" t="str">
        <f t="shared" si="3"/>
        <v>EN P1377 80</v>
      </c>
      <c r="C664" s="1" t="str">
        <f t="shared" si="2"/>
        <v>PT P1377</v>
      </c>
      <c r="D664" s="1" t="str">
        <f>IFERROR(__xludf.DUMMYFUNCTION("SPLIT(A664,"" "",TRUE,TRUE)"),"EN")</f>
        <v>EN</v>
      </c>
      <c r="E664" s="1" t="str">
        <f>IFERROR(__xludf.DUMMYFUNCTION("""COMPUTED_VALUE"""),"P1377")</f>
        <v>P1377</v>
      </c>
      <c r="F664" s="1">
        <f>IFERROR(__xludf.DUMMYFUNCTION("""COMPUTED_VALUE"""),80.0)</f>
        <v>80</v>
      </c>
    </row>
    <row r="665" ht="15.75" customHeight="1">
      <c r="A665" s="1" t="str">
        <f t="shared" si="3"/>
        <v>EN P55 297</v>
      </c>
      <c r="C665" s="1" t="str">
        <f t="shared" si="2"/>
        <v>PT P55</v>
      </c>
      <c r="D665" s="1" t="str">
        <f>IFERROR(__xludf.DUMMYFUNCTION("SPLIT(A665,"" "",TRUE,TRUE)"),"EN")</f>
        <v>EN</v>
      </c>
      <c r="E665" s="1" t="str">
        <f>IFERROR(__xludf.DUMMYFUNCTION("""COMPUTED_VALUE"""),"P55")</f>
        <v>P55</v>
      </c>
      <c r="F665" s="1">
        <f>IFERROR(__xludf.DUMMYFUNCTION("""COMPUTED_VALUE"""),297.0)</f>
        <v>297</v>
      </c>
    </row>
    <row r="666" ht="15.75" customHeight="1">
      <c r="A666" s="1" t="str">
        <f t="shared" si="3"/>
        <v>EN P3221 17</v>
      </c>
      <c r="C666" s="1" t="str">
        <f t="shared" si="2"/>
        <v>PT P3221</v>
      </c>
      <c r="D666" s="1" t="str">
        <f>IFERROR(__xludf.DUMMYFUNCTION("SPLIT(A666,"" "",TRUE,TRUE)"),"EN")</f>
        <v>EN</v>
      </c>
      <c r="E666" s="1" t="str">
        <f>IFERROR(__xludf.DUMMYFUNCTION("""COMPUTED_VALUE"""),"P3221")</f>
        <v>P3221</v>
      </c>
      <c r="F666" s="1">
        <f>IFERROR(__xludf.DUMMYFUNCTION("""COMPUTED_VALUE"""),17.0)</f>
        <v>17</v>
      </c>
    </row>
    <row r="667" ht="15.75" customHeight="1">
      <c r="A667" s="1" t="str">
        <f t="shared" si="3"/>
        <v>EN P4208 286</v>
      </c>
      <c r="C667" s="1" t="str">
        <f t="shared" si="2"/>
        <v>PT P4208</v>
      </c>
      <c r="D667" s="1" t="str">
        <f>IFERROR(__xludf.DUMMYFUNCTION("SPLIT(A667,"" "",TRUE,TRUE)"),"EN")</f>
        <v>EN</v>
      </c>
      <c r="E667" s="1" t="str">
        <f>IFERROR(__xludf.DUMMYFUNCTION("""COMPUTED_VALUE"""),"P4208")</f>
        <v>P4208</v>
      </c>
      <c r="F667" s="1">
        <f>IFERROR(__xludf.DUMMYFUNCTION("""COMPUTED_VALUE"""),286.0)</f>
        <v>286</v>
      </c>
    </row>
    <row r="668" ht="15.75" customHeight="1">
      <c r="A668" s="1" t="str">
        <f t="shared" si="3"/>
        <v>EN P2371 208</v>
      </c>
      <c r="C668" s="1" t="str">
        <f t="shared" si="2"/>
        <v>PT P2371</v>
      </c>
      <c r="D668" s="1" t="str">
        <f>IFERROR(__xludf.DUMMYFUNCTION("SPLIT(A668,"" "",TRUE,TRUE)"),"EN")</f>
        <v>EN</v>
      </c>
      <c r="E668" s="1" t="str">
        <f>IFERROR(__xludf.DUMMYFUNCTION("""COMPUTED_VALUE"""),"P2371")</f>
        <v>P2371</v>
      </c>
      <c r="F668" s="1">
        <f>IFERROR(__xludf.DUMMYFUNCTION("""COMPUTED_VALUE"""),208.0)</f>
        <v>208</v>
      </c>
    </row>
    <row r="669" ht="15.75" customHeight="1">
      <c r="A669" s="1" t="str">
        <f t="shared" si="3"/>
        <v>EN P997 288</v>
      </c>
      <c r="C669" s="1" t="str">
        <f t="shared" si="2"/>
        <v>PT P997</v>
      </c>
      <c r="D669" s="1" t="str">
        <f>IFERROR(__xludf.DUMMYFUNCTION("SPLIT(A669,"" "",TRUE,TRUE)"),"EN")</f>
        <v>EN</v>
      </c>
      <c r="E669" s="1" t="str">
        <f>IFERROR(__xludf.DUMMYFUNCTION("""COMPUTED_VALUE"""),"P997")</f>
        <v>P997</v>
      </c>
      <c r="F669" s="1">
        <f>IFERROR(__xludf.DUMMYFUNCTION("""COMPUTED_VALUE"""),288.0)</f>
        <v>288</v>
      </c>
    </row>
    <row r="670" ht="15.75" customHeight="1">
      <c r="A670" s="1" t="str">
        <f t="shared" si="3"/>
        <v>EN P1719 149</v>
      </c>
      <c r="C670" s="1" t="str">
        <f t="shared" si="2"/>
        <v>PT P1719</v>
      </c>
      <c r="D670" s="1" t="str">
        <f>IFERROR(__xludf.DUMMYFUNCTION("SPLIT(A670,"" "",TRUE,TRUE)"),"EN")</f>
        <v>EN</v>
      </c>
      <c r="E670" s="1" t="str">
        <f>IFERROR(__xludf.DUMMYFUNCTION("""COMPUTED_VALUE"""),"P1719")</f>
        <v>P1719</v>
      </c>
      <c r="F670" s="1">
        <f>IFERROR(__xludf.DUMMYFUNCTION("""COMPUTED_VALUE"""),149.0)</f>
        <v>149</v>
      </c>
    </row>
    <row r="671" ht="15.75" customHeight="1">
      <c r="A671" s="1" t="str">
        <f t="shared" si="3"/>
        <v>EN P5658 51</v>
      </c>
      <c r="C671" s="1" t="str">
        <f t="shared" si="2"/>
        <v>PT P5658</v>
      </c>
      <c r="D671" s="1" t="str">
        <f>IFERROR(__xludf.DUMMYFUNCTION("SPLIT(A671,"" "",TRUE,TRUE)"),"EN")</f>
        <v>EN</v>
      </c>
      <c r="E671" s="1" t="str">
        <f>IFERROR(__xludf.DUMMYFUNCTION("""COMPUTED_VALUE"""),"P5658")</f>
        <v>P5658</v>
      </c>
      <c r="F671" s="1">
        <f>IFERROR(__xludf.DUMMYFUNCTION("""COMPUTED_VALUE"""),51.0)</f>
        <v>51</v>
      </c>
    </row>
    <row r="672" ht="15.75" customHeight="1">
      <c r="A672" s="1" t="str">
        <f t="shared" si="3"/>
        <v>EN P468 158</v>
      </c>
      <c r="C672" s="1" t="str">
        <f t="shared" si="2"/>
        <v>PT P468</v>
      </c>
      <c r="D672" s="1" t="str">
        <f>IFERROR(__xludf.DUMMYFUNCTION("SPLIT(A672,"" "",TRUE,TRUE)"),"EN")</f>
        <v>EN</v>
      </c>
      <c r="E672" s="1" t="str">
        <f>IFERROR(__xludf.DUMMYFUNCTION("""COMPUTED_VALUE"""),"P468")</f>
        <v>P468</v>
      </c>
      <c r="F672" s="1">
        <f>IFERROR(__xludf.DUMMYFUNCTION("""COMPUTED_VALUE"""),158.0)</f>
        <v>158</v>
      </c>
    </row>
    <row r="673" ht="15.75" customHeight="1">
      <c r="A673" s="1" t="str">
        <f t="shared" si="3"/>
        <v>EN P911 70</v>
      </c>
      <c r="C673" s="1" t="str">
        <f t="shared" si="2"/>
        <v>PT P911</v>
      </c>
      <c r="D673" s="1" t="str">
        <f>IFERROR(__xludf.DUMMYFUNCTION("SPLIT(A673,"" "",TRUE,TRUE)"),"EN")</f>
        <v>EN</v>
      </c>
      <c r="E673" s="1" t="str">
        <f>IFERROR(__xludf.DUMMYFUNCTION("""COMPUTED_VALUE"""),"P911")</f>
        <v>P911</v>
      </c>
      <c r="F673" s="1">
        <f>IFERROR(__xludf.DUMMYFUNCTION("""COMPUTED_VALUE"""),70.0)</f>
        <v>70</v>
      </c>
    </row>
    <row r="674" ht="15.75" customHeight="1">
      <c r="A674" s="1" t="str">
        <f t="shared" si="3"/>
        <v>EN P1834 389</v>
      </c>
      <c r="C674" s="1" t="str">
        <f t="shared" si="2"/>
        <v>PT P1834</v>
      </c>
      <c r="D674" s="1" t="str">
        <f>IFERROR(__xludf.DUMMYFUNCTION("SPLIT(A674,"" "",TRUE,TRUE)"),"EN")</f>
        <v>EN</v>
      </c>
      <c r="E674" s="1" t="str">
        <f>IFERROR(__xludf.DUMMYFUNCTION("""COMPUTED_VALUE"""),"P1834")</f>
        <v>P1834</v>
      </c>
      <c r="F674" s="1">
        <f>IFERROR(__xludf.DUMMYFUNCTION("""COMPUTED_VALUE"""),389.0)</f>
        <v>389</v>
      </c>
    </row>
    <row r="675" ht="15.75" customHeight="1">
      <c r="A675" s="1" t="str">
        <f t="shared" si="3"/>
        <v>EN P5163 233</v>
      </c>
      <c r="C675" s="1" t="str">
        <f t="shared" si="2"/>
        <v>PT P5163</v>
      </c>
      <c r="D675" s="1" t="str">
        <f>IFERROR(__xludf.DUMMYFUNCTION("SPLIT(A675,"" "",TRUE,TRUE)"),"EN")</f>
        <v>EN</v>
      </c>
      <c r="E675" s="1" t="str">
        <f>IFERROR(__xludf.DUMMYFUNCTION("""COMPUTED_VALUE"""),"P5163")</f>
        <v>P5163</v>
      </c>
      <c r="F675" s="1">
        <f>IFERROR(__xludf.DUMMYFUNCTION("""COMPUTED_VALUE"""),233.0)</f>
        <v>233</v>
      </c>
    </row>
    <row r="676" ht="15.75" customHeight="1">
      <c r="A676" s="1" t="str">
        <f t="shared" si="3"/>
        <v>EN P678 96</v>
      </c>
      <c r="C676" s="1" t="str">
        <f t="shared" si="2"/>
        <v>PT P678</v>
      </c>
      <c r="D676" s="1" t="str">
        <f>IFERROR(__xludf.DUMMYFUNCTION("SPLIT(A676,"" "",TRUE,TRUE)"),"EN")</f>
        <v>EN</v>
      </c>
      <c r="E676" s="1" t="str">
        <f>IFERROR(__xludf.DUMMYFUNCTION("""COMPUTED_VALUE"""),"P678")</f>
        <v>P678</v>
      </c>
      <c r="F676" s="1">
        <f>IFERROR(__xludf.DUMMYFUNCTION("""COMPUTED_VALUE"""),96.0)</f>
        <v>96</v>
      </c>
    </row>
    <row r="677" ht="15.75" customHeight="1">
      <c r="A677" s="1" t="str">
        <f t="shared" si="3"/>
        <v>EN P394 78</v>
      </c>
      <c r="C677" s="1" t="str">
        <f t="shared" si="2"/>
        <v>PT P394</v>
      </c>
      <c r="D677" s="1" t="str">
        <f>IFERROR(__xludf.DUMMYFUNCTION("SPLIT(A677,"" "",TRUE,TRUE)"),"EN")</f>
        <v>EN</v>
      </c>
      <c r="E677" s="1" t="str">
        <f>IFERROR(__xludf.DUMMYFUNCTION("""COMPUTED_VALUE"""),"P394")</f>
        <v>P394</v>
      </c>
      <c r="F677" s="1">
        <f>IFERROR(__xludf.DUMMYFUNCTION("""COMPUTED_VALUE"""),78.0)</f>
        <v>78</v>
      </c>
    </row>
    <row r="678" ht="15.75" customHeight="1">
      <c r="A678" s="1" t="str">
        <f t="shared" si="3"/>
        <v>EN P871 16</v>
      </c>
      <c r="C678" s="1" t="str">
        <f t="shared" si="2"/>
        <v>PT P871</v>
      </c>
      <c r="D678" s="1" t="str">
        <f>IFERROR(__xludf.DUMMYFUNCTION("SPLIT(A678,"" "",TRUE,TRUE)"),"EN")</f>
        <v>EN</v>
      </c>
      <c r="E678" s="1" t="str">
        <f>IFERROR(__xludf.DUMMYFUNCTION("""COMPUTED_VALUE"""),"P871")</f>
        <v>P871</v>
      </c>
      <c r="F678" s="1">
        <f>IFERROR(__xludf.DUMMYFUNCTION("""COMPUTED_VALUE"""),16.0)</f>
        <v>16</v>
      </c>
    </row>
    <row r="679" ht="15.75" customHeight="1">
      <c r="A679" s="1" t="str">
        <f t="shared" si="3"/>
        <v>EN P2882 162</v>
      </c>
      <c r="C679" s="1" t="str">
        <f t="shared" si="2"/>
        <v>PT P2882</v>
      </c>
      <c r="D679" s="1" t="str">
        <f>IFERROR(__xludf.DUMMYFUNCTION("SPLIT(A679,"" "",TRUE,TRUE)"),"EN")</f>
        <v>EN</v>
      </c>
      <c r="E679" s="1" t="str">
        <f>IFERROR(__xludf.DUMMYFUNCTION("""COMPUTED_VALUE"""),"P2882")</f>
        <v>P2882</v>
      </c>
      <c r="F679" s="1">
        <f>IFERROR(__xludf.DUMMYFUNCTION("""COMPUTED_VALUE"""),162.0)</f>
        <v>162</v>
      </c>
    </row>
    <row r="680" ht="15.75" customHeight="1">
      <c r="A680" s="1" t="str">
        <f t="shared" si="3"/>
        <v>EN P4875 156</v>
      </c>
      <c r="C680" s="1" t="str">
        <f t="shared" si="2"/>
        <v>PT P4875</v>
      </c>
      <c r="D680" s="1" t="str">
        <f>IFERROR(__xludf.DUMMYFUNCTION("SPLIT(A680,"" "",TRUE,TRUE)"),"EN")</f>
        <v>EN</v>
      </c>
      <c r="E680" s="1" t="str">
        <f>IFERROR(__xludf.DUMMYFUNCTION("""COMPUTED_VALUE"""),"P4875")</f>
        <v>P4875</v>
      </c>
      <c r="F680" s="1">
        <f>IFERROR(__xludf.DUMMYFUNCTION("""COMPUTED_VALUE"""),156.0)</f>
        <v>156</v>
      </c>
    </row>
    <row r="681" ht="15.75" customHeight="1">
      <c r="A681" s="1" t="str">
        <f t="shared" si="3"/>
        <v>EN P1331 304</v>
      </c>
      <c r="C681" s="1" t="str">
        <f t="shared" si="2"/>
        <v>PT P1331</v>
      </c>
      <c r="D681" s="1" t="str">
        <f>IFERROR(__xludf.DUMMYFUNCTION("SPLIT(A681,"" "",TRUE,TRUE)"),"EN")</f>
        <v>EN</v>
      </c>
      <c r="E681" s="1" t="str">
        <f>IFERROR(__xludf.DUMMYFUNCTION("""COMPUTED_VALUE"""),"P1331")</f>
        <v>P1331</v>
      </c>
      <c r="F681" s="1">
        <f>IFERROR(__xludf.DUMMYFUNCTION("""COMPUTED_VALUE"""),304.0)</f>
        <v>304</v>
      </c>
    </row>
    <row r="682" ht="15.75" customHeight="1">
      <c r="A682" s="1" t="str">
        <f t="shared" si="3"/>
        <v>EN P1557 147</v>
      </c>
      <c r="C682" s="1" t="str">
        <f t="shared" si="2"/>
        <v>PT P1557</v>
      </c>
      <c r="D682" s="1" t="str">
        <f>IFERROR(__xludf.DUMMYFUNCTION("SPLIT(A682,"" "",TRUE,TRUE)"),"EN")</f>
        <v>EN</v>
      </c>
      <c r="E682" s="1" t="str">
        <f>IFERROR(__xludf.DUMMYFUNCTION("""COMPUTED_VALUE"""),"P1557")</f>
        <v>P1557</v>
      </c>
      <c r="F682" s="1">
        <f>IFERROR(__xludf.DUMMYFUNCTION("""COMPUTED_VALUE"""),147.0)</f>
        <v>147</v>
      </c>
    </row>
    <row r="683" ht="15.75" customHeight="1">
      <c r="A683" s="1" t="str">
        <f t="shared" si="3"/>
        <v>EN P3962 381</v>
      </c>
      <c r="C683" s="1" t="str">
        <f t="shared" si="2"/>
        <v>PT P3962</v>
      </c>
      <c r="D683" s="1" t="str">
        <f>IFERROR(__xludf.DUMMYFUNCTION("SPLIT(A683,"" "",TRUE,TRUE)"),"EN")</f>
        <v>EN</v>
      </c>
      <c r="E683" s="1" t="str">
        <f>IFERROR(__xludf.DUMMYFUNCTION("""COMPUTED_VALUE"""),"P3962")</f>
        <v>P3962</v>
      </c>
      <c r="F683" s="1">
        <f>IFERROR(__xludf.DUMMYFUNCTION("""COMPUTED_VALUE"""),381.0)</f>
        <v>381</v>
      </c>
    </row>
    <row r="684" ht="15.75" customHeight="1">
      <c r="A684" s="1" t="str">
        <f t="shared" si="3"/>
        <v>EN P304 359</v>
      </c>
      <c r="C684" s="1" t="str">
        <f t="shared" si="2"/>
        <v>PT P304</v>
      </c>
      <c r="D684" s="1" t="str">
        <f>IFERROR(__xludf.DUMMYFUNCTION("SPLIT(A684,"" "",TRUE,TRUE)"),"EN")</f>
        <v>EN</v>
      </c>
      <c r="E684" s="1" t="str">
        <f>IFERROR(__xludf.DUMMYFUNCTION("""COMPUTED_VALUE"""),"P304")</f>
        <v>P304</v>
      </c>
      <c r="F684" s="1">
        <f>IFERROR(__xludf.DUMMYFUNCTION("""COMPUTED_VALUE"""),359.0)</f>
        <v>359</v>
      </c>
    </row>
    <row r="685" ht="15.75" customHeight="1">
      <c r="A685" s="1" t="str">
        <f t="shared" si="3"/>
        <v>EN P875 53</v>
      </c>
      <c r="C685" s="1" t="str">
        <f t="shared" si="2"/>
        <v>PT P875</v>
      </c>
      <c r="D685" s="1" t="str">
        <f>IFERROR(__xludf.DUMMYFUNCTION("SPLIT(A685,"" "",TRUE,TRUE)"),"EN")</f>
        <v>EN</v>
      </c>
      <c r="E685" s="1" t="str">
        <f>IFERROR(__xludf.DUMMYFUNCTION("""COMPUTED_VALUE"""),"P875")</f>
        <v>P875</v>
      </c>
      <c r="F685" s="1">
        <f>IFERROR(__xludf.DUMMYFUNCTION("""COMPUTED_VALUE"""),53.0)</f>
        <v>53</v>
      </c>
    </row>
    <row r="686" ht="15.75" customHeight="1">
      <c r="A686" s="1" t="str">
        <f t="shared" si="3"/>
        <v>EN P369 50</v>
      </c>
      <c r="C686" s="1" t="str">
        <f t="shared" si="2"/>
        <v>PT P369</v>
      </c>
      <c r="D686" s="1" t="str">
        <f>IFERROR(__xludf.DUMMYFUNCTION("SPLIT(A686,"" "",TRUE,TRUE)"),"EN")</f>
        <v>EN</v>
      </c>
      <c r="E686" s="1" t="str">
        <f>IFERROR(__xludf.DUMMYFUNCTION("""COMPUTED_VALUE"""),"P369")</f>
        <v>P369</v>
      </c>
      <c r="F686" s="1">
        <f>IFERROR(__xludf.DUMMYFUNCTION("""COMPUTED_VALUE"""),50.0)</f>
        <v>50</v>
      </c>
    </row>
    <row r="687" ht="15.75" customHeight="1">
      <c r="A687" s="1" t="str">
        <f t="shared" si="3"/>
        <v>EN P388 164</v>
      </c>
      <c r="C687" s="1" t="str">
        <f t="shared" si="2"/>
        <v>PT P388</v>
      </c>
      <c r="D687" s="1" t="str">
        <f>IFERROR(__xludf.DUMMYFUNCTION("SPLIT(A687,"" "",TRUE,TRUE)"),"EN")</f>
        <v>EN</v>
      </c>
      <c r="E687" s="1" t="str">
        <f>IFERROR(__xludf.DUMMYFUNCTION("""COMPUTED_VALUE"""),"P388")</f>
        <v>P388</v>
      </c>
      <c r="F687" s="1">
        <f>IFERROR(__xludf.DUMMYFUNCTION("""COMPUTED_VALUE"""),164.0)</f>
        <v>164</v>
      </c>
    </row>
    <row r="688" ht="15.75" customHeight="1">
      <c r="A688" s="1" t="str">
        <f t="shared" si="3"/>
        <v>EN P1878 334</v>
      </c>
      <c r="C688" s="1" t="str">
        <f t="shared" si="2"/>
        <v>PT P1878</v>
      </c>
      <c r="D688" s="1" t="str">
        <f>IFERROR(__xludf.DUMMYFUNCTION("SPLIT(A688,"" "",TRUE,TRUE)"),"EN")</f>
        <v>EN</v>
      </c>
      <c r="E688" s="1" t="str">
        <f>IFERROR(__xludf.DUMMYFUNCTION("""COMPUTED_VALUE"""),"P1878")</f>
        <v>P1878</v>
      </c>
      <c r="F688" s="1">
        <f>IFERROR(__xludf.DUMMYFUNCTION("""COMPUTED_VALUE"""),334.0)</f>
        <v>334</v>
      </c>
    </row>
    <row r="689" ht="15.75" customHeight="1">
      <c r="A689" s="1" t="str">
        <f t="shared" si="3"/>
        <v>EN P4166 42</v>
      </c>
      <c r="C689" s="1" t="str">
        <f t="shared" si="2"/>
        <v>PT P4166</v>
      </c>
      <c r="D689" s="1" t="str">
        <f>IFERROR(__xludf.DUMMYFUNCTION("SPLIT(A689,"" "",TRUE,TRUE)"),"EN")</f>
        <v>EN</v>
      </c>
      <c r="E689" s="1" t="str">
        <f>IFERROR(__xludf.DUMMYFUNCTION("""COMPUTED_VALUE"""),"P4166")</f>
        <v>P4166</v>
      </c>
      <c r="F689" s="1">
        <f>IFERROR(__xludf.DUMMYFUNCTION("""COMPUTED_VALUE"""),42.0)</f>
        <v>42</v>
      </c>
    </row>
    <row r="690" ht="15.75" customHeight="1">
      <c r="A690" s="1" t="str">
        <f t="shared" si="3"/>
        <v>EN P3116 200</v>
      </c>
      <c r="C690" s="1" t="str">
        <f t="shared" si="2"/>
        <v>PT P3116</v>
      </c>
      <c r="D690" s="1" t="str">
        <f>IFERROR(__xludf.DUMMYFUNCTION("SPLIT(A690,"" "",TRUE,TRUE)"),"EN")</f>
        <v>EN</v>
      </c>
      <c r="E690" s="1" t="str">
        <f>IFERROR(__xludf.DUMMYFUNCTION("""COMPUTED_VALUE"""),"P3116")</f>
        <v>P3116</v>
      </c>
      <c r="F690" s="1">
        <f>IFERROR(__xludf.DUMMYFUNCTION("""COMPUTED_VALUE"""),200.0)</f>
        <v>200</v>
      </c>
    </row>
    <row r="691" ht="15.75" customHeight="1">
      <c r="A691" s="1" t="str">
        <f t="shared" si="3"/>
        <v>EN P3740 143</v>
      </c>
      <c r="C691" s="1" t="str">
        <f t="shared" si="2"/>
        <v>PT P3740</v>
      </c>
      <c r="D691" s="1" t="str">
        <f>IFERROR(__xludf.DUMMYFUNCTION("SPLIT(A691,"" "",TRUE,TRUE)"),"EN")</f>
        <v>EN</v>
      </c>
      <c r="E691" s="1" t="str">
        <f>IFERROR(__xludf.DUMMYFUNCTION("""COMPUTED_VALUE"""),"P3740")</f>
        <v>P3740</v>
      </c>
      <c r="F691" s="1">
        <f>IFERROR(__xludf.DUMMYFUNCTION("""COMPUTED_VALUE"""),143.0)</f>
        <v>143</v>
      </c>
    </row>
    <row r="692" ht="15.75" customHeight="1">
      <c r="A692" s="1" t="str">
        <f t="shared" si="3"/>
        <v>EN P5582 168</v>
      </c>
      <c r="C692" s="1" t="str">
        <f t="shared" si="2"/>
        <v>PT P5582</v>
      </c>
      <c r="D692" s="1" t="str">
        <f>IFERROR(__xludf.DUMMYFUNCTION("SPLIT(A692,"" "",TRUE,TRUE)"),"EN")</f>
        <v>EN</v>
      </c>
      <c r="E692" s="1" t="str">
        <f>IFERROR(__xludf.DUMMYFUNCTION("""COMPUTED_VALUE"""),"P5582")</f>
        <v>P5582</v>
      </c>
      <c r="F692" s="1">
        <f>IFERROR(__xludf.DUMMYFUNCTION("""COMPUTED_VALUE"""),168.0)</f>
        <v>168</v>
      </c>
    </row>
    <row r="693" ht="15.75" customHeight="1">
      <c r="A693" s="1" t="str">
        <f t="shared" si="3"/>
        <v>EN P486 201</v>
      </c>
      <c r="C693" s="1" t="str">
        <f t="shared" si="2"/>
        <v>PT P486</v>
      </c>
      <c r="D693" s="1" t="str">
        <f>IFERROR(__xludf.DUMMYFUNCTION("SPLIT(A693,"" "",TRUE,TRUE)"),"EN")</f>
        <v>EN</v>
      </c>
      <c r="E693" s="1" t="str">
        <f>IFERROR(__xludf.DUMMYFUNCTION("""COMPUTED_VALUE"""),"P486")</f>
        <v>P486</v>
      </c>
      <c r="F693" s="1">
        <f>IFERROR(__xludf.DUMMYFUNCTION("""COMPUTED_VALUE"""),201.0)</f>
        <v>201</v>
      </c>
    </row>
    <row r="694" ht="15.75" customHeight="1">
      <c r="A694" s="1" t="str">
        <f t="shared" si="3"/>
        <v>EN P3890 275</v>
      </c>
      <c r="C694" s="1" t="str">
        <f t="shared" si="2"/>
        <v>PT P3890</v>
      </c>
      <c r="D694" s="1" t="str">
        <f>IFERROR(__xludf.DUMMYFUNCTION("SPLIT(A694,"" "",TRUE,TRUE)"),"EN")</f>
        <v>EN</v>
      </c>
      <c r="E694" s="1" t="str">
        <f>IFERROR(__xludf.DUMMYFUNCTION("""COMPUTED_VALUE"""),"P3890")</f>
        <v>P3890</v>
      </c>
      <c r="F694" s="1">
        <f>IFERROR(__xludf.DUMMYFUNCTION("""COMPUTED_VALUE"""),275.0)</f>
        <v>275</v>
      </c>
    </row>
    <row r="695" ht="15.75" customHeight="1">
      <c r="A695" s="1" t="str">
        <f t="shared" si="3"/>
        <v>EN P2300 244</v>
      </c>
      <c r="C695" s="1" t="str">
        <f t="shared" si="2"/>
        <v>PT P2300</v>
      </c>
      <c r="D695" s="1" t="str">
        <f>IFERROR(__xludf.DUMMYFUNCTION("SPLIT(A695,"" "",TRUE,TRUE)"),"EN")</f>
        <v>EN</v>
      </c>
      <c r="E695" s="1" t="str">
        <f>IFERROR(__xludf.DUMMYFUNCTION("""COMPUTED_VALUE"""),"P2300")</f>
        <v>P2300</v>
      </c>
      <c r="F695" s="1">
        <f>IFERROR(__xludf.DUMMYFUNCTION("""COMPUTED_VALUE"""),244.0)</f>
        <v>244</v>
      </c>
    </row>
    <row r="696" ht="15.75" customHeight="1">
      <c r="A696" s="1" t="str">
        <f t="shared" si="3"/>
        <v>EN P5841 203</v>
      </c>
      <c r="C696" s="1" t="str">
        <f t="shared" si="2"/>
        <v>PT P5841</v>
      </c>
      <c r="D696" s="1" t="str">
        <f>IFERROR(__xludf.DUMMYFUNCTION("SPLIT(A696,"" "",TRUE,TRUE)"),"EN")</f>
        <v>EN</v>
      </c>
      <c r="E696" s="1" t="str">
        <f>IFERROR(__xludf.DUMMYFUNCTION("""COMPUTED_VALUE"""),"P5841")</f>
        <v>P5841</v>
      </c>
      <c r="F696" s="1">
        <f>IFERROR(__xludf.DUMMYFUNCTION("""COMPUTED_VALUE"""),203.0)</f>
        <v>203</v>
      </c>
    </row>
    <row r="697" ht="15.75" customHeight="1">
      <c r="A697" s="1" t="str">
        <f t="shared" si="3"/>
        <v>EN P5057 229</v>
      </c>
      <c r="C697" s="1" t="str">
        <f t="shared" si="2"/>
        <v>PT P5057</v>
      </c>
      <c r="D697" s="1" t="str">
        <f>IFERROR(__xludf.DUMMYFUNCTION("SPLIT(A697,"" "",TRUE,TRUE)"),"EN")</f>
        <v>EN</v>
      </c>
      <c r="E697" s="1" t="str">
        <f>IFERROR(__xludf.DUMMYFUNCTION("""COMPUTED_VALUE"""),"P5057")</f>
        <v>P5057</v>
      </c>
      <c r="F697" s="1">
        <f>IFERROR(__xludf.DUMMYFUNCTION("""COMPUTED_VALUE"""),229.0)</f>
        <v>229</v>
      </c>
    </row>
    <row r="698" ht="15.75" customHeight="1">
      <c r="A698" s="1" t="str">
        <f t="shared" si="3"/>
        <v>EN P2931 344</v>
      </c>
      <c r="C698" s="1" t="str">
        <f t="shared" si="2"/>
        <v>PT P2931</v>
      </c>
      <c r="D698" s="1" t="str">
        <f>IFERROR(__xludf.DUMMYFUNCTION("SPLIT(A698,"" "",TRUE,TRUE)"),"EN")</f>
        <v>EN</v>
      </c>
      <c r="E698" s="1" t="str">
        <f>IFERROR(__xludf.DUMMYFUNCTION("""COMPUTED_VALUE"""),"P2931")</f>
        <v>P2931</v>
      </c>
      <c r="F698" s="1">
        <f>IFERROR(__xludf.DUMMYFUNCTION("""COMPUTED_VALUE"""),344.0)</f>
        <v>344</v>
      </c>
    </row>
    <row r="699" ht="15.75" customHeight="1">
      <c r="A699" s="1" t="str">
        <f t="shared" si="3"/>
        <v>EN P5470 43</v>
      </c>
      <c r="C699" s="1" t="str">
        <f t="shared" si="2"/>
        <v>PT P5470</v>
      </c>
      <c r="D699" s="1" t="str">
        <f>IFERROR(__xludf.DUMMYFUNCTION("SPLIT(A699,"" "",TRUE,TRUE)"),"EN")</f>
        <v>EN</v>
      </c>
      <c r="E699" s="1" t="str">
        <f>IFERROR(__xludf.DUMMYFUNCTION("""COMPUTED_VALUE"""),"P5470")</f>
        <v>P5470</v>
      </c>
      <c r="F699" s="1">
        <f>IFERROR(__xludf.DUMMYFUNCTION("""COMPUTED_VALUE"""),43.0)</f>
        <v>43</v>
      </c>
    </row>
    <row r="700" ht="15.75" customHeight="1">
      <c r="A700" s="1" t="str">
        <f t="shared" si="3"/>
        <v>EN P3181 117</v>
      </c>
      <c r="C700" s="1" t="str">
        <f t="shared" si="2"/>
        <v>PT P3181</v>
      </c>
      <c r="D700" s="1" t="str">
        <f>IFERROR(__xludf.DUMMYFUNCTION("SPLIT(A700,"" "",TRUE,TRUE)"),"EN")</f>
        <v>EN</v>
      </c>
      <c r="E700" s="1" t="str">
        <f>IFERROR(__xludf.DUMMYFUNCTION("""COMPUTED_VALUE"""),"P3181")</f>
        <v>P3181</v>
      </c>
      <c r="F700" s="1">
        <f>IFERROR(__xludf.DUMMYFUNCTION("""COMPUTED_VALUE"""),117.0)</f>
        <v>117</v>
      </c>
    </row>
    <row r="701" ht="15.75" customHeight="1">
      <c r="A701" s="1" t="str">
        <f t="shared" si="3"/>
        <v>EN P203 44</v>
      </c>
      <c r="C701" s="1" t="str">
        <f t="shared" si="2"/>
        <v>PT P203</v>
      </c>
      <c r="D701" s="1" t="str">
        <f>IFERROR(__xludf.DUMMYFUNCTION("SPLIT(A701,"" "",TRUE,TRUE)"),"EN")</f>
        <v>EN</v>
      </c>
      <c r="E701" s="1" t="str">
        <f>IFERROR(__xludf.DUMMYFUNCTION("""COMPUTED_VALUE"""),"P203")</f>
        <v>P203</v>
      </c>
      <c r="F701" s="1">
        <f>IFERROR(__xludf.DUMMYFUNCTION("""COMPUTED_VALUE"""),44.0)</f>
        <v>44</v>
      </c>
    </row>
    <row r="702" ht="15.75" customHeight="1">
      <c r="A702" s="1" t="str">
        <f t="shared" si="3"/>
        <v>EN P2533 47</v>
      </c>
      <c r="C702" s="1" t="str">
        <f t="shared" si="2"/>
        <v>PT P2533</v>
      </c>
      <c r="D702" s="1" t="str">
        <f>IFERROR(__xludf.DUMMYFUNCTION("SPLIT(A702,"" "",TRUE,TRUE)"),"EN")</f>
        <v>EN</v>
      </c>
      <c r="E702" s="1" t="str">
        <f>IFERROR(__xludf.DUMMYFUNCTION("""COMPUTED_VALUE"""),"P2533")</f>
        <v>P2533</v>
      </c>
      <c r="F702" s="1">
        <f>IFERROR(__xludf.DUMMYFUNCTION("""COMPUTED_VALUE"""),47.0)</f>
        <v>47</v>
      </c>
    </row>
    <row r="703" ht="15.75" customHeight="1">
      <c r="A703" s="1" t="str">
        <f t="shared" si="3"/>
        <v>EN P3983 331</v>
      </c>
      <c r="C703" s="1" t="str">
        <f t="shared" si="2"/>
        <v>PT P3983</v>
      </c>
      <c r="D703" s="1" t="str">
        <f>IFERROR(__xludf.DUMMYFUNCTION("SPLIT(A703,"" "",TRUE,TRUE)"),"EN")</f>
        <v>EN</v>
      </c>
      <c r="E703" s="1" t="str">
        <f>IFERROR(__xludf.DUMMYFUNCTION("""COMPUTED_VALUE"""),"P3983")</f>
        <v>P3983</v>
      </c>
      <c r="F703" s="1">
        <f>IFERROR(__xludf.DUMMYFUNCTION("""COMPUTED_VALUE"""),331.0)</f>
        <v>331</v>
      </c>
    </row>
    <row r="704" ht="15.75" customHeight="1">
      <c r="A704" s="1" t="str">
        <f t="shared" si="3"/>
        <v>EN P2006 113</v>
      </c>
      <c r="C704" s="1" t="str">
        <f t="shared" si="2"/>
        <v>PT P2006</v>
      </c>
      <c r="D704" s="1" t="str">
        <f>IFERROR(__xludf.DUMMYFUNCTION("SPLIT(A704,"" "",TRUE,TRUE)"),"EN")</f>
        <v>EN</v>
      </c>
      <c r="E704" s="1" t="str">
        <f>IFERROR(__xludf.DUMMYFUNCTION("""COMPUTED_VALUE"""),"P2006")</f>
        <v>P2006</v>
      </c>
      <c r="F704" s="1">
        <f>IFERROR(__xludf.DUMMYFUNCTION("""COMPUTED_VALUE"""),113.0)</f>
        <v>113</v>
      </c>
    </row>
    <row r="705" ht="15.75" customHeight="1">
      <c r="A705" s="1" t="str">
        <f t="shared" si="3"/>
        <v>EN P1087 191</v>
      </c>
      <c r="C705" s="1" t="str">
        <f t="shared" si="2"/>
        <v>PT P1087</v>
      </c>
      <c r="D705" s="1" t="str">
        <f>IFERROR(__xludf.DUMMYFUNCTION("SPLIT(A705,"" "",TRUE,TRUE)"),"EN")</f>
        <v>EN</v>
      </c>
      <c r="E705" s="1" t="str">
        <f>IFERROR(__xludf.DUMMYFUNCTION("""COMPUTED_VALUE"""),"P1087")</f>
        <v>P1087</v>
      </c>
      <c r="F705" s="1">
        <f>IFERROR(__xludf.DUMMYFUNCTION("""COMPUTED_VALUE"""),191.0)</f>
        <v>191</v>
      </c>
    </row>
    <row r="706" ht="15.75" customHeight="1">
      <c r="A706" s="1" t="str">
        <f t="shared" si="3"/>
        <v>EN P5545 222</v>
      </c>
      <c r="C706" s="1" t="str">
        <f t="shared" si="2"/>
        <v>PT P5545</v>
      </c>
      <c r="D706" s="1" t="str">
        <f>IFERROR(__xludf.DUMMYFUNCTION("SPLIT(A706,"" "",TRUE,TRUE)"),"EN")</f>
        <v>EN</v>
      </c>
      <c r="E706" s="1" t="str">
        <f>IFERROR(__xludf.DUMMYFUNCTION("""COMPUTED_VALUE"""),"P5545")</f>
        <v>P5545</v>
      </c>
      <c r="F706" s="1">
        <f>IFERROR(__xludf.DUMMYFUNCTION("""COMPUTED_VALUE"""),222.0)</f>
        <v>222</v>
      </c>
    </row>
    <row r="707" ht="15.75" customHeight="1">
      <c r="A707" s="1" t="str">
        <f t="shared" si="3"/>
        <v>EN P5835 1</v>
      </c>
      <c r="C707" s="1" t="str">
        <f t="shared" si="2"/>
        <v>PT P5835</v>
      </c>
      <c r="D707" s="1" t="str">
        <f>IFERROR(__xludf.DUMMYFUNCTION("SPLIT(A707,"" "",TRUE,TRUE)"),"EN")</f>
        <v>EN</v>
      </c>
      <c r="E707" s="1" t="str">
        <f>IFERROR(__xludf.DUMMYFUNCTION("""COMPUTED_VALUE"""),"P5835")</f>
        <v>P5835</v>
      </c>
      <c r="F707" s="1">
        <f>IFERROR(__xludf.DUMMYFUNCTION("""COMPUTED_VALUE"""),1.0)</f>
        <v>1</v>
      </c>
    </row>
    <row r="708" ht="15.75" customHeight="1">
      <c r="A708" s="1" t="str">
        <f t="shared" si="3"/>
        <v>EN P5854 339</v>
      </c>
      <c r="C708" s="1" t="str">
        <f t="shared" si="2"/>
        <v>PT P5854</v>
      </c>
      <c r="D708" s="1" t="str">
        <f>IFERROR(__xludf.DUMMYFUNCTION("SPLIT(A708,"" "",TRUE,TRUE)"),"EN")</f>
        <v>EN</v>
      </c>
      <c r="E708" s="1" t="str">
        <f>IFERROR(__xludf.DUMMYFUNCTION("""COMPUTED_VALUE"""),"P5854")</f>
        <v>P5854</v>
      </c>
      <c r="F708" s="1">
        <f>IFERROR(__xludf.DUMMYFUNCTION("""COMPUTED_VALUE"""),339.0)</f>
        <v>339</v>
      </c>
    </row>
    <row r="709" ht="15.75" customHeight="1">
      <c r="A709" s="1" t="str">
        <f t="shared" si="3"/>
        <v>EN P4717 357</v>
      </c>
      <c r="C709" s="1" t="str">
        <f t="shared" si="2"/>
        <v>PT P4717</v>
      </c>
      <c r="D709" s="1" t="str">
        <f>IFERROR(__xludf.DUMMYFUNCTION("SPLIT(A709,"" "",TRUE,TRUE)"),"EN")</f>
        <v>EN</v>
      </c>
      <c r="E709" s="1" t="str">
        <f>IFERROR(__xludf.DUMMYFUNCTION("""COMPUTED_VALUE"""),"P4717")</f>
        <v>P4717</v>
      </c>
      <c r="F709" s="1">
        <f>IFERROR(__xludf.DUMMYFUNCTION("""COMPUTED_VALUE"""),357.0)</f>
        <v>357</v>
      </c>
    </row>
    <row r="710" ht="15.75" customHeight="1">
      <c r="A710" s="1" t="str">
        <f t="shared" si="3"/>
        <v>EN P574 370</v>
      </c>
      <c r="C710" s="1" t="str">
        <f t="shared" si="2"/>
        <v>PT P574</v>
      </c>
      <c r="D710" s="1" t="str">
        <f>IFERROR(__xludf.DUMMYFUNCTION("SPLIT(A710,"" "",TRUE,TRUE)"),"EN")</f>
        <v>EN</v>
      </c>
      <c r="E710" s="1" t="str">
        <f>IFERROR(__xludf.DUMMYFUNCTION("""COMPUTED_VALUE"""),"P574")</f>
        <v>P574</v>
      </c>
      <c r="F710" s="1">
        <f>IFERROR(__xludf.DUMMYFUNCTION("""COMPUTED_VALUE"""),370.0)</f>
        <v>370</v>
      </c>
    </row>
    <row r="711" ht="15.75" customHeight="1">
      <c r="A711" s="1" t="str">
        <f t="shared" si="3"/>
        <v>EN P3430 52</v>
      </c>
      <c r="C711" s="1" t="str">
        <f t="shared" si="2"/>
        <v>PT P3430</v>
      </c>
      <c r="D711" s="1" t="str">
        <f>IFERROR(__xludf.DUMMYFUNCTION("SPLIT(A711,"" "",TRUE,TRUE)"),"EN")</f>
        <v>EN</v>
      </c>
      <c r="E711" s="1" t="str">
        <f>IFERROR(__xludf.DUMMYFUNCTION("""COMPUTED_VALUE"""),"P3430")</f>
        <v>P3430</v>
      </c>
      <c r="F711" s="1">
        <f>IFERROR(__xludf.DUMMYFUNCTION("""COMPUTED_VALUE"""),52.0)</f>
        <v>52</v>
      </c>
    </row>
    <row r="712" ht="15.75" customHeight="1">
      <c r="A712" s="1" t="str">
        <f t="shared" si="3"/>
        <v>EN P939 365</v>
      </c>
      <c r="C712" s="1" t="str">
        <f t="shared" si="2"/>
        <v>PT P939</v>
      </c>
      <c r="D712" s="1" t="str">
        <f>IFERROR(__xludf.DUMMYFUNCTION("SPLIT(A712,"" "",TRUE,TRUE)"),"EN")</f>
        <v>EN</v>
      </c>
      <c r="E712" s="1" t="str">
        <f>IFERROR(__xludf.DUMMYFUNCTION("""COMPUTED_VALUE"""),"P939")</f>
        <v>P939</v>
      </c>
      <c r="F712" s="1">
        <f>IFERROR(__xludf.DUMMYFUNCTION("""COMPUTED_VALUE"""),365.0)</f>
        <v>365</v>
      </c>
    </row>
    <row r="713" ht="15.75" customHeight="1">
      <c r="A713" s="1" t="str">
        <f t="shared" si="3"/>
        <v>EN P2461 239</v>
      </c>
      <c r="C713" s="1" t="str">
        <f t="shared" si="2"/>
        <v>PT P2461</v>
      </c>
      <c r="D713" s="1" t="str">
        <f>IFERROR(__xludf.DUMMYFUNCTION("SPLIT(A713,"" "",TRUE,TRUE)"),"EN")</f>
        <v>EN</v>
      </c>
      <c r="E713" s="1" t="str">
        <f>IFERROR(__xludf.DUMMYFUNCTION("""COMPUTED_VALUE"""),"P2461")</f>
        <v>P2461</v>
      </c>
      <c r="F713" s="1">
        <f>IFERROR(__xludf.DUMMYFUNCTION("""COMPUTED_VALUE"""),239.0)</f>
        <v>239</v>
      </c>
    </row>
    <row r="714" ht="15.75" customHeight="1">
      <c r="A714" s="1" t="str">
        <f t="shared" si="3"/>
        <v>EN P3459 235</v>
      </c>
      <c r="C714" s="1" t="str">
        <f t="shared" si="2"/>
        <v>PT P3459</v>
      </c>
      <c r="D714" s="1" t="str">
        <f>IFERROR(__xludf.DUMMYFUNCTION("SPLIT(A714,"" "",TRUE,TRUE)"),"EN")</f>
        <v>EN</v>
      </c>
      <c r="E714" s="1" t="str">
        <f>IFERROR(__xludf.DUMMYFUNCTION("""COMPUTED_VALUE"""),"P3459")</f>
        <v>P3459</v>
      </c>
      <c r="F714" s="1">
        <f>IFERROR(__xludf.DUMMYFUNCTION("""COMPUTED_VALUE"""),235.0)</f>
        <v>235</v>
      </c>
    </row>
    <row r="715" ht="15.75" customHeight="1">
      <c r="A715" s="1" t="str">
        <f t="shared" si="3"/>
        <v>EN P4880 210</v>
      </c>
      <c r="C715" s="1" t="str">
        <f t="shared" si="2"/>
        <v>PT P4880</v>
      </c>
      <c r="D715" s="1" t="str">
        <f>IFERROR(__xludf.DUMMYFUNCTION("SPLIT(A715,"" "",TRUE,TRUE)"),"EN")</f>
        <v>EN</v>
      </c>
      <c r="E715" s="1" t="str">
        <f>IFERROR(__xludf.DUMMYFUNCTION("""COMPUTED_VALUE"""),"P4880")</f>
        <v>P4880</v>
      </c>
      <c r="F715" s="1">
        <f>IFERROR(__xludf.DUMMYFUNCTION("""COMPUTED_VALUE"""),210.0)</f>
        <v>210</v>
      </c>
    </row>
    <row r="716" ht="15.75" customHeight="1">
      <c r="A716" s="1" t="str">
        <f t="shared" si="3"/>
        <v>EN P4335 252</v>
      </c>
      <c r="C716" s="1" t="str">
        <f t="shared" si="2"/>
        <v>PT P4335</v>
      </c>
      <c r="D716" s="1" t="str">
        <f>IFERROR(__xludf.DUMMYFUNCTION("SPLIT(A716,"" "",TRUE,TRUE)"),"EN")</f>
        <v>EN</v>
      </c>
      <c r="E716" s="1" t="str">
        <f>IFERROR(__xludf.DUMMYFUNCTION("""COMPUTED_VALUE"""),"P4335")</f>
        <v>P4335</v>
      </c>
      <c r="F716" s="1">
        <f>IFERROR(__xludf.DUMMYFUNCTION("""COMPUTED_VALUE"""),252.0)</f>
        <v>252</v>
      </c>
    </row>
    <row r="717" ht="15.75" customHeight="1">
      <c r="A717" s="1" t="str">
        <f t="shared" si="3"/>
        <v>EN P3748 323</v>
      </c>
      <c r="C717" s="1" t="str">
        <f t="shared" si="2"/>
        <v>PT P3748</v>
      </c>
      <c r="D717" s="1" t="str">
        <f>IFERROR(__xludf.DUMMYFUNCTION("SPLIT(A717,"" "",TRUE,TRUE)"),"EN")</f>
        <v>EN</v>
      </c>
      <c r="E717" s="1" t="str">
        <f>IFERROR(__xludf.DUMMYFUNCTION("""COMPUTED_VALUE"""),"P3748")</f>
        <v>P3748</v>
      </c>
      <c r="F717" s="1">
        <f>IFERROR(__xludf.DUMMYFUNCTION("""COMPUTED_VALUE"""),323.0)</f>
        <v>323</v>
      </c>
    </row>
    <row r="718" ht="15.75" customHeight="1">
      <c r="A718" s="1" t="str">
        <f t="shared" si="3"/>
        <v>EN P4119 262</v>
      </c>
      <c r="C718" s="1" t="str">
        <f t="shared" si="2"/>
        <v>PT P4119</v>
      </c>
      <c r="D718" s="1" t="str">
        <f>IFERROR(__xludf.DUMMYFUNCTION("SPLIT(A718,"" "",TRUE,TRUE)"),"EN")</f>
        <v>EN</v>
      </c>
      <c r="E718" s="1" t="str">
        <f>IFERROR(__xludf.DUMMYFUNCTION("""COMPUTED_VALUE"""),"P4119")</f>
        <v>P4119</v>
      </c>
      <c r="F718" s="1">
        <f>IFERROR(__xludf.DUMMYFUNCTION("""COMPUTED_VALUE"""),262.0)</f>
        <v>262</v>
      </c>
    </row>
    <row r="719" ht="15.75" customHeight="1">
      <c r="A719" s="1" t="str">
        <f t="shared" si="3"/>
        <v>EN P5925 177</v>
      </c>
      <c r="C719" s="1" t="str">
        <f t="shared" si="2"/>
        <v>PT P5925</v>
      </c>
      <c r="D719" s="1" t="str">
        <f>IFERROR(__xludf.DUMMYFUNCTION("SPLIT(A719,"" "",TRUE,TRUE)"),"EN")</f>
        <v>EN</v>
      </c>
      <c r="E719" s="1" t="str">
        <f>IFERROR(__xludf.DUMMYFUNCTION("""COMPUTED_VALUE"""),"P5925")</f>
        <v>P5925</v>
      </c>
      <c r="F719" s="1">
        <f>IFERROR(__xludf.DUMMYFUNCTION("""COMPUTED_VALUE"""),177.0)</f>
        <v>177</v>
      </c>
    </row>
    <row r="720" ht="15.75" customHeight="1">
      <c r="A720" s="1" t="str">
        <f t="shared" si="3"/>
        <v>EN P2629 29</v>
      </c>
      <c r="C720" s="1" t="str">
        <f t="shared" si="2"/>
        <v>PT P2629</v>
      </c>
      <c r="D720" s="1" t="str">
        <f>IFERROR(__xludf.DUMMYFUNCTION("SPLIT(A720,"" "",TRUE,TRUE)"),"EN")</f>
        <v>EN</v>
      </c>
      <c r="E720" s="1" t="str">
        <f>IFERROR(__xludf.DUMMYFUNCTION("""COMPUTED_VALUE"""),"P2629")</f>
        <v>P2629</v>
      </c>
      <c r="F720" s="1">
        <f>IFERROR(__xludf.DUMMYFUNCTION("""COMPUTED_VALUE"""),29.0)</f>
        <v>29</v>
      </c>
    </row>
    <row r="721" ht="15.75" customHeight="1">
      <c r="A721" s="1" t="str">
        <f t="shared" si="3"/>
        <v>EN P2202 221</v>
      </c>
      <c r="C721" s="1" t="str">
        <f t="shared" si="2"/>
        <v>PT P2202</v>
      </c>
      <c r="D721" s="1" t="str">
        <f>IFERROR(__xludf.DUMMYFUNCTION("SPLIT(A721,"" "",TRUE,TRUE)"),"EN")</f>
        <v>EN</v>
      </c>
      <c r="E721" s="1" t="str">
        <f>IFERROR(__xludf.DUMMYFUNCTION("""COMPUTED_VALUE"""),"P2202")</f>
        <v>P2202</v>
      </c>
      <c r="F721" s="1">
        <f>IFERROR(__xludf.DUMMYFUNCTION("""COMPUTED_VALUE"""),221.0)</f>
        <v>221</v>
      </c>
    </row>
    <row r="722" ht="15.75" customHeight="1">
      <c r="A722" s="1" t="str">
        <f t="shared" si="3"/>
        <v>EN P5349 227</v>
      </c>
      <c r="C722" s="1" t="str">
        <f t="shared" si="2"/>
        <v>PT P5349</v>
      </c>
      <c r="D722" s="1" t="str">
        <f>IFERROR(__xludf.DUMMYFUNCTION("SPLIT(A722,"" "",TRUE,TRUE)"),"EN")</f>
        <v>EN</v>
      </c>
      <c r="E722" s="1" t="str">
        <f>IFERROR(__xludf.DUMMYFUNCTION("""COMPUTED_VALUE"""),"P5349")</f>
        <v>P5349</v>
      </c>
      <c r="F722" s="1">
        <f>IFERROR(__xludf.DUMMYFUNCTION("""COMPUTED_VALUE"""),227.0)</f>
        <v>227</v>
      </c>
    </row>
    <row r="723" ht="15.75" customHeight="1">
      <c r="A723" s="1" t="str">
        <f t="shared" si="3"/>
        <v>EN P2439 397</v>
      </c>
      <c r="C723" s="1" t="str">
        <f t="shared" si="2"/>
        <v>PT P2439</v>
      </c>
      <c r="D723" s="1" t="str">
        <f>IFERROR(__xludf.DUMMYFUNCTION("SPLIT(A723,"" "",TRUE,TRUE)"),"EN")</f>
        <v>EN</v>
      </c>
      <c r="E723" s="1" t="str">
        <f>IFERROR(__xludf.DUMMYFUNCTION("""COMPUTED_VALUE"""),"P2439")</f>
        <v>P2439</v>
      </c>
      <c r="F723" s="1">
        <f>IFERROR(__xludf.DUMMYFUNCTION("""COMPUTED_VALUE"""),397.0)</f>
        <v>397</v>
      </c>
    </row>
    <row r="724" ht="15.75" customHeight="1">
      <c r="A724" s="1" t="str">
        <f t="shared" si="3"/>
        <v>EN P4383 110</v>
      </c>
      <c r="C724" s="1" t="str">
        <f t="shared" si="2"/>
        <v>PT P4383</v>
      </c>
      <c r="D724" s="1" t="str">
        <f>IFERROR(__xludf.DUMMYFUNCTION("SPLIT(A724,"" "",TRUE,TRUE)"),"EN")</f>
        <v>EN</v>
      </c>
      <c r="E724" s="1" t="str">
        <f>IFERROR(__xludf.DUMMYFUNCTION("""COMPUTED_VALUE"""),"P4383")</f>
        <v>P4383</v>
      </c>
      <c r="F724" s="1">
        <f>IFERROR(__xludf.DUMMYFUNCTION("""COMPUTED_VALUE"""),110.0)</f>
        <v>110</v>
      </c>
    </row>
    <row r="725" ht="15.75" customHeight="1">
      <c r="A725" s="1" t="str">
        <f t="shared" si="3"/>
        <v>EN P2882 323</v>
      </c>
      <c r="C725" s="1" t="str">
        <f t="shared" si="2"/>
        <v>PT P2882</v>
      </c>
      <c r="D725" s="1" t="str">
        <f>IFERROR(__xludf.DUMMYFUNCTION("SPLIT(A725,"" "",TRUE,TRUE)"),"EN")</f>
        <v>EN</v>
      </c>
      <c r="E725" s="1" t="str">
        <f>IFERROR(__xludf.DUMMYFUNCTION("""COMPUTED_VALUE"""),"P2882")</f>
        <v>P2882</v>
      </c>
      <c r="F725" s="1">
        <f>IFERROR(__xludf.DUMMYFUNCTION("""COMPUTED_VALUE"""),323.0)</f>
        <v>323</v>
      </c>
    </row>
    <row r="726" ht="15.75" customHeight="1">
      <c r="A726" s="1" t="str">
        <f t="shared" si="3"/>
        <v>EN P5652 199</v>
      </c>
      <c r="C726" s="1" t="str">
        <f t="shared" si="2"/>
        <v>PT P5652</v>
      </c>
      <c r="D726" s="1" t="str">
        <f>IFERROR(__xludf.DUMMYFUNCTION("SPLIT(A726,"" "",TRUE,TRUE)"),"EN")</f>
        <v>EN</v>
      </c>
      <c r="E726" s="1" t="str">
        <f>IFERROR(__xludf.DUMMYFUNCTION("""COMPUTED_VALUE"""),"P5652")</f>
        <v>P5652</v>
      </c>
      <c r="F726" s="1">
        <f>IFERROR(__xludf.DUMMYFUNCTION("""COMPUTED_VALUE"""),199.0)</f>
        <v>199</v>
      </c>
    </row>
    <row r="727" ht="15.75" customHeight="1">
      <c r="A727" s="1" t="str">
        <f t="shared" si="3"/>
        <v>EN P978 154</v>
      </c>
      <c r="C727" s="1" t="str">
        <f t="shared" si="2"/>
        <v>PT P978</v>
      </c>
      <c r="D727" s="1" t="str">
        <f>IFERROR(__xludf.DUMMYFUNCTION("SPLIT(A727,"" "",TRUE,TRUE)"),"EN")</f>
        <v>EN</v>
      </c>
      <c r="E727" s="1" t="str">
        <f>IFERROR(__xludf.DUMMYFUNCTION("""COMPUTED_VALUE"""),"P978")</f>
        <v>P978</v>
      </c>
      <c r="F727" s="1">
        <f>IFERROR(__xludf.DUMMYFUNCTION("""COMPUTED_VALUE"""),154.0)</f>
        <v>154</v>
      </c>
    </row>
    <row r="728" ht="15.75" customHeight="1">
      <c r="A728" s="1" t="str">
        <f t="shared" si="3"/>
        <v>EN P5232 78</v>
      </c>
      <c r="C728" s="1" t="str">
        <f t="shared" si="2"/>
        <v>PT P5232</v>
      </c>
      <c r="D728" s="1" t="str">
        <f>IFERROR(__xludf.DUMMYFUNCTION("SPLIT(A728,"" "",TRUE,TRUE)"),"EN")</f>
        <v>EN</v>
      </c>
      <c r="E728" s="1" t="str">
        <f>IFERROR(__xludf.DUMMYFUNCTION("""COMPUTED_VALUE"""),"P5232")</f>
        <v>P5232</v>
      </c>
      <c r="F728" s="1">
        <f>IFERROR(__xludf.DUMMYFUNCTION("""COMPUTED_VALUE"""),78.0)</f>
        <v>78</v>
      </c>
    </row>
    <row r="729" ht="15.75" customHeight="1">
      <c r="A729" s="1" t="str">
        <f t="shared" si="3"/>
        <v>EN P2877 209</v>
      </c>
      <c r="C729" s="1" t="str">
        <f t="shared" si="2"/>
        <v>PT P2877</v>
      </c>
      <c r="D729" s="1" t="str">
        <f>IFERROR(__xludf.DUMMYFUNCTION("SPLIT(A729,"" "",TRUE,TRUE)"),"EN")</f>
        <v>EN</v>
      </c>
      <c r="E729" s="1" t="str">
        <f>IFERROR(__xludf.DUMMYFUNCTION("""COMPUTED_VALUE"""),"P2877")</f>
        <v>P2877</v>
      </c>
      <c r="F729" s="1">
        <f>IFERROR(__xludf.DUMMYFUNCTION("""COMPUTED_VALUE"""),209.0)</f>
        <v>209</v>
      </c>
    </row>
    <row r="730" ht="15.75" customHeight="1">
      <c r="A730" s="1" t="str">
        <f t="shared" si="3"/>
        <v>EN P1698 125</v>
      </c>
      <c r="C730" s="1" t="str">
        <f t="shared" si="2"/>
        <v>PT P1698</v>
      </c>
      <c r="D730" s="1" t="str">
        <f>IFERROR(__xludf.DUMMYFUNCTION("SPLIT(A730,"" "",TRUE,TRUE)"),"EN")</f>
        <v>EN</v>
      </c>
      <c r="E730" s="1" t="str">
        <f>IFERROR(__xludf.DUMMYFUNCTION("""COMPUTED_VALUE"""),"P1698")</f>
        <v>P1698</v>
      </c>
      <c r="F730" s="1">
        <f>IFERROR(__xludf.DUMMYFUNCTION("""COMPUTED_VALUE"""),125.0)</f>
        <v>125</v>
      </c>
    </row>
    <row r="731" ht="15.75" customHeight="1">
      <c r="A731" s="1" t="str">
        <f t="shared" si="3"/>
        <v>EN P4331 85</v>
      </c>
      <c r="C731" s="1" t="str">
        <f t="shared" si="2"/>
        <v>PT P4331</v>
      </c>
      <c r="D731" s="1" t="str">
        <f>IFERROR(__xludf.DUMMYFUNCTION("SPLIT(A731,"" "",TRUE,TRUE)"),"EN")</f>
        <v>EN</v>
      </c>
      <c r="E731" s="1" t="str">
        <f>IFERROR(__xludf.DUMMYFUNCTION("""COMPUTED_VALUE"""),"P4331")</f>
        <v>P4331</v>
      </c>
      <c r="F731" s="1">
        <f>IFERROR(__xludf.DUMMYFUNCTION("""COMPUTED_VALUE"""),85.0)</f>
        <v>85</v>
      </c>
    </row>
    <row r="732" ht="15.75" customHeight="1">
      <c r="A732" s="1" t="str">
        <f t="shared" si="3"/>
        <v>EN P1973 165</v>
      </c>
      <c r="C732" s="1" t="str">
        <f t="shared" si="2"/>
        <v>PT P1973</v>
      </c>
      <c r="D732" s="1" t="str">
        <f>IFERROR(__xludf.DUMMYFUNCTION("SPLIT(A732,"" "",TRUE,TRUE)"),"EN")</f>
        <v>EN</v>
      </c>
      <c r="E732" s="1" t="str">
        <f>IFERROR(__xludf.DUMMYFUNCTION("""COMPUTED_VALUE"""),"P1973")</f>
        <v>P1973</v>
      </c>
      <c r="F732" s="1">
        <f>IFERROR(__xludf.DUMMYFUNCTION("""COMPUTED_VALUE"""),165.0)</f>
        <v>165</v>
      </c>
    </row>
    <row r="733" ht="15.75" customHeight="1">
      <c r="A733" s="1" t="str">
        <f t="shared" si="3"/>
        <v>EN P4932 173</v>
      </c>
      <c r="C733" s="1" t="str">
        <f t="shared" si="2"/>
        <v>PT P4932</v>
      </c>
      <c r="D733" s="1" t="str">
        <f>IFERROR(__xludf.DUMMYFUNCTION("SPLIT(A733,"" "",TRUE,TRUE)"),"EN")</f>
        <v>EN</v>
      </c>
      <c r="E733" s="1" t="str">
        <f>IFERROR(__xludf.DUMMYFUNCTION("""COMPUTED_VALUE"""),"P4932")</f>
        <v>P4932</v>
      </c>
      <c r="F733" s="1">
        <f>IFERROR(__xludf.DUMMYFUNCTION("""COMPUTED_VALUE"""),173.0)</f>
        <v>173</v>
      </c>
    </row>
    <row r="734" ht="15.75" customHeight="1">
      <c r="A734" s="1" t="str">
        <f t="shared" si="3"/>
        <v>EN P3487 9</v>
      </c>
      <c r="C734" s="1" t="str">
        <f t="shared" si="2"/>
        <v>PT P3487</v>
      </c>
      <c r="D734" s="1" t="str">
        <f>IFERROR(__xludf.DUMMYFUNCTION("SPLIT(A734,"" "",TRUE,TRUE)"),"EN")</f>
        <v>EN</v>
      </c>
      <c r="E734" s="1" t="str">
        <f>IFERROR(__xludf.DUMMYFUNCTION("""COMPUTED_VALUE"""),"P3487")</f>
        <v>P3487</v>
      </c>
      <c r="F734" s="1">
        <f>IFERROR(__xludf.DUMMYFUNCTION("""COMPUTED_VALUE"""),9.0)</f>
        <v>9</v>
      </c>
    </row>
    <row r="735" ht="15.75" customHeight="1">
      <c r="A735" s="1" t="str">
        <f t="shared" si="3"/>
        <v>EN P4538 334</v>
      </c>
      <c r="C735" s="1" t="str">
        <f t="shared" si="2"/>
        <v>PT P4538</v>
      </c>
      <c r="D735" s="1" t="str">
        <f>IFERROR(__xludf.DUMMYFUNCTION("SPLIT(A735,"" "",TRUE,TRUE)"),"EN")</f>
        <v>EN</v>
      </c>
      <c r="E735" s="1" t="str">
        <f>IFERROR(__xludf.DUMMYFUNCTION("""COMPUTED_VALUE"""),"P4538")</f>
        <v>P4538</v>
      </c>
      <c r="F735" s="1">
        <f>IFERROR(__xludf.DUMMYFUNCTION("""COMPUTED_VALUE"""),334.0)</f>
        <v>334</v>
      </c>
    </row>
    <row r="736" ht="15.75" customHeight="1">
      <c r="A736" s="1" t="str">
        <f t="shared" si="3"/>
        <v>EN P1458 239</v>
      </c>
      <c r="C736" s="1" t="str">
        <f t="shared" si="2"/>
        <v>PT P1458</v>
      </c>
      <c r="D736" s="1" t="str">
        <f>IFERROR(__xludf.DUMMYFUNCTION("SPLIT(A736,"" "",TRUE,TRUE)"),"EN")</f>
        <v>EN</v>
      </c>
      <c r="E736" s="1" t="str">
        <f>IFERROR(__xludf.DUMMYFUNCTION("""COMPUTED_VALUE"""),"P1458")</f>
        <v>P1458</v>
      </c>
      <c r="F736" s="1">
        <f>IFERROR(__xludf.DUMMYFUNCTION("""COMPUTED_VALUE"""),239.0)</f>
        <v>239</v>
      </c>
    </row>
    <row r="737" ht="15.75" customHeight="1">
      <c r="A737" s="1" t="str">
        <f t="shared" si="3"/>
        <v>EN P1343 324</v>
      </c>
      <c r="C737" s="1" t="str">
        <f t="shared" si="2"/>
        <v>PT P1343</v>
      </c>
      <c r="D737" s="1" t="str">
        <f>IFERROR(__xludf.DUMMYFUNCTION("SPLIT(A737,"" "",TRUE,TRUE)"),"EN")</f>
        <v>EN</v>
      </c>
      <c r="E737" s="1" t="str">
        <f>IFERROR(__xludf.DUMMYFUNCTION("""COMPUTED_VALUE"""),"P1343")</f>
        <v>P1343</v>
      </c>
      <c r="F737" s="1">
        <f>IFERROR(__xludf.DUMMYFUNCTION("""COMPUTED_VALUE"""),324.0)</f>
        <v>324</v>
      </c>
    </row>
    <row r="738" ht="15.75" customHeight="1">
      <c r="A738" s="1" t="str">
        <f t="shared" si="3"/>
        <v>EN P2814 353</v>
      </c>
      <c r="C738" s="1" t="str">
        <f t="shared" si="2"/>
        <v>PT P2814</v>
      </c>
      <c r="D738" s="1" t="str">
        <f>IFERROR(__xludf.DUMMYFUNCTION("SPLIT(A738,"" "",TRUE,TRUE)"),"EN")</f>
        <v>EN</v>
      </c>
      <c r="E738" s="1" t="str">
        <f>IFERROR(__xludf.DUMMYFUNCTION("""COMPUTED_VALUE"""),"P2814")</f>
        <v>P2814</v>
      </c>
      <c r="F738" s="1">
        <f>IFERROR(__xludf.DUMMYFUNCTION("""COMPUTED_VALUE"""),353.0)</f>
        <v>353</v>
      </c>
    </row>
    <row r="739" ht="15.75" customHeight="1">
      <c r="A739" s="1" t="str">
        <f t="shared" si="3"/>
        <v>EN P5331 27</v>
      </c>
      <c r="C739" s="1" t="str">
        <f t="shared" si="2"/>
        <v>PT P5331</v>
      </c>
      <c r="D739" s="1" t="str">
        <f>IFERROR(__xludf.DUMMYFUNCTION("SPLIT(A739,"" "",TRUE,TRUE)"),"EN")</f>
        <v>EN</v>
      </c>
      <c r="E739" s="1" t="str">
        <f>IFERROR(__xludf.DUMMYFUNCTION("""COMPUTED_VALUE"""),"P5331")</f>
        <v>P5331</v>
      </c>
      <c r="F739" s="1">
        <f>IFERROR(__xludf.DUMMYFUNCTION("""COMPUTED_VALUE"""),27.0)</f>
        <v>27</v>
      </c>
    </row>
    <row r="740" ht="15.75" customHeight="1">
      <c r="A740" s="1" t="str">
        <f t="shared" si="3"/>
        <v>EN P1641 54</v>
      </c>
      <c r="C740" s="1" t="str">
        <f t="shared" si="2"/>
        <v>PT P1641</v>
      </c>
      <c r="D740" s="1" t="str">
        <f>IFERROR(__xludf.DUMMYFUNCTION("SPLIT(A740,"" "",TRUE,TRUE)"),"EN")</f>
        <v>EN</v>
      </c>
      <c r="E740" s="1" t="str">
        <f>IFERROR(__xludf.DUMMYFUNCTION("""COMPUTED_VALUE"""),"P1641")</f>
        <v>P1641</v>
      </c>
      <c r="F740" s="1">
        <f>IFERROR(__xludf.DUMMYFUNCTION("""COMPUTED_VALUE"""),54.0)</f>
        <v>54</v>
      </c>
    </row>
    <row r="741" ht="15.75" customHeight="1">
      <c r="A741" s="1" t="str">
        <f t="shared" si="3"/>
        <v>EN P4819 191</v>
      </c>
      <c r="C741" s="1" t="str">
        <f t="shared" si="2"/>
        <v>PT P4819</v>
      </c>
      <c r="D741" s="1" t="str">
        <f>IFERROR(__xludf.DUMMYFUNCTION("SPLIT(A741,"" "",TRUE,TRUE)"),"EN")</f>
        <v>EN</v>
      </c>
      <c r="E741" s="1" t="str">
        <f>IFERROR(__xludf.DUMMYFUNCTION("""COMPUTED_VALUE"""),"P4819")</f>
        <v>P4819</v>
      </c>
      <c r="F741" s="1">
        <f>IFERROR(__xludf.DUMMYFUNCTION("""COMPUTED_VALUE"""),191.0)</f>
        <v>191</v>
      </c>
    </row>
    <row r="742" ht="15.75" customHeight="1">
      <c r="A742" s="1" t="str">
        <f t="shared" si="3"/>
        <v>EN P5111 249</v>
      </c>
      <c r="C742" s="1" t="str">
        <f t="shared" si="2"/>
        <v>PT P5111</v>
      </c>
      <c r="D742" s="1" t="str">
        <f>IFERROR(__xludf.DUMMYFUNCTION("SPLIT(A742,"" "",TRUE,TRUE)"),"EN")</f>
        <v>EN</v>
      </c>
      <c r="E742" s="1" t="str">
        <f>IFERROR(__xludf.DUMMYFUNCTION("""COMPUTED_VALUE"""),"P5111")</f>
        <v>P5111</v>
      </c>
      <c r="F742" s="1">
        <f>IFERROR(__xludf.DUMMYFUNCTION("""COMPUTED_VALUE"""),249.0)</f>
        <v>249</v>
      </c>
    </row>
    <row r="743" ht="15.75" customHeight="1">
      <c r="A743" s="1" t="str">
        <f t="shared" si="3"/>
        <v>EN P1471 281</v>
      </c>
      <c r="C743" s="1" t="str">
        <f t="shared" si="2"/>
        <v>PT P1471</v>
      </c>
      <c r="D743" s="1" t="str">
        <f>IFERROR(__xludf.DUMMYFUNCTION("SPLIT(A743,"" "",TRUE,TRUE)"),"EN")</f>
        <v>EN</v>
      </c>
      <c r="E743" s="1" t="str">
        <f>IFERROR(__xludf.DUMMYFUNCTION("""COMPUTED_VALUE"""),"P1471")</f>
        <v>P1471</v>
      </c>
      <c r="F743" s="1">
        <f>IFERROR(__xludf.DUMMYFUNCTION("""COMPUTED_VALUE"""),281.0)</f>
        <v>281</v>
      </c>
    </row>
    <row r="744" ht="15.75" customHeight="1">
      <c r="A744" s="1" t="str">
        <f t="shared" si="3"/>
        <v>EN P1617 155</v>
      </c>
      <c r="C744" s="1" t="str">
        <f t="shared" si="2"/>
        <v>PT P1617</v>
      </c>
      <c r="D744" s="1" t="str">
        <f>IFERROR(__xludf.DUMMYFUNCTION("SPLIT(A744,"" "",TRUE,TRUE)"),"EN")</f>
        <v>EN</v>
      </c>
      <c r="E744" s="1" t="str">
        <f>IFERROR(__xludf.DUMMYFUNCTION("""COMPUTED_VALUE"""),"P1617")</f>
        <v>P1617</v>
      </c>
      <c r="F744" s="1">
        <f>IFERROR(__xludf.DUMMYFUNCTION("""COMPUTED_VALUE"""),155.0)</f>
        <v>155</v>
      </c>
    </row>
    <row r="745" ht="15.75" customHeight="1">
      <c r="A745" s="1" t="str">
        <f t="shared" si="3"/>
        <v>EN P517 308</v>
      </c>
      <c r="C745" s="1" t="str">
        <f t="shared" si="2"/>
        <v>PT P517</v>
      </c>
      <c r="D745" s="1" t="str">
        <f>IFERROR(__xludf.DUMMYFUNCTION("SPLIT(A745,"" "",TRUE,TRUE)"),"EN")</f>
        <v>EN</v>
      </c>
      <c r="E745" s="1" t="str">
        <f>IFERROR(__xludf.DUMMYFUNCTION("""COMPUTED_VALUE"""),"P517")</f>
        <v>P517</v>
      </c>
      <c r="F745" s="1">
        <f>IFERROR(__xludf.DUMMYFUNCTION("""COMPUTED_VALUE"""),308.0)</f>
        <v>308</v>
      </c>
    </row>
    <row r="746" ht="15.75" customHeight="1">
      <c r="A746" s="1" t="str">
        <f t="shared" si="3"/>
        <v>EN P2256 198</v>
      </c>
      <c r="C746" s="1" t="str">
        <f t="shared" si="2"/>
        <v>PT P2256</v>
      </c>
      <c r="D746" s="1" t="str">
        <f>IFERROR(__xludf.DUMMYFUNCTION("SPLIT(A746,"" "",TRUE,TRUE)"),"EN")</f>
        <v>EN</v>
      </c>
      <c r="E746" s="1" t="str">
        <f>IFERROR(__xludf.DUMMYFUNCTION("""COMPUTED_VALUE"""),"P2256")</f>
        <v>P2256</v>
      </c>
      <c r="F746" s="1">
        <f>IFERROR(__xludf.DUMMYFUNCTION("""COMPUTED_VALUE"""),198.0)</f>
        <v>198</v>
      </c>
    </row>
    <row r="747" ht="15.75" customHeight="1">
      <c r="A747" s="1" t="str">
        <f t="shared" si="3"/>
        <v>EN P5917 245</v>
      </c>
      <c r="C747" s="1" t="str">
        <f t="shared" si="2"/>
        <v>PT P5917</v>
      </c>
      <c r="D747" s="1" t="str">
        <f>IFERROR(__xludf.DUMMYFUNCTION("SPLIT(A747,"" "",TRUE,TRUE)"),"EN")</f>
        <v>EN</v>
      </c>
      <c r="E747" s="1" t="str">
        <f>IFERROR(__xludf.DUMMYFUNCTION("""COMPUTED_VALUE"""),"P5917")</f>
        <v>P5917</v>
      </c>
      <c r="F747" s="1">
        <f>IFERROR(__xludf.DUMMYFUNCTION("""COMPUTED_VALUE"""),245.0)</f>
        <v>245</v>
      </c>
    </row>
    <row r="748" ht="15.75" customHeight="1">
      <c r="A748" s="1" t="str">
        <f t="shared" si="3"/>
        <v>EN P2972 193</v>
      </c>
      <c r="C748" s="1" t="str">
        <f t="shared" si="2"/>
        <v>PT P2972</v>
      </c>
      <c r="D748" s="1" t="str">
        <f>IFERROR(__xludf.DUMMYFUNCTION("SPLIT(A748,"" "",TRUE,TRUE)"),"EN")</f>
        <v>EN</v>
      </c>
      <c r="E748" s="1" t="str">
        <f>IFERROR(__xludf.DUMMYFUNCTION("""COMPUTED_VALUE"""),"P2972")</f>
        <v>P2972</v>
      </c>
      <c r="F748" s="1">
        <f>IFERROR(__xludf.DUMMYFUNCTION("""COMPUTED_VALUE"""),193.0)</f>
        <v>193</v>
      </c>
    </row>
    <row r="749" ht="15.75" customHeight="1">
      <c r="A749" s="1" t="str">
        <f t="shared" si="3"/>
        <v>EN P981 112</v>
      </c>
      <c r="C749" s="1" t="str">
        <f t="shared" si="2"/>
        <v>PT P981</v>
      </c>
      <c r="D749" s="1" t="str">
        <f>IFERROR(__xludf.DUMMYFUNCTION("SPLIT(A749,"" "",TRUE,TRUE)"),"EN")</f>
        <v>EN</v>
      </c>
      <c r="E749" s="1" t="str">
        <f>IFERROR(__xludf.DUMMYFUNCTION("""COMPUTED_VALUE"""),"P981")</f>
        <v>P981</v>
      </c>
      <c r="F749" s="1">
        <f>IFERROR(__xludf.DUMMYFUNCTION("""COMPUTED_VALUE"""),112.0)</f>
        <v>112</v>
      </c>
    </row>
    <row r="750" ht="15.75" customHeight="1">
      <c r="A750" s="1" t="str">
        <f t="shared" si="3"/>
        <v>EN P5436 21</v>
      </c>
      <c r="C750" s="1" t="str">
        <f t="shared" si="2"/>
        <v>PT P5436</v>
      </c>
      <c r="D750" s="1" t="str">
        <f>IFERROR(__xludf.DUMMYFUNCTION("SPLIT(A750,"" "",TRUE,TRUE)"),"EN")</f>
        <v>EN</v>
      </c>
      <c r="E750" s="1" t="str">
        <f>IFERROR(__xludf.DUMMYFUNCTION("""COMPUTED_VALUE"""),"P5436")</f>
        <v>P5436</v>
      </c>
      <c r="F750" s="1">
        <f>IFERROR(__xludf.DUMMYFUNCTION("""COMPUTED_VALUE"""),21.0)</f>
        <v>21</v>
      </c>
    </row>
    <row r="751" ht="15.75" customHeight="1">
      <c r="A751" s="1" t="str">
        <f t="shared" si="3"/>
        <v>EN P1322 176</v>
      </c>
      <c r="C751" s="1" t="str">
        <f t="shared" si="2"/>
        <v>PT P1322</v>
      </c>
      <c r="D751" s="1" t="str">
        <f>IFERROR(__xludf.DUMMYFUNCTION("SPLIT(A751,"" "",TRUE,TRUE)"),"EN")</f>
        <v>EN</v>
      </c>
      <c r="E751" s="1" t="str">
        <f>IFERROR(__xludf.DUMMYFUNCTION("""COMPUTED_VALUE"""),"P1322")</f>
        <v>P1322</v>
      </c>
      <c r="F751" s="1">
        <f>IFERROR(__xludf.DUMMYFUNCTION("""COMPUTED_VALUE"""),176.0)</f>
        <v>176</v>
      </c>
    </row>
    <row r="752" ht="15.75" customHeight="1">
      <c r="A752" s="1" t="str">
        <f t="shared" si="3"/>
        <v>EN P2306 261</v>
      </c>
      <c r="C752" s="1" t="str">
        <f t="shared" si="2"/>
        <v>PT P2306</v>
      </c>
      <c r="D752" s="1" t="str">
        <f>IFERROR(__xludf.DUMMYFUNCTION("SPLIT(A752,"" "",TRUE,TRUE)"),"EN")</f>
        <v>EN</v>
      </c>
      <c r="E752" s="1" t="str">
        <f>IFERROR(__xludf.DUMMYFUNCTION("""COMPUTED_VALUE"""),"P2306")</f>
        <v>P2306</v>
      </c>
      <c r="F752" s="1">
        <f>IFERROR(__xludf.DUMMYFUNCTION("""COMPUTED_VALUE"""),261.0)</f>
        <v>261</v>
      </c>
    </row>
    <row r="753" ht="15.75" customHeight="1">
      <c r="A753" s="1" t="str">
        <f t="shared" si="3"/>
        <v>EN P3168 223</v>
      </c>
      <c r="C753" s="1" t="str">
        <f t="shared" si="2"/>
        <v>PT P3168</v>
      </c>
      <c r="D753" s="1" t="str">
        <f>IFERROR(__xludf.DUMMYFUNCTION("SPLIT(A753,"" "",TRUE,TRUE)"),"EN")</f>
        <v>EN</v>
      </c>
      <c r="E753" s="1" t="str">
        <f>IFERROR(__xludf.DUMMYFUNCTION("""COMPUTED_VALUE"""),"P3168")</f>
        <v>P3168</v>
      </c>
      <c r="F753" s="1">
        <f>IFERROR(__xludf.DUMMYFUNCTION("""COMPUTED_VALUE"""),223.0)</f>
        <v>223</v>
      </c>
    </row>
    <row r="754" ht="15.75" customHeight="1">
      <c r="A754" s="1" t="str">
        <f t="shared" si="3"/>
        <v>EN P651 352</v>
      </c>
      <c r="C754" s="1" t="str">
        <f t="shared" si="2"/>
        <v>PT P651</v>
      </c>
      <c r="D754" s="1" t="str">
        <f>IFERROR(__xludf.DUMMYFUNCTION("SPLIT(A754,"" "",TRUE,TRUE)"),"EN")</f>
        <v>EN</v>
      </c>
      <c r="E754" s="1" t="str">
        <f>IFERROR(__xludf.DUMMYFUNCTION("""COMPUTED_VALUE"""),"P651")</f>
        <v>P651</v>
      </c>
      <c r="F754" s="1">
        <f>IFERROR(__xludf.DUMMYFUNCTION("""COMPUTED_VALUE"""),352.0)</f>
        <v>352</v>
      </c>
    </row>
    <row r="755" ht="15.75" customHeight="1">
      <c r="A755" s="1" t="str">
        <f t="shared" si="3"/>
        <v>EN P5786 49</v>
      </c>
      <c r="C755" s="1" t="str">
        <f t="shared" si="2"/>
        <v>PT P5786</v>
      </c>
      <c r="D755" s="1" t="str">
        <f>IFERROR(__xludf.DUMMYFUNCTION("SPLIT(A755,"" "",TRUE,TRUE)"),"EN")</f>
        <v>EN</v>
      </c>
      <c r="E755" s="1" t="str">
        <f>IFERROR(__xludf.DUMMYFUNCTION("""COMPUTED_VALUE"""),"P5786")</f>
        <v>P5786</v>
      </c>
      <c r="F755" s="1">
        <f>IFERROR(__xludf.DUMMYFUNCTION("""COMPUTED_VALUE"""),49.0)</f>
        <v>49</v>
      </c>
    </row>
    <row r="756" ht="15.75" customHeight="1">
      <c r="A756" s="1" t="str">
        <f t="shared" si="3"/>
        <v>EN P238 181</v>
      </c>
      <c r="C756" s="1" t="str">
        <f t="shared" si="2"/>
        <v>PT P238</v>
      </c>
      <c r="D756" s="1" t="str">
        <f>IFERROR(__xludf.DUMMYFUNCTION("SPLIT(A756,"" "",TRUE,TRUE)"),"EN")</f>
        <v>EN</v>
      </c>
      <c r="E756" s="1" t="str">
        <f>IFERROR(__xludf.DUMMYFUNCTION("""COMPUTED_VALUE"""),"P238")</f>
        <v>P238</v>
      </c>
      <c r="F756" s="1">
        <f>IFERROR(__xludf.DUMMYFUNCTION("""COMPUTED_VALUE"""),181.0)</f>
        <v>181</v>
      </c>
    </row>
    <row r="757" ht="15.75" customHeight="1">
      <c r="A757" s="1" t="str">
        <f t="shared" si="3"/>
        <v>EN P2303 36</v>
      </c>
      <c r="C757" s="1" t="str">
        <f t="shared" si="2"/>
        <v>PT P2303</v>
      </c>
      <c r="D757" s="1" t="str">
        <f>IFERROR(__xludf.DUMMYFUNCTION("SPLIT(A757,"" "",TRUE,TRUE)"),"EN")</f>
        <v>EN</v>
      </c>
      <c r="E757" s="1" t="str">
        <f>IFERROR(__xludf.DUMMYFUNCTION("""COMPUTED_VALUE"""),"P2303")</f>
        <v>P2303</v>
      </c>
      <c r="F757" s="1">
        <f>IFERROR(__xludf.DUMMYFUNCTION("""COMPUTED_VALUE"""),36.0)</f>
        <v>36</v>
      </c>
    </row>
    <row r="758" ht="15.75" customHeight="1">
      <c r="A758" s="1" t="str">
        <f t="shared" si="3"/>
        <v>EN P2938 278</v>
      </c>
      <c r="C758" s="1" t="str">
        <f t="shared" si="2"/>
        <v>PT P2938</v>
      </c>
      <c r="D758" s="1" t="str">
        <f>IFERROR(__xludf.DUMMYFUNCTION("SPLIT(A758,"" "",TRUE,TRUE)"),"EN")</f>
        <v>EN</v>
      </c>
      <c r="E758" s="1" t="str">
        <f>IFERROR(__xludf.DUMMYFUNCTION("""COMPUTED_VALUE"""),"P2938")</f>
        <v>P2938</v>
      </c>
      <c r="F758" s="1">
        <f>IFERROR(__xludf.DUMMYFUNCTION("""COMPUTED_VALUE"""),278.0)</f>
        <v>278</v>
      </c>
    </row>
    <row r="759" ht="15.75" customHeight="1">
      <c r="A759" s="1" t="str">
        <f t="shared" si="3"/>
        <v>EN P343 307</v>
      </c>
      <c r="C759" s="1" t="str">
        <f t="shared" si="2"/>
        <v>PT P343</v>
      </c>
      <c r="D759" s="1" t="str">
        <f>IFERROR(__xludf.DUMMYFUNCTION("SPLIT(A759,"" "",TRUE,TRUE)"),"EN")</f>
        <v>EN</v>
      </c>
      <c r="E759" s="1" t="str">
        <f>IFERROR(__xludf.DUMMYFUNCTION("""COMPUTED_VALUE"""),"P343")</f>
        <v>P343</v>
      </c>
      <c r="F759" s="1">
        <f>IFERROR(__xludf.DUMMYFUNCTION("""COMPUTED_VALUE"""),307.0)</f>
        <v>307</v>
      </c>
    </row>
    <row r="760" ht="15.75" customHeight="1">
      <c r="A760" s="1" t="str">
        <f t="shared" si="3"/>
        <v>EN P5749 175</v>
      </c>
      <c r="C760" s="1" t="str">
        <f t="shared" si="2"/>
        <v>PT P5749</v>
      </c>
      <c r="D760" s="1" t="str">
        <f>IFERROR(__xludf.DUMMYFUNCTION("SPLIT(A760,"" "",TRUE,TRUE)"),"EN")</f>
        <v>EN</v>
      </c>
      <c r="E760" s="1" t="str">
        <f>IFERROR(__xludf.DUMMYFUNCTION("""COMPUTED_VALUE"""),"P5749")</f>
        <v>P5749</v>
      </c>
      <c r="F760" s="1">
        <f>IFERROR(__xludf.DUMMYFUNCTION("""COMPUTED_VALUE"""),175.0)</f>
        <v>175</v>
      </c>
    </row>
    <row r="761" ht="15.75" customHeight="1">
      <c r="A761" s="1" t="str">
        <f t="shared" si="3"/>
        <v>EN P2739 100</v>
      </c>
      <c r="C761" s="1" t="str">
        <f t="shared" si="2"/>
        <v>PT P2739</v>
      </c>
      <c r="D761" s="1" t="str">
        <f>IFERROR(__xludf.DUMMYFUNCTION("SPLIT(A761,"" "",TRUE,TRUE)"),"EN")</f>
        <v>EN</v>
      </c>
      <c r="E761" s="1" t="str">
        <f>IFERROR(__xludf.DUMMYFUNCTION("""COMPUTED_VALUE"""),"P2739")</f>
        <v>P2739</v>
      </c>
      <c r="F761" s="1">
        <f>IFERROR(__xludf.DUMMYFUNCTION("""COMPUTED_VALUE"""),100.0)</f>
        <v>100</v>
      </c>
    </row>
    <row r="762" ht="15.75" customHeight="1">
      <c r="A762" s="1" t="str">
        <f t="shared" si="3"/>
        <v>EN P2912 213</v>
      </c>
      <c r="C762" s="1" t="str">
        <f t="shared" si="2"/>
        <v>PT P2912</v>
      </c>
      <c r="D762" s="1" t="str">
        <f>IFERROR(__xludf.DUMMYFUNCTION("SPLIT(A762,"" "",TRUE,TRUE)"),"EN")</f>
        <v>EN</v>
      </c>
      <c r="E762" s="1" t="str">
        <f>IFERROR(__xludf.DUMMYFUNCTION("""COMPUTED_VALUE"""),"P2912")</f>
        <v>P2912</v>
      </c>
      <c r="F762" s="1">
        <f>IFERROR(__xludf.DUMMYFUNCTION("""COMPUTED_VALUE"""),213.0)</f>
        <v>213</v>
      </c>
    </row>
    <row r="763" ht="15.75" customHeight="1">
      <c r="A763" s="1" t="str">
        <f t="shared" si="3"/>
        <v>EN P1145 247</v>
      </c>
      <c r="C763" s="1" t="str">
        <f t="shared" si="2"/>
        <v>PT P1145</v>
      </c>
      <c r="D763" s="1" t="str">
        <f>IFERROR(__xludf.DUMMYFUNCTION("SPLIT(A763,"" "",TRUE,TRUE)"),"EN")</f>
        <v>EN</v>
      </c>
      <c r="E763" s="1" t="str">
        <f>IFERROR(__xludf.DUMMYFUNCTION("""COMPUTED_VALUE"""),"P1145")</f>
        <v>P1145</v>
      </c>
      <c r="F763" s="1">
        <f>IFERROR(__xludf.DUMMYFUNCTION("""COMPUTED_VALUE"""),247.0)</f>
        <v>247</v>
      </c>
    </row>
    <row r="764" ht="15.75" customHeight="1">
      <c r="A764" s="1" t="str">
        <f t="shared" si="3"/>
        <v>EN P4186 31</v>
      </c>
      <c r="C764" s="1" t="str">
        <f t="shared" si="2"/>
        <v>PT P4186</v>
      </c>
      <c r="D764" s="1" t="str">
        <f>IFERROR(__xludf.DUMMYFUNCTION("SPLIT(A764,"" "",TRUE,TRUE)"),"EN")</f>
        <v>EN</v>
      </c>
      <c r="E764" s="1" t="str">
        <f>IFERROR(__xludf.DUMMYFUNCTION("""COMPUTED_VALUE"""),"P4186")</f>
        <v>P4186</v>
      </c>
      <c r="F764" s="1">
        <f>IFERROR(__xludf.DUMMYFUNCTION("""COMPUTED_VALUE"""),31.0)</f>
        <v>31</v>
      </c>
    </row>
    <row r="765" ht="15.75" customHeight="1">
      <c r="A765" s="1" t="str">
        <f t="shared" si="3"/>
        <v>EN P3571 17</v>
      </c>
      <c r="C765" s="1" t="str">
        <f t="shared" si="2"/>
        <v>PT P3571</v>
      </c>
      <c r="D765" s="1" t="str">
        <f>IFERROR(__xludf.DUMMYFUNCTION("SPLIT(A765,"" "",TRUE,TRUE)"),"EN")</f>
        <v>EN</v>
      </c>
      <c r="E765" s="1" t="str">
        <f>IFERROR(__xludf.DUMMYFUNCTION("""COMPUTED_VALUE"""),"P3571")</f>
        <v>P3571</v>
      </c>
      <c r="F765" s="1">
        <f>IFERROR(__xludf.DUMMYFUNCTION("""COMPUTED_VALUE"""),17.0)</f>
        <v>17</v>
      </c>
    </row>
    <row r="766" ht="15.75" customHeight="1">
      <c r="A766" s="1" t="str">
        <f t="shared" si="3"/>
        <v>EN P2700 374</v>
      </c>
      <c r="C766" s="1" t="str">
        <f t="shared" si="2"/>
        <v>PT P2700</v>
      </c>
      <c r="D766" s="1" t="str">
        <f>IFERROR(__xludf.DUMMYFUNCTION("SPLIT(A766,"" "",TRUE,TRUE)"),"EN")</f>
        <v>EN</v>
      </c>
      <c r="E766" s="1" t="str">
        <f>IFERROR(__xludf.DUMMYFUNCTION("""COMPUTED_VALUE"""),"P2700")</f>
        <v>P2700</v>
      </c>
      <c r="F766" s="1">
        <f>IFERROR(__xludf.DUMMYFUNCTION("""COMPUTED_VALUE"""),374.0)</f>
        <v>374</v>
      </c>
    </row>
    <row r="767" ht="15.75" customHeight="1">
      <c r="A767" s="1" t="str">
        <f t="shared" si="3"/>
        <v>EN P2792 49</v>
      </c>
      <c r="C767" s="1" t="str">
        <f t="shared" si="2"/>
        <v>PT P2792</v>
      </c>
      <c r="D767" s="1" t="str">
        <f>IFERROR(__xludf.DUMMYFUNCTION("SPLIT(A767,"" "",TRUE,TRUE)"),"EN")</f>
        <v>EN</v>
      </c>
      <c r="E767" s="1" t="str">
        <f>IFERROR(__xludf.DUMMYFUNCTION("""COMPUTED_VALUE"""),"P2792")</f>
        <v>P2792</v>
      </c>
      <c r="F767" s="1">
        <f>IFERROR(__xludf.DUMMYFUNCTION("""COMPUTED_VALUE"""),49.0)</f>
        <v>49</v>
      </c>
    </row>
    <row r="768" ht="15.75" customHeight="1">
      <c r="A768" s="1" t="str">
        <f t="shared" si="3"/>
        <v>EN P2777 7</v>
      </c>
      <c r="C768" s="1" t="str">
        <f t="shared" si="2"/>
        <v>PT P2777</v>
      </c>
      <c r="D768" s="1" t="str">
        <f>IFERROR(__xludf.DUMMYFUNCTION("SPLIT(A768,"" "",TRUE,TRUE)"),"EN")</f>
        <v>EN</v>
      </c>
      <c r="E768" s="1" t="str">
        <f>IFERROR(__xludf.DUMMYFUNCTION("""COMPUTED_VALUE"""),"P2777")</f>
        <v>P2777</v>
      </c>
      <c r="F768" s="1">
        <f>IFERROR(__xludf.DUMMYFUNCTION("""COMPUTED_VALUE"""),7.0)</f>
        <v>7</v>
      </c>
    </row>
    <row r="769" ht="15.75" customHeight="1">
      <c r="A769" s="1" t="str">
        <f t="shared" si="3"/>
        <v>EN P4181 320</v>
      </c>
      <c r="C769" s="1" t="str">
        <f t="shared" si="2"/>
        <v>PT P4181</v>
      </c>
      <c r="D769" s="1" t="str">
        <f>IFERROR(__xludf.DUMMYFUNCTION("SPLIT(A769,"" "",TRUE,TRUE)"),"EN")</f>
        <v>EN</v>
      </c>
      <c r="E769" s="1" t="str">
        <f>IFERROR(__xludf.DUMMYFUNCTION("""COMPUTED_VALUE"""),"P4181")</f>
        <v>P4181</v>
      </c>
      <c r="F769" s="1">
        <f>IFERROR(__xludf.DUMMYFUNCTION("""COMPUTED_VALUE"""),320.0)</f>
        <v>320</v>
      </c>
    </row>
    <row r="770" ht="15.75" customHeight="1">
      <c r="A770" s="1" t="str">
        <f t="shared" si="3"/>
        <v>EN P3857 144</v>
      </c>
      <c r="C770" s="1" t="str">
        <f t="shared" si="2"/>
        <v>PT P3857</v>
      </c>
      <c r="D770" s="1" t="str">
        <f>IFERROR(__xludf.DUMMYFUNCTION("SPLIT(A770,"" "",TRUE,TRUE)"),"EN")</f>
        <v>EN</v>
      </c>
      <c r="E770" s="1" t="str">
        <f>IFERROR(__xludf.DUMMYFUNCTION("""COMPUTED_VALUE"""),"P3857")</f>
        <v>P3857</v>
      </c>
      <c r="F770" s="1">
        <f>IFERROR(__xludf.DUMMYFUNCTION("""COMPUTED_VALUE"""),144.0)</f>
        <v>144</v>
      </c>
    </row>
    <row r="771" ht="15.75" customHeight="1">
      <c r="A771" s="1" t="str">
        <f t="shared" si="3"/>
        <v>EN P780 145</v>
      </c>
      <c r="C771" s="1" t="str">
        <f t="shared" si="2"/>
        <v>PT P780</v>
      </c>
      <c r="D771" s="1" t="str">
        <f>IFERROR(__xludf.DUMMYFUNCTION("SPLIT(A771,"" "",TRUE,TRUE)"),"EN")</f>
        <v>EN</v>
      </c>
      <c r="E771" s="1" t="str">
        <f>IFERROR(__xludf.DUMMYFUNCTION("""COMPUTED_VALUE"""),"P780")</f>
        <v>P780</v>
      </c>
      <c r="F771" s="1">
        <f>IFERROR(__xludf.DUMMYFUNCTION("""COMPUTED_VALUE"""),145.0)</f>
        <v>145</v>
      </c>
    </row>
    <row r="772" ht="15.75" customHeight="1">
      <c r="A772" s="1" t="str">
        <f t="shared" si="3"/>
        <v>EN P4972 398</v>
      </c>
      <c r="C772" s="1" t="str">
        <f t="shared" si="2"/>
        <v>PT P4972</v>
      </c>
      <c r="D772" s="1" t="str">
        <f>IFERROR(__xludf.DUMMYFUNCTION("SPLIT(A772,"" "",TRUE,TRUE)"),"EN")</f>
        <v>EN</v>
      </c>
      <c r="E772" s="1" t="str">
        <f>IFERROR(__xludf.DUMMYFUNCTION("""COMPUTED_VALUE"""),"P4972")</f>
        <v>P4972</v>
      </c>
      <c r="F772" s="1">
        <f>IFERROR(__xludf.DUMMYFUNCTION("""COMPUTED_VALUE"""),398.0)</f>
        <v>398</v>
      </c>
    </row>
    <row r="773" ht="15.75" customHeight="1">
      <c r="A773" s="1" t="str">
        <f t="shared" si="3"/>
        <v>EN P4448 89</v>
      </c>
      <c r="C773" s="1" t="str">
        <f t="shared" si="2"/>
        <v>PT P4448</v>
      </c>
      <c r="D773" s="1" t="str">
        <f>IFERROR(__xludf.DUMMYFUNCTION("SPLIT(A773,"" "",TRUE,TRUE)"),"EN")</f>
        <v>EN</v>
      </c>
      <c r="E773" s="1" t="str">
        <f>IFERROR(__xludf.DUMMYFUNCTION("""COMPUTED_VALUE"""),"P4448")</f>
        <v>P4448</v>
      </c>
      <c r="F773" s="1">
        <f>IFERROR(__xludf.DUMMYFUNCTION("""COMPUTED_VALUE"""),89.0)</f>
        <v>89</v>
      </c>
    </row>
    <row r="774" ht="15.75" customHeight="1">
      <c r="A774" s="1" t="str">
        <f t="shared" si="3"/>
        <v>EN P3356 88</v>
      </c>
      <c r="C774" s="1" t="str">
        <f t="shared" si="2"/>
        <v>PT P3356</v>
      </c>
      <c r="D774" s="1" t="str">
        <f>IFERROR(__xludf.DUMMYFUNCTION("SPLIT(A774,"" "",TRUE,TRUE)"),"EN")</f>
        <v>EN</v>
      </c>
      <c r="E774" s="1" t="str">
        <f>IFERROR(__xludf.DUMMYFUNCTION("""COMPUTED_VALUE"""),"P3356")</f>
        <v>P3356</v>
      </c>
      <c r="F774" s="1">
        <f>IFERROR(__xludf.DUMMYFUNCTION("""COMPUTED_VALUE"""),88.0)</f>
        <v>88</v>
      </c>
    </row>
    <row r="775" ht="15.75" customHeight="1">
      <c r="A775" s="1" t="str">
        <f t="shared" si="3"/>
        <v>EN P2519 133</v>
      </c>
      <c r="C775" s="1" t="str">
        <f t="shared" si="2"/>
        <v>PT P2519</v>
      </c>
      <c r="D775" s="1" t="str">
        <f>IFERROR(__xludf.DUMMYFUNCTION("SPLIT(A775,"" "",TRUE,TRUE)"),"EN")</f>
        <v>EN</v>
      </c>
      <c r="E775" s="1" t="str">
        <f>IFERROR(__xludf.DUMMYFUNCTION("""COMPUTED_VALUE"""),"P2519")</f>
        <v>P2519</v>
      </c>
      <c r="F775" s="1">
        <f>IFERROR(__xludf.DUMMYFUNCTION("""COMPUTED_VALUE"""),133.0)</f>
        <v>133</v>
      </c>
    </row>
    <row r="776" ht="15.75" customHeight="1">
      <c r="A776" s="1" t="str">
        <f t="shared" si="3"/>
        <v>EN P470 373</v>
      </c>
      <c r="C776" s="1" t="str">
        <f t="shared" si="2"/>
        <v>PT P470</v>
      </c>
      <c r="D776" s="1" t="str">
        <f>IFERROR(__xludf.DUMMYFUNCTION("SPLIT(A776,"" "",TRUE,TRUE)"),"EN")</f>
        <v>EN</v>
      </c>
      <c r="E776" s="1" t="str">
        <f>IFERROR(__xludf.DUMMYFUNCTION("""COMPUTED_VALUE"""),"P470")</f>
        <v>P470</v>
      </c>
      <c r="F776" s="1">
        <f>IFERROR(__xludf.DUMMYFUNCTION("""COMPUTED_VALUE"""),373.0)</f>
        <v>373</v>
      </c>
    </row>
    <row r="777" ht="15.75" customHeight="1">
      <c r="A777" s="1" t="str">
        <f t="shared" si="3"/>
        <v>EN P5821 136</v>
      </c>
      <c r="C777" s="1" t="str">
        <f t="shared" si="2"/>
        <v>PT P5821</v>
      </c>
      <c r="D777" s="1" t="str">
        <f>IFERROR(__xludf.DUMMYFUNCTION("SPLIT(A777,"" "",TRUE,TRUE)"),"EN")</f>
        <v>EN</v>
      </c>
      <c r="E777" s="1" t="str">
        <f>IFERROR(__xludf.DUMMYFUNCTION("""COMPUTED_VALUE"""),"P5821")</f>
        <v>P5821</v>
      </c>
      <c r="F777" s="1">
        <f>IFERROR(__xludf.DUMMYFUNCTION("""COMPUTED_VALUE"""),136.0)</f>
        <v>136</v>
      </c>
    </row>
    <row r="778" ht="15.75" customHeight="1">
      <c r="A778" s="1" t="str">
        <f t="shared" si="3"/>
        <v>EN P1224 110</v>
      </c>
      <c r="C778" s="1" t="str">
        <f t="shared" si="2"/>
        <v>PT P1224</v>
      </c>
      <c r="D778" s="1" t="str">
        <f>IFERROR(__xludf.DUMMYFUNCTION("SPLIT(A778,"" "",TRUE,TRUE)"),"EN")</f>
        <v>EN</v>
      </c>
      <c r="E778" s="1" t="str">
        <f>IFERROR(__xludf.DUMMYFUNCTION("""COMPUTED_VALUE"""),"P1224")</f>
        <v>P1224</v>
      </c>
      <c r="F778" s="1">
        <f>IFERROR(__xludf.DUMMYFUNCTION("""COMPUTED_VALUE"""),110.0)</f>
        <v>110</v>
      </c>
    </row>
    <row r="779" ht="15.75" customHeight="1">
      <c r="A779" s="1" t="str">
        <f t="shared" si="3"/>
        <v>EN P3892 334</v>
      </c>
      <c r="C779" s="1" t="str">
        <f t="shared" si="2"/>
        <v>PT P3892</v>
      </c>
      <c r="D779" s="1" t="str">
        <f>IFERROR(__xludf.DUMMYFUNCTION("SPLIT(A779,"" "",TRUE,TRUE)"),"EN")</f>
        <v>EN</v>
      </c>
      <c r="E779" s="1" t="str">
        <f>IFERROR(__xludf.DUMMYFUNCTION("""COMPUTED_VALUE"""),"P3892")</f>
        <v>P3892</v>
      </c>
      <c r="F779" s="1">
        <f>IFERROR(__xludf.DUMMYFUNCTION("""COMPUTED_VALUE"""),334.0)</f>
        <v>334</v>
      </c>
    </row>
    <row r="780" ht="15.75" customHeight="1">
      <c r="A780" s="1" t="str">
        <f t="shared" si="3"/>
        <v>EN P5246 38</v>
      </c>
      <c r="C780" s="1" t="str">
        <f t="shared" si="2"/>
        <v>PT P5246</v>
      </c>
      <c r="D780" s="1" t="str">
        <f>IFERROR(__xludf.DUMMYFUNCTION("SPLIT(A780,"" "",TRUE,TRUE)"),"EN")</f>
        <v>EN</v>
      </c>
      <c r="E780" s="1" t="str">
        <f>IFERROR(__xludf.DUMMYFUNCTION("""COMPUTED_VALUE"""),"P5246")</f>
        <v>P5246</v>
      </c>
      <c r="F780" s="1">
        <f>IFERROR(__xludf.DUMMYFUNCTION("""COMPUTED_VALUE"""),38.0)</f>
        <v>38</v>
      </c>
    </row>
    <row r="781" ht="15.75" customHeight="1">
      <c r="A781" s="1" t="str">
        <f t="shared" si="3"/>
        <v>EN P2975 137</v>
      </c>
      <c r="C781" s="1" t="str">
        <f t="shared" si="2"/>
        <v>PT P2975</v>
      </c>
      <c r="D781" s="1" t="str">
        <f>IFERROR(__xludf.DUMMYFUNCTION("SPLIT(A781,"" "",TRUE,TRUE)"),"EN")</f>
        <v>EN</v>
      </c>
      <c r="E781" s="1" t="str">
        <f>IFERROR(__xludf.DUMMYFUNCTION("""COMPUTED_VALUE"""),"P2975")</f>
        <v>P2975</v>
      </c>
      <c r="F781" s="1">
        <f>IFERROR(__xludf.DUMMYFUNCTION("""COMPUTED_VALUE"""),137.0)</f>
        <v>137</v>
      </c>
    </row>
    <row r="782" ht="15.75" customHeight="1">
      <c r="A782" s="1" t="str">
        <f t="shared" si="3"/>
        <v>EN P929 113</v>
      </c>
      <c r="C782" s="1" t="str">
        <f t="shared" si="2"/>
        <v>PT P929</v>
      </c>
      <c r="D782" s="1" t="str">
        <f>IFERROR(__xludf.DUMMYFUNCTION("SPLIT(A782,"" "",TRUE,TRUE)"),"EN")</f>
        <v>EN</v>
      </c>
      <c r="E782" s="1" t="str">
        <f>IFERROR(__xludf.DUMMYFUNCTION("""COMPUTED_VALUE"""),"P929")</f>
        <v>P929</v>
      </c>
      <c r="F782" s="1">
        <f>IFERROR(__xludf.DUMMYFUNCTION("""COMPUTED_VALUE"""),113.0)</f>
        <v>113</v>
      </c>
    </row>
    <row r="783" ht="15.75" customHeight="1">
      <c r="A783" s="1" t="str">
        <f t="shared" si="3"/>
        <v>EN P5806 3</v>
      </c>
      <c r="C783" s="1" t="str">
        <f t="shared" si="2"/>
        <v>PT P5806</v>
      </c>
      <c r="D783" s="1" t="str">
        <f>IFERROR(__xludf.DUMMYFUNCTION("SPLIT(A783,"" "",TRUE,TRUE)"),"EN")</f>
        <v>EN</v>
      </c>
      <c r="E783" s="1" t="str">
        <f>IFERROR(__xludf.DUMMYFUNCTION("""COMPUTED_VALUE"""),"P5806")</f>
        <v>P5806</v>
      </c>
      <c r="F783" s="1">
        <f>IFERROR(__xludf.DUMMYFUNCTION("""COMPUTED_VALUE"""),3.0)</f>
        <v>3</v>
      </c>
    </row>
    <row r="784" ht="15.75" customHeight="1">
      <c r="A784" s="1" t="str">
        <f t="shared" si="3"/>
        <v>EN P1435 129</v>
      </c>
      <c r="C784" s="1" t="str">
        <f t="shared" si="2"/>
        <v>PT P1435</v>
      </c>
      <c r="D784" s="1" t="str">
        <f>IFERROR(__xludf.DUMMYFUNCTION("SPLIT(A784,"" "",TRUE,TRUE)"),"EN")</f>
        <v>EN</v>
      </c>
      <c r="E784" s="1" t="str">
        <f>IFERROR(__xludf.DUMMYFUNCTION("""COMPUTED_VALUE"""),"P1435")</f>
        <v>P1435</v>
      </c>
      <c r="F784" s="1">
        <f>IFERROR(__xludf.DUMMYFUNCTION("""COMPUTED_VALUE"""),129.0)</f>
        <v>129</v>
      </c>
    </row>
    <row r="785" ht="15.75" customHeight="1">
      <c r="A785" s="1" t="str">
        <f t="shared" si="3"/>
        <v>EN P5251 137</v>
      </c>
      <c r="C785" s="1" t="str">
        <f t="shared" si="2"/>
        <v>PT P5251</v>
      </c>
      <c r="D785" s="1" t="str">
        <f>IFERROR(__xludf.DUMMYFUNCTION("SPLIT(A785,"" "",TRUE,TRUE)"),"EN")</f>
        <v>EN</v>
      </c>
      <c r="E785" s="1" t="str">
        <f>IFERROR(__xludf.DUMMYFUNCTION("""COMPUTED_VALUE"""),"P5251")</f>
        <v>P5251</v>
      </c>
      <c r="F785" s="1">
        <f>IFERROR(__xludf.DUMMYFUNCTION("""COMPUTED_VALUE"""),137.0)</f>
        <v>137</v>
      </c>
    </row>
    <row r="786" ht="15.75" customHeight="1">
      <c r="A786" s="1" t="str">
        <f t="shared" si="3"/>
        <v>EN P3083 63</v>
      </c>
      <c r="C786" s="1" t="str">
        <f t="shared" si="2"/>
        <v>PT P3083</v>
      </c>
      <c r="D786" s="1" t="str">
        <f>IFERROR(__xludf.DUMMYFUNCTION("SPLIT(A786,"" "",TRUE,TRUE)"),"EN")</f>
        <v>EN</v>
      </c>
      <c r="E786" s="1" t="str">
        <f>IFERROR(__xludf.DUMMYFUNCTION("""COMPUTED_VALUE"""),"P3083")</f>
        <v>P3083</v>
      </c>
      <c r="F786" s="1">
        <f>IFERROR(__xludf.DUMMYFUNCTION("""COMPUTED_VALUE"""),63.0)</f>
        <v>63</v>
      </c>
    </row>
    <row r="787" ht="15.75" customHeight="1">
      <c r="A787" s="1" t="str">
        <f t="shared" si="3"/>
        <v>EN P2707 272</v>
      </c>
      <c r="C787" s="1" t="str">
        <f t="shared" si="2"/>
        <v>PT P2707</v>
      </c>
      <c r="D787" s="1" t="str">
        <f>IFERROR(__xludf.DUMMYFUNCTION("SPLIT(A787,"" "",TRUE,TRUE)"),"EN")</f>
        <v>EN</v>
      </c>
      <c r="E787" s="1" t="str">
        <f>IFERROR(__xludf.DUMMYFUNCTION("""COMPUTED_VALUE"""),"P2707")</f>
        <v>P2707</v>
      </c>
      <c r="F787" s="1">
        <f>IFERROR(__xludf.DUMMYFUNCTION("""COMPUTED_VALUE"""),272.0)</f>
        <v>272</v>
      </c>
    </row>
    <row r="788" ht="15.75" customHeight="1">
      <c r="A788" s="1" t="str">
        <f t="shared" si="3"/>
        <v>EN P384 270</v>
      </c>
      <c r="C788" s="1" t="str">
        <f t="shared" si="2"/>
        <v>PT P384</v>
      </c>
      <c r="D788" s="1" t="str">
        <f>IFERROR(__xludf.DUMMYFUNCTION("SPLIT(A788,"" "",TRUE,TRUE)"),"EN")</f>
        <v>EN</v>
      </c>
      <c r="E788" s="1" t="str">
        <f>IFERROR(__xludf.DUMMYFUNCTION("""COMPUTED_VALUE"""),"P384")</f>
        <v>P384</v>
      </c>
      <c r="F788" s="1">
        <f>IFERROR(__xludf.DUMMYFUNCTION("""COMPUTED_VALUE"""),270.0)</f>
        <v>270</v>
      </c>
    </row>
    <row r="789" ht="15.75" customHeight="1">
      <c r="A789" s="1" t="str">
        <f t="shared" si="3"/>
        <v>EN P2599 200</v>
      </c>
      <c r="C789" s="1" t="str">
        <f t="shared" si="2"/>
        <v>PT P2599</v>
      </c>
      <c r="D789" s="1" t="str">
        <f>IFERROR(__xludf.DUMMYFUNCTION("SPLIT(A789,"" "",TRUE,TRUE)"),"EN")</f>
        <v>EN</v>
      </c>
      <c r="E789" s="1" t="str">
        <f>IFERROR(__xludf.DUMMYFUNCTION("""COMPUTED_VALUE"""),"P2599")</f>
        <v>P2599</v>
      </c>
      <c r="F789" s="1">
        <f>IFERROR(__xludf.DUMMYFUNCTION("""COMPUTED_VALUE"""),200.0)</f>
        <v>200</v>
      </c>
    </row>
    <row r="790" ht="15.75" customHeight="1">
      <c r="A790" s="1" t="str">
        <f t="shared" si="3"/>
        <v>EN P569 1</v>
      </c>
      <c r="C790" s="1" t="str">
        <f t="shared" si="2"/>
        <v>PT P569</v>
      </c>
      <c r="D790" s="1" t="str">
        <f>IFERROR(__xludf.DUMMYFUNCTION("SPLIT(A790,"" "",TRUE,TRUE)"),"EN")</f>
        <v>EN</v>
      </c>
      <c r="E790" s="1" t="str">
        <f>IFERROR(__xludf.DUMMYFUNCTION("""COMPUTED_VALUE"""),"P569")</f>
        <v>P569</v>
      </c>
      <c r="F790" s="1">
        <f>IFERROR(__xludf.DUMMYFUNCTION("""COMPUTED_VALUE"""),1.0)</f>
        <v>1</v>
      </c>
    </row>
    <row r="791" ht="15.75" customHeight="1">
      <c r="A791" s="1" t="str">
        <f t="shared" si="3"/>
        <v>EN P2500 65</v>
      </c>
      <c r="C791" s="1" t="str">
        <f t="shared" si="2"/>
        <v>PT P2500</v>
      </c>
      <c r="D791" s="1" t="str">
        <f>IFERROR(__xludf.DUMMYFUNCTION("SPLIT(A791,"" "",TRUE,TRUE)"),"EN")</f>
        <v>EN</v>
      </c>
      <c r="E791" s="1" t="str">
        <f>IFERROR(__xludf.DUMMYFUNCTION("""COMPUTED_VALUE"""),"P2500")</f>
        <v>P2500</v>
      </c>
      <c r="F791" s="1">
        <f>IFERROR(__xludf.DUMMYFUNCTION("""COMPUTED_VALUE"""),65.0)</f>
        <v>65</v>
      </c>
    </row>
    <row r="792" ht="15.75" customHeight="1">
      <c r="A792" s="1" t="str">
        <f t="shared" si="3"/>
        <v>EN P3737 23</v>
      </c>
      <c r="C792" s="1" t="str">
        <f t="shared" si="2"/>
        <v>PT P3737</v>
      </c>
      <c r="D792" s="1" t="str">
        <f>IFERROR(__xludf.DUMMYFUNCTION("SPLIT(A792,"" "",TRUE,TRUE)"),"EN")</f>
        <v>EN</v>
      </c>
      <c r="E792" s="1" t="str">
        <f>IFERROR(__xludf.DUMMYFUNCTION("""COMPUTED_VALUE"""),"P3737")</f>
        <v>P3737</v>
      </c>
      <c r="F792" s="1">
        <f>IFERROR(__xludf.DUMMYFUNCTION("""COMPUTED_VALUE"""),23.0)</f>
        <v>23</v>
      </c>
    </row>
    <row r="793" ht="15.75" customHeight="1">
      <c r="A793" s="1" t="str">
        <f t="shared" si="3"/>
        <v>EN P2234 45</v>
      </c>
      <c r="C793" s="1" t="str">
        <f t="shared" si="2"/>
        <v>PT P2234</v>
      </c>
      <c r="D793" s="1" t="str">
        <f>IFERROR(__xludf.DUMMYFUNCTION("SPLIT(A793,"" "",TRUE,TRUE)"),"EN")</f>
        <v>EN</v>
      </c>
      <c r="E793" s="1" t="str">
        <f>IFERROR(__xludf.DUMMYFUNCTION("""COMPUTED_VALUE"""),"P2234")</f>
        <v>P2234</v>
      </c>
      <c r="F793" s="1">
        <f>IFERROR(__xludf.DUMMYFUNCTION("""COMPUTED_VALUE"""),45.0)</f>
        <v>45</v>
      </c>
    </row>
    <row r="794" ht="15.75" customHeight="1">
      <c r="A794" s="1" t="str">
        <f t="shared" si="3"/>
        <v>EN P2651 307</v>
      </c>
      <c r="C794" s="1" t="str">
        <f t="shared" si="2"/>
        <v>PT P2651</v>
      </c>
      <c r="D794" s="1" t="str">
        <f>IFERROR(__xludf.DUMMYFUNCTION("SPLIT(A794,"" "",TRUE,TRUE)"),"EN")</f>
        <v>EN</v>
      </c>
      <c r="E794" s="1" t="str">
        <f>IFERROR(__xludf.DUMMYFUNCTION("""COMPUTED_VALUE"""),"P2651")</f>
        <v>P2651</v>
      </c>
      <c r="F794" s="1">
        <f>IFERROR(__xludf.DUMMYFUNCTION("""COMPUTED_VALUE"""),307.0)</f>
        <v>307</v>
      </c>
    </row>
    <row r="795" ht="15.75" customHeight="1">
      <c r="A795" s="1" t="str">
        <f t="shared" si="3"/>
        <v>EN P866 44</v>
      </c>
      <c r="C795" s="1" t="str">
        <f t="shared" si="2"/>
        <v>PT P866</v>
      </c>
      <c r="D795" s="1" t="str">
        <f>IFERROR(__xludf.DUMMYFUNCTION("SPLIT(A795,"" "",TRUE,TRUE)"),"EN")</f>
        <v>EN</v>
      </c>
      <c r="E795" s="1" t="str">
        <f>IFERROR(__xludf.DUMMYFUNCTION("""COMPUTED_VALUE"""),"P866")</f>
        <v>P866</v>
      </c>
      <c r="F795" s="1">
        <f>IFERROR(__xludf.DUMMYFUNCTION("""COMPUTED_VALUE"""),44.0)</f>
        <v>44</v>
      </c>
    </row>
    <row r="796" ht="15.75" customHeight="1">
      <c r="A796" s="1" t="str">
        <f t="shared" si="3"/>
        <v>EN P4865 256</v>
      </c>
      <c r="C796" s="1" t="str">
        <f t="shared" si="2"/>
        <v>PT P4865</v>
      </c>
      <c r="D796" s="1" t="str">
        <f>IFERROR(__xludf.DUMMYFUNCTION("SPLIT(A796,"" "",TRUE,TRUE)"),"EN")</f>
        <v>EN</v>
      </c>
      <c r="E796" s="1" t="str">
        <f>IFERROR(__xludf.DUMMYFUNCTION("""COMPUTED_VALUE"""),"P4865")</f>
        <v>P4865</v>
      </c>
      <c r="F796" s="1">
        <f>IFERROR(__xludf.DUMMYFUNCTION("""COMPUTED_VALUE"""),256.0)</f>
        <v>256</v>
      </c>
    </row>
    <row r="797" ht="15.75" customHeight="1">
      <c r="A797" s="1" t="str">
        <f t="shared" si="3"/>
        <v>EN P5712 218</v>
      </c>
      <c r="C797" s="1" t="str">
        <f t="shared" si="2"/>
        <v>PT P5712</v>
      </c>
      <c r="D797" s="1" t="str">
        <f>IFERROR(__xludf.DUMMYFUNCTION("SPLIT(A797,"" "",TRUE,TRUE)"),"EN")</f>
        <v>EN</v>
      </c>
      <c r="E797" s="1" t="str">
        <f>IFERROR(__xludf.DUMMYFUNCTION("""COMPUTED_VALUE"""),"P5712")</f>
        <v>P5712</v>
      </c>
      <c r="F797" s="1">
        <f>IFERROR(__xludf.DUMMYFUNCTION("""COMPUTED_VALUE"""),218.0)</f>
        <v>218</v>
      </c>
    </row>
    <row r="798" ht="15.75" customHeight="1">
      <c r="A798" s="1" t="str">
        <f t="shared" si="3"/>
        <v>EN P3188 179</v>
      </c>
      <c r="C798" s="1" t="str">
        <f t="shared" si="2"/>
        <v>PT P3188</v>
      </c>
      <c r="D798" s="1" t="str">
        <f>IFERROR(__xludf.DUMMYFUNCTION("SPLIT(A798,"" "",TRUE,TRUE)"),"EN")</f>
        <v>EN</v>
      </c>
      <c r="E798" s="1" t="str">
        <f>IFERROR(__xludf.DUMMYFUNCTION("""COMPUTED_VALUE"""),"P3188")</f>
        <v>P3188</v>
      </c>
      <c r="F798" s="1">
        <f>IFERROR(__xludf.DUMMYFUNCTION("""COMPUTED_VALUE"""),179.0)</f>
        <v>179</v>
      </c>
    </row>
    <row r="799" ht="15.75" customHeight="1">
      <c r="A799" s="1" t="str">
        <f t="shared" si="3"/>
        <v>EN P2403 222</v>
      </c>
      <c r="C799" s="1" t="str">
        <f t="shared" si="2"/>
        <v>PT P2403</v>
      </c>
      <c r="D799" s="1" t="str">
        <f>IFERROR(__xludf.DUMMYFUNCTION("SPLIT(A799,"" "",TRUE,TRUE)"),"EN")</f>
        <v>EN</v>
      </c>
      <c r="E799" s="1" t="str">
        <f>IFERROR(__xludf.DUMMYFUNCTION("""COMPUTED_VALUE"""),"P2403")</f>
        <v>P2403</v>
      </c>
      <c r="F799" s="1">
        <f>IFERROR(__xludf.DUMMYFUNCTION("""COMPUTED_VALUE"""),222.0)</f>
        <v>222</v>
      </c>
    </row>
    <row r="800" ht="15.75" customHeight="1">
      <c r="A800" s="1" t="str">
        <f t="shared" si="3"/>
        <v>EN P484 51</v>
      </c>
      <c r="C800" s="1" t="str">
        <f t="shared" si="2"/>
        <v>PT P484</v>
      </c>
      <c r="D800" s="1" t="str">
        <f>IFERROR(__xludf.DUMMYFUNCTION("SPLIT(A800,"" "",TRUE,TRUE)"),"EN")</f>
        <v>EN</v>
      </c>
      <c r="E800" s="1" t="str">
        <f>IFERROR(__xludf.DUMMYFUNCTION("""COMPUTED_VALUE"""),"P484")</f>
        <v>P484</v>
      </c>
      <c r="F800" s="1">
        <f>IFERROR(__xludf.DUMMYFUNCTION("""COMPUTED_VALUE"""),51.0)</f>
        <v>51</v>
      </c>
    </row>
    <row r="801" ht="15.75" customHeight="1">
      <c r="A801" s="1" t="str">
        <f t="shared" si="3"/>
        <v>EN P1641 60</v>
      </c>
      <c r="C801" s="1" t="str">
        <f t="shared" si="2"/>
        <v>PT P1641</v>
      </c>
      <c r="D801" s="1" t="str">
        <f>IFERROR(__xludf.DUMMYFUNCTION("SPLIT(A801,"" "",TRUE,TRUE)"),"EN")</f>
        <v>EN</v>
      </c>
      <c r="E801" s="1" t="str">
        <f>IFERROR(__xludf.DUMMYFUNCTION("""COMPUTED_VALUE"""),"P1641")</f>
        <v>P1641</v>
      </c>
      <c r="F801" s="1">
        <f>IFERROR(__xludf.DUMMYFUNCTION("""COMPUTED_VALUE"""),60.0)</f>
        <v>60</v>
      </c>
    </row>
    <row r="802" ht="15.75" customHeight="1">
      <c r="A802" s="1" t="str">
        <f t="shared" si="3"/>
        <v>EN P1500 11</v>
      </c>
      <c r="C802" s="1" t="str">
        <f t="shared" si="2"/>
        <v>PT P1500</v>
      </c>
      <c r="D802" s="1" t="str">
        <f>IFERROR(__xludf.DUMMYFUNCTION("SPLIT(A802,"" "",TRUE,TRUE)"),"EN")</f>
        <v>EN</v>
      </c>
      <c r="E802" s="1" t="str">
        <f>IFERROR(__xludf.DUMMYFUNCTION("""COMPUTED_VALUE"""),"P1500")</f>
        <v>P1500</v>
      </c>
      <c r="F802" s="1">
        <f>IFERROR(__xludf.DUMMYFUNCTION("""COMPUTED_VALUE"""),11.0)</f>
        <v>11</v>
      </c>
    </row>
    <row r="803" ht="15.75" customHeight="1">
      <c r="A803" s="1" t="str">
        <f t="shared" si="3"/>
        <v>EN P2580 123</v>
      </c>
      <c r="C803" s="1" t="str">
        <f t="shared" si="2"/>
        <v>PT P2580</v>
      </c>
      <c r="D803" s="1" t="str">
        <f>IFERROR(__xludf.DUMMYFUNCTION("SPLIT(A803,"" "",TRUE,TRUE)"),"EN")</f>
        <v>EN</v>
      </c>
      <c r="E803" s="1" t="str">
        <f>IFERROR(__xludf.DUMMYFUNCTION("""COMPUTED_VALUE"""),"P2580")</f>
        <v>P2580</v>
      </c>
      <c r="F803" s="1">
        <f>IFERROR(__xludf.DUMMYFUNCTION("""COMPUTED_VALUE"""),123.0)</f>
        <v>123</v>
      </c>
    </row>
    <row r="804" ht="15.75" customHeight="1">
      <c r="A804" s="1" t="str">
        <f t="shared" si="3"/>
        <v>EN P1807 90</v>
      </c>
      <c r="C804" s="1" t="str">
        <f t="shared" si="2"/>
        <v>PT P1807</v>
      </c>
      <c r="D804" s="1" t="str">
        <f>IFERROR(__xludf.DUMMYFUNCTION("SPLIT(A804,"" "",TRUE,TRUE)"),"EN")</f>
        <v>EN</v>
      </c>
      <c r="E804" s="1" t="str">
        <f>IFERROR(__xludf.DUMMYFUNCTION("""COMPUTED_VALUE"""),"P1807")</f>
        <v>P1807</v>
      </c>
      <c r="F804" s="1">
        <f>IFERROR(__xludf.DUMMYFUNCTION("""COMPUTED_VALUE"""),90.0)</f>
        <v>90</v>
      </c>
    </row>
    <row r="805" ht="15.75" customHeight="1">
      <c r="A805" s="1" t="str">
        <f t="shared" si="3"/>
        <v>EN P2731 215</v>
      </c>
      <c r="C805" s="1" t="str">
        <f t="shared" si="2"/>
        <v>PT P2731</v>
      </c>
      <c r="D805" s="1" t="str">
        <f>IFERROR(__xludf.DUMMYFUNCTION("SPLIT(A805,"" "",TRUE,TRUE)"),"EN")</f>
        <v>EN</v>
      </c>
      <c r="E805" s="1" t="str">
        <f>IFERROR(__xludf.DUMMYFUNCTION("""COMPUTED_VALUE"""),"P2731")</f>
        <v>P2731</v>
      </c>
      <c r="F805" s="1">
        <f>IFERROR(__xludf.DUMMYFUNCTION("""COMPUTED_VALUE"""),215.0)</f>
        <v>215</v>
      </c>
    </row>
    <row r="806" ht="15.75" customHeight="1">
      <c r="A806" s="1" t="str">
        <f t="shared" si="3"/>
        <v>EN P6000 231</v>
      </c>
      <c r="C806" s="1" t="str">
        <f t="shared" si="2"/>
        <v>PT P6000</v>
      </c>
      <c r="D806" s="1" t="str">
        <f>IFERROR(__xludf.DUMMYFUNCTION("SPLIT(A806,"" "",TRUE,TRUE)"),"EN")</f>
        <v>EN</v>
      </c>
      <c r="E806" s="1" t="str">
        <f>IFERROR(__xludf.DUMMYFUNCTION("""COMPUTED_VALUE"""),"P6000")</f>
        <v>P6000</v>
      </c>
      <c r="F806" s="1">
        <f>IFERROR(__xludf.DUMMYFUNCTION("""COMPUTED_VALUE"""),231.0)</f>
        <v>231</v>
      </c>
    </row>
    <row r="807" ht="15.75" customHeight="1">
      <c r="A807" s="1" t="str">
        <f t="shared" si="3"/>
        <v>EN P1946 99</v>
      </c>
      <c r="C807" s="1" t="str">
        <f t="shared" si="2"/>
        <v>PT P1946</v>
      </c>
      <c r="D807" s="1" t="str">
        <f>IFERROR(__xludf.DUMMYFUNCTION("SPLIT(A807,"" "",TRUE,TRUE)"),"EN")</f>
        <v>EN</v>
      </c>
      <c r="E807" s="1" t="str">
        <f>IFERROR(__xludf.DUMMYFUNCTION("""COMPUTED_VALUE"""),"P1946")</f>
        <v>P1946</v>
      </c>
      <c r="F807" s="1">
        <f>IFERROR(__xludf.DUMMYFUNCTION("""COMPUTED_VALUE"""),99.0)</f>
        <v>99</v>
      </c>
    </row>
    <row r="808" ht="15.75" customHeight="1">
      <c r="A808" s="1" t="str">
        <f t="shared" si="3"/>
        <v>EN P49 333</v>
      </c>
      <c r="C808" s="1" t="str">
        <f t="shared" si="2"/>
        <v>PT P49</v>
      </c>
      <c r="D808" s="1" t="str">
        <f>IFERROR(__xludf.DUMMYFUNCTION("SPLIT(A808,"" "",TRUE,TRUE)"),"EN")</f>
        <v>EN</v>
      </c>
      <c r="E808" s="1" t="str">
        <f>IFERROR(__xludf.DUMMYFUNCTION("""COMPUTED_VALUE"""),"P49")</f>
        <v>P49</v>
      </c>
      <c r="F808" s="1">
        <f>IFERROR(__xludf.DUMMYFUNCTION("""COMPUTED_VALUE"""),333.0)</f>
        <v>333</v>
      </c>
    </row>
    <row r="809" ht="15.75" customHeight="1">
      <c r="A809" s="1" t="str">
        <f t="shared" si="3"/>
        <v>EN P1408 333</v>
      </c>
      <c r="C809" s="1" t="str">
        <f t="shared" si="2"/>
        <v>PT P1408</v>
      </c>
      <c r="D809" s="1" t="str">
        <f>IFERROR(__xludf.DUMMYFUNCTION("SPLIT(A809,"" "",TRUE,TRUE)"),"EN")</f>
        <v>EN</v>
      </c>
      <c r="E809" s="1" t="str">
        <f>IFERROR(__xludf.DUMMYFUNCTION("""COMPUTED_VALUE"""),"P1408")</f>
        <v>P1408</v>
      </c>
      <c r="F809" s="1">
        <f>IFERROR(__xludf.DUMMYFUNCTION("""COMPUTED_VALUE"""),333.0)</f>
        <v>333</v>
      </c>
    </row>
    <row r="810" ht="15.75" customHeight="1">
      <c r="A810" s="1" t="str">
        <f t="shared" si="3"/>
        <v>EN P166 101</v>
      </c>
      <c r="C810" s="1" t="str">
        <f t="shared" si="2"/>
        <v>PT P166</v>
      </c>
      <c r="D810" s="1" t="str">
        <f>IFERROR(__xludf.DUMMYFUNCTION("SPLIT(A810,"" "",TRUE,TRUE)"),"EN")</f>
        <v>EN</v>
      </c>
      <c r="E810" s="1" t="str">
        <f>IFERROR(__xludf.DUMMYFUNCTION("""COMPUTED_VALUE"""),"P166")</f>
        <v>P166</v>
      </c>
      <c r="F810" s="1">
        <f>IFERROR(__xludf.DUMMYFUNCTION("""COMPUTED_VALUE"""),101.0)</f>
        <v>101</v>
      </c>
    </row>
    <row r="811" ht="15.75" customHeight="1">
      <c r="A811" s="1" t="str">
        <f t="shared" si="3"/>
        <v>EN P5565 111</v>
      </c>
      <c r="C811" s="1" t="str">
        <f t="shared" si="2"/>
        <v>PT P5565</v>
      </c>
      <c r="D811" s="1" t="str">
        <f>IFERROR(__xludf.DUMMYFUNCTION("SPLIT(A811,"" "",TRUE,TRUE)"),"EN")</f>
        <v>EN</v>
      </c>
      <c r="E811" s="1" t="str">
        <f>IFERROR(__xludf.DUMMYFUNCTION("""COMPUTED_VALUE"""),"P5565")</f>
        <v>P5565</v>
      </c>
      <c r="F811" s="1">
        <f>IFERROR(__xludf.DUMMYFUNCTION("""COMPUTED_VALUE"""),111.0)</f>
        <v>111</v>
      </c>
    </row>
    <row r="812" ht="15.75" customHeight="1">
      <c r="A812" s="1" t="str">
        <f t="shared" si="3"/>
        <v>EN P4638 315</v>
      </c>
      <c r="C812" s="1" t="str">
        <f t="shared" si="2"/>
        <v>PT P4638</v>
      </c>
      <c r="D812" s="1" t="str">
        <f>IFERROR(__xludf.DUMMYFUNCTION("SPLIT(A812,"" "",TRUE,TRUE)"),"EN")</f>
        <v>EN</v>
      </c>
      <c r="E812" s="1" t="str">
        <f>IFERROR(__xludf.DUMMYFUNCTION("""COMPUTED_VALUE"""),"P4638")</f>
        <v>P4638</v>
      </c>
      <c r="F812" s="1">
        <f>IFERROR(__xludf.DUMMYFUNCTION("""COMPUTED_VALUE"""),315.0)</f>
        <v>315</v>
      </c>
    </row>
    <row r="813" ht="15.75" customHeight="1">
      <c r="A813" s="1" t="str">
        <f t="shared" si="3"/>
        <v>EN P1687 321</v>
      </c>
      <c r="C813" s="1" t="str">
        <f t="shared" si="2"/>
        <v>PT P1687</v>
      </c>
      <c r="D813" s="1" t="str">
        <f>IFERROR(__xludf.DUMMYFUNCTION("SPLIT(A813,"" "",TRUE,TRUE)"),"EN")</f>
        <v>EN</v>
      </c>
      <c r="E813" s="1" t="str">
        <f>IFERROR(__xludf.DUMMYFUNCTION("""COMPUTED_VALUE"""),"P1687")</f>
        <v>P1687</v>
      </c>
      <c r="F813" s="1">
        <f>IFERROR(__xludf.DUMMYFUNCTION("""COMPUTED_VALUE"""),321.0)</f>
        <v>321</v>
      </c>
    </row>
    <row r="814" ht="15.75" customHeight="1">
      <c r="A814" s="1" t="str">
        <f t="shared" si="3"/>
        <v>EN P1945 33</v>
      </c>
      <c r="C814" s="1" t="str">
        <f t="shared" si="2"/>
        <v>PT P1945</v>
      </c>
      <c r="D814" s="1" t="str">
        <f>IFERROR(__xludf.DUMMYFUNCTION("SPLIT(A814,"" "",TRUE,TRUE)"),"EN")</f>
        <v>EN</v>
      </c>
      <c r="E814" s="1" t="str">
        <f>IFERROR(__xludf.DUMMYFUNCTION("""COMPUTED_VALUE"""),"P1945")</f>
        <v>P1945</v>
      </c>
      <c r="F814" s="1">
        <f>IFERROR(__xludf.DUMMYFUNCTION("""COMPUTED_VALUE"""),33.0)</f>
        <v>33</v>
      </c>
    </row>
    <row r="815" ht="15.75" customHeight="1">
      <c r="A815" s="1" t="str">
        <f t="shared" si="3"/>
        <v>EN P4134 359</v>
      </c>
      <c r="C815" s="1" t="str">
        <f t="shared" si="2"/>
        <v>PT P4134</v>
      </c>
      <c r="D815" s="1" t="str">
        <f>IFERROR(__xludf.DUMMYFUNCTION("SPLIT(A815,"" "",TRUE,TRUE)"),"EN")</f>
        <v>EN</v>
      </c>
      <c r="E815" s="1" t="str">
        <f>IFERROR(__xludf.DUMMYFUNCTION("""COMPUTED_VALUE"""),"P4134")</f>
        <v>P4134</v>
      </c>
      <c r="F815" s="1">
        <f>IFERROR(__xludf.DUMMYFUNCTION("""COMPUTED_VALUE"""),359.0)</f>
        <v>359</v>
      </c>
    </row>
    <row r="816" ht="15.75" customHeight="1">
      <c r="A816" s="1" t="str">
        <f t="shared" si="3"/>
        <v>EN P3950 106</v>
      </c>
      <c r="C816" s="1" t="str">
        <f t="shared" si="2"/>
        <v>PT P3950</v>
      </c>
      <c r="D816" s="1" t="str">
        <f>IFERROR(__xludf.DUMMYFUNCTION("SPLIT(A816,"" "",TRUE,TRUE)"),"EN")</f>
        <v>EN</v>
      </c>
      <c r="E816" s="1" t="str">
        <f>IFERROR(__xludf.DUMMYFUNCTION("""COMPUTED_VALUE"""),"P3950")</f>
        <v>P3950</v>
      </c>
      <c r="F816" s="1">
        <f>IFERROR(__xludf.DUMMYFUNCTION("""COMPUTED_VALUE"""),106.0)</f>
        <v>106</v>
      </c>
    </row>
    <row r="817" ht="15.75" customHeight="1">
      <c r="A817" s="1" t="str">
        <f t="shared" si="3"/>
        <v>EN P4520 387</v>
      </c>
      <c r="C817" s="1" t="str">
        <f t="shared" si="2"/>
        <v>PT P4520</v>
      </c>
      <c r="D817" s="1" t="str">
        <f>IFERROR(__xludf.DUMMYFUNCTION("SPLIT(A817,"" "",TRUE,TRUE)"),"EN")</f>
        <v>EN</v>
      </c>
      <c r="E817" s="1" t="str">
        <f>IFERROR(__xludf.DUMMYFUNCTION("""COMPUTED_VALUE"""),"P4520")</f>
        <v>P4520</v>
      </c>
      <c r="F817" s="1">
        <f>IFERROR(__xludf.DUMMYFUNCTION("""COMPUTED_VALUE"""),387.0)</f>
        <v>387</v>
      </c>
    </row>
    <row r="818" ht="15.75" customHeight="1">
      <c r="A818" s="1" t="str">
        <f t="shared" si="3"/>
        <v>EN P1160 305</v>
      </c>
      <c r="C818" s="1" t="str">
        <f t="shared" si="2"/>
        <v>PT P1160</v>
      </c>
      <c r="D818" s="1" t="str">
        <f>IFERROR(__xludf.DUMMYFUNCTION("SPLIT(A818,"" "",TRUE,TRUE)"),"EN")</f>
        <v>EN</v>
      </c>
      <c r="E818" s="1" t="str">
        <f>IFERROR(__xludf.DUMMYFUNCTION("""COMPUTED_VALUE"""),"P1160")</f>
        <v>P1160</v>
      </c>
      <c r="F818" s="1">
        <f>IFERROR(__xludf.DUMMYFUNCTION("""COMPUTED_VALUE"""),305.0)</f>
        <v>305</v>
      </c>
    </row>
    <row r="819" ht="15.75" customHeight="1">
      <c r="A819" s="1" t="str">
        <f t="shared" si="3"/>
        <v>EN P746 278</v>
      </c>
      <c r="C819" s="1" t="str">
        <f t="shared" si="2"/>
        <v>PT P746</v>
      </c>
      <c r="D819" s="1" t="str">
        <f>IFERROR(__xludf.DUMMYFUNCTION("SPLIT(A819,"" "",TRUE,TRUE)"),"EN")</f>
        <v>EN</v>
      </c>
      <c r="E819" s="1" t="str">
        <f>IFERROR(__xludf.DUMMYFUNCTION("""COMPUTED_VALUE"""),"P746")</f>
        <v>P746</v>
      </c>
      <c r="F819" s="1">
        <f>IFERROR(__xludf.DUMMYFUNCTION("""COMPUTED_VALUE"""),278.0)</f>
        <v>278</v>
      </c>
    </row>
    <row r="820" ht="15.75" customHeight="1">
      <c r="A820" s="1" t="str">
        <f t="shared" si="3"/>
        <v>EN P5925 35</v>
      </c>
      <c r="C820" s="1" t="str">
        <f t="shared" si="2"/>
        <v>PT P5925</v>
      </c>
      <c r="D820" s="1" t="str">
        <f>IFERROR(__xludf.DUMMYFUNCTION("SPLIT(A820,"" "",TRUE,TRUE)"),"EN")</f>
        <v>EN</v>
      </c>
      <c r="E820" s="1" t="str">
        <f>IFERROR(__xludf.DUMMYFUNCTION("""COMPUTED_VALUE"""),"P5925")</f>
        <v>P5925</v>
      </c>
      <c r="F820" s="1">
        <f>IFERROR(__xludf.DUMMYFUNCTION("""COMPUTED_VALUE"""),35.0)</f>
        <v>35</v>
      </c>
    </row>
    <row r="821" ht="15.75" customHeight="1">
      <c r="A821" s="1" t="str">
        <f t="shared" si="3"/>
        <v>EN P5344 38</v>
      </c>
      <c r="C821" s="1" t="str">
        <f t="shared" si="2"/>
        <v>PT P5344</v>
      </c>
      <c r="D821" s="1" t="str">
        <f>IFERROR(__xludf.DUMMYFUNCTION("SPLIT(A821,"" "",TRUE,TRUE)"),"EN")</f>
        <v>EN</v>
      </c>
      <c r="E821" s="1" t="str">
        <f>IFERROR(__xludf.DUMMYFUNCTION("""COMPUTED_VALUE"""),"P5344")</f>
        <v>P5344</v>
      </c>
      <c r="F821" s="1">
        <f>IFERROR(__xludf.DUMMYFUNCTION("""COMPUTED_VALUE"""),38.0)</f>
        <v>38</v>
      </c>
    </row>
    <row r="822" ht="15.75" customHeight="1">
      <c r="A822" s="1" t="str">
        <f t="shared" si="3"/>
        <v>EN P5031 364</v>
      </c>
      <c r="C822" s="1" t="str">
        <f t="shared" si="2"/>
        <v>PT P5031</v>
      </c>
      <c r="D822" s="1" t="str">
        <f>IFERROR(__xludf.DUMMYFUNCTION("SPLIT(A822,"" "",TRUE,TRUE)"),"EN")</f>
        <v>EN</v>
      </c>
      <c r="E822" s="1" t="str">
        <f>IFERROR(__xludf.DUMMYFUNCTION("""COMPUTED_VALUE"""),"P5031")</f>
        <v>P5031</v>
      </c>
      <c r="F822" s="1">
        <f>IFERROR(__xludf.DUMMYFUNCTION("""COMPUTED_VALUE"""),364.0)</f>
        <v>364</v>
      </c>
    </row>
    <row r="823" ht="15.75" customHeight="1">
      <c r="A823" s="1" t="str">
        <f t="shared" si="3"/>
        <v>EN P4760 102</v>
      </c>
      <c r="C823" s="1" t="str">
        <f t="shared" si="2"/>
        <v>PT P4760</v>
      </c>
      <c r="D823" s="1" t="str">
        <f>IFERROR(__xludf.DUMMYFUNCTION("SPLIT(A823,"" "",TRUE,TRUE)"),"EN")</f>
        <v>EN</v>
      </c>
      <c r="E823" s="1" t="str">
        <f>IFERROR(__xludf.DUMMYFUNCTION("""COMPUTED_VALUE"""),"P4760")</f>
        <v>P4760</v>
      </c>
      <c r="F823" s="1">
        <f>IFERROR(__xludf.DUMMYFUNCTION("""COMPUTED_VALUE"""),102.0)</f>
        <v>102</v>
      </c>
    </row>
    <row r="824" ht="15.75" customHeight="1">
      <c r="A824" s="1" t="str">
        <f t="shared" si="3"/>
        <v>EN P5375 225</v>
      </c>
      <c r="C824" s="1" t="str">
        <f t="shared" si="2"/>
        <v>PT P5375</v>
      </c>
      <c r="D824" s="1" t="str">
        <f>IFERROR(__xludf.DUMMYFUNCTION("SPLIT(A824,"" "",TRUE,TRUE)"),"EN")</f>
        <v>EN</v>
      </c>
      <c r="E824" s="1" t="str">
        <f>IFERROR(__xludf.DUMMYFUNCTION("""COMPUTED_VALUE"""),"P5375")</f>
        <v>P5375</v>
      </c>
      <c r="F824" s="1">
        <f>IFERROR(__xludf.DUMMYFUNCTION("""COMPUTED_VALUE"""),225.0)</f>
        <v>225</v>
      </c>
    </row>
    <row r="825" ht="15.75" customHeight="1">
      <c r="A825" s="1" t="str">
        <f t="shared" si="3"/>
        <v>EN P4011 274</v>
      </c>
      <c r="C825" s="1" t="str">
        <f t="shared" si="2"/>
        <v>PT P4011</v>
      </c>
      <c r="D825" s="1" t="str">
        <f>IFERROR(__xludf.DUMMYFUNCTION("SPLIT(A825,"" "",TRUE,TRUE)"),"EN")</f>
        <v>EN</v>
      </c>
      <c r="E825" s="1" t="str">
        <f>IFERROR(__xludf.DUMMYFUNCTION("""COMPUTED_VALUE"""),"P4011")</f>
        <v>P4011</v>
      </c>
      <c r="F825" s="1">
        <f>IFERROR(__xludf.DUMMYFUNCTION("""COMPUTED_VALUE"""),274.0)</f>
        <v>274</v>
      </c>
    </row>
    <row r="826" ht="15.75" customHeight="1">
      <c r="A826" s="1" t="str">
        <f t="shared" si="3"/>
        <v>EN P3370 170</v>
      </c>
      <c r="C826" s="1" t="str">
        <f t="shared" si="2"/>
        <v>PT P3370</v>
      </c>
      <c r="D826" s="1" t="str">
        <f>IFERROR(__xludf.DUMMYFUNCTION("SPLIT(A826,"" "",TRUE,TRUE)"),"EN")</f>
        <v>EN</v>
      </c>
      <c r="E826" s="1" t="str">
        <f>IFERROR(__xludf.DUMMYFUNCTION("""COMPUTED_VALUE"""),"P3370")</f>
        <v>P3370</v>
      </c>
      <c r="F826" s="1">
        <f>IFERROR(__xludf.DUMMYFUNCTION("""COMPUTED_VALUE"""),170.0)</f>
        <v>170</v>
      </c>
    </row>
    <row r="827" ht="15.75" customHeight="1">
      <c r="A827" s="1" t="str">
        <f t="shared" si="3"/>
        <v>EN P5736 80</v>
      </c>
      <c r="C827" s="1" t="str">
        <f t="shared" si="2"/>
        <v>PT P5736</v>
      </c>
      <c r="D827" s="1" t="str">
        <f>IFERROR(__xludf.DUMMYFUNCTION("SPLIT(A827,"" "",TRUE,TRUE)"),"EN")</f>
        <v>EN</v>
      </c>
      <c r="E827" s="1" t="str">
        <f>IFERROR(__xludf.DUMMYFUNCTION("""COMPUTED_VALUE"""),"P5736")</f>
        <v>P5736</v>
      </c>
      <c r="F827" s="1">
        <f>IFERROR(__xludf.DUMMYFUNCTION("""COMPUTED_VALUE"""),80.0)</f>
        <v>80</v>
      </c>
    </row>
    <row r="828" ht="15.75" customHeight="1">
      <c r="A828" s="1" t="str">
        <f t="shared" si="3"/>
        <v>EN P2347 255</v>
      </c>
      <c r="C828" s="1" t="str">
        <f t="shared" si="2"/>
        <v>PT P2347</v>
      </c>
      <c r="D828" s="1" t="str">
        <f>IFERROR(__xludf.DUMMYFUNCTION("SPLIT(A828,"" "",TRUE,TRUE)"),"EN")</f>
        <v>EN</v>
      </c>
      <c r="E828" s="1" t="str">
        <f>IFERROR(__xludf.DUMMYFUNCTION("""COMPUTED_VALUE"""),"P2347")</f>
        <v>P2347</v>
      </c>
      <c r="F828" s="1">
        <f>IFERROR(__xludf.DUMMYFUNCTION("""COMPUTED_VALUE"""),255.0)</f>
        <v>255</v>
      </c>
    </row>
    <row r="829" ht="15.75" customHeight="1">
      <c r="A829" s="1" t="str">
        <f t="shared" si="3"/>
        <v>EN P4842 138</v>
      </c>
      <c r="C829" s="1" t="str">
        <f t="shared" si="2"/>
        <v>PT P4842</v>
      </c>
      <c r="D829" s="1" t="str">
        <f>IFERROR(__xludf.DUMMYFUNCTION("SPLIT(A829,"" "",TRUE,TRUE)"),"EN")</f>
        <v>EN</v>
      </c>
      <c r="E829" s="1" t="str">
        <f>IFERROR(__xludf.DUMMYFUNCTION("""COMPUTED_VALUE"""),"P4842")</f>
        <v>P4842</v>
      </c>
      <c r="F829" s="1">
        <f>IFERROR(__xludf.DUMMYFUNCTION("""COMPUTED_VALUE"""),138.0)</f>
        <v>138</v>
      </c>
    </row>
    <row r="830" ht="15.75" customHeight="1">
      <c r="A830" s="1" t="str">
        <f t="shared" si="3"/>
        <v>EN P2557 378</v>
      </c>
      <c r="C830" s="1" t="str">
        <f t="shared" si="2"/>
        <v>PT P2557</v>
      </c>
      <c r="D830" s="1" t="str">
        <f>IFERROR(__xludf.DUMMYFUNCTION("SPLIT(A830,"" "",TRUE,TRUE)"),"EN")</f>
        <v>EN</v>
      </c>
      <c r="E830" s="1" t="str">
        <f>IFERROR(__xludf.DUMMYFUNCTION("""COMPUTED_VALUE"""),"P2557")</f>
        <v>P2557</v>
      </c>
      <c r="F830" s="1">
        <f>IFERROR(__xludf.DUMMYFUNCTION("""COMPUTED_VALUE"""),378.0)</f>
        <v>378</v>
      </c>
    </row>
    <row r="831" ht="15.75" customHeight="1">
      <c r="A831" s="1" t="str">
        <f t="shared" si="3"/>
        <v>EN P1899 164</v>
      </c>
      <c r="C831" s="1" t="str">
        <f t="shared" si="2"/>
        <v>PT P1899</v>
      </c>
      <c r="D831" s="1" t="str">
        <f>IFERROR(__xludf.DUMMYFUNCTION("SPLIT(A831,"" "",TRUE,TRUE)"),"EN")</f>
        <v>EN</v>
      </c>
      <c r="E831" s="1" t="str">
        <f>IFERROR(__xludf.DUMMYFUNCTION("""COMPUTED_VALUE"""),"P1899")</f>
        <v>P1899</v>
      </c>
      <c r="F831" s="1">
        <f>IFERROR(__xludf.DUMMYFUNCTION("""COMPUTED_VALUE"""),164.0)</f>
        <v>164</v>
      </c>
    </row>
    <row r="832" ht="15.75" customHeight="1">
      <c r="A832" s="1" t="str">
        <f t="shared" si="3"/>
        <v>EN P5354 180</v>
      </c>
      <c r="C832" s="1" t="str">
        <f t="shared" si="2"/>
        <v>PT P5354</v>
      </c>
      <c r="D832" s="1" t="str">
        <f>IFERROR(__xludf.DUMMYFUNCTION("SPLIT(A832,"" "",TRUE,TRUE)"),"EN")</f>
        <v>EN</v>
      </c>
      <c r="E832" s="1" t="str">
        <f>IFERROR(__xludf.DUMMYFUNCTION("""COMPUTED_VALUE"""),"P5354")</f>
        <v>P5354</v>
      </c>
      <c r="F832" s="1">
        <f>IFERROR(__xludf.DUMMYFUNCTION("""COMPUTED_VALUE"""),180.0)</f>
        <v>180</v>
      </c>
    </row>
    <row r="833" ht="15.75" customHeight="1">
      <c r="A833" s="1" t="str">
        <f t="shared" si="3"/>
        <v>EN P3994 68</v>
      </c>
      <c r="C833" s="1" t="str">
        <f t="shared" si="2"/>
        <v>PT P3994</v>
      </c>
      <c r="D833" s="1" t="str">
        <f>IFERROR(__xludf.DUMMYFUNCTION("SPLIT(A833,"" "",TRUE,TRUE)"),"EN")</f>
        <v>EN</v>
      </c>
      <c r="E833" s="1" t="str">
        <f>IFERROR(__xludf.DUMMYFUNCTION("""COMPUTED_VALUE"""),"P3994")</f>
        <v>P3994</v>
      </c>
      <c r="F833" s="1">
        <f>IFERROR(__xludf.DUMMYFUNCTION("""COMPUTED_VALUE"""),68.0)</f>
        <v>68</v>
      </c>
    </row>
    <row r="834" ht="15.75" customHeight="1">
      <c r="A834" s="1" t="str">
        <f t="shared" si="3"/>
        <v>EN P2867 233</v>
      </c>
      <c r="C834" s="1" t="str">
        <f t="shared" si="2"/>
        <v>PT P2867</v>
      </c>
      <c r="D834" s="1" t="str">
        <f>IFERROR(__xludf.DUMMYFUNCTION("SPLIT(A834,"" "",TRUE,TRUE)"),"EN")</f>
        <v>EN</v>
      </c>
      <c r="E834" s="1" t="str">
        <f>IFERROR(__xludf.DUMMYFUNCTION("""COMPUTED_VALUE"""),"P2867")</f>
        <v>P2867</v>
      </c>
      <c r="F834" s="1">
        <f>IFERROR(__xludf.DUMMYFUNCTION("""COMPUTED_VALUE"""),233.0)</f>
        <v>233</v>
      </c>
    </row>
    <row r="835" ht="15.75" customHeight="1">
      <c r="A835" s="1" t="str">
        <f t="shared" si="3"/>
        <v>EN P3090 270</v>
      </c>
      <c r="C835" s="1" t="str">
        <f t="shared" si="2"/>
        <v>PT P3090</v>
      </c>
      <c r="D835" s="1" t="str">
        <f>IFERROR(__xludf.DUMMYFUNCTION("SPLIT(A835,"" "",TRUE,TRUE)"),"EN")</f>
        <v>EN</v>
      </c>
      <c r="E835" s="1" t="str">
        <f>IFERROR(__xludf.DUMMYFUNCTION("""COMPUTED_VALUE"""),"P3090")</f>
        <v>P3090</v>
      </c>
      <c r="F835" s="1">
        <f>IFERROR(__xludf.DUMMYFUNCTION("""COMPUTED_VALUE"""),270.0)</f>
        <v>270</v>
      </c>
    </row>
    <row r="836" ht="15.75" customHeight="1">
      <c r="A836" s="1" t="str">
        <f t="shared" si="3"/>
        <v>EN P2820 231</v>
      </c>
      <c r="C836" s="1" t="str">
        <f t="shared" si="2"/>
        <v>PT P2820</v>
      </c>
      <c r="D836" s="1" t="str">
        <f>IFERROR(__xludf.DUMMYFUNCTION("SPLIT(A836,"" "",TRUE,TRUE)"),"EN")</f>
        <v>EN</v>
      </c>
      <c r="E836" s="1" t="str">
        <f>IFERROR(__xludf.DUMMYFUNCTION("""COMPUTED_VALUE"""),"P2820")</f>
        <v>P2820</v>
      </c>
      <c r="F836" s="1">
        <f>IFERROR(__xludf.DUMMYFUNCTION("""COMPUTED_VALUE"""),231.0)</f>
        <v>231</v>
      </c>
    </row>
    <row r="837" ht="15.75" customHeight="1">
      <c r="A837" s="1" t="str">
        <f t="shared" si="3"/>
        <v>EN P4860 205</v>
      </c>
      <c r="C837" s="1" t="str">
        <f t="shared" si="2"/>
        <v>PT P4860</v>
      </c>
      <c r="D837" s="1" t="str">
        <f>IFERROR(__xludf.DUMMYFUNCTION("SPLIT(A837,"" "",TRUE,TRUE)"),"EN")</f>
        <v>EN</v>
      </c>
      <c r="E837" s="1" t="str">
        <f>IFERROR(__xludf.DUMMYFUNCTION("""COMPUTED_VALUE"""),"P4860")</f>
        <v>P4860</v>
      </c>
      <c r="F837" s="1">
        <f>IFERROR(__xludf.DUMMYFUNCTION("""COMPUTED_VALUE"""),205.0)</f>
        <v>205</v>
      </c>
    </row>
    <row r="838" ht="15.75" customHeight="1">
      <c r="A838" s="1" t="str">
        <f t="shared" si="3"/>
        <v>EN P5244 133</v>
      </c>
      <c r="C838" s="1" t="str">
        <f t="shared" si="2"/>
        <v>PT P5244</v>
      </c>
      <c r="D838" s="1" t="str">
        <f>IFERROR(__xludf.DUMMYFUNCTION("SPLIT(A838,"" "",TRUE,TRUE)"),"EN")</f>
        <v>EN</v>
      </c>
      <c r="E838" s="1" t="str">
        <f>IFERROR(__xludf.DUMMYFUNCTION("""COMPUTED_VALUE"""),"P5244")</f>
        <v>P5244</v>
      </c>
      <c r="F838" s="1">
        <f>IFERROR(__xludf.DUMMYFUNCTION("""COMPUTED_VALUE"""),133.0)</f>
        <v>133</v>
      </c>
    </row>
    <row r="839" ht="15.75" customHeight="1">
      <c r="A839" s="1" t="str">
        <f t="shared" si="3"/>
        <v>EN P1671 92</v>
      </c>
      <c r="C839" s="1" t="str">
        <f t="shared" si="2"/>
        <v>PT P1671</v>
      </c>
      <c r="D839" s="1" t="str">
        <f>IFERROR(__xludf.DUMMYFUNCTION("SPLIT(A839,"" "",TRUE,TRUE)"),"EN")</f>
        <v>EN</v>
      </c>
      <c r="E839" s="1" t="str">
        <f>IFERROR(__xludf.DUMMYFUNCTION("""COMPUTED_VALUE"""),"P1671")</f>
        <v>P1671</v>
      </c>
      <c r="F839" s="1">
        <f>IFERROR(__xludf.DUMMYFUNCTION("""COMPUTED_VALUE"""),92.0)</f>
        <v>92</v>
      </c>
    </row>
    <row r="840" ht="15.75" customHeight="1">
      <c r="A840" s="1" t="str">
        <f t="shared" si="3"/>
        <v>EN P1581 229</v>
      </c>
      <c r="C840" s="1" t="str">
        <f t="shared" si="2"/>
        <v>PT P1581</v>
      </c>
      <c r="D840" s="1" t="str">
        <f>IFERROR(__xludf.DUMMYFUNCTION("SPLIT(A840,"" "",TRUE,TRUE)"),"EN")</f>
        <v>EN</v>
      </c>
      <c r="E840" s="1" t="str">
        <f>IFERROR(__xludf.DUMMYFUNCTION("""COMPUTED_VALUE"""),"P1581")</f>
        <v>P1581</v>
      </c>
      <c r="F840" s="1">
        <f>IFERROR(__xludf.DUMMYFUNCTION("""COMPUTED_VALUE"""),229.0)</f>
        <v>229</v>
      </c>
    </row>
    <row r="841" ht="15.75" customHeight="1">
      <c r="A841" s="1" t="str">
        <f t="shared" si="3"/>
        <v>EN P1714 304</v>
      </c>
      <c r="C841" s="1" t="str">
        <f t="shared" si="2"/>
        <v>PT P1714</v>
      </c>
      <c r="D841" s="1" t="str">
        <f>IFERROR(__xludf.DUMMYFUNCTION("SPLIT(A841,"" "",TRUE,TRUE)"),"EN")</f>
        <v>EN</v>
      </c>
      <c r="E841" s="1" t="str">
        <f>IFERROR(__xludf.DUMMYFUNCTION("""COMPUTED_VALUE"""),"P1714")</f>
        <v>P1714</v>
      </c>
      <c r="F841" s="1">
        <f>IFERROR(__xludf.DUMMYFUNCTION("""COMPUTED_VALUE"""),304.0)</f>
        <v>304</v>
      </c>
    </row>
    <row r="842" ht="15.75" customHeight="1">
      <c r="A842" s="1" t="str">
        <f t="shared" si="3"/>
        <v>EN P3107 369</v>
      </c>
      <c r="C842" s="1" t="str">
        <f t="shared" si="2"/>
        <v>PT P3107</v>
      </c>
      <c r="D842" s="1" t="str">
        <f>IFERROR(__xludf.DUMMYFUNCTION("SPLIT(A842,"" "",TRUE,TRUE)"),"EN")</f>
        <v>EN</v>
      </c>
      <c r="E842" s="1" t="str">
        <f>IFERROR(__xludf.DUMMYFUNCTION("""COMPUTED_VALUE"""),"P3107")</f>
        <v>P3107</v>
      </c>
      <c r="F842" s="1">
        <f>IFERROR(__xludf.DUMMYFUNCTION("""COMPUTED_VALUE"""),369.0)</f>
        <v>369</v>
      </c>
    </row>
    <row r="843" ht="15.75" customHeight="1">
      <c r="A843" s="1" t="str">
        <f t="shared" si="3"/>
        <v>EN P2331 4</v>
      </c>
      <c r="C843" s="1" t="str">
        <f t="shared" si="2"/>
        <v>PT P2331</v>
      </c>
      <c r="D843" s="1" t="str">
        <f>IFERROR(__xludf.DUMMYFUNCTION("SPLIT(A843,"" "",TRUE,TRUE)"),"EN")</f>
        <v>EN</v>
      </c>
      <c r="E843" s="1" t="str">
        <f>IFERROR(__xludf.DUMMYFUNCTION("""COMPUTED_VALUE"""),"P2331")</f>
        <v>P2331</v>
      </c>
      <c r="F843" s="1">
        <f>IFERROR(__xludf.DUMMYFUNCTION("""COMPUTED_VALUE"""),4.0)</f>
        <v>4</v>
      </c>
    </row>
    <row r="844" ht="15.75" customHeight="1">
      <c r="A844" s="1" t="str">
        <f t="shared" si="3"/>
        <v>EN P4764 232</v>
      </c>
      <c r="C844" s="1" t="str">
        <f t="shared" si="2"/>
        <v>PT P4764</v>
      </c>
      <c r="D844" s="1" t="str">
        <f>IFERROR(__xludf.DUMMYFUNCTION("SPLIT(A844,"" "",TRUE,TRUE)"),"EN")</f>
        <v>EN</v>
      </c>
      <c r="E844" s="1" t="str">
        <f>IFERROR(__xludf.DUMMYFUNCTION("""COMPUTED_VALUE"""),"P4764")</f>
        <v>P4764</v>
      </c>
      <c r="F844" s="1">
        <f>IFERROR(__xludf.DUMMYFUNCTION("""COMPUTED_VALUE"""),232.0)</f>
        <v>232</v>
      </c>
    </row>
    <row r="845" ht="15.75" customHeight="1">
      <c r="A845" s="1" t="str">
        <f t="shared" si="3"/>
        <v>EN P5304 14</v>
      </c>
      <c r="C845" s="1" t="str">
        <f t="shared" si="2"/>
        <v>PT P5304</v>
      </c>
      <c r="D845" s="1" t="str">
        <f>IFERROR(__xludf.DUMMYFUNCTION("SPLIT(A845,"" "",TRUE,TRUE)"),"EN")</f>
        <v>EN</v>
      </c>
      <c r="E845" s="1" t="str">
        <f>IFERROR(__xludf.DUMMYFUNCTION("""COMPUTED_VALUE"""),"P5304")</f>
        <v>P5304</v>
      </c>
      <c r="F845" s="1">
        <f>IFERROR(__xludf.DUMMYFUNCTION("""COMPUTED_VALUE"""),14.0)</f>
        <v>14</v>
      </c>
    </row>
    <row r="846" ht="15.75" customHeight="1">
      <c r="A846" s="1" t="str">
        <f t="shared" si="3"/>
        <v>EN P265 392</v>
      </c>
      <c r="C846" s="1" t="str">
        <f t="shared" si="2"/>
        <v>PT P265</v>
      </c>
      <c r="D846" s="1" t="str">
        <f>IFERROR(__xludf.DUMMYFUNCTION("SPLIT(A846,"" "",TRUE,TRUE)"),"EN")</f>
        <v>EN</v>
      </c>
      <c r="E846" s="1" t="str">
        <f>IFERROR(__xludf.DUMMYFUNCTION("""COMPUTED_VALUE"""),"P265")</f>
        <v>P265</v>
      </c>
      <c r="F846" s="1">
        <f>IFERROR(__xludf.DUMMYFUNCTION("""COMPUTED_VALUE"""),392.0)</f>
        <v>392</v>
      </c>
    </row>
    <row r="847" ht="15.75" customHeight="1">
      <c r="A847" s="1" t="str">
        <f t="shared" si="3"/>
        <v>EN P5279 219</v>
      </c>
      <c r="C847" s="1" t="str">
        <f t="shared" si="2"/>
        <v>PT P5279</v>
      </c>
      <c r="D847" s="1" t="str">
        <f>IFERROR(__xludf.DUMMYFUNCTION("SPLIT(A847,"" "",TRUE,TRUE)"),"EN")</f>
        <v>EN</v>
      </c>
      <c r="E847" s="1" t="str">
        <f>IFERROR(__xludf.DUMMYFUNCTION("""COMPUTED_VALUE"""),"P5279")</f>
        <v>P5279</v>
      </c>
      <c r="F847" s="1">
        <f>IFERROR(__xludf.DUMMYFUNCTION("""COMPUTED_VALUE"""),219.0)</f>
        <v>219</v>
      </c>
    </row>
    <row r="848" ht="15.75" customHeight="1">
      <c r="A848" s="1" t="str">
        <f t="shared" si="3"/>
        <v>EN P888 44</v>
      </c>
      <c r="C848" s="1" t="str">
        <f t="shared" si="2"/>
        <v>PT P888</v>
      </c>
      <c r="D848" s="1" t="str">
        <f>IFERROR(__xludf.DUMMYFUNCTION("SPLIT(A848,"" "",TRUE,TRUE)"),"EN")</f>
        <v>EN</v>
      </c>
      <c r="E848" s="1" t="str">
        <f>IFERROR(__xludf.DUMMYFUNCTION("""COMPUTED_VALUE"""),"P888")</f>
        <v>P888</v>
      </c>
      <c r="F848" s="1">
        <f>IFERROR(__xludf.DUMMYFUNCTION("""COMPUTED_VALUE"""),44.0)</f>
        <v>44</v>
      </c>
    </row>
    <row r="849" ht="15.75" customHeight="1">
      <c r="A849" s="1" t="str">
        <f t="shared" si="3"/>
        <v>EN P5619 350</v>
      </c>
      <c r="C849" s="1" t="str">
        <f t="shared" si="2"/>
        <v>PT P5619</v>
      </c>
      <c r="D849" s="1" t="str">
        <f>IFERROR(__xludf.DUMMYFUNCTION("SPLIT(A849,"" "",TRUE,TRUE)"),"EN")</f>
        <v>EN</v>
      </c>
      <c r="E849" s="1" t="str">
        <f>IFERROR(__xludf.DUMMYFUNCTION("""COMPUTED_VALUE"""),"P5619")</f>
        <v>P5619</v>
      </c>
      <c r="F849" s="1">
        <f>IFERROR(__xludf.DUMMYFUNCTION("""COMPUTED_VALUE"""),350.0)</f>
        <v>350</v>
      </c>
    </row>
    <row r="850" ht="15.75" customHeight="1">
      <c r="A850" s="1" t="str">
        <f t="shared" si="3"/>
        <v>EN P1536 296</v>
      </c>
      <c r="C850" s="1" t="str">
        <f t="shared" si="2"/>
        <v>PT P1536</v>
      </c>
      <c r="D850" s="1" t="str">
        <f>IFERROR(__xludf.DUMMYFUNCTION("SPLIT(A850,"" "",TRUE,TRUE)"),"EN")</f>
        <v>EN</v>
      </c>
      <c r="E850" s="1" t="str">
        <f>IFERROR(__xludf.DUMMYFUNCTION("""COMPUTED_VALUE"""),"P1536")</f>
        <v>P1536</v>
      </c>
      <c r="F850" s="1">
        <f>IFERROR(__xludf.DUMMYFUNCTION("""COMPUTED_VALUE"""),296.0)</f>
        <v>296</v>
      </c>
    </row>
    <row r="851" ht="15.75" customHeight="1">
      <c r="A851" s="1" t="str">
        <f t="shared" si="3"/>
        <v>EN P749 329</v>
      </c>
      <c r="C851" s="1" t="str">
        <f t="shared" si="2"/>
        <v>PT P749</v>
      </c>
      <c r="D851" s="1" t="str">
        <f>IFERROR(__xludf.DUMMYFUNCTION("SPLIT(A851,"" "",TRUE,TRUE)"),"EN")</f>
        <v>EN</v>
      </c>
      <c r="E851" s="1" t="str">
        <f>IFERROR(__xludf.DUMMYFUNCTION("""COMPUTED_VALUE"""),"P749")</f>
        <v>P749</v>
      </c>
      <c r="F851" s="1">
        <f>IFERROR(__xludf.DUMMYFUNCTION("""COMPUTED_VALUE"""),329.0)</f>
        <v>329</v>
      </c>
    </row>
    <row r="852" ht="15.75" customHeight="1">
      <c r="A852" s="1" t="str">
        <f t="shared" si="3"/>
        <v>EN P1527 117</v>
      </c>
      <c r="C852" s="1" t="str">
        <f t="shared" si="2"/>
        <v>PT P1527</v>
      </c>
      <c r="D852" s="1" t="str">
        <f>IFERROR(__xludf.DUMMYFUNCTION("SPLIT(A852,"" "",TRUE,TRUE)"),"EN")</f>
        <v>EN</v>
      </c>
      <c r="E852" s="1" t="str">
        <f>IFERROR(__xludf.DUMMYFUNCTION("""COMPUTED_VALUE"""),"P1527")</f>
        <v>P1527</v>
      </c>
      <c r="F852" s="1">
        <f>IFERROR(__xludf.DUMMYFUNCTION("""COMPUTED_VALUE"""),117.0)</f>
        <v>117</v>
      </c>
    </row>
    <row r="853" ht="15.75" customHeight="1">
      <c r="A853" s="1" t="str">
        <f t="shared" si="3"/>
        <v>EN P2520 149</v>
      </c>
      <c r="C853" s="1" t="str">
        <f t="shared" si="2"/>
        <v>PT P2520</v>
      </c>
      <c r="D853" s="1" t="str">
        <f>IFERROR(__xludf.DUMMYFUNCTION("SPLIT(A853,"" "",TRUE,TRUE)"),"EN")</f>
        <v>EN</v>
      </c>
      <c r="E853" s="1" t="str">
        <f>IFERROR(__xludf.DUMMYFUNCTION("""COMPUTED_VALUE"""),"P2520")</f>
        <v>P2520</v>
      </c>
      <c r="F853" s="1">
        <f>IFERROR(__xludf.DUMMYFUNCTION("""COMPUTED_VALUE"""),149.0)</f>
        <v>149</v>
      </c>
    </row>
    <row r="854" ht="15.75" customHeight="1">
      <c r="A854" s="1" t="str">
        <f t="shared" si="3"/>
        <v>EN P2162 289</v>
      </c>
      <c r="C854" s="1" t="str">
        <f t="shared" si="2"/>
        <v>PT P2162</v>
      </c>
      <c r="D854" s="1" t="str">
        <f>IFERROR(__xludf.DUMMYFUNCTION("SPLIT(A854,"" "",TRUE,TRUE)"),"EN")</f>
        <v>EN</v>
      </c>
      <c r="E854" s="1" t="str">
        <f>IFERROR(__xludf.DUMMYFUNCTION("""COMPUTED_VALUE"""),"P2162")</f>
        <v>P2162</v>
      </c>
      <c r="F854" s="1">
        <f>IFERROR(__xludf.DUMMYFUNCTION("""COMPUTED_VALUE"""),289.0)</f>
        <v>289</v>
      </c>
    </row>
    <row r="855" ht="15.75" customHeight="1">
      <c r="A855" s="1" t="str">
        <f t="shared" si="3"/>
        <v>EN P4320 221</v>
      </c>
      <c r="C855" s="1" t="str">
        <f t="shared" si="2"/>
        <v>PT P4320</v>
      </c>
      <c r="D855" s="1" t="str">
        <f>IFERROR(__xludf.DUMMYFUNCTION("SPLIT(A855,"" "",TRUE,TRUE)"),"EN")</f>
        <v>EN</v>
      </c>
      <c r="E855" s="1" t="str">
        <f>IFERROR(__xludf.DUMMYFUNCTION("""COMPUTED_VALUE"""),"P4320")</f>
        <v>P4320</v>
      </c>
      <c r="F855" s="1">
        <f>IFERROR(__xludf.DUMMYFUNCTION("""COMPUTED_VALUE"""),221.0)</f>
        <v>221</v>
      </c>
    </row>
    <row r="856" ht="15.75" customHeight="1">
      <c r="A856" s="1" t="str">
        <f t="shared" si="3"/>
        <v>EN P4359 68</v>
      </c>
      <c r="C856" s="1" t="str">
        <f t="shared" si="2"/>
        <v>PT P4359</v>
      </c>
      <c r="D856" s="1" t="str">
        <f>IFERROR(__xludf.DUMMYFUNCTION("SPLIT(A856,"" "",TRUE,TRUE)"),"EN")</f>
        <v>EN</v>
      </c>
      <c r="E856" s="1" t="str">
        <f>IFERROR(__xludf.DUMMYFUNCTION("""COMPUTED_VALUE"""),"P4359")</f>
        <v>P4359</v>
      </c>
      <c r="F856" s="1">
        <f>IFERROR(__xludf.DUMMYFUNCTION("""COMPUTED_VALUE"""),68.0)</f>
        <v>68</v>
      </c>
    </row>
    <row r="857" ht="15.75" customHeight="1">
      <c r="A857" s="1" t="str">
        <f t="shared" si="3"/>
        <v>EN P2464 119</v>
      </c>
      <c r="C857" s="1" t="str">
        <f t="shared" si="2"/>
        <v>PT P2464</v>
      </c>
      <c r="D857" s="1" t="str">
        <f>IFERROR(__xludf.DUMMYFUNCTION("SPLIT(A857,"" "",TRUE,TRUE)"),"EN")</f>
        <v>EN</v>
      </c>
      <c r="E857" s="1" t="str">
        <f>IFERROR(__xludf.DUMMYFUNCTION("""COMPUTED_VALUE"""),"P2464")</f>
        <v>P2464</v>
      </c>
      <c r="F857" s="1">
        <f>IFERROR(__xludf.DUMMYFUNCTION("""COMPUTED_VALUE"""),119.0)</f>
        <v>119</v>
      </c>
    </row>
    <row r="858" ht="15.75" customHeight="1">
      <c r="A858" s="1" t="str">
        <f t="shared" si="3"/>
        <v>EN P3584 38</v>
      </c>
      <c r="C858" s="1" t="str">
        <f t="shared" si="2"/>
        <v>PT P3584</v>
      </c>
      <c r="D858" s="1" t="str">
        <f>IFERROR(__xludf.DUMMYFUNCTION("SPLIT(A858,"" "",TRUE,TRUE)"),"EN")</f>
        <v>EN</v>
      </c>
      <c r="E858" s="1" t="str">
        <f>IFERROR(__xludf.DUMMYFUNCTION("""COMPUTED_VALUE"""),"P3584")</f>
        <v>P3584</v>
      </c>
      <c r="F858" s="1">
        <f>IFERROR(__xludf.DUMMYFUNCTION("""COMPUTED_VALUE"""),38.0)</f>
        <v>38</v>
      </c>
    </row>
    <row r="859" ht="15.75" customHeight="1">
      <c r="A859" s="1" t="str">
        <f t="shared" si="3"/>
        <v>EN P1972 261</v>
      </c>
      <c r="C859" s="1" t="str">
        <f t="shared" si="2"/>
        <v>PT P1972</v>
      </c>
      <c r="D859" s="1" t="str">
        <f>IFERROR(__xludf.DUMMYFUNCTION("SPLIT(A859,"" "",TRUE,TRUE)"),"EN")</f>
        <v>EN</v>
      </c>
      <c r="E859" s="1" t="str">
        <f>IFERROR(__xludf.DUMMYFUNCTION("""COMPUTED_VALUE"""),"P1972")</f>
        <v>P1972</v>
      </c>
      <c r="F859" s="1">
        <f>IFERROR(__xludf.DUMMYFUNCTION("""COMPUTED_VALUE"""),261.0)</f>
        <v>261</v>
      </c>
    </row>
    <row r="860" ht="15.75" customHeight="1">
      <c r="A860" s="1" t="str">
        <f t="shared" si="3"/>
        <v>EN P5951 332</v>
      </c>
      <c r="C860" s="1" t="str">
        <f t="shared" si="2"/>
        <v>PT P5951</v>
      </c>
      <c r="D860" s="1" t="str">
        <f>IFERROR(__xludf.DUMMYFUNCTION("SPLIT(A860,"" "",TRUE,TRUE)"),"EN")</f>
        <v>EN</v>
      </c>
      <c r="E860" s="1" t="str">
        <f>IFERROR(__xludf.DUMMYFUNCTION("""COMPUTED_VALUE"""),"P5951")</f>
        <v>P5951</v>
      </c>
      <c r="F860" s="1">
        <f>IFERROR(__xludf.DUMMYFUNCTION("""COMPUTED_VALUE"""),332.0)</f>
        <v>332</v>
      </c>
    </row>
    <row r="861" ht="15.75" customHeight="1">
      <c r="A861" s="1" t="str">
        <f t="shared" si="3"/>
        <v>EN P1027 64</v>
      </c>
      <c r="C861" s="1" t="str">
        <f t="shared" si="2"/>
        <v>PT P1027</v>
      </c>
      <c r="D861" s="1" t="str">
        <f>IFERROR(__xludf.DUMMYFUNCTION("SPLIT(A861,"" "",TRUE,TRUE)"),"EN")</f>
        <v>EN</v>
      </c>
      <c r="E861" s="1" t="str">
        <f>IFERROR(__xludf.DUMMYFUNCTION("""COMPUTED_VALUE"""),"P1027")</f>
        <v>P1027</v>
      </c>
      <c r="F861" s="1">
        <f>IFERROR(__xludf.DUMMYFUNCTION("""COMPUTED_VALUE"""),64.0)</f>
        <v>64</v>
      </c>
    </row>
    <row r="862" ht="15.75" customHeight="1">
      <c r="A862" s="1" t="str">
        <f t="shared" si="3"/>
        <v>EN P682 248</v>
      </c>
      <c r="C862" s="1" t="str">
        <f t="shared" si="2"/>
        <v>PT P682</v>
      </c>
      <c r="D862" s="1" t="str">
        <f>IFERROR(__xludf.DUMMYFUNCTION("SPLIT(A862,"" "",TRUE,TRUE)"),"EN")</f>
        <v>EN</v>
      </c>
      <c r="E862" s="1" t="str">
        <f>IFERROR(__xludf.DUMMYFUNCTION("""COMPUTED_VALUE"""),"P682")</f>
        <v>P682</v>
      </c>
      <c r="F862" s="1">
        <f>IFERROR(__xludf.DUMMYFUNCTION("""COMPUTED_VALUE"""),248.0)</f>
        <v>248</v>
      </c>
    </row>
    <row r="863" ht="15.75" customHeight="1">
      <c r="A863" s="1" t="str">
        <f t="shared" si="3"/>
        <v>EN P5370 366</v>
      </c>
      <c r="C863" s="1" t="str">
        <f t="shared" si="2"/>
        <v>PT P5370</v>
      </c>
      <c r="D863" s="1" t="str">
        <f>IFERROR(__xludf.DUMMYFUNCTION("SPLIT(A863,"" "",TRUE,TRUE)"),"EN")</f>
        <v>EN</v>
      </c>
      <c r="E863" s="1" t="str">
        <f>IFERROR(__xludf.DUMMYFUNCTION("""COMPUTED_VALUE"""),"P5370")</f>
        <v>P5370</v>
      </c>
      <c r="F863" s="1">
        <f>IFERROR(__xludf.DUMMYFUNCTION("""COMPUTED_VALUE"""),366.0)</f>
        <v>366</v>
      </c>
    </row>
    <row r="864" ht="15.75" customHeight="1">
      <c r="A864" s="1" t="str">
        <f t="shared" si="3"/>
        <v>EN P4101 194</v>
      </c>
      <c r="C864" s="1" t="str">
        <f t="shared" si="2"/>
        <v>PT P4101</v>
      </c>
      <c r="D864" s="1" t="str">
        <f>IFERROR(__xludf.DUMMYFUNCTION("SPLIT(A864,"" "",TRUE,TRUE)"),"EN")</f>
        <v>EN</v>
      </c>
      <c r="E864" s="1" t="str">
        <f>IFERROR(__xludf.DUMMYFUNCTION("""COMPUTED_VALUE"""),"P4101")</f>
        <v>P4101</v>
      </c>
      <c r="F864" s="1">
        <f>IFERROR(__xludf.DUMMYFUNCTION("""COMPUTED_VALUE"""),194.0)</f>
        <v>194</v>
      </c>
    </row>
    <row r="865" ht="15.75" customHeight="1">
      <c r="A865" s="1" t="str">
        <f t="shared" si="3"/>
        <v>EN P2428 122</v>
      </c>
      <c r="C865" s="1" t="str">
        <f t="shared" si="2"/>
        <v>PT P2428</v>
      </c>
      <c r="D865" s="1" t="str">
        <f>IFERROR(__xludf.DUMMYFUNCTION("SPLIT(A865,"" "",TRUE,TRUE)"),"EN")</f>
        <v>EN</v>
      </c>
      <c r="E865" s="1" t="str">
        <f>IFERROR(__xludf.DUMMYFUNCTION("""COMPUTED_VALUE"""),"P2428")</f>
        <v>P2428</v>
      </c>
      <c r="F865" s="1">
        <f>IFERROR(__xludf.DUMMYFUNCTION("""COMPUTED_VALUE"""),122.0)</f>
        <v>122</v>
      </c>
    </row>
    <row r="866" ht="15.75" customHeight="1">
      <c r="A866" s="1" t="str">
        <f t="shared" si="3"/>
        <v>EN P1065 166</v>
      </c>
      <c r="C866" s="1" t="str">
        <f t="shared" si="2"/>
        <v>PT P1065</v>
      </c>
      <c r="D866" s="1" t="str">
        <f>IFERROR(__xludf.DUMMYFUNCTION("SPLIT(A866,"" "",TRUE,TRUE)"),"EN")</f>
        <v>EN</v>
      </c>
      <c r="E866" s="1" t="str">
        <f>IFERROR(__xludf.DUMMYFUNCTION("""COMPUTED_VALUE"""),"P1065")</f>
        <v>P1065</v>
      </c>
      <c r="F866" s="1">
        <f>IFERROR(__xludf.DUMMYFUNCTION("""COMPUTED_VALUE"""),166.0)</f>
        <v>166</v>
      </c>
    </row>
    <row r="867" ht="15.75" customHeight="1">
      <c r="A867" s="1" t="str">
        <f t="shared" si="3"/>
        <v>EN P5316 51</v>
      </c>
      <c r="C867" s="1" t="str">
        <f t="shared" si="2"/>
        <v>PT P5316</v>
      </c>
      <c r="D867" s="1" t="str">
        <f>IFERROR(__xludf.DUMMYFUNCTION("SPLIT(A867,"" "",TRUE,TRUE)"),"EN")</f>
        <v>EN</v>
      </c>
      <c r="E867" s="1" t="str">
        <f>IFERROR(__xludf.DUMMYFUNCTION("""COMPUTED_VALUE"""),"P5316")</f>
        <v>P5316</v>
      </c>
      <c r="F867" s="1">
        <f>IFERROR(__xludf.DUMMYFUNCTION("""COMPUTED_VALUE"""),51.0)</f>
        <v>51</v>
      </c>
    </row>
    <row r="868" ht="15.75" customHeight="1">
      <c r="A868" s="1" t="str">
        <f t="shared" si="3"/>
        <v>EN P3088 309</v>
      </c>
      <c r="C868" s="1" t="str">
        <f t="shared" si="2"/>
        <v>PT P3088</v>
      </c>
      <c r="D868" s="1" t="str">
        <f>IFERROR(__xludf.DUMMYFUNCTION("SPLIT(A868,"" "",TRUE,TRUE)"),"EN")</f>
        <v>EN</v>
      </c>
      <c r="E868" s="1" t="str">
        <f>IFERROR(__xludf.DUMMYFUNCTION("""COMPUTED_VALUE"""),"P3088")</f>
        <v>P3088</v>
      </c>
      <c r="F868" s="1">
        <f>IFERROR(__xludf.DUMMYFUNCTION("""COMPUTED_VALUE"""),309.0)</f>
        <v>309</v>
      </c>
    </row>
    <row r="869" ht="15.75" customHeight="1">
      <c r="A869" s="1" t="str">
        <f t="shared" si="3"/>
        <v>EN P2779 174</v>
      </c>
      <c r="C869" s="1" t="str">
        <f t="shared" si="2"/>
        <v>PT P2779</v>
      </c>
      <c r="D869" s="1" t="str">
        <f>IFERROR(__xludf.DUMMYFUNCTION("SPLIT(A869,"" "",TRUE,TRUE)"),"EN")</f>
        <v>EN</v>
      </c>
      <c r="E869" s="1" t="str">
        <f>IFERROR(__xludf.DUMMYFUNCTION("""COMPUTED_VALUE"""),"P2779")</f>
        <v>P2779</v>
      </c>
      <c r="F869" s="1">
        <f>IFERROR(__xludf.DUMMYFUNCTION("""COMPUTED_VALUE"""),174.0)</f>
        <v>174</v>
      </c>
    </row>
    <row r="870" ht="15.75" customHeight="1">
      <c r="A870" s="1" t="str">
        <f t="shared" si="3"/>
        <v>EN P487 380</v>
      </c>
      <c r="C870" s="1" t="str">
        <f t="shared" si="2"/>
        <v>PT P487</v>
      </c>
      <c r="D870" s="1" t="str">
        <f>IFERROR(__xludf.DUMMYFUNCTION("SPLIT(A870,"" "",TRUE,TRUE)"),"EN")</f>
        <v>EN</v>
      </c>
      <c r="E870" s="1" t="str">
        <f>IFERROR(__xludf.DUMMYFUNCTION("""COMPUTED_VALUE"""),"P487")</f>
        <v>P487</v>
      </c>
      <c r="F870" s="1">
        <f>IFERROR(__xludf.DUMMYFUNCTION("""COMPUTED_VALUE"""),380.0)</f>
        <v>380</v>
      </c>
    </row>
    <row r="871" ht="15.75" customHeight="1">
      <c r="A871" s="1" t="str">
        <f t="shared" si="3"/>
        <v>EN P2843 55</v>
      </c>
      <c r="C871" s="1" t="str">
        <f t="shared" si="2"/>
        <v>PT P2843</v>
      </c>
      <c r="D871" s="1" t="str">
        <f>IFERROR(__xludf.DUMMYFUNCTION("SPLIT(A871,"" "",TRUE,TRUE)"),"EN")</f>
        <v>EN</v>
      </c>
      <c r="E871" s="1" t="str">
        <f>IFERROR(__xludf.DUMMYFUNCTION("""COMPUTED_VALUE"""),"P2843")</f>
        <v>P2843</v>
      </c>
      <c r="F871" s="1">
        <f>IFERROR(__xludf.DUMMYFUNCTION("""COMPUTED_VALUE"""),55.0)</f>
        <v>55</v>
      </c>
    </row>
    <row r="872" ht="15.75" customHeight="1">
      <c r="A872" s="1" t="str">
        <f t="shared" si="3"/>
        <v>EN P655 347</v>
      </c>
      <c r="C872" s="1" t="str">
        <f t="shared" si="2"/>
        <v>PT P655</v>
      </c>
      <c r="D872" s="1" t="str">
        <f>IFERROR(__xludf.DUMMYFUNCTION("SPLIT(A872,"" "",TRUE,TRUE)"),"EN")</f>
        <v>EN</v>
      </c>
      <c r="E872" s="1" t="str">
        <f>IFERROR(__xludf.DUMMYFUNCTION("""COMPUTED_VALUE"""),"P655")</f>
        <v>P655</v>
      </c>
      <c r="F872" s="1">
        <f>IFERROR(__xludf.DUMMYFUNCTION("""COMPUTED_VALUE"""),347.0)</f>
        <v>347</v>
      </c>
    </row>
    <row r="873" ht="15.75" customHeight="1">
      <c r="A873" s="1" t="str">
        <f t="shared" si="3"/>
        <v>EN P3261 63</v>
      </c>
      <c r="C873" s="1" t="str">
        <f t="shared" si="2"/>
        <v>PT P3261</v>
      </c>
      <c r="D873" s="1" t="str">
        <f>IFERROR(__xludf.DUMMYFUNCTION("SPLIT(A873,"" "",TRUE,TRUE)"),"EN")</f>
        <v>EN</v>
      </c>
      <c r="E873" s="1" t="str">
        <f>IFERROR(__xludf.DUMMYFUNCTION("""COMPUTED_VALUE"""),"P3261")</f>
        <v>P3261</v>
      </c>
      <c r="F873" s="1">
        <f>IFERROR(__xludf.DUMMYFUNCTION("""COMPUTED_VALUE"""),63.0)</f>
        <v>63</v>
      </c>
    </row>
    <row r="874" ht="15.75" customHeight="1">
      <c r="A874" s="1" t="str">
        <f t="shared" si="3"/>
        <v>EN P1978 393</v>
      </c>
      <c r="C874" s="1" t="str">
        <f t="shared" si="2"/>
        <v>PT P1978</v>
      </c>
      <c r="D874" s="1" t="str">
        <f>IFERROR(__xludf.DUMMYFUNCTION("SPLIT(A874,"" "",TRUE,TRUE)"),"EN")</f>
        <v>EN</v>
      </c>
      <c r="E874" s="1" t="str">
        <f>IFERROR(__xludf.DUMMYFUNCTION("""COMPUTED_VALUE"""),"P1978")</f>
        <v>P1978</v>
      </c>
      <c r="F874" s="1">
        <f>IFERROR(__xludf.DUMMYFUNCTION("""COMPUTED_VALUE"""),393.0)</f>
        <v>393</v>
      </c>
    </row>
    <row r="875" ht="15.75" customHeight="1">
      <c r="A875" s="1" t="str">
        <f t="shared" si="3"/>
        <v>EN P4903 250</v>
      </c>
      <c r="C875" s="1" t="str">
        <f t="shared" si="2"/>
        <v>PT P4903</v>
      </c>
      <c r="D875" s="1" t="str">
        <f>IFERROR(__xludf.DUMMYFUNCTION("SPLIT(A875,"" "",TRUE,TRUE)"),"EN")</f>
        <v>EN</v>
      </c>
      <c r="E875" s="1" t="str">
        <f>IFERROR(__xludf.DUMMYFUNCTION("""COMPUTED_VALUE"""),"P4903")</f>
        <v>P4903</v>
      </c>
      <c r="F875" s="1">
        <f>IFERROR(__xludf.DUMMYFUNCTION("""COMPUTED_VALUE"""),250.0)</f>
        <v>250</v>
      </c>
    </row>
    <row r="876" ht="15.75" customHeight="1">
      <c r="A876" s="1" t="str">
        <f t="shared" si="3"/>
        <v>EN P3066 89</v>
      </c>
      <c r="C876" s="1" t="str">
        <f t="shared" si="2"/>
        <v>PT P3066</v>
      </c>
      <c r="D876" s="1" t="str">
        <f>IFERROR(__xludf.DUMMYFUNCTION("SPLIT(A876,"" "",TRUE,TRUE)"),"EN")</f>
        <v>EN</v>
      </c>
      <c r="E876" s="1" t="str">
        <f>IFERROR(__xludf.DUMMYFUNCTION("""COMPUTED_VALUE"""),"P3066")</f>
        <v>P3066</v>
      </c>
      <c r="F876" s="1">
        <f>IFERROR(__xludf.DUMMYFUNCTION("""COMPUTED_VALUE"""),89.0)</f>
        <v>89</v>
      </c>
    </row>
    <row r="877" ht="15.75" customHeight="1">
      <c r="A877" s="1" t="str">
        <f t="shared" si="3"/>
        <v>EN P942 195</v>
      </c>
      <c r="C877" s="1" t="str">
        <f t="shared" si="2"/>
        <v>PT P942</v>
      </c>
      <c r="D877" s="1" t="str">
        <f>IFERROR(__xludf.DUMMYFUNCTION("SPLIT(A877,"" "",TRUE,TRUE)"),"EN")</f>
        <v>EN</v>
      </c>
      <c r="E877" s="1" t="str">
        <f>IFERROR(__xludf.DUMMYFUNCTION("""COMPUTED_VALUE"""),"P942")</f>
        <v>P942</v>
      </c>
      <c r="F877" s="1">
        <f>IFERROR(__xludf.DUMMYFUNCTION("""COMPUTED_VALUE"""),195.0)</f>
        <v>195</v>
      </c>
    </row>
    <row r="878" ht="15.75" customHeight="1">
      <c r="A878" s="1" t="str">
        <f t="shared" si="3"/>
        <v>EN P5784 138</v>
      </c>
      <c r="C878" s="1" t="str">
        <f t="shared" si="2"/>
        <v>PT P5784</v>
      </c>
      <c r="D878" s="1" t="str">
        <f>IFERROR(__xludf.DUMMYFUNCTION("SPLIT(A878,"" "",TRUE,TRUE)"),"EN")</f>
        <v>EN</v>
      </c>
      <c r="E878" s="1" t="str">
        <f>IFERROR(__xludf.DUMMYFUNCTION("""COMPUTED_VALUE"""),"P5784")</f>
        <v>P5784</v>
      </c>
      <c r="F878" s="1">
        <f>IFERROR(__xludf.DUMMYFUNCTION("""COMPUTED_VALUE"""),138.0)</f>
        <v>138</v>
      </c>
    </row>
    <row r="879" ht="15.75" customHeight="1">
      <c r="A879" s="1" t="str">
        <f t="shared" si="3"/>
        <v>EN P5119 243</v>
      </c>
      <c r="C879" s="1" t="str">
        <f t="shared" si="2"/>
        <v>PT P5119</v>
      </c>
      <c r="D879" s="1" t="str">
        <f>IFERROR(__xludf.DUMMYFUNCTION("SPLIT(A879,"" "",TRUE,TRUE)"),"EN")</f>
        <v>EN</v>
      </c>
      <c r="E879" s="1" t="str">
        <f>IFERROR(__xludf.DUMMYFUNCTION("""COMPUTED_VALUE"""),"P5119")</f>
        <v>P5119</v>
      </c>
      <c r="F879" s="1">
        <f>IFERROR(__xludf.DUMMYFUNCTION("""COMPUTED_VALUE"""),243.0)</f>
        <v>243</v>
      </c>
    </row>
    <row r="880" ht="15.75" customHeight="1">
      <c r="A880" s="1" t="str">
        <f t="shared" si="3"/>
        <v>EN P2067 390</v>
      </c>
      <c r="C880" s="1" t="str">
        <f t="shared" si="2"/>
        <v>PT P2067</v>
      </c>
      <c r="D880" s="1" t="str">
        <f>IFERROR(__xludf.DUMMYFUNCTION("SPLIT(A880,"" "",TRUE,TRUE)"),"EN")</f>
        <v>EN</v>
      </c>
      <c r="E880" s="1" t="str">
        <f>IFERROR(__xludf.DUMMYFUNCTION("""COMPUTED_VALUE"""),"P2067")</f>
        <v>P2067</v>
      </c>
      <c r="F880" s="1">
        <f>IFERROR(__xludf.DUMMYFUNCTION("""COMPUTED_VALUE"""),390.0)</f>
        <v>390</v>
      </c>
    </row>
    <row r="881" ht="15.75" customHeight="1">
      <c r="A881" s="1" t="str">
        <f t="shared" si="3"/>
        <v>EN P2451 160</v>
      </c>
      <c r="C881" s="1" t="str">
        <f t="shared" si="2"/>
        <v>PT P2451</v>
      </c>
      <c r="D881" s="1" t="str">
        <f>IFERROR(__xludf.DUMMYFUNCTION("SPLIT(A881,"" "",TRUE,TRUE)"),"EN")</f>
        <v>EN</v>
      </c>
      <c r="E881" s="1" t="str">
        <f>IFERROR(__xludf.DUMMYFUNCTION("""COMPUTED_VALUE"""),"P2451")</f>
        <v>P2451</v>
      </c>
      <c r="F881" s="1">
        <f>IFERROR(__xludf.DUMMYFUNCTION("""COMPUTED_VALUE"""),160.0)</f>
        <v>160</v>
      </c>
    </row>
    <row r="882" ht="15.75" customHeight="1">
      <c r="A882" s="1" t="str">
        <f t="shared" si="3"/>
        <v>EN P695 333</v>
      </c>
      <c r="C882" s="1" t="str">
        <f t="shared" si="2"/>
        <v>PT P695</v>
      </c>
      <c r="D882" s="1" t="str">
        <f>IFERROR(__xludf.DUMMYFUNCTION("SPLIT(A882,"" "",TRUE,TRUE)"),"EN")</f>
        <v>EN</v>
      </c>
      <c r="E882" s="1" t="str">
        <f>IFERROR(__xludf.DUMMYFUNCTION("""COMPUTED_VALUE"""),"P695")</f>
        <v>P695</v>
      </c>
      <c r="F882" s="1">
        <f>IFERROR(__xludf.DUMMYFUNCTION("""COMPUTED_VALUE"""),333.0)</f>
        <v>333</v>
      </c>
    </row>
    <row r="883" ht="15.75" customHeight="1">
      <c r="A883" s="1" t="str">
        <f t="shared" si="3"/>
        <v>EN P1553 347</v>
      </c>
      <c r="C883" s="1" t="str">
        <f t="shared" si="2"/>
        <v>PT P1553</v>
      </c>
      <c r="D883" s="1" t="str">
        <f>IFERROR(__xludf.DUMMYFUNCTION("SPLIT(A883,"" "",TRUE,TRUE)"),"EN")</f>
        <v>EN</v>
      </c>
      <c r="E883" s="1" t="str">
        <f>IFERROR(__xludf.DUMMYFUNCTION("""COMPUTED_VALUE"""),"P1553")</f>
        <v>P1553</v>
      </c>
      <c r="F883" s="1">
        <f>IFERROR(__xludf.DUMMYFUNCTION("""COMPUTED_VALUE"""),347.0)</f>
        <v>347</v>
      </c>
    </row>
    <row r="884" ht="15.75" customHeight="1">
      <c r="A884" s="1" t="str">
        <f t="shared" si="3"/>
        <v>EN P5102 157</v>
      </c>
      <c r="C884" s="1" t="str">
        <f t="shared" si="2"/>
        <v>PT P5102</v>
      </c>
      <c r="D884" s="1" t="str">
        <f>IFERROR(__xludf.DUMMYFUNCTION("SPLIT(A884,"" "",TRUE,TRUE)"),"EN")</f>
        <v>EN</v>
      </c>
      <c r="E884" s="1" t="str">
        <f>IFERROR(__xludf.DUMMYFUNCTION("""COMPUTED_VALUE"""),"P5102")</f>
        <v>P5102</v>
      </c>
      <c r="F884" s="1">
        <f>IFERROR(__xludf.DUMMYFUNCTION("""COMPUTED_VALUE"""),157.0)</f>
        <v>157</v>
      </c>
    </row>
    <row r="885" ht="15.75" customHeight="1">
      <c r="A885" s="1" t="str">
        <f t="shared" si="3"/>
        <v>EN P5205 319</v>
      </c>
      <c r="C885" s="1" t="str">
        <f t="shared" si="2"/>
        <v>PT P5205</v>
      </c>
      <c r="D885" s="1" t="str">
        <f>IFERROR(__xludf.DUMMYFUNCTION("SPLIT(A885,"" "",TRUE,TRUE)"),"EN")</f>
        <v>EN</v>
      </c>
      <c r="E885" s="1" t="str">
        <f>IFERROR(__xludf.DUMMYFUNCTION("""COMPUTED_VALUE"""),"P5205")</f>
        <v>P5205</v>
      </c>
      <c r="F885" s="1">
        <f>IFERROR(__xludf.DUMMYFUNCTION("""COMPUTED_VALUE"""),319.0)</f>
        <v>319</v>
      </c>
    </row>
    <row r="886" ht="15.75" customHeight="1">
      <c r="A886" s="1" t="str">
        <f t="shared" si="3"/>
        <v>EN P841 229</v>
      </c>
      <c r="C886" s="1" t="str">
        <f t="shared" si="2"/>
        <v>PT P841</v>
      </c>
      <c r="D886" s="1" t="str">
        <f>IFERROR(__xludf.DUMMYFUNCTION("SPLIT(A886,"" "",TRUE,TRUE)"),"EN")</f>
        <v>EN</v>
      </c>
      <c r="E886" s="1" t="str">
        <f>IFERROR(__xludf.DUMMYFUNCTION("""COMPUTED_VALUE"""),"P841")</f>
        <v>P841</v>
      </c>
      <c r="F886" s="1">
        <f>IFERROR(__xludf.DUMMYFUNCTION("""COMPUTED_VALUE"""),229.0)</f>
        <v>229</v>
      </c>
    </row>
    <row r="887" ht="15.75" customHeight="1">
      <c r="A887" s="1" t="str">
        <f t="shared" si="3"/>
        <v>EN P2955 359</v>
      </c>
      <c r="C887" s="1" t="str">
        <f t="shared" si="2"/>
        <v>PT P2955</v>
      </c>
      <c r="D887" s="1" t="str">
        <f>IFERROR(__xludf.DUMMYFUNCTION("SPLIT(A887,"" "",TRUE,TRUE)"),"EN")</f>
        <v>EN</v>
      </c>
      <c r="E887" s="1" t="str">
        <f>IFERROR(__xludf.DUMMYFUNCTION("""COMPUTED_VALUE"""),"P2955")</f>
        <v>P2955</v>
      </c>
      <c r="F887" s="1">
        <f>IFERROR(__xludf.DUMMYFUNCTION("""COMPUTED_VALUE"""),359.0)</f>
        <v>359</v>
      </c>
    </row>
    <row r="888" ht="15.75" customHeight="1">
      <c r="A888" s="1" t="str">
        <f t="shared" si="3"/>
        <v>EN P1595 340</v>
      </c>
      <c r="C888" s="1" t="str">
        <f t="shared" si="2"/>
        <v>PT P1595</v>
      </c>
      <c r="D888" s="1" t="str">
        <f>IFERROR(__xludf.DUMMYFUNCTION("SPLIT(A888,"" "",TRUE,TRUE)"),"EN")</f>
        <v>EN</v>
      </c>
      <c r="E888" s="1" t="str">
        <f>IFERROR(__xludf.DUMMYFUNCTION("""COMPUTED_VALUE"""),"P1595")</f>
        <v>P1595</v>
      </c>
      <c r="F888" s="1">
        <f>IFERROR(__xludf.DUMMYFUNCTION("""COMPUTED_VALUE"""),340.0)</f>
        <v>340</v>
      </c>
    </row>
    <row r="889" ht="15.75" customHeight="1">
      <c r="A889" s="1" t="str">
        <f t="shared" si="3"/>
        <v>EN P420 226</v>
      </c>
      <c r="C889" s="1" t="str">
        <f t="shared" si="2"/>
        <v>PT P420</v>
      </c>
      <c r="D889" s="1" t="str">
        <f>IFERROR(__xludf.DUMMYFUNCTION("SPLIT(A889,"" "",TRUE,TRUE)"),"EN")</f>
        <v>EN</v>
      </c>
      <c r="E889" s="1" t="str">
        <f>IFERROR(__xludf.DUMMYFUNCTION("""COMPUTED_VALUE"""),"P420")</f>
        <v>P420</v>
      </c>
      <c r="F889" s="1">
        <f>IFERROR(__xludf.DUMMYFUNCTION("""COMPUTED_VALUE"""),226.0)</f>
        <v>226</v>
      </c>
    </row>
    <row r="890" ht="15.75" customHeight="1">
      <c r="A890" s="1" t="str">
        <f t="shared" si="3"/>
        <v>EN P5559 234</v>
      </c>
      <c r="C890" s="1" t="str">
        <f t="shared" si="2"/>
        <v>PT P5559</v>
      </c>
      <c r="D890" s="1" t="str">
        <f>IFERROR(__xludf.DUMMYFUNCTION("SPLIT(A890,"" "",TRUE,TRUE)"),"EN")</f>
        <v>EN</v>
      </c>
      <c r="E890" s="1" t="str">
        <f>IFERROR(__xludf.DUMMYFUNCTION("""COMPUTED_VALUE"""),"P5559")</f>
        <v>P5559</v>
      </c>
      <c r="F890" s="1">
        <f>IFERROR(__xludf.DUMMYFUNCTION("""COMPUTED_VALUE"""),234.0)</f>
        <v>234</v>
      </c>
    </row>
    <row r="891" ht="15.75" customHeight="1">
      <c r="A891" s="1" t="str">
        <f t="shared" si="3"/>
        <v>EN P454 9</v>
      </c>
      <c r="C891" s="1" t="str">
        <f t="shared" si="2"/>
        <v>PT P454</v>
      </c>
      <c r="D891" s="1" t="str">
        <f>IFERROR(__xludf.DUMMYFUNCTION("SPLIT(A891,"" "",TRUE,TRUE)"),"EN")</f>
        <v>EN</v>
      </c>
      <c r="E891" s="1" t="str">
        <f>IFERROR(__xludf.DUMMYFUNCTION("""COMPUTED_VALUE"""),"P454")</f>
        <v>P454</v>
      </c>
      <c r="F891" s="1">
        <f>IFERROR(__xludf.DUMMYFUNCTION("""COMPUTED_VALUE"""),9.0)</f>
        <v>9</v>
      </c>
    </row>
    <row r="892" ht="15.75" customHeight="1">
      <c r="A892" s="1" t="str">
        <f t="shared" si="3"/>
        <v>EN P1663 90</v>
      </c>
      <c r="C892" s="1" t="str">
        <f t="shared" si="2"/>
        <v>PT P1663</v>
      </c>
      <c r="D892" s="1" t="str">
        <f>IFERROR(__xludf.DUMMYFUNCTION("SPLIT(A892,"" "",TRUE,TRUE)"),"EN")</f>
        <v>EN</v>
      </c>
      <c r="E892" s="1" t="str">
        <f>IFERROR(__xludf.DUMMYFUNCTION("""COMPUTED_VALUE"""),"P1663")</f>
        <v>P1663</v>
      </c>
      <c r="F892" s="1">
        <f>IFERROR(__xludf.DUMMYFUNCTION("""COMPUTED_VALUE"""),90.0)</f>
        <v>90</v>
      </c>
    </row>
    <row r="893" ht="15.75" customHeight="1">
      <c r="A893" s="1" t="str">
        <f t="shared" si="3"/>
        <v>EN P5602 224</v>
      </c>
      <c r="C893" s="1" t="str">
        <f t="shared" si="2"/>
        <v>PT P5602</v>
      </c>
      <c r="D893" s="1" t="str">
        <f>IFERROR(__xludf.DUMMYFUNCTION("SPLIT(A893,"" "",TRUE,TRUE)"),"EN")</f>
        <v>EN</v>
      </c>
      <c r="E893" s="1" t="str">
        <f>IFERROR(__xludf.DUMMYFUNCTION("""COMPUTED_VALUE"""),"P5602")</f>
        <v>P5602</v>
      </c>
      <c r="F893" s="1">
        <f>IFERROR(__xludf.DUMMYFUNCTION("""COMPUTED_VALUE"""),224.0)</f>
        <v>224</v>
      </c>
    </row>
    <row r="894" ht="15.75" customHeight="1">
      <c r="A894" s="1" t="str">
        <f t="shared" si="3"/>
        <v>EN P1402 204</v>
      </c>
      <c r="C894" s="1" t="str">
        <f t="shared" si="2"/>
        <v>PT P1402</v>
      </c>
      <c r="D894" s="1" t="str">
        <f>IFERROR(__xludf.DUMMYFUNCTION("SPLIT(A894,"" "",TRUE,TRUE)"),"EN")</f>
        <v>EN</v>
      </c>
      <c r="E894" s="1" t="str">
        <f>IFERROR(__xludf.DUMMYFUNCTION("""COMPUTED_VALUE"""),"P1402")</f>
        <v>P1402</v>
      </c>
      <c r="F894" s="1">
        <f>IFERROR(__xludf.DUMMYFUNCTION("""COMPUTED_VALUE"""),204.0)</f>
        <v>204</v>
      </c>
    </row>
    <row r="895" ht="15.75" customHeight="1">
      <c r="A895" s="1" t="str">
        <f t="shared" si="3"/>
        <v>EN P3156 310</v>
      </c>
      <c r="C895" s="1" t="str">
        <f t="shared" si="2"/>
        <v>PT P3156</v>
      </c>
      <c r="D895" s="1" t="str">
        <f>IFERROR(__xludf.DUMMYFUNCTION("SPLIT(A895,"" "",TRUE,TRUE)"),"EN")</f>
        <v>EN</v>
      </c>
      <c r="E895" s="1" t="str">
        <f>IFERROR(__xludf.DUMMYFUNCTION("""COMPUTED_VALUE"""),"P3156")</f>
        <v>P3156</v>
      </c>
      <c r="F895" s="1">
        <f>IFERROR(__xludf.DUMMYFUNCTION("""COMPUTED_VALUE"""),310.0)</f>
        <v>310</v>
      </c>
    </row>
    <row r="896" ht="15.75" customHeight="1">
      <c r="A896" s="1" t="str">
        <f t="shared" si="3"/>
        <v>EN P3071 293</v>
      </c>
      <c r="C896" s="1" t="str">
        <f t="shared" si="2"/>
        <v>PT P3071</v>
      </c>
      <c r="D896" s="1" t="str">
        <f>IFERROR(__xludf.DUMMYFUNCTION("SPLIT(A896,"" "",TRUE,TRUE)"),"EN")</f>
        <v>EN</v>
      </c>
      <c r="E896" s="1" t="str">
        <f>IFERROR(__xludf.DUMMYFUNCTION("""COMPUTED_VALUE"""),"P3071")</f>
        <v>P3071</v>
      </c>
      <c r="F896" s="1">
        <f>IFERROR(__xludf.DUMMYFUNCTION("""COMPUTED_VALUE"""),293.0)</f>
        <v>293</v>
      </c>
    </row>
    <row r="897" ht="15.75" customHeight="1">
      <c r="A897" s="1" t="str">
        <f t="shared" si="3"/>
        <v>EN P3734 269</v>
      </c>
      <c r="C897" s="1" t="str">
        <f t="shared" si="2"/>
        <v>PT P3734</v>
      </c>
      <c r="D897" s="1" t="str">
        <f>IFERROR(__xludf.DUMMYFUNCTION("SPLIT(A897,"" "",TRUE,TRUE)"),"EN")</f>
        <v>EN</v>
      </c>
      <c r="E897" s="1" t="str">
        <f>IFERROR(__xludf.DUMMYFUNCTION("""COMPUTED_VALUE"""),"P3734")</f>
        <v>P3734</v>
      </c>
      <c r="F897" s="1">
        <f>IFERROR(__xludf.DUMMYFUNCTION("""COMPUTED_VALUE"""),269.0)</f>
        <v>269</v>
      </c>
    </row>
    <row r="898" ht="15.75" customHeight="1">
      <c r="A898" s="1" t="str">
        <f t="shared" si="3"/>
        <v>EN P876 257</v>
      </c>
      <c r="C898" s="1" t="str">
        <f t="shared" si="2"/>
        <v>PT P876</v>
      </c>
      <c r="D898" s="1" t="str">
        <f>IFERROR(__xludf.DUMMYFUNCTION("SPLIT(A898,"" "",TRUE,TRUE)"),"EN")</f>
        <v>EN</v>
      </c>
      <c r="E898" s="1" t="str">
        <f>IFERROR(__xludf.DUMMYFUNCTION("""COMPUTED_VALUE"""),"P876")</f>
        <v>P876</v>
      </c>
      <c r="F898" s="1">
        <f>IFERROR(__xludf.DUMMYFUNCTION("""COMPUTED_VALUE"""),257.0)</f>
        <v>257</v>
      </c>
    </row>
    <row r="899" ht="15.75" customHeight="1">
      <c r="A899" s="1" t="str">
        <f t="shared" si="3"/>
        <v>EN P3598 302</v>
      </c>
      <c r="C899" s="1" t="str">
        <f t="shared" si="2"/>
        <v>PT P3598</v>
      </c>
      <c r="D899" s="1" t="str">
        <f>IFERROR(__xludf.DUMMYFUNCTION("SPLIT(A899,"" "",TRUE,TRUE)"),"EN")</f>
        <v>EN</v>
      </c>
      <c r="E899" s="1" t="str">
        <f>IFERROR(__xludf.DUMMYFUNCTION("""COMPUTED_VALUE"""),"P3598")</f>
        <v>P3598</v>
      </c>
      <c r="F899" s="1">
        <f>IFERROR(__xludf.DUMMYFUNCTION("""COMPUTED_VALUE"""),302.0)</f>
        <v>302</v>
      </c>
    </row>
    <row r="900" ht="15.75" customHeight="1">
      <c r="A900" s="1" t="str">
        <f t="shared" si="3"/>
        <v>EN P1779 216</v>
      </c>
      <c r="C900" s="1" t="str">
        <f t="shared" si="2"/>
        <v>PT P1779</v>
      </c>
      <c r="D900" s="1" t="str">
        <f>IFERROR(__xludf.DUMMYFUNCTION("SPLIT(A900,"" "",TRUE,TRUE)"),"EN")</f>
        <v>EN</v>
      </c>
      <c r="E900" s="1" t="str">
        <f>IFERROR(__xludf.DUMMYFUNCTION("""COMPUTED_VALUE"""),"P1779")</f>
        <v>P1779</v>
      </c>
      <c r="F900" s="1">
        <f>IFERROR(__xludf.DUMMYFUNCTION("""COMPUTED_VALUE"""),216.0)</f>
        <v>216</v>
      </c>
    </row>
    <row r="901" ht="15.75" customHeight="1">
      <c r="A901" s="1" t="str">
        <f t="shared" si="3"/>
        <v>EN P3871 132</v>
      </c>
      <c r="C901" s="1" t="str">
        <f t="shared" si="2"/>
        <v>PT P3871</v>
      </c>
      <c r="D901" s="1" t="str">
        <f>IFERROR(__xludf.DUMMYFUNCTION("SPLIT(A901,"" "",TRUE,TRUE)"),"EN")</f>
        <v>EN</v>
      </c>
      <c r="E901" s="1" t="str">
        <f>IFERROR(__xludf.DUMMYFUNCTION("""COMPUTED_VALUE"""),"P3871")</f>
        <v>P3871</v>
      </c>
      <c r="F901" s="1">
        <f>IFERROR(__xludf.DUMMYFUNCTION("""COMPUTED_VALUE"""),132.0)</f>
        <v>132</v>
      </c>
    </row>
    <row r="902" ht="15.75" customHeight="1">
      <c r="A902" s="1" t="str">
        <f t="shared" si="3"/>
        <v>EN P7 301</v>
      </c>
      <c r="C902" s="1" t="str">
        <f t="shared" si="2"/>
        <v>PT P7</v>
      </c>
      <c r="D902" s="1" t="str">
        <f>IFERROR(__xludf.DUMMYFUNCTION("SPLIT(A902,"" "",TRUE,TRUE)"),"EN")</f>
        <v>EN</v>
      </c>
      <c r="E902" s="1" t="str">
        <f>IFERROR(__xludf.DUMMYFUNCTION("""COMPUTED_VALUE"""),"P7")</f>
        <v>P7</v>
      </c>
      <c r="F902" s="1">
        <f>IFERROR(__xludf.DUMMYFUNCTION("""COMPUTED_VALUE"""),301.0)</f>
        <v>301</v>
      </c>
    </row>
    <row r="903" ht="15.75" customHeight="1">
      <c r="A903" s="1" t="str">
        <f t="shared" si="3"/>
        <v>EN P4533 176</v>
      </c>
      <c r="C903" s="1" t="str">
        <f t="shared" si="2"/>
        <v>PT P4533</v>
      </c>
      <c r="D903" s="1" t="str">
        <f>IFERROR(__xludf.DUMMYFUNCTION("SPLIT(A903,"" "",TRUE,TRUE)"),"EN")</f>
        <v>EN</v>
      </c>
      <c r="E903" s="1" t="str">
        <f>IFERROR(__xludf.DUMMYFUNCTION("""COMPUTED_VALUE"""),"P4533")</f>
        <v>P4533</v>
      </c>
      <c r="F903" s="1">
        <f>IFERROR(__xludf.DUMMYFUNCTION("""COMPUTED_VALUE"""),176.0)</f>
        <v>176</v>
      </c>
    </row>
    <row r="904" ht="15.75" customHeight="1">
      <c r="A904" s="1" t="str">
        <f t="shared" si="3"/>
        <v>EN P913 277</v>
      </c>
      <c r="C904" s="1" t="str">
        <f t="shared" si="2"/>
        <v>PT P913</v>
      </c>
      <c r="D904" s="1" t="str">
        <f>IFERROR(__xludf.DUMMYFUNCTION("SPLIT(A904,"" "",TRUE,TRUE)"),"EN")</f>
        <v>EN</v>
      </c>
      <c r="E904" s="1" t="str">
        <f>IFERROR(__xludf.DUMMYFUNCTION("""COMPUTED_VALUE"""),"P913")</f>
        <v>P913</v>
      </c>
      <c r="F904" s="1">
        <f>IFERROR(__xludf.DUMMYFUNCTION("""COMPUTED_VALUE"""),277.0)</f>
        <v>277</v>
      </c>
    </row>
    <row r="905" ht="15.75" customHeight="1">
      <c r="A905" s="1" t="str">
        <f t="shared" si="3"/>
        <v>EN P1349 41</v>
      </c>
      <c r="C905" s="1" t="str">
        <f t="shared" si="2"/>
        <v>PT P1349</v>
      </c>
      <c r="D905" s="1" t="str">
        <f>IFERROR(__xludf.DUMMYFUNCTION("SPLIT(A905,"" "",TRUE,TRUE)"),"EN")</f>
        <v>EN</v>
      </c>
      <c r="E905" s="1" t="str">
        <f>IFERROR(__xludf.DUMMYFUNCTION("""COMPUTED_VALUE"""),"P1349")</f>
        <v>P1349</v>
      </c>
      <c r="F905" s="1">
        <f>IFERROR(__xludf.DUMMYFUNCTION("""COMPUTED_VALUE"""),41.0)</f>
        <v>41</v>
      </c>
    </row>
    <row r="906" ht="15.75" customHeight="1">
      <c r="A906" s="1" t="str">
        <f t="shared" si="3"/>
        <v>EN P2302 142</v>
      </c>
      <c r="C906" s="1" t="str">
        <f t="shared" si="2"/>
        <v>PT P2302</v>
      </c>
      <c r="D906" s="1" t="str">
        <f>IFERROR(__xludf.DUMMYFUNCTION("SPLIT(A906,"" "",TRUE,TRUE)"),"EN")</f>
        <v>EN</v>
      </c>
      <c r="E906" s="1" t="str">
        <f>IFERROR(__xludf.DUMMYFUNCTION("""COMPUTED_VALUE"""),"P2302")</f>
        <v>P2302</v>
      </c>
      <c r="F906" s="1">
        <f>IFERROR(__xludf.DUMMYFUNCTION("""COMPUTED_VALUE"""),142.0)</f>
        <v>142</v>
      </c>
    </row>
    <row r="907" ht="15.75" customHeight="1">
      <c r="A907" s="1" t="str">
        <f t="shared" si="3"/>
        <v>EN P5998 309</v>
      </c>
      <c r="C907" s="1" t="str">
        <f t="shared" si="2"/>
        <v>PT P5998</v>
      </c>
      <c r="D907" s="1" t="str">
        <f>IFERROR(__xludf.DUMMYFUNCTION("SPLIT(A907,"" "",TRUE,TRUE)"),"EN")</f>
        <v>EN</v>
      </c>
      <c r="E907" s="1" t="str">
        <f>IFERROR(__xludf.DUMMYFUNCTION("""COMPUTED_VALUE"""),"P5998")</f>
        <v>P5998</v>
      </c>
      <c r="F907" s="1">
        <f>IFERROR(__xludf.DUMMYFUNCTION("""COMPUTED_VALUE"""),309.0)</f>
        <v>309</v>
      </c>
    </row>
    <row r="908" ht="15.75" customHeight="1">
      <c r="A908" s="1" t="str">
        <f t="shared" si="3"/>
        <v>EN P4498 94</v>
      </c>
      <c r="C908" s="1" t="str">
        <f t="shared" si="2"/>
        <v>PT P4498</v>
      </c>
      <c r="D908" s="1" t="str">
        <f>IFERROR(__xludf.DUMMYFUNCTION("SPLIT(A908,"" "",TRUE,TRUE)"),"EN")</f>
        <v>EN</v>
      </c>
      <c r="E908" s="1" t="str">
        <f>IFERROR(__xludf.DUMMYFUNCTION("""COMPUTED_VALUE"""),"P4498")</f>
        <v>P4498</v>
      </c>
      <c r="F908" s="1">
        <f>IFERROR(__xludf.DUMMYFUNCTION("""COMPUTED_VALUE"""),94.0)</f>
        <v>94</v>
      </c>
    </row>
    <row r="909" ht="15.75" customHeight="1">
      <c r="A909" s="1" t="str">
        <f t="shared" si="3"/>
        <v>EN P1327 96</v>
      </c>
      <c r="C909" s="1" t="str">
        <f t="shared" si="2"/>
        <v>PT P1327</v>
      </c>
      <c r="D909" s="1" t="str">
        <f>IFERROR(__xludf.DUMMYFUNCTION("SPLIT(A909,"" "",TRUE,TRUE)"),"EN")</f>
        <v>EN</v>
      </c>
      <c r="E909" s="1" t="str">
        <f>IFERROR(__xludf.DUMMYFUNCTION("""COMPUTED_VALUE"""),"P1327")</f>
        <v>P1327</v>
      </c>
      <c r="F909" s="1">
        <f>IFERROR(__xludf.DUMMYFUNCTION("""COMPUTED_VALUE"""),96.0)</f>
        <v>96</v>
      </c>
    </row>
    <row r="910" ht="15.75" customHeight="1">
      <c r="A910" s="1" t="str">
        <f t="shared" si="3"/>
        <v>EN P207 158</v>
      </c>
      <c r="C910" s="1" t="str">
        <f t="shared" si="2"/>
        <v>PT P207</v>
      </c>
      <c r="D910" s="1" t="str">
        <f>IFERROR(__xludf.DUMMYFUNCTION("SPLIT(A910,"" "",TRUE,TRUE)"),"EN")</f>
        <v>EN</v>
      </c>
      <c r="E910" s="1" t="str">
        <f>IFERROR(__xludf.DUMMYFUNCTION("""COMPUTED_VALUE"""),"P207")</f>
        <v>P207</v>
      </c>
      <c r="F910" s="1">
        <f>IFERROR(__xludf.DUMMYFUNCTION("""COMPUTED_VALUE"""),158.0)</f>
        <v>158</v>
      </c>
    </row>
    <row r="911" ht="15.75" customHeight="1">
      <c r="A911" s="1" t="str">
        <f t="shared" si="3"/>
        <v>EN P3126 188</v>
      </c>
      <c r="C911" s="1" t="str">
        <f t="shared" si="2"/>
        <v>PT P3126</v>
      </c>
      <c r="D911" s="1" t="str">
        <f>IFERROR(__xludf.DUMMYFUNCTION("SPLIT(A911,"" "",TRUE,TRUE)"),"EN")</f>
        <v>EN</v>
      </c>
      <c r="E911" s="1" t="str">
        <f>IFERROR(__xludf.DUMMYFUNCTION("""COMPUTED_VALUE"""),"P3126")</f>
        <v>P3126</v>
      </c>
      <c r="F911" s="1">
        <f>IFERROR(__xludf.DUMMYFUNCTION("""COMPUTED_VALUE"""),188.0)</f>
        <v>188</v>
      </c>
    </row>
    <row r="912" ht="15.75" customHeight="1">
      <c r="A912" s="1" t="str">
        <f t="shared" si="3"/>
        <v>EN P1781 202</v>
      </c>
      <c r="C912" s="1" t="str">
        <f t="shared" si="2"/>
        <v>PT P1781</v>
      </c>
      <c r="D912" s="1" t="str">
        <f>IFERROR(__xludf.DUMMYFUNCTION("SPLIT(A912,"" "",TRUE,TRUE)"),"EN")</f>
        <v>EN</v>
      </c>
      <c r="E912" s="1" t="str">
        <f>IFERROR(__xludf.DUMMYFUNCTION("""COMPUTED_VALUE"""),"P1781")</f>
        <v>P1781</v>
      </c>
      <c r="F912" s="1">
        <f>IFERROR(__xludf.DUMMYFUNCTION("""COMPUTED_VALUE"""),202.0)</f>
        <v>202</v>
      </c>
    </row>
    <row r="913" ht="15.75" customHeight="1">
      <c r="A913" s="1" t="str">
        <f t="shared" si="3"/>
        <v>EN P866 127</v>
      </c>
      <c r="C913" s="1" t="str">
        <f t="shared" si="2"/>
        <v>PT P866</v>
      </c>
      <c r="D913" s="1" t="str">
        <f>IFERROR(__xludf.DUMMYFUNCTION("SPLIT(A913,"" "",TRUE,TRUE)"),"EN")</f>
        <v>EN</v>
      </c>
      <c r="E913" s="1" t="str">
        <f>IFERROR(__xludf.DUMMYFUNCTION("""COMPUTED_VALUE"""),"P866")</f>
        <v>P866</v>
      </c>
      <c r="F913" s="1">
        <f>IFERROR(__xludf.DUMMYFUNCTION("""COMPUTED_VALUE"""),127.0)</f>
        <v>127</v>
      </c>
    </row>
    <row r="914" ht="15.75" customHeight="1">
      <c r="A914" s="1" t="str">
        <f t="shared" si="3"/>
        <v>EN P4636 215</v>
      </c>
      <c r="C914" s="1" t="str">
        <f t="shared" si="2"/>
        <v>PT P4636</v>
      </c>
      <c r="D914" s="1" t="str">
        <f>IFERROR(__xludf.DUMMYFUNCTION("SPLIT(A914,"" "",TRUE,TRUE)"),"EN")</f>
        <v>EN</v>
      </c>
      <c r="E914" s="1" t="str">
        <f>IFERROR(__xludf.DUMMYFUNCTION("""COMPUTED_VALUE"""),"P4636")</f>
        <v>P4636</v>
      </c>
      <c r="F914" s="1">
        <f>IFERROR(__xludf.DUMMYFUNCTION("""COMPUTED_VALUE"""),215.0)</f>
        <v>215</v>
      </c>
    </row>
    <row r="915" ht="15.75" customHeight="1">
      <c r="A915" s="1" t="str">
        <f t="shared" si="3"/>
        <v>EN P4673 130</v>
      </c>
      <c r="C915" s="1" t="str">
        <f t="shared" si="2"/>
        <v>PT P4673</v>
      </c>
      <c r="D915" s="1" t="str">
        <f>IFERROR(__xludf.DUMMYFUNCTION("SPLIT(A915,"" "",TRUE,TRUE)"),"EN")</f>
        <v>EN</v>
      </c>
      <c r="E915" s="1" t="str">
        <f>IFERROR(__xludf.DUMMYFUNCTION("""COMPUTED_VALUE"""),"P4673")</f>
        <v>P4673</v>
      </c>
      <c r="F915" s="1">
        <f>IFERROR(__xludf.DUMMYFUNCTION("""COMPUTED_VALUE"""),130.0)</f>
        <v>130</v>
      </c>
    </row>
    <row r="916" ht="15.75" customHeight="1">
      <c r="A916" s="1" t="str">
        <f t="shared" si="3"/>
        <v>EN P3494 2</v>
      </c>
      <c r="C916" s="1" t="str">
        <f t="shared" si="2"/>
        <v>PT P3494</v>
      </c>
      <c r="D916" s="1" t="str">
        <f>IFERROR(__xludf.DUMMYFUNCTION("SPLIT(A916,"" "",TRUE,TRUE)"),"EN")</f>
        <v>EN</v>
      </c>
      <c r="E916" s="1" t="str">
        <f>IFERROR(__xludf.DUMMYFUNCTION("""COMPUTED_VALUE"""),"P3494")</f>
        <v>P3494</v>
      </c>
      <c r="F916" s="1">
        <f>IFERROR(__xludf.DUMMYFUNCTION("""COMPUTED_VALUE"""),2.0)</f>
        <v>2</v>
      </c>
    </row>
    <row r="917" ht="15.75" customHeight="1">
      <c r="A917" s="1" t="str">
        <f t="shared" si="3"/>
        <v>EN P259 135</v>
      </c>
      <c r="C917" s="1" t="str">
        <f t="shared" si="2"/>
        <v>PT P259</v>
      </c>
      <c r="D917" s="1" t="str">
        <f>IFERROR(__xludf.DUMMYFUNCTION("SPLIT(A917,"" "",TRUE,TRUE)"),"EN")</f>
        <v>EN</v>
      </c>
      <c r="E917" s="1" t="str">
        <f>IFERROR(__xludf.DUMMYFUNCTION("""COMPUTED_VALUE"""),"P259")</f>
        <v>P259</v>
      </c>
      <c r="F917" s="1">
        <f>IFERROR(__xludf.DUMMYFUNCTION("""COMPUTED_VALUE"""),135.0)</f>
        <v>135</v>
      </c>
    </row>
    <row r="918" ht="15.75" customHeight="1">
      <c r="A918" s="1" t="str">
        <f t="shared" si="3"/>
        <v>EN P4671 187</v>
      </c>
      <c r="C918" s="1" t="str">
        <f t="shared" si="2"/>
        <v>PT P4671</v>
      </c>
      <c r="D918" s="1" t="str">
        <f>IFERROR(__xludf.DUMMYFUNCTION("SPLIT(A918,"" "",TRUE,TRUE)"),"EN")</f>
        <v>EN</v>
      </c>
      <c r="E918" s="1" t="str">
        <f>IFERROR(__xludf.DUMMYFUNCTION("""COMPUTED_VALUE"""),"P4671")</f>
        <v>P4671</v>
      </c>
      <c r="F918" s="1">
        <f>IFERROR(__xludf.DUMMYFUNCTION("""COMPUTED_VALUE"""),187.0)</f>
        <v>187</v>
      </c>
    </row>
    <row r="919" ht="15.75" customHeight="1">
      <c r="A919" s="1" t="str">
        <f t="shared" si="3"/>
        <v>EN P5703 8</v>
      </c>
      <c r="C919" s="1" t="str">
        <f t="shared" si="2"/>
        <v>PT P5703</v>
      </c>
      <c r="D919" s="1" t="str">
        <f>IFERROR(__xludf.DUMMYFUNCTION("SPLIT(A919,"" "",TRUE,TRUE)"),"EN")</f>
        <v>EN</v>
      </c>
      <c r="E919" s="1" t="str">
        <f>IFERROR(__xludf.DUMMYFUNCTION("""COMPUTED_VALUE"""),"P5703")</f>
        <v>P5703</v>
      </c>
      <c r="F919" s="1">
        <f>IFERROR(__xludf.DUMMYFUNCTION("""COMPUTED_VALUE"""),8.0)</f>
        <v>8</v>
      </c>
    </row>
    <row r="920" ht="15.75" customHeight="1">
      <c r="A920" s="1" t="str">
        <f t="shared" si="3"/>
        <v>EN P881 137</v>
      </c>
      <c r="C920" s="1" t="str">
        <f t="shared" si="2"/>
        <v>PT P881</v>
      </c>
      <c r="D920" s="1" t="str">
        <f>IFERROR(__xludf.DUMMYFUNCTION("SPLIT(A920,"" "",TRUE,TRUE)"),"EN")</f>
        <v>EN</v>
      </c>
      <c r="E920" s="1" t="str">
        <f>IFERROR(__xludf.DUMMYFUNCTION("""COMPUTED_VALUE"""),"P881")</f>
        <v>P881</v>
      </c>
      <c r="F920" s="1">
        <f>IFERROR(__xludf.DUMMYFUNCTION("""COMPUTED_VALUE"""),137.0)</f>
        <v>137</v>
      </c>
    </row>
    <row r="921" ht="15.75" customHeight="1">
      <c r="A921" s="1" t="str">
        <f t="shared" si="3"/>
        <v>EN P1821 370</v>
      </c>
      <c r="C921" s="1" t="str">
        <f t="shared" si="2"/>
        <v>PT P1821</v>
      </c>
      <c r="D921" s="1" t="str">
        <f>IFERROR(__xludf.DUMMYFUNCTION("SPLIT(A921,"" "",TRUE,TRUE)"),"EN")</f>
        <v>EN</v>
      </c>
      <c r="E921" s="1" t="str">
        <f>IFERROR(__xludf.DUMMYFUNCTION("""COMPUTED_VALUE"""),"P1821")</f>
        <v>P1821</v>
      </c>
      <c r="F921" s="1">
        <f>IFERROR(__xludf.DUMMYFUNCTION("""COMPUTED_VALUE"""),370.0)</f>
        <v>370</v>
      </c>
    </row>
    <row r="922" ht="15.75" customHeight="1">
      <c r="A922" s="1" t="str">
        <f t="shared" si="3"/>
        <v>EN P5002 379</v>
      </c>
      <c r="C922" s="1" t="str">
        <f t="shared" si="2"/>
        <v>PT P5002</v>
      </c>
      <c r="D922" s="1" t="str">
        <f>IFERROR(__xludf.DUMMYFUNCTION("SPLIT(A922,"" "",TRUE,TRUE)"),"EN")</f>
        <v>EN</v>
      </c>
      <c r="E922" s="1" t="str">
        <f>IFERROR(__xludf.DUMMYFUNCTION("""COMPUTED_VALUE"""),"P5002")</f>
        <v>P5002</v>
      </c>
      <c r="F922" s="1">
        <f>IFERROR(__xludf.DUMMYFUNCTION("""COMPUTED_VALUE"""),379.0)</f>
        <v>379</v>
      </c>
    </row>
    <row r="923" ht="15.75" customHeight="1">
      <c r="A923" s="1" t="str">
        <f t="shared" si="3"/>
        <v>EN P5410 73</v>
      </c>
      <c r="C923" s="1" t="str">
        <f t="shared" si="2"/>
        <v>PT P5410</v>
      </c>
      <c r="D923" s="1" t="str">
        <f>IFERROR(__xludf.DUMMYFUNCTION("SPLIT(A923,"" "",TRUE,TRUE)"),"EN")</f>
        <v>EN</v>
      </c>
      <c r="E923" s="1" t="str">
        <f>IFERROR(__xludf.DUMMYFUNCTION("""COMPUTED_VALUE"""),"P5410")</f>
        <v>P5410</v>
      </c>
      <c r="F923" s="1">
        <f>IFERROR(__xludf.DUMMYFUNCTION("""COMPUTED_VALUE"""),73.0)</f>
        <v>73</v>
      </c>
    </row>
    <row r="924" ht="15.75" customHeight="1">
      <c r="A924" s="1" t="str">
        <f t="shared" si="3"/>
        <v>EN P1827 43</v>
      </c>
      <c r="C924" s="1" t="str">
        <f t="shared" si="2"/>
        <v>PT P1827</v>
      </c>
      <c r="D924" s="1" t="str">
        <f>IFERROR(__xludf.DUMMYFUNCTION("SPLIT(A924,"" "",TRUE,TRUE)"),"EN")</f>
        <v>EN</v>
      </c>
      <c r="E924" s="1" t="str">
        <f>IFERROR(__xludf.DUMMYFUNCTION("""COMPUTED_VALUE"""),"P1827")</f>
        <v>P1827</v>
      </c>
      <c r="F924" s="1">
        <f>IFERROR(__xludf.DUMMYFUNCTION("""COMPUTED_VALUE"""),43.0)</f>
        <v>43</v>
      </c>
    </row>
    <row r="925" ht="15.75" customHeight="1">
      <c r="A925" s="1" t="str">
        <f t="shared" si="3"/>
        <v>EN P3855 202</v>
      </c>
      <c r="C925" s="1" t="str">
        <f t="shared" si="2"/>
        <v>PT P3855</v>
      </c>
      <c r="D925" s="1" t="str">
        <f>IFERROR(__xludf.DUMMYFUNCTION("SPLIT(A925,"" "",TRUE,TRUE)"),"EN")</f>
        <v>EN</v>
      </c>
      <c r="E925" s="1" t="str">
        <f>IFERROR(__xludf.DUMMYFUNCTION("""COMPUTED_VALUE"""),"P3855")</f>
        <v>P3855</v>
      </c>
      <c r="F925" s="1">
        <f>IFERROR(__xludf.DUMMYFUNCTION("""COMPUTED_VALUE"""),202.0)</f>
        <v>202</v>
      </c>
    </row>
    <row r="926" ht="15.75" customHeight="1">
      <c r="A926" s="1" t="str">
        <f t="shared" si="3"/>
        <v>EN P2205 213</v>
      </c>
      <c r="C926" s="1" t="str">
        <f t="shared" si="2"/>
        <v>PT P2205</v>
      </c>
      <c r="D926" s="1" t="str">
        <f>IFERROR(__xludf.DUMMYFUNCTION("SPLIT(A926,"" "",TRUE,TRUE)"),"EN")</f>
        <v>EN</v>
      </c>
      <c r="E926" s="1" t="str">
        <f>IFERROR(__xludf.DUMMYFUNCTION("""COMPUTED_VALUE"""),"P2205")</f>
        <v>P2205</v>
      </c>
      <c r="F926" s="1">
        <f>IFERROR(__xludf.DUMMYFUNCTION("""COMPUTED_VALUE"""),213.0)</f>
        <v>213</v>
      </c>
    </row>
    <row r="927" ht="15.75" customHeight="1">
      <c r="A927" s="1" t="str">
        <f t="shared" si="3"/>
        <v>EN P530 283</v>
      </c>
      <c r="C927" s="1" t="str">
        <f t="shared" si="2"/>
        <v>PT P530</v>
      </c>
      <c r="D927" s="1" t="str">
        <f>IFERROR(__xludf.DUMMYFUNCTION("SPLIT(A927,"" "",TRUE,TRUE)"),"EN")</f>
        <v>EN</v>
      </c>
      <c r="E927" s="1" t="str">
        <f>IFERROR(__xludf.DUMMYFUNCTION("""COMPUTED_VALUE"""),"P530")</f>
        <v>P530</v>
      </c>
      <c r="F927" s="1">
        <f>IFERROR(__xludf.DUMMYFUNCTION("""COMPUTED_VALUE"""),283.0)</f>
        <v>283</v>
      </c>
    </row>
    <row r="928" ht="15.75" customHeight="1">
      <c r="A928" s="1" t="str">
        <f t="shared" si="3"/>
        <v>EN P5927 293</v>
      </c>
      <c r="C928" s="1" t="str">
        <f t="shared" si="2"/>
        <v>PT P5927</v>
      </c>
      <c r="D928" s="1" t="str">
        <f>IFERROR(__xludf.DUMMYFUNCTION("SPLIT(A928,"" "",TRUE,TRUE)"),"EN")</f>
        <v>EN</v>
      </c>
      <c r="E928" s="1" t="str">
        <f>IFERROR(__xludf.DUMMYFUNCTION("""COMPUTED_VALUE"""),"P5927")</f>
        <v>P5927</v>
      </c>
      <c r="F928" s="1">
        <f>IFERROR(__xludf.DUMMYFUNCTION("""COMPUTED_VALUE"""),293.0)</f>
        <v>293</v>
      </c>
    </row>
    <row r="929" ht="15.75" customHeight="1">
      <c r="A929" s="1" t="str">
        <f t="shared" si="3"/>
        <v>EN P4995 233</v>
      </c>
      <c r="C929" s="1" t="str">
        <f t="shared" si="2"/>
        <v>PT P4995</v>
      </c>
      <c r="D929" s="1" t="str">
        <f>IFERROR(__xludf.DUMMYFUNCTION("SPLIT(A929,"" "",TRUE,TRUE)"),"EN")</f>
        <v>EN</v>
      </c>
      <c r="E929" s="1" t="str">
        <f>IFERROR(__xludf.DUMMYFUNCTION("""COMPUTED_VALUE"""),"P4995")</f>
        <v>P4995</v>
      </c>
      <c r="F929" s="1">
        <f>IFERROR(__xludf.DUMMYFUNCTION("""COMPUTED_VALUE"""),233.0)</f>
        <v>233</v>
      </c>
    </row>
    <row r="930" ht="15.75" customHeight="1">
      <c r="A930" s="1" t="str">
        <f t="shared" si="3"/>
        <v>EN P2440 55</v>
      </c>
      <c r="C930" s="1" t="str">
        <f t="shared" si="2"/>
        <v>PT P2440</v>
      </c>
      <c r="D930" s="1" t="str">
        <f>IFERROR(__xludf.DUMMYFUNCTION("SPLIT(A930,"" "",TRUE,TRUE)"),"EN")</f>
        <v>EN</v>
      </c>
      <c r="E930" s="1" t="str">
        <f>IFERROR(__xludf.DUMMYFUNCTION("""COMPUTED_VALUE"""),"P2440")</f>
        <v>P2440</v>
      </c>
      <c r="F930" s="1">
        <f>IFERROR(__xludf.DUMMYFUNCTION("""COMPUTED_VALUE"""),55.0)</f>
        <v>55</v>
      </c>
    </row>
    <row r="931" ht="15.75" customHeight="1">
      <c r="A931" s="1" t="str">
        <f t="shared" si="3"/>
        <v>EN P297 235</v>
      </c>
      <c r="C931" s="1" t="str">
        <f t="shared" si="2"/>
        <v>PT P297</v>
      </c>
      <c r="D931" s="1" t="str">
        <f>IFERROR(__xludf.DUMMYFUNCTION("SPLIT(A931,"" "",TRUE,TRUE)"),"EN")</f>
        <v>EN</v>
      </c>
      <c r="E931" s="1" t="str">
        <f>IFERROR(__xludf.DUMMYFUNCTION("""COMPUTED_VALUE"""),"P297")</f>
        <v>P297</v>
      </c>
      <c r="F931" s="1">
        <f>IFERROR(__xludf.DUMMYFUNCTION("""COMPUTED_VALUE"""),235.0)</f>
        <v>235</v>
      </c>
    </row>
    <row r="932" ht="15.75" customHeight="1">
      <c r="A932" s="1" t="str">
        <f t="shared" si="3"/>
        <v>EN P3838 260</v>
      </c>
      <c r="C932" s="1" t="str">
        <f t="shared" si="2"/>
        <v>PT P3838</v>
      </c>
      <c r="D932" s="1" t="str">
        <f>IFERROR(__xludf.DUMMYFUNCTION("SPLIT(A932,"" "",TRUE,TRUE)"),"EN")</f>
        <v>EN</v>
      </c>
      <c r="E932" s="1" t="str">
        <f>IFERROR(__xludf.DUMMYFUNCTION("""COMPUTED_VALUE"""),"P3838")</f>
        <v>P3838</v>
      </c>
      <c r="F932" s="1">
        <f>IFERROR(__xludf.DUMMYFUNCTION("""COMPUTED_VALUE"""),260.0)</f>
        <v>260</v>
      </c>
    </row>
    <row r="933" ht="15.75" customHeight="1">
      <c r="A933" s="1" t="str">
        <f t="shared" si="3"/>
        <v>EN P5648 195</v>
      </c>
      <c r="C933" s="1" t="str">
        <f t="shared" si="2"/>
        <v>PT P5648</v>
      </c>
      <c r="D933" s="1" t="str">
        <f>IFERROR(__xludf.DUMMYFUNCTION("SPLIT(A933,"" "",TRUE,TRUE)"),"EN")</f>
        <v>EN</v>
      </c>
      <c r="E933" s="1" t="str">
        <f>IFERROR(__xludf.DUMMYFUNCTION("""COMPUTED_VALUE"""),"P5648")</f>
        <v>P5648</v>
      </c>
      <c r="F933" s="1">
        <f>IFERROR(__xludf.DUMMYFUNCTION("""COMPUTED_VALUE"""),195.0)</f>
        <v>195</v>
      </c>
    </row>
    <row r="934" ht="15.75" customHeight="1">
      <c r="A934" s="1" t="str">
        <f t="shared" si="3"/>
        <v>EN P4656 375</v>
      </c>
      <c r="C934" s="1" t="str">
        <f t="shared" si="2"/>
        <v>PT P4656</v>
      </c>
      <c r="D934" s="1" t="str">
        <f>IFERROR(__xludf.DUMMYFUNCTION("SPLIT(A934,"" "",TRUE,TRUE)"),"EN")</f>
        <v>EN</v>
      </c>
      <c r="E934" s="1" t="str">
        <f>IFERROR(__xludf.DUMMYFUNCTION("""COMPUTED_VALUE"""),"P4656")</f>
        <v>P4656</v>
      </c>
      <c r="F934" s="1">
        <f>IFERROR(__xludf.DUMMYFUNCTION("""COMPUTED_VALUE"""),375.0)</f>
        <v>375</v>
      </c>
    </row>
    <row r="935" ht="15.75" customHeight="1">
      <c r="A935" s="1" t="str">
        <f t="shared" si="3"/>
        <v>EN P2420 300</v>
      </c>
      <c r="C935" s="1" t="str">
        <f t="shared" si="2"/>
        <v>PT P2420</v>
      </c>
      <c r="D935" s="1" t="str">
        <f>IFERROR(__xludf.DUMMYFUNCTION("SPLIT(A935,"" "",TRUE,TRUE)"),"EN")</f>
        <v>EN</v>
      </c>
      <c r="E935" s="1" t="str">
        <f>IFERROR(__xludf.DUMMYFUNCTION("""COMPUTED_VALUE"""),"P2420")</f>
        <v>P2420</v>
      </c>
      <c r="F935" s="1">
        <f>IFERROR(__xludf.DUMMYFUNCTION("""COMPUTED_VALUE"""),300.0)</f>
        <v>300</v>
      </c>
    </row>
    <row r="936" ht="15.75" customHeight="1">
      <c r="A936" s="1" t="str">
        <f t="shared" si="3"/>
        <v>EN P3735 127</v>
      </c>
      <c r="C936" s="1" t="str">
        <f t="shared" si="2"/>
        <v>PT P3735</v>
      </c>
      <c r="D936" s="1" t="str">
        <f>IFERROR(__xludf.DUMMYFUNCTION("SPLIT(A936,"" "",TRUE,TRUE)"),"EN")</f>
        <v>EN</v>
      </c>
      <c r="E936" s="1" t="str">
        <f>IFERROR(__xludf.DUMMYFUNCTION("""COMPUTED_VALUE"""),"P3735")</f>
        <v>P3735</v>
      </c>
      <c r="F936" s="1">
        <f>IFERROR(__xludf.DUMMYFUNCTION("""COMPUTED_VALUE"""),127.0)</f>
        <v>127</v>
      </c>
    </row>
    <row r="937" ht="15.75" customHeight="1">
      <c r="A937" s="1" t="str">
        <f t="shared" si="3"/>
        <v>EN P742 106</v>
      </c>
      <c r="C937" s="1" t="str">
        <f t="shared" si="2"/>
        <v>PT P742</v>
      </c>
      <c r="D937" s="1" t="str">
        <f>IFERROR(__xludf.DUMMYFUNCTION("SPLIT(A937,"" "",TRUE,TRUE)"),"EN")</f>
        <v>EN</v>
      </c>
      <c r="E937" s="1" t="str">
        <f>IFERROR(__xludf.DUMMYFUNCTION("""COMPUTED_VALUE"""),"P742")</f>
        <v>P742</v>
      </c>
      <c r="F937" s="1">
        <f>IFERROR(__xludf.DUMMYFUNCTION("""COMPUTED_VALUE"""),106.0)</f>
        <v>106</v>
      </c>
    </row>
    <row r="938" ht="15.75" customHeight="1">
      <c r="A938" s="1" t="str">
        <f t="shared" si="3"/>
        <v>EN P887 92</v>
      </c>
      <c r="C938" s="1" t="str">
        <f t="shared" si="2"/>
        <v>PT P887</v>
      </c>
      <c r="D938" s="1" t="str">
        <f>IFERROR(__xludf.DUMMYFUNCTION("SPLIT(A938,"" "",TRUE,TRUE)"),"EN")</f>
        <v>EN</v>
      </c>
      <c r="E938" s="1" t="str">
        <f>IFERROR(__xludf.DUMMYFUNCTION("""COMPUTED_VALUE"""),"P887")</f>
        <v>P887</v>
      </c>
      <c r="F938" s="1">
        <f>IFERROR(__xludf.DUMMYFUNCTION("""COMPUTED_VALUE"""),92.0)</f>
        <v>92</v>
      </c>
    </row>
    <row r="939" ht="15.75" customHeight="1">
      <c r="A939" s="1" t="str">
        <f t="shared" si="3"/>
        <v>EN P3028 273</v>
      </c>
      <c r="C939" s="1" t="str">
        <f t="shared" si="2"/>
        <v>PT P3028</v>
      </c>
      <c r="D939" s="1" t="str">
        <f>IFERROR(__xludf.DUMMYFUNCTION("SPLIT(A939,"" "",TRUE,TRUE)"),"EN")</f>
        <v>EN</v>
      </c>
      <c r="E939" s="1" t="str">
        <f>IFERROR(__xludf.DUMMYFUNCTION("""COMPUTED_VALUE"""),"P3028")</f>
        <v>P3028</v>
      </c>
      <c r="F939" s="1">
        <f>IFERROR(__xludf.DUMMYFUNCTION("""COMPUTED_VALUE"""),273.0)</f>
        <v>273</v>
      </c>
    </row>
    <row r="940" ht="15.75" customHeight="1">
      <c r="A940" s="1" t="str">
        <f t="shared" si="3"/>
        <v>EN P5213 373</v>
      </c>
      <c r="C940" s="1" t="str">
        <f t="shared" si="2"/>
        <v>PT P5213</v>
      </c>
      <c r="D940" s="1" t="str">
        <f>IFERROR(__xludf.DUMMYFUNCTION("SPLIT(A940,"" "",TRUE,TRUE)"),"EN")</f>
        <v>EN</v>
      </c>
      <c r="E940" s="1" t="str">
        <f>IFERROR(__xludf.DUMMYFUNCTION("""COMPUTED_VALUE"""),"P5213")</f>
        <v>P5213</v>
      </c>
      <c r="F940" s="1">
        <f>IFERROR(__xludf.DUMMYFUNCTION("""COMPUTED_VALUE"""),373.0)</f>
        <v>373</v>
      </c>
    </row>
    <row r="941" ht="15.75" customHeight="1">
      <c r="A941" s="1" t="str">
        <f t="shared" si="3"/>
        <v>EN P1484 204</v>
      </c>
      <c r="C941" s="1" t="str">
        <f t="shared" si="2"/>
        <v>PT P1484</v>
      </c>
      <c r="D941" s="1" t="str">
        <f>IFERROR(__xludf.DUMMYFUNCTION("SPLIT(A941,"" "",TRUE,TRUE)"),"EN")</f>
        <v>EN</v>
      </c>
      <c r="E941" s="1" t="str">
        <f>IFERROR(__xludf.DUMMYFUNCTION("""COMPUTED_VALUE"""),"P1484")</f>
        <v>P1484</v>
      </c>
      <c r="F941" s="1">
        <f>IFERROR(__xludf.DUMMYFUNCTION("""COMPUTED_VALUE"""),204.0)</f>
        <v>204</v>
      </c>
    </row>
    <row r="942" ht="15.75" customHeight="1">
      <c r="A942" s="1" t="str">
        <f t="shared" si="3"/>
        <v>EN P4726 100</v>
      </c>
      <c r="C942" s="1" t="str">
        <f t="shared" si="2"/>
        <v>PT P4726</v>
      </c>
      <c r="D942" s="1" t="str">
        <f>IFERROR(__xludf.DUMMYFUNCTION("SPLIT(A942,"" "",TRUE,TRUE)"),"EN")</f>
        <v>EN</v>
      </c>
      <c r="E942" s="1" t="str">
        <f>IFERROR(__xludf.DUMMYFUNCTION("""COMPUTED_VALUE"""),"P4726")</f>
        <v>P4726</v>
      </c>
      <c r="F942" s="1">
        <f>IFERROR(__xludf.DUMMYFUNCTION("""COMPUTED_VALUE"""),100.0)</f>
        <v>100</v>
      </c>
    </row>
    <row r="943" ht="15.75" customHeight="1">
      <c r="A943" s="1" t="str">
        <f t="shared" si="3"/>
        <v>EN P1050 323</v>
      </c>
      <c r="C943" s="1" t="str">
        <f t="shared" si="2"/>
        <v>PT P1050</v>
      </c>
      <c r="D943" s="1" t="str">
        <f>IFERROR(__xludf.DUMMYFUNCTION("SPLIT(A943,"" "",TRUE,TRUE)"),"EN")</f>
        <v>EN</v>
      </c>
      <c r="E943" s="1" t="str">
        <f>IFERROR(__xludf.DUMMYFUNCTION("""COMPUTED_VALUE"""),"P1050")</f>
        <v>P1050</v>
      </c>
      <c r="F943" s="1">
        <f>IFERROR(__xludf.DUMMYFUNCTION("""COMPUTED_VALUE"""),323.0)</f>
        <v>323</v>
      </c>
    </row>
    <row r="944" ht="15.75" customHeight="1">
      <c r="A944" s="1" t="str">
        <f t="shared" si="3"/>
        <v>EN P4481 356</v>
      </c>
      <c r="C944" s="1" t="str">
        <f t="shared" si="2"/>
        <v>PT P4481</v>
      </c>
      <c r="D944" s="1" t="str">
        <f>IFERROR(__xludf.DUMMYFUNCTION("SPLIT(A944,"" "",TRUE,TRUE)"),"EN")</f>
        <v>EN</v>
      </c>
      <c r="E944" s="1" t="str">
        <f>IFERROR(__xludf.DUMMYFUNCTION("""COMPUTED_VALUE"""),"P4481")</f>
        <v>P4481</v>
      </c>
      <c r="F944" s="1">
        <f>IFERROR(__xludf.DUMMYFUNCTION("""COMPUTED_VALUE"""),356.0)</f>
        <v>356</v>
      </c>
    </row>
    <row r="945" ht="15.75" customHeight="1">
      <c r="A945" s="1" t="str">
        <f t="shared" si="3"/>
        <v>EN P5351 146</v>
      </c>
      <c r="C945" s="1" t="str">
        <f t="shared" si="2"/>
        <v>PT P5351</v>
      </c>
      <c r="D945" s="1" t="str">
        <f>IFERROR(__xludf.DUMMYFUNCTION("SPLIT(A945,"" "",TRUE,TRUE)"),"EN")</f>
        <v>EN</v>
      </c>
      <c r="E945" s="1" t="str">
        <f>IFERROR(__xludf.DUMMYFUNCTION("""COMPUTED_VALUE"""),"P5351")</f>
        <v>P5351</v>
      </c>
      <c r="F945" s="1">
        <f>IFERROR(__xludf.DUMMYFUNCTION("""COMPUTED_VALUE"""),146.0)</f>
        <v>146</v>
      </c>
    </row>
    <row r="946" ht="15.75" customHeight="1">
      <c r="A946" s="1" t="str">
        <f t="shared" si="3"/>
        <v>EN P561 45</v>
      </c>
      <c r="C946" s="1" t="str">
        <f t="shared" si="2"/>
        <v>PT P561</v>
      </c>
      <c r="D946" s="1" t="str">
        <f>IFERROR(__xludf.DUMMYFUNCTION("SPLIT(A946,"" "",TRUE,TRUE)"),"EN")</f>
        <v>EN</v>
      </c>
      <c r="E946" s="1" t="str">
        <f>IFERROR(__xludf.DUMMYFUNCTION("""COMPUTED_VALUE"""),"P561")</f>
        <v>P561</v>
      </c>
      <c r="F946" s="1">
        <f>IFERROR(__xludf.DUMMYFUNCTION("""COMPUTED_VALUE"""),45.0)</f>
        <v>45</v>
      </c>
    </row>
    <row r="947" ht="15.75" customHeight="1">
      <c r="A947" s="1" t="str">
        <f t="shared" si="3"/>
        <v>EN P989 362</v>
      </c>
      <c r="C947" s="1" t="str">
        <f t="shared" si="2"/>
        <v>PT P989</v>
      </c>
      <c r="D947" s="1" t="str">
        <f>IFERROR(__xludf.DUMMYFUNCTION("SPLIT(A947,"" "",TRUE,TRUE)"),"EN")</f>
        <v>EN</v>
      </c>
      <c r="E947" s="1" t="str">
        <f>IFERROR(__xludf.DUMMYFUNCTION("""COMPUTED_VALUE"""),"P989")</f>
        <v>P989</v>
      </c>
      <c r="F947" s="1">
        <f>IFERROR(__xludf.DUMMYFUNCTION("""COMPUTED_VALUE"""),362.0)</f>
        <v>362</v>
      </c>
    </row>
    <row r="948" ht="15.75" customHeight="1">
      <c r="A948" s="1" t="str">
        <f t="shared" si="3"/>
        <v>EN P2172 123</v>
      </c>
      <c r="C948" s="1" t="str">
        <f t="shared" si="2"/>
        <v>PT P2172</v>
      </c>
      <c r="D948" s="1" t="str">
        <f>IFERROR(__xludf.DUMMYFUNCTION("SPLIT(A948,"" "",TRUE,TRUE)"),"EN")</f>
        <v>EN</v>
      </c>
      <c r="E948" s="1" t="str">
        <f>IFERROR(__xludf.DUMMYFUNCTION("""COMPUTED_VALUE"""),"P2172")</f>
        <v>P2172</v>
      </c>
      <c r="F948" s="1">
        <f>IFERROR(__xludf.DUMMYFUNCTION("""COMPUTED_VALUE"""),123.0)</f>
        <v>123</v>
      </c>
    </row>
    <row r="949" ht="15.75" customHeight="1">
      <c r="A949" s="1" t="str">
        <f t="shared" si="3"/>
        <v>EN P3016 395</v>
      </c>
      <c r="C949" s="1" t="str">
        <f t="shared" si="2"/>
        <v>PT P3016</v>
      </c>
      <c r="D949" s="1" t="str">
        <f>IFERROR(__xludf.DUMMYFUNCTION("SPLIT(A949,"" "",TRUE,TRUE)"),"EN")</f>
        <v>EN</v>
      </c>
      <c r="E949" s="1" t="str">
        <f>IFERROR(__xludf.DUMMYFUNCTION("""COMPUTED_VALUE"""),"P3016")</f>
        <v>P3016</v>
      </c>
      <c r="F949" s="1">
        <f>IFERROR(__xludf.DUMMYFUNCTION("""COMPUTED_VALUE"""),395.0)</f>
        <v>395</v>
      </c>
    </row>
    <row r="950" ht="15.75" customHeight="1">
      <c r="A950" s="1" t="str">
        <f t="shared" si="3"/>
        <v>EN P1671 127</v>
      </c>
      <c r="C950" s="1" t="str">
        <f t="shared" si="2"/>
        <v>PT P1671</v>
      </c>
      <c r="D950" s="1" t="str">
        <f>IFERROR(__xludf.DUMMYFUNCTION("SPLIT(A950,"" "",TRUE,TRUE)"),"EN")</f>
        <v>EN</v>
      </c>
      <c r="E950" s="1" t="str">
        <f>IFERROR(__xludf.DUMMYFUNCTION("""COMPUTED_VALUE"""),"P1671")</f>
        <v>P1671</v>
      </c>
      <c r="F950" s="1">
        <f>IFERROR(__xludf.DUMMYFUNCTION("""COMPUTED_VALUE"""),127.0)</f>
        <v>127</v>
      </c>
    </row>
    <row r="951" ht="15.75" customHeight="1">
      <c r="A951" s="1" t="str">
        <f t="shared" si="3"/>
        <v>EN P1555 21</v>
      </c>
      <c r="C951" s="1" t="str">
        <f t="shared" si="2"/>
        <v>PT P1555</v>
      </c>
      <c r="D951" s="1" t="str">
        <f>IFERROR(__xludf.DUMMYFUNCTION("SPLIT(A951,"" "",TRUE,TRUE)"),"EN")</f>
        <v>EN</v>
      </c>
      <c r="E951" s="1" t="str">
        <f>IFERROR(__xludf.DUMMYFUNCTION("""COMPUTED_VALUE"""),"P1555")</f>
        <v>P1555</v>
      </c>
      <c r="F951" s="1">
        <f>IFERROR(__xludf.DUMMYFUNCTION("""COMPUTED_VALUE"""),21.0)</f>
        <v>21</v>
      </c>
    </row>
    <row r="952" ht="15.75" customHeight="1">
      <c r="A952" s="1" t="str">
        <f t="shared" si="3"/>
        <v>EN P4601 80</v>
      </c>
      <c r="C952" s="1" t="str">
        <f t="shared" si="2"/>
        <v>PT P4601</v>
      </c>
      <c r="D952" s="1" t="str">
        <f>IFERROR(__xludf.DUMMYFUNCTION("SPLIT(A952,"" "",TRUE,TRUE)"),"EN")</f>
        <v>EN</v>
      </c>
      <c r="E952" s="1" t="str">
        <f>IFERROR(__xludf.DUMMYFUNCTION("""COMPUTED_VALUE"""),"P4601")</f>
        <v>P4601</v>
      </c>
      <c r="F952" s="1">
        <f>IFERROR(__xludf.DUMMYFUNCTION("""COMPUTED_VALUE"""),80.0)</f>
        <v>80</v>
      </c>
    </row>
    <row r="953" ht="15.75" customHeight="1">
      <c r="A953" s="1" t="str">
        <f t="shared" si="3"/>
        <v>EN P4422 62</v>
      </c>
      <c r="C953" s="1" t="str">
        <f t="shared" si="2"/>
        <v>PT P4422</v>
      </c>
      <c r="D953" s="1" t="str">
        <f>IFERROR(__xludf.DUMMYFUNCTION("SPLIT(A953,"" "",TRUE,TRUE)"),"EN")</f>
        <v>EN</v>
      </c>
      <c r="E953" s="1" t="str">
        <f>IFERROR(__xludf.DUMMYFUNCTION("""COMPUTED_VALUE"""),"P4422")</f>
        <v>P4422</v>
      </c>
      <c r="F953" s="1">
        <f>IFERROR(__xludf.DUMMYFUNCTION("""COMPUTED_VALUE"""),62.0)</f>
        <v>62</v>
      </c>
    </row>
    <row r="954" ht="15.75" customHeight="1">
      <c r="A954" s="1" t="str">
        <f t="shared" si="3"/>
        <v>EN P4741 208</v>
      </c>
      <c r="C954" s="1" t="str">
        <f t="shared" si="2"/>
        <v>PT P4741</v>
      </c>
      <c r="D954" s="1" t="str">
        <f>IFERROR(__xludf.DUMMYFUNCTION("SPLIT(A954,"" "",TRUE,TRUE)"),"EN")</f>
        <v>EN</v>
      </c>
      <c r="E954" s="1" t="str">
        <f>IFERROR(__xludf.DUMMYFUNCTION("""COMPUTED_VALUE"""),"P4741")</f>
        <v>P4741</v>
      </c>
      <c r="F954" s="1">
        <f>IFERROR(__xludf.DUMMYFUNCTION("""COMPUTED_VALUE"""),208.0)</f>
        <v>208</v>
      </c>
    </row>
    <row r="955" ht="15.75" customHeight="1">
      <c r="A955" s="1" t="str">
        <f t="shared" si="3"/>
        <v>EN P1108 343</v>
      </c>
      <c r="C955" s="1" t="str">
        <f t="shared" si="2"/>
        <v>PT P1108</v>
      </c>
      <c r="D955" s="1" t="str">
        <f>IFERROR(__xludf.DUMMYFUNCTION("SPLIT(A955,"" "",TRUE,TRUE)"),"EN")</f>
        <v>EN</v>
      </c>
      <c r="E955" s="1" t="str">
        <f>IFERROR(__xludf.DUMMYFUNCTION("""COMPUTED_VALUE"""),"P1108")</f>
        <v>P1108</v>
      </c>
      <c r="F955" s="1">
        <f>IFERROR(__xludf.DUMMYFUNCTION("""COMPUTED_VALUE"""),343.0)</f>
        <v>343</v>
      </c>
    </row>
    <row r="956" ht="15.75" customHeight="1">
      <c r="A956" s="1" t="str">
        <f t="shared" si="3"/>
        <v>EN P4827 31</v>
      </c>
      <c r="C956" s="1" t="str">
        <f t="shared" si="2"/>
        <v>PT P4827</v>
      </c>
      <c r="D956" s="1" t="str">
        <f>IFERROR(__xludf.DUMMYFUNCTION("SPLIT(A956,"" "",TRUE,TRUE)"),"EN")</f>
        <v>EN</v>
      </c>
      <c r="E956" s="1" t="str">
        <f>IFERROR(__xludf.DUMMYFUNCTION("""COMPUTED_VALUE"""),"P4827")</f>
        <v>P4827</v>
      </c>
      <c r="F956" s="1">
        <f>IFERROR(__xludf.DUMMYFUNCTION("""COMPUTED_VALUE"""),31.0)</f>
        <v>31</v>
      </c>
    </row>
    <row r="957" ht="15.75" customHeight="1">
      <c r="A957" s="1" t="str">
        <f t="shared" si="3"/>
        <v>EN P1720 345</v>
      </c>
      <c r="C957" s="1" t="str">
        <f t="shared" si="2"/>
        <v>PT P1720</v>
      </c>
      <c r="D957" s="1" t="str">
        <f>IFERROR(__xludf.DUMMYFUNCTION("SPLIT(A957,"" "",TRUE,TRUE)"),"EN")</f>
        <v>EN</v>
      </c>
      <c r="E957" s="1" t="str">
        <f>IFERROR(__xludf.DUMMYFUNCTION("""COMPUTED_VALUE"""),"P1720")</f>
        <v>P1720</v>
      </c>
      <c r="F957" s="1">
        <f>IFERROR(__xludf.DUMMYFUNCTION("""COMPUTED_VALUE"""),345.0)</f>
        <v>345</v>
      </c>
    </row>
    <row r="958" ht="15.75" customHeight="1">
      <c r="A958" s="1" t="str">
        <f t="shared" si="3"/>
        <v>EN P1914 204</v>
      </c>
      <c r="C958" s="1" t="str">
        <f t="shared" si="2"/>
        <v>PT P1914</v>
      </c>
      <c r="D958" s="1" t="str">
        <f>IFERROR(__xludf.DUMMYFUNCTION("SPLIT(A958,"" "",TRUE,TRUE)"),"EN")</f>
        <v>EN</v>
      </c>
      <c r="E958" s="1" t="str">
        <f>IFERROR(__xludf.DUMMYFUNCTION("""COMPUTED_VALUE"""),"P1914")</f>
        <v>P1914</v>
      </c>
      <c r="F958" s="1">
        <f>IFERROR(__xludf.DUMMYFUNCTION("""COMPUTED_VALUE"""),204.0)</f>
        <v>204</v>
      </c>
    </row>
    <row r="959" ht="15.75" customHeight="1">
      <c r="A959" s="1" t="str">
        <f t="shared" si="3"/>
        <v>EN P4391 388</v>
      </c>
      <c r="C959" s="1" t="str">
        <f t="shared" si="2"/>
        <v>PT P4391</v>
      </c>
      <c r="D959" s="1" t="str">
        <f>IFERROR(__xludf.DUMMYFUNCTION("SPLIT(A959,"" "",TRUE,TRUE)"),"EN")</f>
        <v>EN</v>
      </c>
      <c r="E959" s="1" t="str">
        <f>IFERROR(__xludf.DUMMYFUNCTION("""COMPUTED_VALUE"""),"P4391")</f>
        <v>P4391</v>
      </c>
      <c r="F959" s="1">
        <f>IFERROR(__xludf.DUMMYFUNCTION("""COMPUTED_VALUE"""),388.0)</f>
        <v>388</v>
      </c>
    </row>
    <row r="960" ht="15.75" customHeight="1">
      <c r="A960" s="1" t="str">
        <f t="shared" si="3"/>
        <v>EN P3334 33</v>
      </c>
      <c r="C960" s="1" t="str">
        <f t="shared" si="2"/>
        <v>PT P3334</v>
      </c>
      <c r="D960" s="1" t="str">
        <f>IFERROR(__xludf.DUMMYFUNCTION("SPLIT(A960,"" "",TRUE,TRUE)"),"EN")</f>
        <v>EN</v>
      </c>
      <c r="E960" s="1" t="str">
        <f>IFERROR(__xludf.DUMMYFUNCTION("""COMPUTED_VALUE"""),"P3334")</f>
        <v>P3334</v>
      </c>
      <c r="F960" s="1">
        <f>IFERROR(__xludf.DUMMYFUNCTION("""COMPUTED_VALUE"""),33.0)</f>
        <v>33</v>
      </c>
    </row>
    <row r="961" ht="15.75" customHeight="1">
      <c r="A961" s="1" t="str">
        <f t="shared" si="3"/>
        <v>EN P4270 33</v>
      </c>
      <c r="C961" s="1" t="str">
        <f t="shared" si="2"/>
        <v>PT P4270</v>
      </c>
      <c r="D961" s="1" t="str">
        <f>IFERROR(__xludf.DUMMYFUNCTION("SPLIT(A961,"" "",TRUE,TRUE)"),"EN")</f>
        <v>EN</v>
      </c>
      <c r="E961" s="1" t="str">
        <f>IFERROR(__xludf.DUMMYFUNCTION("""COMPUTED_VALUE"""),"P4270")</f>
        <v>P4270</v>
      </c>
      <c r="F961" s="1">
        <f>IFERROR(__xludf.DUMMYFUNCTION("""COMPUTED_VALUE"""),33.0)</f>
        <v>33</v>
      </c>
    </row>
    <row r="962" ht="15.75" customHeight="1">
      <c r="A962" s="1" t="str">
        <f t="shared" si="3"/>
        <v>EN P2944 223</v>
      </c>
      <c r="C962" s="1" t="str">
        <f t="shared" si="2"/>
        <v>PT P2944</v>
      </c>
      <c r="D962" s="1" t="str">
        <f>IFERROR(__xludf.DUMMYFUNCTION("SPLIT(A962,"" "",TRUE,TRUE)"),"EN")</f>
        <v>EN</v>
      </c>
      <c r="E962" s="1" t="str">
        <f>IFERROR(__xludf.DUMMYFUNCTION("""COMPUTED_VALUE"""),"P2944")</f>
        <v>P2944</v>
      </c>
      <c r="F962" s="1">
        <f>IFERROR(__xludf.DUMMYFUNCTION("""COMPUTED_VALUE"""),223.0)</f>
        <v>223</v>
      </c>
    </row>
    <row r="963" ht="15.75" customHeight="1">
      <c r="A963" s="1" t="str">
        <f t="shared" si="3"/>
        <v>EN P4484 59</v>
      </c>
      <c r="C963" s="1" t="str">
        <f t="shared" si="2"/>
        <v>PT P4484</v>
      </c>
      <c r="D963" s="1" t="str">
        <f>IFERROR(__xludf.DUMMYFUNCTION("SPLIT(A963,"" "",TRUE,TRUE)"),"EN")</f>
        <v>EN</v>
      </c>
      <c r="E963" s="1" t="str">
        <f>IFERROR(__xludf.DUMMYFUNCTION("""COMPUTED_VALUE"""),"P4484")</f>
        <v>P4484</v>
      </c>
      <c r="F963" s="1">
        <f>IFERROR(__xludf.DUMMYFUNCTION("""COMPUTED_VALUE"""),59.0)</f>
        <v>59</v>
      </c>
    </row>
    <row r="964" ht="15.75" customHeight="1">
      <c r="A964" s="1" t="str">
        <f t="shared" si="3"/>
        <v>EN P3677 377</v>
      </c>
      <c r="C964" s="1" t="str">
        <f t="shared" si="2"/>
        <v>PT P3677</v>
      </c>
      <c r="D964" s="1" t="str">
        <f>IFERROR(__xludf.DUMMYFUNCTION("SPLIT(A964,"" "",TRUE,TRUE)"),"EN")</f>
        <v>EN</v>
      </c>
      <c r="E964" s="1" t="str">
        <f>IFERROR(__xludf.DUMMYFUNCTION("""COMPUTED_VALUE"""),"P3677")</f>
        <v>P3677</v>
      </c>
      <c r="F964" s="1">
        <f>IFERROR(__xludf.DUMMYFUNCTION("""COMPUTED_VALUE"""),377.0)</f>
        <v>377</v>
      </c>
    </row>
    <row r="965" ht="15.75" customHeight="1">
      <c r="A965" s="1" t="str">
        <f t="shared" si="3"/>
        <v>EN P435 400</v>
      </c>
      <c r="C965" s="1" t="str">
        <f t="shared" si="2"/>
        <v>PT P435</v>
      </c>
      <c r="D965" s="1" t="str">
        <f>IFERROR(__xludf.DUMMYFUNCTION("SPLIT(A965,"" "",TRUE,TRUE)"),"EN")</f>
        <v>EN</v>
      </c>
      <c r="E965" s="1" t="str">
        <f>IFERROR(__xludf.DUMMYFUNCTION("""COMPUTED_VALUE"""),"P435")</f>
        <v>P435</v>
      </c>
      <c r="F965" s="1">
        <f>IFERROR(__xludf.DUMMYFUNCTION("""COMPUTED_VALUE"""),400.0)</f>
        <v>400</v>
      </c>
    </row>
    <row r="966" ht="15.75" customHeight="1">
      <c r="A966" s="1" t="str">
        <f t="shared" si="3"/>
        <v>EN P3543 251</v>
      </c>
      <c r="C966" s="1" t="str">
        <f t="shared" si="2"/>
        <v>PT P3543</v>
      </c>
      <c r="D966" s="1" t="str">
        <f>IFERROR(__xludf.DUMMYFUNCTION("SPLIT(A966,"" "",TRUE,TRUE)"),"EN")</f>
        <v>EN</v>
      </c>
      <c r="E966" s="1" t="str">
        <f>IFERROR(__xludf.DUMMYFUNCTION("""COMPUTED_VALUE"""),"P3543")</f>
        <v>P3543</v>
      </c>
      <c r="F966" s="1">
        <f>IFERROR(__xludf.DUMMYFUNCTION("""COMPUTED_VALUE"""),251.0)</f>
        <v>251</v>
      </c>
    </row>
    <row r="967" ht="15.75" customHeight="1">
      <c r="A967" s="1" t="str">
        <f t="shared" si="3"/>
        <v>EN P5477 144</v>
      </c>
      <c r="C967" s="1" t="str">
        <f t="shared" si="2"/>
        <v>PT P5477</v>
      </c>
      <c r="D967" s="1" t="str">
        <f>IFERROR(__xludf.DUMMYFUNCTION("SPLIT(A967,"" "",TRUE,TRUE)"),"EN")</f>
        <v>EN</v>
      </c>
      <c r="E967" s="1" t="str">
        <f>IFERROR(__xludf.DUMMYFUNCTION("""COMPUTED_VALUE"""),"P5477")</f>
        <v>P5477</v>
      </c>
      <c r="F967" s="1">
        <f>IFERROR(__xludf.DUMMYFUNCTION("""COMPUTED_VALUE"""),144.0)</f>
        <v>144</v>
      </c>
    </row>
    <row r="968" ht="15.75" customHeight="1">
      <c r="A968" s="1" t="str">
        <f t="shared" si="3"/>
        <v>EN P3926 134</v>
      </c>
      <c r="C968" s="1" t="str">
        <f t="shared" si="2"/>
        <v>PT P3926</v>
      </c>
      <c r="D968" s="1" t="str">
        <f>IFERROR(__xludf.DUMMYFUNCTION("SPLIT(A968,"" "",TRUE,TRUE)"),"EN")</f>
        <v>EN</v>
      </c>
      <c r="E968" s="1" t="str">
        <f>IFERROR(__xludf.DUMMYFUNCTION("""COMPUTED_VALUE"""),"P3926")</f>
        <v>P3926</v>
      </c>
      <c r="F968" s="1">
        <f>IFERROR(__xludf.DUMMYFUNCTION("""COMPUTED_VALUE"""),134.0)</f>
        <v>134</v>
      </c>
    </row>
    <row r="969" ht="15.75" customHeight="1">
      <c r="A969" s="1" t="str">
        <f t="shared" si="3"/>
        <v>EN P2352 169</v>
      </c>
      <c r="C969" s="1" t="str">
        <f t="shared" si="2"/>
        <v>PT P2352</v>
      </c>
      <c r="D969" s="1" t="str">
        <f>IFERROR(__xludf.DUMMYFUNCTION("SPLIT(A969,"" "",TRUE,TRUE)"),"EN")</f>
        <v>EN</v>
      </c>
      <c r="E969" s="1" t="str">
        <f>IFERROR(__xludf.DUMMYFUNCTION("""COMPUTED_VALUE"""),"P2352")</f>
        <v>P2352</v>
      </c>
      <c r="F969" s="1">
        <f>IFERROR(__xludf.DUMMYFUNCTION("""COMPUTED_VALUE"""),169.0)</f>
        <v>169</v>
      </c>
    </row>
    <row r="970" ht="15.75" customHeight="1">
      <c r="A970" s="1" t="str">
        <f t="shared" si="3"/>
        <v>EN P5508 39</v>
      </c>
      <c r="C970" s="1" t="str">
        <f t="shared" si="2"/>
        <v>PT P5508</v>
      </c>
      <c r="D970" s="1" t="str">
        <f>IFERROR(__xludf.DUMMYFUNCTION("SPLIT(A970,"" "",TRUE,TRUE)"),"EN")</f>
        <v>EN</v>
      </c>
      <c r="E970" s="1" t="str">
        <f>IFERROR(__xludf.DUMMYFUNCTION("""COMPUTED_VALUE"""),"P5508")</f>
        <v>P5508</v>
      </c>
      <c r="F970" s="1">
        <f>IFERROR(__xludf.DUMMYFUNCTION("""COMPUTED_VALUE"""),39.0)</f>
        <v>39</v>
      </c>
    </row>
    <row r="971" ht="15.75" customHeight="1">
      <c r="A971" s="1" t="str">
        <f t="shared" si="3"/>
        <v>EN P2788 281</v>
      </c>
      <c r="C971" s="1" t="str">
        <f t="shared" si="2"/>
        <v>PT P2788</v>
      </c>
      <c r="D971" s="1" t="str">
        <f>IFERROR(__xludf.DUMMYFUNCTION("SPLIT(A971,"" "",TRUE,TRUE)"),"EN")</f>
        <v>EN</v>
      </c>
      <c r="E971" s="1" t="str">
        <f>IFERROR(__xludf.DUMMYFUNCTION("""COMPUTED_VALUE"""),"P2788")</f>
        <v>P2788</v>
      </c>
      <c r="F971" s="1">
        <f>IFERROR(__xludf.DUMMYFUNCTION("""COMPUTED_VALUE"""),281.0)</f>
        <v>281</v>
      </c>
    </row>
    <row r="972" ht="15.75" customHeight="1">
      <c r="A972" s="1" t="str">
        <f t="shared" si="3"/>
        <v>EN P252 184</v>
      </c>
      <c r="C972" s="1" t="str">
        <f t="shared" si="2"/>
        <v>PT P252</v>
      </c>
      <c r="D972" s="1" t="str">
        <f>IFERROR(__xludf.DUMMYFUNCTION("SPLIT(A972,"" "",TRUE,TRUE)"),"EN")</f>
        <v>EN</v>
      </c>
      <c r="E972" s="1" t="str">
        <f>IFERROR(__xludf.DUMMYFUNCTION("""COMPUTED_VALUE"""),"P252")</f>
        <v>P252</v>
      </c>
      <c r="F972" s="1">
        <f>IFERROR(__xludf.DUMMYFUNCTION("""COMPUTED_VALUE"""),184.0)</f>
        <v>184</v>
      </c>
    </row>
    <row r="973" ht="15.75" customHeight="1">
      <c r="A973" s="1" t="str">
        <f t="shared" si="3"/>
        <v>EN P1424 79</v>
      </c>
      <c r="C973" s="1" t="str">
        <f t="shared" si="2"/>
        <v>PT P1424</v>
      </c>
      <c r="D973" s="1" t="str">
        <f>IFERROR(__xludf.DUMMYFUNCTION("SPLIT(A973,"" "",TRUE,TRUE)"),"EN")</f>
        <v>EN</v>
      </c>
      <c r="E973" s="1" t="str">
        <f>IFERROR(__xludf.DUMMYFUNCTION("""COMPUTED_VALUE"""),"P1424")</f>
        <v>P1424</v>
      </c>
      <c r="F973" s="1">
        <f>IFERROR(__xludf.DUMMYFUNCTION("""COMPUTED_VALUE"""),79.0)</f>
        <v>79</v>
      </c>
    </row>
    <row r="974" ht="15.75" customHeight="1">
      <c r="A974" s="1" t="str">
        <f t="shared" si="3"/>
        <v>EN P3716 379</v>
      </c>
      <c r="C974" s="1" t="str">
        <f t="shared" si="2"/>
        <v>PT P3716</v>
      </c>
      <c r="D974" s="1" t="str">
        <f>IFERROR(__xludf.DUMMYFUNCTION("SPLIT(A974,"" "",TRUE,TRUE)"),"EN")</f>
        <v>EN</v>
      </c>
      <c r="E974" s="1" t="str">
        <f>IFERROR(__xludf.DUMMYFUNCTION("""COMPUTED_VALUE"""),"P3716")</f>
        <v>P3716</v>
      </c>
      <c r="F974" s="1">
        <f>IFERROR(__xludf.DUMMYFUNCTION("""COMPUTED_VALUE"""),379.0)</f>
        <v>379</v>
      </c>
    </row>
    <row r="975" ht="15.75" customHeight="1">
      <c r="A975" s="1" t="str">
        <f t="shared" si="3"/>
        <v>EN P1608 39</v>
      </c>
      <c r="C975" s="1" t="str">
        <f t="shared" si="2"/>
        <v>PT P1608</v>
      </c>
      <c r="D975" s="1" t="str">
        <f>IFERROR(__xludf.DUMMYFUNCTION("SPLIT(A975,"" "",TRUE,TRUE)"),"EN")</f>
        <v>EN</v>
      </c>
      <c r="E975" s="1" t="str">
        <f>IFERROR(__xludf.DUMMYFUNCTION("""COMPUTED_VALUE"""),"P1608")</f>
        <v>P1608</v>
      </c>
      <c r="F975" s="1">
        <f>IFERROR(__xludf.DUMMYFUNCTION("""COMPUTED_VALUE"""),39.0)</f>
        <v>39</v>
      </c>
    </row>
    <row r="976" ht="15.75" customHeight="1">
      <c r="A976" s="1" t="str">
        <f t="shared" si="3"/>
        <v>EN P2471 359</v>
      </c>
      <c r="C976" s="1" t="str">
        <f t="shared" si="2"/>
        <v>PT P2471</v>
      </c>
      <c r="D976" s="1" t="str">
        <f>IFERROR(__xludf.DUMMYFUNCTION("SPLIT(A976,"" "",TRUE,TRUE)"),"EN")</f>
        <v>EN</v>
      </c>
      <c r="E976" s="1" t="str">
        <f>IFERROR(__xludf.DUMMYFUNCTION("""COMPUTED_VALUE"""),"P2471")</f>
        <v>P2471</v>
      </c>
      <c r="F976" s="1">
        <f>IFERROR(__xludf.DUMMYFUNCTION("""COMPUTED_VALUE"""),359.0)</f>
        <v>359</v>
      </c>
    </row>
    <row r="977" ht="15.75" customHeight="1">
      <c r="A977" s="1" t="str">
        <f t="shared" si="3"/>
        <v>EN P5714 311</v>
      </c>
      <c r="C977" s="1" t="str">
        <f t="shared" si="2"/>
        <v>PT P5714</v>
      </c>
      <c r="D977" s="1" t="str">
        <f>IFERROR(__xludf.DUMMYFUNCTION("SPLIT(A977,"" "",TRUE,TRUE)"),"EN")</f>
        <v>EN</v>
      </c>
      <c r="E977" s="1" t="str">
        <f>IFERROR(__xludf.DUMMYFUNCTION("""COMPUTED_VALUE"""),"P5714")</f>
        <v>P5714</v>
      </c>
      <c r="F977" s="1">
        <f>IFERROR(__xludf.DUMMYFUNCTION("""COMPUTED_VALUE"""),311.0)</f>
        <v>311</v>
      </c>
    </row>
    <row r="978" ht="15.75" customHeight="1">
      <c r="A978" s="1" t="str">
        <f t="shared" si="3"/>
        <v>EN P566 248</v>
      </c>
      <c r="C978" s="1" t="str">
        <f t="shared" si="2"/>
        <v>PT P566</v>
      </c>
      <c r="D978" s="1" t="str">
        <f>IFERROR(__xludf.DUMMYFUNCTION("SPLIT(A978,"" "",TRUE,TRUE)"),"EN")</f>
        <v>EN</v>
      </c>
      <c r="E978" s="1" t="str">
        <f>IFERROR(__xludf.DUMMYFUNCTION("""COMPUTED_VALUE"""),"P566")</f>
        <v>P566</v>
      </c>
      <c r="F978" s="1">
        <f>IFERROR(__xludf.DUMMYFUNCTION("""COMPUTED_VALUE"""),248.0)</f>
        <v>248</v>
      </c>
    </row>
    <row r="979" ht="15.75" customHeight="1">
      <c r="A979" s="1" t="str">
        <f t="shared" si="3"/>
        <v>EN P5436 27</v>
      </c>
      <c r="C979" s="1" t="str">
        <f t="shared" si="2"/>
        <v>PT P5436</v>
      </c>
      <c r="D979" s="1" t="str">
        <f>IFERROR(__xludf.DUMMYFUNCTION("SPLIT(A979,"" "",TRUE,TRUE)"),"EN")</f>
        <v>EN</v>
      </c>
      <c r="E979" s="1" t="str">
        <f>IFERROR(__xludf.DUMMYFUNCTION("""COMPUTED_VALUE"""),"P5436")</f>
        <v>P5436</v>
      </c>
      <c r="F979" s="1">
        <f>IFERROR(__xludf.DUMMYFUNCTION("""COMPUTED_VALUE"""),27.0)</f>
        <v>27</v>
      </c>
    </row>
    <row r="980" ht="15.75" customHeight="1">
      <c r="A980" s="1" t="str">
        <f t="shared" si="3"/>
        <v>EN P2910 24</v>
      </c>
      <c r="C980" s="1" t="str">
        <f t="shared" si="2"/>
        <v>PT P2910</v>
      </c>
      <c r="D980" s="1" t="str">
        <f>IFERROR(__xludf.DUMMYFUNCTION("SPLIT(A980,"" "",TRUE,TRUE)"),"EN")</f>
        <v>EN</v>
      </c>
      <c r="E980" s="1" t="str">
        <f>IFERROR(__xludf.DUMMYFUNCTION("""COMPUTED_VALUE"""),"P2910")</f>
        <v>P2910</v>
      </c>
      <c r="F980" s="1">
        <f>IFERROR(__xludf.DUMMYFUNCTION("""COMPUTED_VALUE"""),24.0)</f>
        <v>24</v>
      </c>
    </row>
    <row r="981" ht="15.75" customHeight="1">
      <c r="A981" s="1" t="str">
        <f t="shared" si="3"/>
        <v>EN P1966 125</v>
      </c>
      <c r="C981" s="1" t="str">
        <f t="shared" si="2"/>
        <v>PT P1966</v>
      </c>
      <c r="D981" s="1" t="str">
        <f>IFERROR(__xludf.DUMMYFUNCTION("SPLIT(A981,"" "",TRUE,TRUE)"),"EN")</f>
        <v>EN</v>
      </c>
      <c r="E981" s="1" t="str">
        <f>IFERROR(__xludf.DUMMYFUNCTION("""COMPUTED_VALUE"""),"P1966")</f>
        <v>P1966</v>
      </c>
      <c r="F981" s="1">
        <f>IFERROR(__xludf.DUMMYFUNCTION("""COMPUTED_VALUE"""),125.0)</f>
        <v>125</v>
      </c>
    </row>
    <row r="982" ht="15.75" customHeight="1">
      <c r="A982" s="1" t="str">
        <f t="shared" si="3"/>
        <v>EN P1962 382</v>
      </c>
      <c r="C982" s="1" t="str">
        <f t="shared" si="2"/>
        <v>PT P1962</v>
      </c>
      <c r="D982" s="1" t="str">
        <f>IFERROR(__xludf.DUMMYFUNCTION("SPLIT(A982,"" "",TRUE,TRUE)"),"EN")</f>
        <v>EN</v>
      </c>
      <c r="E982" s="1" t="str">
        <f>IFERROR(__xludf.DUMMYFUNCTION("""COMPUTED_VALUE"""),"P1962")</f>
        <v>P1962</v>
      </c>
      <c r="F982" s="1">
        <f>IFERROR(__xludf.DUMMYFUNCTION("""COMPUTED_VALUE"""),382.0)</f>
        <v>382</v>
      </c>
    </row>
    <row r="983" ht="15.75" customHeight="1">
      <c r="A983" s="1" t="str">
        <f t="shared" si="3"/>
        <v>EN P4140 29</v>
      </c>
      <c r="C983" s="1" t="str">
        <f t="shared" si="2"/>
        <v>PT P4140</v>
      </c>
      <c r="D983" s="1" t="str">
        <f>IFERROR(__xludf.DUMMYFUNCTION("SPLIT(A983,"" "",TRUE,TRUE)"),"EN")</f>
        <v>EN</v>
      </c>
      <c r="E983" s="1" t="str">
        <f>IFERROR(__xludf.DUMMYFUNCTION("""COMPUTED_VALUE"""),"P4140")</f>
        <v>P4140</v>
      </c>
      <c r="F983" s="1">
        <f>IFERROR(__xludf.DUMMYFUNCTION("""COMPUTED_VALUE"""),29.0)</f>
        <v>29</v>
      </c>
    </row>
    <row r="984" ht="15.75" customHeight="1">
      <c r="A984" s="1" t="str">
        <f t="shared" si="3"/>
        <v>EN P3405 326</v>
      </c>
      <c r="C984" s="1" t="str">
        <f t="shared" si="2"/>
        <v>PT P3405</v>
      </c>
      <c r="D984" s="1" t="str">
        <f>IFERROR(__xludf.DUMMYFUNCTION("SPLIT(A984,"" "",TRUE,TRUE)"),"EN")</f>
        <v>EN</v>
      </c>
      <c r="E984" s="1" t="str">
        <f>IFERROR(__xludf.DUMMYFUNCTION("""COMPUTED_VALUE"""),"P3405")</f>
        <v>P3405</v>
      </c>
      <c r="F984" s="1">
        <f>IFERROR(__xludf.DUMMYFUNCTION("""COMPUTED_VALUE"""),326.0)</f>
        <v>326</v>
      </c>
    </row>
    <row r="985" ht="15.75" customHeight="1">
      <c r="A985" s="1" t="str">
        <f t="shared" si="3"/>
        <v>EN P4469 367</v>
      </c>
      <c r="C985" s="1" t="str">
        <f t="shared" si="2"/>
        <v>PT P4469</v>
      </c>
      <c r="D985" s="1" t="str">
        <f>IFERROR(__xludf.DUMMYFUNCTION("SPLIT(A985,"" "",TRUE,TRUE)"),"EN")</f>
        <v>EN</v>
      </c>
      <c r="E985" s="1" t="str">
        <f>IFERROR(__xludf.DUMMYFUNCTION("""COMPUTED_VALUE"""),"P4469")</f>
        <v>P4469</v>
      </c>
      <c r="F985" s="1">
        <f>IFERROR(__xludf.DUMMYFUNCTION("""COMPUTED_VALUE"""),367.0)</f>
        <v>367</v>
      </c>
    </row>
    <row r="986" ht="15.75" customHeight="1">
      <c r="A986" s="1" t="str">
        <f t="shared" si="3"/>
        <v>EN P4419 378</v>
      </c>
      <c r="C986" s="1" t="str">
        <f t="shared" si="2"/>
        <v>PT P4419</v>
      </c>
      <c r="D986" s="1" t="str">
        <f>IFERROR(__xludf.DUMMYFUNCTION("SPLIT(A986,"" "",TRUE,TRUE)"),"EN")</f>
        <v>EN</v>
      </c>
      <c r="E986" s="1" t="str">
        <f>IFERROR(__xludf.DUMMYFUNCTION("""COMPUTED_VALUE"""),"P4419")</f>
        <v>P4419</v>
      </c>
      <c r="F986" s="1">
        <f>IFERROR(__xludf.DUMMYFUNCTION("""COMPUTED_VALUE"""),378.0)</f>
        <v>378</v>
      </c>
    </row>
    <row r="987" ht="15.75" customHeight="1">
      <c r="A987" s="1" t="str">
        <f t="shared" si="3"/>
        <v>EN P4540 61</v>
      </c>
      <c r="C987" s="1" t="str">
        <f t="shared" si="2"/>
        <v>PT P4540</v>
      </c>
      <c r="D987" s="1" t="str">
        <f>IFERROR(__xludf.DUMMYFUNCTION("SPLIT(A987,"" "",TRUE,TRUE)"),"EN")</f>
        <v>EN</v>
      </c>
      <c r="E987" s="1" t="str">
        <f>IFERROR(__xludf.DUMMYFUNCTION("""COMPUTED_VALUE"""),"P4540")</f>
        <v>P4540</v>
      </c>
      <c r="F987" s="1">
        <f>IFERROR(__xludf.DUMMYFUNCTION("""COMPUTED_VALUE"""),61.0)</f>
        <v>61</v>
      </c>
    </row>
    <row r="988" ht="15.75" customHeight="1">
      <c r="A988" s="1" t="str">
        <f t="shared" si="3"/>
        <v>EN P2782 33</v>
      </c>
      <c r="C988" s="1" t="str">
        <f t="shared" si="2"/>
        <v>PT P2782</v>
      </c>
      <c r="D988" s="1" t="str">
        <f>IFERROR(__xludf.DUMMYFUNCTION("SPLIT(A988,"" "",TRUE,TRUE)"),"EN")</f>
        <v>EN</v>
      </c>
      <c r="E988" s="1" t="str">
        <f>IFERROR(__xludf.DUMMYFUNCTION("""COMPUTED_VALUE"""),"P2782")</f>
        <v>P2782</v>
      </c>
      <c r="F988" s="1">
        <f>IFERROR(__xludf.DUMMYFUNCTION("""COMPUTED_VALUE"""),33.0)</f>
        <v>33</v>
      </c>
    </row>
    <row r="989" ht="15.75" customHeight="1">
      <c r="A989" s="1" t="str">
        <f t="shared" si="3"/>
        <v>EN P459 380</v>
      </c>
      <c r="C989" s="1" t="str">
        <f t="shared" si="2"/>
        <v>PT P459</v>
      </c>
      <c r="D989" s="1" t="str">
        <f>IFERROR(__xludf.DUMMYFUNCTION("SPLIT(A989,"" "",TRUE,TRUE)"),"EN")</f>
        <v>EN</v>
      </c>
      <c r="E989" s="1" t="str">
        <f>IFERROR(__xludf.DUMMYFUNCTION("""COMPUTED_VALUE"""),"P459")</f>
        <v>P459</v>
      </c>
      <c r="F989" s="1">
        <f>IFERROR(__xludf.DUMMYFUNCTION("""COMPUTED_VALUE"""),380.0)</f>
        <v>380</v>
      </c>
    </row>
    <row r="990" ht="15.75" customHeight="1">
      <c r="A990" s="1" t="str">
        <f t="shared" si="3"/>
        <v>EN P2376 82</v>
      </c>
      <c r="C990" s="1" t="str">
        <f t="shared" si="2"/>
        <v>PT P2376</v>
      </c>
      <c r="D990" s="1" t="str">
        <f>IFERROR(__xludf.DUMMYFUNCTION("SPLIT(A990,"" "",TRUE,TRUE)"),"EN")</f>
        <v>EN</v>
      </c>
      <c r="E990" s="1" t="str">
        <f>IFERROR(__xludf.DUMMYFUNCTION("""COMPUTED_VALUE"""),"P2376")</f>
        <v>P2376</v>
      </c>
      <c r="F990" s="1">
        <f>IFERROR(__xludf.DUMMYFUNCTION("""COMPUTED_VALUE"""),82.0)</f>
        <v>82</v>
      </c>
    </row>
    <row r="991" ht="15.75" customHeight="1">
      <c r="A991" s="1" t="str">
        <f t="shared" si="3"/>
        <v>EN P3947 356</v>
      </c>
      <c r="C991" s="1" t="str">
        <f t="shared" si="2"/>
        <v>PT P3947</v>
      </c>
      <c r="D991" s="1" t="str">
        <f>IFERROR(__xludf.DUMMYFUNCTION("SPLIT(A991,"" "",TRUE,TRUE)"),"EN")</f>
        <v>EN</v>
      </c>
      <c r="E991" s="1" t="str">
        <f>IFERROR(__xludf.DUMMYFUNCTION("""COMPUTED_VALUE"""),"P3947")</f>
        <v>P3947</v>
      </c>
      <c r="F991" s="1">
        <f>IFERROR(__xludf.DUMMYFUNCTION("""COMPUTED_VALUE"""),356.0)</f>
        <v>356</v>
      </c>
    </row>
    <row r="992" ht="15.75" customHeight="1">
      <c r="A992" s="1" t="str">
        <f t="shared" si="3"/>
        <v>EN P4651 194</v>
      </c>
      <c r="C992" s="1" t="str">
        <f t="shared" si="2"/>
        <v>PT P4651</v>
      </c>
      <c r="D992" s="1" t="str">
        <f>IFERROR(__xludf.DUMMYFUNCTION("SPLIT(A992,"" "",TRUE,TRUE)"),"EN")</f>
        <v>EN</v>
      </c>
      <c r="E992" s="1" t="str">
        <f>IFERROR(__xludf.DUMMYFUNCTION("""COMPUTED_VALUE"""),"P4651")</f>
        <v>P4651</v>
      </c>
      <c r="F992" s="1">
        <f>IFERROR(__xludf.DUMMYFUNCTION("""COMPUTED_VALUE"""),194.0)</f>
        <v>194</v>
      </c>
    </row>
    <row r="993" ht="15.75" customHeight="1">
      <c r="A993" s="1" t="str">
        <f t="shared" si="3"/>
        <v>EN P5290 192</v>
      </c>
      <c r="C993" s="1" t="str">
        <f t="shared" si="2"/>
        <v>PT P5290</v>
      </c>
      <c r="D993" s="1" t="str">
        <f>IFERROR(__xludf.DUMMYFUNCTION("SPLIT(A993,"" "",TRUE,TRUE)"),"EN")</f>
        <v>EN</v>
      </c>
      <c r="E993" s="1" t="str">
        <f>IFERROR(__xludf.DUMMYFUNCTION("""COMPUTED_VALUE"""),"P5290")</f>
        <v>P5290</v>
      </c>
      <c r="F993" s="1">
        <f>IFERROR(__xludf.DUMMYFUNCTION("""COMPUTED_VALUE"""),192.0)</f>
        <v>192</v>
      </c>
    </row>
    <row r="994" ht="15.75" customHeight="1">
      <c r="A994" s="1" t="str">
        <f t="shared" si="3"/>
        <v>EN P4310 151</v>
      </c>
      <c r="C994" s="1" t="str">
        <f t="shared" si="2"/>
        <v>PT P4310</v>
      </c>
      <c r="D994" s="1" t="str">
        <f>IFERROR(__xludf.DUMMYFUNCTION("SPLIT(A994,"" "",TRUE,TRUE)"),"EN")</f>
        <v>EN</v>
      </c>
      <c r="E994" s="1" t="str">
        <f>IFERROR(__xludf.DUMMYFUNCTION("""COMPUTED_VALUE"""),"P4310")</f>
        <v>P4310</v>
      </c>
      <c r="F994" s="1">
        <f>IFERROR(__xludf.DUMMYFUNCTION("""COMPUTED_VALUE"""),151.0)</f>
        <v>151</v>
      </c>
    </row>
    <row r="995" ht="15.75" customHeight="1">
      <c r="A995" s="1" t="str">
        <f t="shared" si="3"/>
        <v>EN P628 386</v>
      </c>
      <c r="C995" s="1" t="str">
        <f t="shared" si="2"/>
        <v>PT P628</v>
      </c>
      <c r="D995" s="1" t="str">
        <f>IFERROR(__xludf.DUMMYFUNCTION("SPLIT(A995,"" "",TRUE,TRUE)"),"EN")</f>
        <v>EN</v>
      </c>
      <c r="E995" s="1" t="str">
        <f>IFERROR(__xludf.DUMMYFUNCTION("""COMPUTED_VALUE"""),"P628")</f>
        <v>P628</v>
      </c>
      <c r="F995" s="1">
        <f>IFERROR(__xludf.DUMMYFUNCTION("""COMPUTED_VALUE"""),386.0)</f>
        <v>386</v>
      </c>
    </row>
    <row r="996" ht="15.75" customHeight="1">
      <c r="A996" s="1" t="str">
        <f t="shared" si="3"/>
        <v>EN P4857 143</v>
      </c>
      <c r="C996" s="1" t="str">
        <f t="shared" si="2"/>
        <v>PT P4857</v>
      </c>
      <c r="D996" s="1" t="str">
        <f>IFERROR(__xludf.DUMMYFUNCTION("SPLIT(A996,"" "",TRUE,TRUE)"),"EN")</f>
        <v>EN</v>
      </c>
      <c r="E996" s="1" t="str">
        <f>IFERROR(__xludf.DUMMYFUNCTION("""COMPUTED_VALUE"""),"P4857")</f>
        <v>P4857</v>
      </c>
      <c r="F996" s="1">
        <f>IFERROR(__xludf.DUMMYFUNCTION("""COMPUTED_VALUE"""),143.0)</f>
        <v>143</v>
      </c>
    </row>
    <row r="997" ht="15.75" customHeight="1">
      <c r="A997" s="1" t="str">
        <f t="shared" si="3"/>
        <v>EN P4059 111</v>
      </c>
      <c r="C997" s="1" t="str">
        <f t="shared" si="2"/>
        <v>PT P4059</v>
      </c>
      <c r="D997" s="1" t="str">
        <f>IFERROR(__xludf.DUMMYFUNCTION("SPLIT(A997,"" "",TRUE,TRUE)"),"EN")</f>
        <v>EN</v>
      </c>
      <c r="E997" s="1" t="str">
        <f>IFERROR(__xludf.DUMMYFUNCTION("""COMPUTED_VALUE"""),"P4059")</f>
        <v>P4059</v>
      </c>
      <c r="F997" s="1">
        <f>IFERROR(__xludf.DUMMYFUNCTION("""COMPUTED_VALUE"""),111.0)</f>
        <v>111</v>
      </c>
    </row>
    <row r="998" ht="15.75" customHeight="1">
      <c r="A998" s="1" t="str">
        <f t="shared" si="3"/>
        <v>EN P5721 353</v>
      </c>
      <c r="C998" s="1" t="str">
        <f t="shared" si="2"/>
        <v>PT P5721</v>
      </c>
      <c r="D998" s="1" t="str">
        <f>IFERROR(__xludf.DUMMYFUNCTION("SPLIT(A998,"" "",TRUE,TRUE)"),"EN")</f>
        <v>EN</v>
      </c>
      <c r="E998" s="1" t="str">
        <f>IFERROR(__xludf.DUMMYFUNCTION("""COMPUTED_VALUE"""),"P5721")</f>
        <v>P5721</v>
      </c>
      <c r="F998" s="1">
        <f>IFERROR(__xludf.DUMMYFUNCTION("""COMPUTED_VALUE"""),353.0)</f>
        <v>353</v>
      </c>
    </row>
    <row r="999" ht="15.75" customHeight="1">
      <c r="A999" s="1" t="str">
        <f t="shared" si="3"/>
        <v>EN P4662 305</v>
      </c>
      <c r="C999" s="1" t="str">
        <f t="shared" si="2"/>
        <v>PT P4662</v>
      </c>
      <c r="D999" s="1" t="str">
        <f>IFERROR(__xludf.DUMMYFUNCTION("SPLIT(A999,"" "",TRUE,TRUE)"),"EN")</f>
        <v>EN</v>
      </c>
      <c r="E999" s="1" t="str">
        <f>IFERROR(__xludf.DUMMYFUNCTION("""COMPUTED_VALUE"""),"P4662")</f>
        <v>P4662</v>
      </c>
      <c r="F999" s="1">
        <f>IFERROR(__xludf.DUMMYFUNCTION("""COMPUTED_VALUE"""),305.0)</f>
        <v>305</v>
      </c>
    </row>
    <row r="1000" ht="15.75" customHeight="1">
      <c r="A1000" s="1" t="str">
        <f t="shared" si="3"/>
        <v>EN P3407 276</v>
      </c>
      <c r="C1000" s="1" t="str">
        <f t="shared" si="2"/>
        <v>PT P3407</v>
      </c>
      <c r="D1000" s="1" t="str">
        <f>IFERROR(__xludf.DUMMYFUNCTION("SPLIT(A1000,"" "",TRUE,TRUE)"),"EN")</f>
        <v>EN</v>
      </c>
      <c r="E1000" s="1" t="str">
        <f>IFERROR(__xludf.DUMMYFUNCTION("""COMPUTED_VALUE"""),"P3407")</f>
        <v>P3407</v>
      </c>
      <c r="F1000" s="1">
        <f>IFERROR(__xludf.DUMMYFUNCTION("""COMPUTED_VALUE"""),276.0)</f>
        <v>276</v>
      </c>
    </row>
  </sheetData>
  <conditionalFormatting sqref="E1:E100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tr">
        <f t="shared" ref="A1:A100" si="1">"EN"&amp;" P"&amp;RANDBETWEEN(1,6000)&amp;" "&amp;RANDBETWEEN(1,700)</f>
        <v>EN P1178 339</v>
      </c>
      <c r="C1" s="1" t="str">
        <f t="shared" ref="C1:C100" si="2">CONCAT("PT ",E:E)</f>
        <v>PT P1178</v>
      </c>
      <c r="D1" s="1" t="str">
        <f>IFERROR(__xludf.DUMMYFUNCTION("SPLIT(A:A,"" "",TRUE,TRUE)"),"EN")</f>
        <v>EN</v>
      </c>
      <c r="E1" s="1" t="str">
        <f>IFERROR(__xludf.DUMMYFUNCTION("""COMPUTED_VALUE"""),"P1178")</f>
        <v>P1178</v>
      </c>
      <c r="F1" s="1">
        <f>IFERROR(__xludf.DUMMYFUNCTION("""COMPUTED_VALUE"""),339.0)</f>
        <v>339</v>
      </c>
    </row>
    <row r="2">
      <c r="A2" s="1" t="str">
        <f t="shared" si="1"/>
        <v>EN P4153 606</v>
      </c>
      <c r="C2" s="1" t="str">
        <f t="shared" si="2"/>
        <v>PT P4153</v>
      </c>
      <c r="D2" s="1" t="str">
        <f>IFERROR(__xludf.DUMMYFUNCTION("SPLIT(A:A,"" "",TRUE,TRUE)"),"EN")</f>
        <v>EN</v>
      </c>
      <c r="E2" s="1" t="str">
        <f>IFERROR(__xludf.DUMMYFUNCTION("""COMPUTED_VALUE"""),"P4153")</f>
        <v>P4153</v>
      </c>
      <c r="F2" s="1">
        <f>IFERROR(__xludf.DUMMYFUNCTION("""COMPUTED_VALUE"""),606.0)</f>
        <v>606</v>
      </c>
    </row>
    <row r="3">
      <c r="A3" s="1" t="str">
        <f t="shared" si="1"/>
        <v>EN P982 159</v>
      </c>
      <c r="C3" s="1" t="str">
        <f t="shared" si="2"/>
        <v>PT P982</v>
      </c>
      <c r="D3" s="1" t="str">
        <f>IFERROR(__xludf.DUMMYFUNCTION("SPLIT(A:A,"" "",TRUE,TRUE)"),"EN")</f>
        <v>EN</v>
      </c>
      <c r="E3" s="1" t="str">
        <f>IFERROR(__xludf.DUMMYFUNCTION("""COMPUTED_VALUE"""),"P982")</f>
        <v>P982</v>
      </c>
      <c r="F3" s="1">
        <f>IFERROR(__xludf.DUMMYFUNCTION("""COMPUTED_VALUE"""),159.0)</f>
        <v>159</v>
      </c>
    </row>
    <row r="4">
      <c r="A4" s="1" t="str">
        <f t="shared" si="1"/>
        <v>EN P1105 664</v>
      </c>
      <c r="C4" s="1" t="str">
        <f t="shared" si="2"/>
        <v>PT P1105</v>
      </c>
      <c r="D4" s="1" t="str">
        <f>IFERROR(__xludf.DUMMYFUNCTION("SPLIT(A:A,"" "",TRUE,TRUE)"),"EN")</f>
        <v>EN</v>
      </c>
      <c r="E4" s="1" t="str">
        <f>IFERROR(__xludf.DUMMYFUNCTION("""COMPUTED_VALUE"""),"P1105")</f>
        <v>P1105</v>
      </c>
      <c r="F4" s="1">
        <f>IFERROR(__xludf.DUMMYFUNCTION("""COMPUTED_VALUE"""),664.0)</f>
        <v>664</v>
      </c>
    </row>
    <row r="5">
      <c r="A5" s="1" t="str">
        <f t="shared" si="1"/>
        <v>EN P2460 466</v>
      </c>
      <c r="C5" s="1" t="str">
        <f t="shared" si="2"/>
        <v>PT P2460</v>
      </c>
      <c r="D5" s="1" t="str">
        <f>IFERROR(__xludf.DUMMYFUNCTION("SPLIT(A:A,"" "",TRUE,TRUE)"),"EN")</f>
        <v>EN</v>
      </c>
      <c r="E5" s="1" t="str">
        <f>IFERROR(__xludf.DUMMYFUNCTION("""COMPUTED_VALUE"""),"P2460")</f>
        <v>P2460</v>
      </c>
      <c r="F5" s="1">
        <f>IFERROR(__xludf.DUMMYFUNCTION("""COMPUTED_VALUE"""),466.0)</f>
        <v>466</v>
      </c>
    </row>
    <row r="6">
      <c r="A6" s="1" t="str">
        <f t="shared" si="1"/>
        <v>EN P345 374</v>
      </c>
      <c r="C6" s="1" t="str">
        <f t="shared" si="2"/>
        <v>PT P345</v>
      </c>
      <c r="D6" s="1" t="str">
        <f>IFERROR(__xludf.DUMMYFUNCTION("SPLIT(A:A,"" "",TRUE,TRUE)"),"EN")</f>
        <v>EN</v>
      </c>
      <c r="E6" s="1" t="str">
        <f>IFERROR(__xludf.DUMMYFUNCTION("""COMPUTED_VALUE"""),"P345")</f>
        <v>P345</v>
      </c>
      <c r="F6" s="1">
        <f>IFERROR(__xludf.DUMMYFUNCTION("""COMPUTED_VALUE"""),374.0)</f>
        <v>374</v>
      </c>
    </row>
    <row r="7">
      <c r="A7" s="1" t="str">
        <f t="shared" si="1"/>
        <v>EN P4350 680</v>
      </c>
      <c r="C7" s="1" t="str">
        <f t="shared" si="2"/>
        <v>PT P4350</v>
      </c>
      <c r="D7" s="1" t="str">
        <f>IFERROR(__xludf.DUMMYFUNCTION("SPLIT(A:A,"" "",TRUE,TRUE)"),"EN")</f>
        <v>EN</v>
      </c>
      <c r="E7" s="1" t="str">
        <f>IFERROR(__xludf.DUMMYFUNCTION("""COMPUTED_VALUE"""),"P4350")</f>
        <v>P4350</v>
      </c>
      <c r="F7" s="1">
        <f>IFERROR(__xludf.DUMMYFUNCTION("""COMPUTED_VALUE"""),680.0)</f>
        <v>680</v>
      </c>
    </row>
    <row r="8">
      <c r="A8" s="1" t="str">
        <f t="shared" si="1"/>
        <v>EN P2243 416</v>
      </c>
      <c r="C8" s="1" t="str">
        <f t="shared" si="2"/>
        <v>PT P2243</v>
      </c>
      <c r="D8" s="1" t="str">
        <f>IFERROR(__xludf.DUMMYFUNCTION("SPLIT(A:A,"" "",TRUE,TRUE)"),"EN")</f>
        <v>EN</v>
      </c>
      <c r="E8" s="1" t="str">
        <f>IFERROR(__xludf.DUMMYFUNCTION("""COMPUTED_VALUE"""),"P2243")</f>
        <v>P2243</v>
      </c>
      <c r="F8" s="1">
        <f>IFERROR(__xludf.DUMMYFUNCTION("""COMPUTED_VALUE"""),416.0)</f>
        <v>416</v>
      </c>
    </row>
    <row r="9">
      <c r="A9" s="1" t="str">
        <f t="shared" si="1"/>
        <v>EN P1648 470</v>
      </c>
      <c r="C9" s="1" t="str">
        <f t="shared" si="2"/>
        <v>PT P1648</v>
      </c>
      <c r="D9" s="1" t="str">
        <f>IFERROR(__xludf.DUMMYFUNCTION("SPLIT(A:A,"" "",TRUE,TRUE)"),"EN")</f>
        <v>EN</v>
      </c>
      <c r="E9" s="1" t="str">
        <f>IFERROR(__xludf.DUMMYFUNCTION("""COMPUTED_VALUE"""),"P1648")</f>
        <v>P1648</v>
      </c>
      <c r="F9" s="1">
        <f>IFERROR(__xludf.DUMMYFUNCTION("""COMPUTED_VALUE"""),470.0)</f>
        <v>470</v>
      </c>
    </row>
    <row r="10">
      <c r="A10" s="1" t="str">
        <f t="shared" si="1"/>
        <v>EN P458 366</v>
      </c>
      <c r="C10" s="1" t="str">
        <f t="shared" si="2"/>
        <v>PT P458</v>
      </c>
      <c r="D10" s="1" t="str">
        <f>IFERROR(__xludf.DUMMYFUNCTION("SPLIT(A:A,"" "",TRUE,TRUE)"),"EN")</f>
        <v>EN</v>
      </c>
      <c r="E10" s="1" t="str">
        <f>IFERROR(__xludf.DUMMYFUNCTION("""COMPUTED_VALUE"""),"P458")</f>
        <v>P458</v>
      </c>
      <c r="F10" s="1">
        <f>IFERROR(__xludf.DUMMYFUNCTION("""COMPUTED_VALUE"""),366.0)</f>
        <v>366</v>
      </c>
    </row>
    <row r="11">
      <c r="A11" s="1" t="str">
        <f t="shared" si="1"/>
        <v>EN P4376 639</v>
      </c>
      <c r="C11" s="1" t="str">
        <f t="shared" si="2"/>
        <v>PT P4376</v>
      </c>
      <c r="D11" s="1" t="str">
        <f>IFERROR(__xludf.DUMMYFUNCTION("SPLIT(A:A,"" "",TRUE,TRUE)"),"EN")</f>
        <v>EN</v>
      </c>
      <c r="E11" s="1" t="str">
        <f>IFERROR(__xludf.DUMMYFUNCTION("""COMPUTED_VALUE"""),"P4376")</f>
        <v>P4376</v>
      </c>
      <c r="F11" s="1">
        <f>IFERROR(__xludf.DUMMYFUNCTION("""COMPUTED_VALUE"""),639.0)</f>
        <v>639</v>
      </c>
    </row>
    <row r="12">
      <c r="A12" s="1" t="str">
        <f t="shared" si="1"/>
        <v>EN P2635 292</v>
      </c>
      <c r="C12" s="1" t="str">
        <f t="shared" si="2"/>
        <v>PT P2635</v>
      </c>
      <c r="D12" s="1" t="str">
        <f>IFERROR(__xludf.DUMMYFUNCTION("SPLIT(A:A,"" "",TRUE,TRUE)"),"EN")</f>
        <v>EN</v>
      </c>
      <c r="E12" s="1" t="str">
        <f>IFERROR(__xludf.DUMMYFUNCTION("""COMPUTED_VALUE"""),"P2635")</f>
        <v>P2635</v>
      </c>
      <c r="F12" s="1">
        <f>IFERROR(__xludf.DUMMYFUNCTION("""COMPUTED_VALUE"""),292.0)</f>
        <v>292</v>
      </c>
    </row>
    <row r="13">
      <c r="A13" s="1" t="str">
        <f t="shared" si="1"/>
        <v>EN P4814 388</v>
      </c>
      <c r="C13" s="1" t="str">
        <f t="shared" si="2"/>
        <v>PT P4814</v>
      </c>
      <c r="D13" s="1" t="str">
        <f>IFERROR(__xludf.DUMMYFUNCTION("SPLIT(A:A,"" "",TRUE,TRUE)"),"EN")</f>
        <v>EN</v>
      </c>
      <c r="E13" s="1" t="str">
        <f>IFERROR(__xludf.DUMMYFUNCTION("""COMPUTED_VALUE"""),"P4814")</f>
        <v>P4814</v>
      </c>
      <c r="F13" s="1">
        <f>IFERROR(__xludf.DUMMYFUNCTION("""COMPUTED_VALUE"""),388.0)</f>
        <v>388</v>
      </c>
    </row>
    <row r="14">
      <c r="A14" s="1" t="str">
        <f t="shared" si="1"/>
        <v>EN P4202 676</v>
      </c>
      <c r="C14" s="1" t="str">
        <f t="shared" si="2"/>
        <v>PT P4202</v>
      </c>
      <c r="D14" s="1" t="str">
        <f>IFERROR(__xludf.DUMMYFUNCTION("SPLIT(A:A,"" "",TRUE,TRUE)"),"EN")</f>
        <v>EN</v>
      </c>
      <c r="E14" s="1" t="str">
        <f>IFERROR(__xludf.DUMMYFUNCTION("""COMPUTED_VALUE"""),"P4202")</f>
        <v>P4202</v>
      </c>
      <c r="F14" s="1">
        <f>IFERROR(__xludf.DUMMYFUNCTION("""COMPUTED_VALUE"""),676.0)</f>
        <v>676</v>
      </c>
    </row>
    <row r="15">
      <c r="A15" s="1" t="str">
        <f t="shared" si="1"/>
        <v>EN P5022 141</v>
      </c>
      <c r="C15" s="1" t="str">
        <f t="shared" si="2"/>
        <v>PT P5022</v>
      </c>
      <c r="D15" s="1" t="str">
        <f>IFERROR(__xludf.DUMMYFUNCTION("SPLIT(A:A,"" "",TRUE,TRUE)"),"EN")</f>
        <v>EN</v>
      </c>
      <c r="E15" s="1" t="str">
        <f>IFERROR(__xludf.DUMMYFUNCTION("""COMPUTED_VALUE"""),"P5022")</f>
        <v>P5022</v>
      </c>
      <c r="F15" s="1">
        <f>IFERROR(__xludf.DUMMYFUNCTION("""COMPUTED_VALUE"""),141.0)</f>
        <v>141</v>
      </c>
    </row>
    <row r="16">
      <c r="A16" s="1" t="str">
        <f t="shared" si="1"/>
        <v>EN P1289 384</v>
      </c>
      <c r="C16" s="1" t="str">
        <f t="shared" si="2"/>
        <v>PT P1289</v>
      </c>
      <c r="D16" s="1" t="str">
        <f>IFERROR(__xludf.DUMMYFUNCTION("SPLIT(A:A,"" "",TRUE,TRUE)"),"EN")</f>
        <v>EN</v>
      </c>
      <c r="E16" s="1" t="str">
        <f>IFERROR(__xludf.DUMMYFUNCTION("""COMPUTED_VALUE"""),"P1289")</f>
        <v>P1289</v>
      </c>
      <c r="F16" s="1">
        <f>IFERROR(__xludf.DUMMYFUNCTION("""COMPUTED_VALUE"""),384.0)</f>
        <v>384</v>
      </c>
    </row>
    <row r="17">
      <c r="A17" s="1" t="str">
        <f t="shared" si="1"/>
        <v>EN P3347 379</v>
      </c>
      <c r="C17" s="1" t="str">
        <f t="shared" si="2"/>
        <v>PT P3347</v>
      </c>
      <c r="D17" s="1" t="str">
        <f>IFERROR(__xludf.DUMMYFUNCTION("SPLIT(A:A,"" "",TRUE,TRUE)"),"EN")</f>
        <v>EN</v>
      </c>
      <c r="E17" s="1" t="str">
        <f>IFERROR(__xludf.DUMMYFUNCTION("""COMPUTED_VALUE"""),"P3347")</f>
        <v>P3347</v>
      </c>
      <c r="F17" s="1">
        <f>IFERROR(__xludf.DUMMYFUNCTION("""COMPUTED_VALUE"""),379.0)</f>
        <v>379</v>
      </c>
    </row>
    <row r="18">
      <c r="A18" s="1" t="str">
        <f t="shared" si="1"/>
        <v>EN P1254 685</v>
      </c>
      <c r="C18" s="1" t="str">
        <f t="shared" si="2"/>
        <v>PT P1254</v>
      </c>
      <c r="D18" s="1" t="str">
        <f>IFERROR(__xludf.DUMMYFUNCTION("SPLIT(A:A,"" "",TRUE,TRUE)"),"EN")</f>
        <v>EN</v>
      </c>
      <c r="E18" s="1" t="str">
        <f>IFERROR(__xludf.DUMMYFUNCTION("""COMPUTED_VALUE"""),"P1254")</f>
        <v>P1254</v>
      </c>
      <c r="F18" s="1">
        <f>IFERROR(__xludf.DUMMYFUNCTION("""COMPUTED_VALUE"""),685.0)</f>
        <v>685</v>
      </c>
    </row>
    <row r="19">
      <c r="A19" s="1" t="str">
        <f t="shared" si="1"/>
        <v>EN P2071 681</v>
      </c>
      <c r="C19" s="1" t="str">
        <f t="shared" si="2"/>
        <v>PT P2071</v>
      </c>
      <c r="D19" s="1" t="str">
        <f>IFERROR(__xludf.DUMMYFUNCTION("SPLIT(A:A,"" "",TRUE,TRUE)"),"EN")</f>
        <v>EN</v>
      </c>
      <c r="E19" s="1" t="str">
        <f>IFERROR(__xludf.DUMMYFUNCTION("""COMPUTED_VALUE"""),"P2071")</f>
        <v>P2071</v>
      </c>
      <c r="F19" s="1">
        <f>IFERROR(__xludf.DUMMYFUNCTION("""COMPUTED_VALUE"""),681.0)</f>
        <v>681</v>
      </c>
    </row>
    <row r="20">
      <c r="A20" s="1" t="str">
        <f t="shared" si="1"/>
        <v>EN P1355 96</v>
      </c>
      <c r="C20" s="1" t="str">
        <f t="shared" si="2"/>
        <v>PT P1355</v>
      </c>
      <c r="D20" s="1" t="str">
        <f>IFERROR(__xludf.DUMMYFUNCTION("SPLIT(A:A,"" "",TRUE,TRUE)"),"EN")</f>
        <v>EN</v>
      </c>
      <c r="E20" s="1" t="str">
        <f>IFERROR(__xludf.DUMMYFUNCTION("""COMPUTED_VALUE"""),"P1355")</f>
        <v>P1355</v>
      </c>
      <c r="F20" s="1">
        <f>IFERROR(__xludf.DUMMYFUNCTION("""COMPUTED_VALUE"""),96.0)</f>
        <v>96</v>
      </c>
    </row>
    <row r="21">
      <c r="A21" s="1" t="str">
        <f t="shared" si="1"/>
        <v>EN P2587 582</v>
      </c>
      <c r="C21" s="1" t="str">
        <f t="shared" si="2"/>
        <v>PT P2587</v>
      </c>
      <c r="D21" s="1" t="str">
        <f>IFERROR(__xludf.DUMMYFUNCTION("SPLIT(A:A,"" "",TRUE,TRUE)"),"EN")</f>
        <v>EN</v>
      </c>
      <c r="E21" s="1" t="str">
        <f>IFERROR(__xludf.DUMMYFUNCTION("""COMPUTED_VALUE"""),"P2587")</f>
        <v>P2587</v>
      </c>
      <c r="F21" s="1">
        <f>IFERROR(__xludf.DUMMYFUNCTION("""COMPUTED_VALUE"""),582.0)</f>
        <v>582</v>
      </c>
    </row>
    <row r="22">
      <c r="A22" s="1" t="str">
        <f t="shared" si="1"/>
        <v>EN P3940 482</v>
      </c>
      <c r="C22" s="1" t="str">
        <f t="shared" si="2"/>
        <v>PT P3940</v>
      </c>
      <c r="D22" s="1" t="str">
        <f>IFERROR(__xludf.DUMMYFUNCTION("SPLIT(A:A,"" "",TRUE,TRUE)"),"EN")</f>
        <v>EN</v>
      </c>
      <c r="E22" s="1" t="str">
        <f>IFERROR(__xludf.DUMMYFUNCTION("""COMPUTED_VALUE"""),"P3940")</f>
        <v>P3940</v>
      </c>
      <c r="F22" s="1">
        <f>IFERROR(__xludf.DUMMYFUNCTION("""COMPUTED_VALUE"""),482.0)</f>
        <v>482</v>
      </c>
    </row>
    <row r="23">
      <c r="A23" s="1" t="str">
        <f t="shared" si="1"/>
        <v>EN P1336 170</v>
      </c>
      <c r="C23" s="1" t="str">
        <f t="shared" si="2"/>
        <v>PT P1336</v>
      </c>
      <c r="D23" s="1" t="str">
        <f>IFERROR(__xludf.DUMMYFUNCTION("SPLIT(A:A,"" "",TRUE,TRUE)"),"EN")</f>
        <v>EN</v>
      </c>
      <c r="E23" s="1" t="str">
        <f>IFERROR(__xludf.DUMMYFUNCTION("""COMPUTED_VALUE"""),"P1336")</f>
        <v>P1336</v>
      </c>
      <c r="F23" s="1">
        <f>IFERROR(__xludf.DUMMYFUNCTION("""COMPUTED_VALUE"""),170.0)</f>
        <v>170</v>
      </c>
    </row>
    <row r="24">
      <c r="A24" s="1" t="str">
        <f t="shared" si="1"/>
        <v>EN P1953 647</v>
      </c>
      <c r="C24" s="1" t="str">
        <f t="shared" si="2"/>
        <v>PT P1953</v>
      </c>
      <c r="D24" s="1" t="str">
        <f>IFERROR(__xludf.DUMMYFUNCTION("SPLIT(A:A,"" "",TRUE,TRUE)"),"EN")</f>
        <v>EN</v>
      </c>
      <c r="E24" s="1" t="str">
        <f>IFERROR(__xludf.DUMMYFUNCTION("""COMPUTED_VALUE"""),"P1953")</f>
        <v>P1953</v>
      </c>
      <c r="F24" s="1">
        <f>IFERROR(__xludf.DUMMYFUNCTION("""COMPUTED_VALUE"""),647.0)</f>
        <v>647</v>
      </c>
    </row>
    <row r="25">
      <c r="A25" s="1" t="str">
        <f t="shared" si="1"/>
        <v>EN P3330 676</v>
      </c>
      <c r="C25" s="1" t="str">
        <f t="shared" si="2"/>
        <v>PT P3330</v>
      </c>
      <c r="D25" s="1" t="str">
        <f>IFERROR(__xludf.DUMMYFUNCTION("SPLIT(A:A,"" "",TRUE,TRUE)"),"EN")</f>
        <v>EN</v>
      </c>
      <c r="E25" s="1" t="str">
        <f>IFERROR(__xludf.DUMMYFUNCTION("""COMPUTED_VALUE"""),"P3330")</f>
        <v>P3330</v>
      </c>
      <c r="F25" s="1">
        <f>IFERROR(__xludf.DUMMYFUNCTION("""COMPUTED_VALUE"""),676.0)</f>
        <v>676</v>
      </c>
    </row>
    <row r="26">
      <c r="A26" s="1" t="str">
        <f t="shared" si="1"/>
        <v>EN P5767 543</v>
      </c>
      <c r="C26" s="1" t="str">
        <f t="shared" si="2"/>
        <v>PT P5767</v>
      </c>
      <c r="D26" s="1" t="str">
        <f>IFERROR(__xludf.DUMMYFUNCTION("SPLIT(A:A,"" "",TRUE,TRUE)"),"EN")</f>
        <v>EN</v>
      </c>
      <c r="E26" s="1" t="str">
        <f>IFERROR(__xludf.DUMMYFUNCTION("""COMPUTED_VALUE"""),"P5767")</f>
        <v>P5767</v>
      </c>
      <c r="F26" s="1">
        <f>IFERROR(__xludf.DUMMYFUNCTION("""COMPUTED_VALUE"""),543.0)</f>
        <v>543</v>
      </c>
    </row>
    <row r="27">
      <c r="A27" s="1" t="str">
        <f t="shared" si="1"/>
        <v>EN P338 295</v>
      </c>
      <c r="C27" s="1" t="str">
        <f t="shared" si="2"/>
        <v>PT P338</v>
      </c>
      <c r="D27" s="1" t="str">
        <f>IFERROR(__xludf.DUMMYFUNCTION("SPLIT(A:A,"" "",TRUE,TRUE)"),"EN")</f>
        <v>EN</v>
      </c>
      <c r="E27" s="1" t="str">
        <f>IFERROR(__xludf.DUMMYFUNCTION("""COMPUTED_VALUE"""),"P338")</f>
        <v>P338</v>
      </c>
      <c r="F27" s="1">
        <f>IFERROR(__xludf.DUMMYFUNCTION("""COMPUTED_VALUE"""),295.0)</f>
        <v>295</v>
      </c>
    </row>
    <row r="28">
      <c r="A28" s="1" t="str">
        <f t="shared" si="1"/>
        <v>EN P3155 674</v>
      </c>
      <c r="C28" s="1" t="str">
        <f t="shared" si="2"/>
        <v>PT P3155</v>
      </c>
      <c r="D28" s="1" t="str">
        <f>IFERROR(__xludf.DUMMYFUNCTION("SPLIT(A:A,"" "",TRUE,TRUE)"),"EN")</f>
        <v>EN</v>
      </c>
      <c r="E28" s="1" t="str">
        <f>IFERROR(__xludf.DUMMYFUNCTION("""COMPUTED_VALUE"""),"P3155")</f>
        <v>P3155</v>
      </c>
      <c r="F28" s="1">
        <f>IFERROR(__xludf.DUMMYFUNCTION("""COMPUTED_VALUE"""),674.0)</f>
        <v>674</v>
      </c>
    </row>
    <row r="29">
      <c r="A29" s="1" t="str">
        <f t="shared" si="1"/>
        <v>EN P5750 315</v>
      </c>
      <c r="C29" s="1" t="str">
        <f t="shared" si="2"/>
        <v>PT P5750</v>
      </c>
      <c r="D29" s="1" t="str">
        <f>IFERROR(__xludf.DUMMYFUNCTION("SPLIT(A:A,"" "",TRUE,TRUE)"),"EN")</f>
        <v>EN</v>
      </c>
      <c r="E29" s="1" t="str">
        <f>IFERROR(__xludf.DUMMYFUNCTION("""COMPUTED_VALUE"""),"P5750")</f>
        <v>P5750</v>
      </c>
      <c r="F29" s="1">
        <f>IFERROR(__xludf.DUMMYFUNCTION("""COMPUTED_VALUE"""),315.0)</f>
        <v>315</v>
      </c>
    </row>
    <row r="30">
      <c r="A30" s="1" t="str">
        <f t="shared" si="1"/>
        <v>EN P4784 226</v>
      </c>
      <c r="C30" s="1" t="str">
        <f t="shared" si="2"/>
        <v>PT P4784</v>
      </c>
      <c r="D30" s="1" t="str">
        <f>IFERROR(__xludf.DUMMYFUNCTION("SPLIT(A:A,"" "",TRUE,TRUE)"),"EN")</f>
        <v>EN</v>
      </c>
      <c r="E30" s="1" t="str">
        <f>IFERROR(__xludf.DUMMYFUNCTION("""COMPUTED_VALUE"""),"P4784")</f>
        <v>P4784</v>
      </c>
      <c r="F30" s="1">
        <f>IFERROR(__xludf.DUMMYFUNCTION("""COMPUTED_VALUE"""),226.0)</f>
        <v>226</v>
      </c>
    </row>
    <row r="31">
      <c r="A31" s="1" t="str">
        <f t="shared" si="1"/>
        <v>EN P3761 199</v>
      </c>
      <c r="C31" s="1" t="str">
        <f t="shared" si="2"/>
        <v>PT P3761</v>
      </c>
      <c r="D31" s="1" t="str">
        <f>IFERROR(__xludf.DUMMYFUNCTION("SPLIT(A:A,"" "",TRUE,TRUE)"),"EN")</f>
        <v>EN</v>
      </c>
      <c r="E31" s="1" t="str">
        <f>IFERROR(__xludf.DUMMYFUNCTION("""COMPUTED_VALUE"""),"P3761")</f>
        <v>P3761</v>
      </c>
      <c r="F31" s="1">
        <f>IFERROR(__xludf.DUMMYFUNCTION("""COMPUTED_VALUE"""),199.0)</f>
        <v>199</v>
      </c>
    </row>
    <row r="32">
      <c r="A32" s="1" t="str">
        <f t="shared" si="1"/>
        <v>EN P1829 231</v>
      </c>
      <c r="C32" s="1" t="str">
        <f t="shared" si="2"/>
        <v>PT P1829</v>
      </c>
      <c r="D32" s="1" t="str">
        <f>IFERROR(__xludf.DUMMYFUNCTION("SPLIT(A:A,"" "",TRUE,TRUE)"),"EN")</f>
        <v>EN</v>
      </c>
      <c r="E32" s="1" t="str">
        <f>IFERROR(__xludf.DUMMYFUNCTION("""COMPUTED_VALUE"""),"P1829")</f>
        <v>P1829</v>
      </c>
      <c r="F32" s="1">
        <f>IFERROR(__xludf.DUMMYFUNCTION("""COMPUTED_VALUE"""),231.0)</f>
        <v>231</v>
      </c>
    </row>
    <row r="33">
      <c r="A33" s="1" t="str">
        <f t="shared" si="1"/>
        <v>EN P4855 414</v>
      </c>
      <c r="C33" s="1" t="str">
        <f t="shared" si="2"/>
        <v>PT P4855</v>
      </c>
      <c r="D33" s="1" t="str">
        <f>IFERROR(__xludf.DUMMYFUNCTION("SPLIT(A:A,"" "",TRUE,TRUE)"),"EN")</f>
        <v>EN</v>
      </c>
      <c r="E33" s="1" t="str">
        <f>IFERROR(__xludf.DUMMYFUNCTION("""COMPUTED_VALUE"""),"P4855")</f>
        <v>P4855</v>
      </c>
      <c r="F33" s="1">
        <f>IFERROR(__xludf.DUMMYFUNCTION("""COMPUTED_VALUE"""),414.0)</f>
        <v>414</v>
      </c>
    </row>
    <row r="34">
      <c r="A34" s="1" t="str">
        <f t="shared" si="1"/>
        <v>EN P4208 658</v>
      </c>
      <c r="C34" s="1" t="str">
        <f t="shared" si="2"/>
        <v>PT P4208</v>
      </c>
      <c r="D34" s="1" t="str">
        <f>IFERROR(__xludf.DUMMYFUNCTION("SPLIT(A:A,"" "",TRUE,TRUE)"),"EN")</f>
        <v>EN</v>
      </c>
      <c r="E34" s="1" t="str">
        <f>IFERROR(__xludf.DUMMYFUNCTION("""COMPUTED_VALUE"""),"P4208")</f>
        <v>P4208</v>
      </c>
      <c r="F34" s="1">
        <f>IFERROR(__xludf.DUMMYFUNCTION("""COMPUTED_VALUE"""),658.0)</f>
        <v>658</v>
      </c>
    </row>
    <row r="35">
      <c r="A35" s="1" t="str">
        <f t="shared" si="1"/>
        <v>EN P546 327</v>
      </c>
      <c r="C35" s="1" t="str">
        <f t="shared" si="2"/>
        <v>PT P546</v>
      </c>
      <c r="D35" s="1" t="str">
        <f>IFERROR(__xludf.DUMMYFUNCTION("SPLIT(A:A,"" "",TRUE,TRUE)"),"EN")</f>
        <v>EN</v>
      </c>
      <c r="E35" s="1" t="str">
        <f>IFERROR(__xludf.DUMMYFUNCTION("""COMPUTED_VALUE"""),"P546")</f>
        <v>P546</v>
      </c>
      <c r="F35" s="1">
        <f>IFERROR(__xludf.DUMMYFUNCTION("""COMPUTED_VALUE"""),327.0)</f>
        <v>327</v>
      </c>
    </row>
    <row r="36">
      <c r="A36" s="1" t="str">
        <f t="shared" si="1"/>
        <v>EN P5550 686</v>
      </c>
      <c r="C36" s="1" t="str">
        <f t="shared" si="2"/>
        <v>PT P5550</v>
      </c>
      <c r="D36" s="1" t="str">
        <f>IFERROR(__xludf.DUMMYFUNCTION("SPLIT(A:A,"" "",TRUE,TRUE)"),"EN")</f>
        <v>EN</v>
      </c>
      <c r="E36" s="1" t="str">
        <f>IFERROR(__xludf.DUMMYFUNCTION("""COMPUTED_VALUE"""),"P5550")</f>
        <v>P5550</v>
      </c>
      <c r="F36" s="1">
        <f>IFERROR(__xludf.DUMMYFUNCTION("""COMPUTED_VALUE"""),686.0)</f>
        <v>686</v>
      </c>
    </row>
    <row r="37">
      <c r="A37" s="1" t="str">
        <f t="shared" si="1"/>
        <v>EN P2050 500</v>
      </c>
      <c r="C37" s="1" t="str">
        <f t="shared" si="2"/>
        <v>PT P2050</v>
      </c>
      <c r="D37" s="1" t="str">
        <f>IFERROR(__xludf.DUMMYFUNCTION("SPLIT(A:A,"" "",TRUE,TRUE)"),"EN")</f>
        <v>EN</v>
      </c>
      <c r="E37" s="1" t="str">
        <f>IFERROR(__xludf.DUMMYFUNCTION("""COMPUTED_VALUE"""),"P2050")</f>
        <v>P2050</v>
      </c>
      <c r="F37" s="1">
        <f>IFERROR(__xludf.DUMMYFUNCTION("""COMPUTED_VALUE"""),500.0)</f>
        <v>500</v>
      </c>
    </row>
    <row r="38">
      <c r="A38" s="1" t="str">
        <f t="shared" si="1"/>
        <v>EN P296 301</v>
      </c>
      <c r="C38" s="1" t="str">
        <f t="shared" si="2"/>
        <v>PT P296</v>
      </c>
      <c r="D38" s="1" t="str">
        <f>IFERROR(__xludf.DUMMYFUNCTION("SPLIT(A:A,"" "",TRUE,TRUE)"),"EN")</f>
        <v>EN</v>
      </c>
      <c r="E38" s="1" t="str">
        <f>IFERROR(__xludf.DUMMYFUNCTION("""COMPUTED_VALUE"""),"P296")</f>
        <v>P296</v>
      </c>
      <c r="F38" s="1">
        <f>IFERROR(__xludf.DUMMYFUNCTION("""COMPUTED_VALUE"""),301.0)</f>
        <v>301</v>
      </c>
    </row>
    <row r="39">
      <c r="A39" s="1" t="str">
        <f t="shared" si="1"/>
        <v>EN P5941 542</v>
      </c>
      <c r="C39" s="1" t="str">
        <f t="shared" si="2"/>
        <v>PT P5941</v>
      </c>
      <c r="D39" s="1" t="str">
        <f>IFERROR(__xludf.DUMMYFUNCTION("SPLIT(A:A,"" "",TRUE,TRUE)"),"EN")</f>
        <v>EN</v>
      </c>
      <c r="E39" s="1" t="str">
        <f>IFERROR(__xludf.DUMMYFUNCTION("""COMPUTED_VALUE"""),"P5941")</f>
        <v>P5941</v>
      </c>
      <c r="F39" s="1">
        <f>IFERROR(__xludf.DUMMYFUNCTION("""COMPUTED_VALUE"""),542.0)</f>
        <v>542</v>
      </c>
    </row>
    <row r="40">
      <c r="A40" s="1" t="str">
        <f t="shared" si="1"/>
        <v>EN P3291 78</v>
      </c>
      <c r="C40" s="1" t="str">
        <f t="shared" si="2"/>
        <v>PT P3291</v>
      </c>
      <c r="D40" s="1" t="str">
        <f>IFERROR(__xludf.DUMMYFUNCTION("SPLIT(A:A,"" "",TRUE,TRUE)"),"EN")</f>
        <v>EN</v>
      </c>
      <c r="E40" s="1" t="str">
        <f>IFERROR(__xludf.DUMMYFUNCTION("""COMPUTED_VALUE"""),"P3291")</f>
        <v>P3291</v>
      </c>
      <c r="F40" s="1">
        <f>IFERROR(__xludf.DUMMYFUNCTION("""COMPUTED_VALUE"""),78.0)</f>
        <v>78</v>
      </c>
    </row>
    <row r="41">
      <c r="A41" s="1" t="str">
        <f t="shared" si="1"/>
        <v>EN P4886 161</v>
      </c>
      <c r="C41" s="1" t="str">
        <f t="shared" si="2"/>
        <v>PT P4886</v>
      </c>
      <c r="D41" s="1" t="str">
        <f>IFERROR(__xludf.DUMMYFUNCTION("SPLIT(A:A,"" "",TRUE,TRUE)"),"EN")</f>
        <v>EN</v>
      </c>
      <c r="E41" s="1" t="str">
        <f>IFERROR(__xludf.DUMMYFUNCTION("""COMPUTED_VALUE"""),"P4886")</f>
        <v>P4886</v>
      </c>
      <c r="F41" s="1">
        <f>IFERROR(__xludf.DUMMYFUNCTION("""COMPUTED_VALUE"""),161.0)</f>
        <v>161</v>
      </c>
    </row>
    <row r="42">
      <c r="A42" s="1" t="str">
        <f t="shared" si="1"/>
        <v>EN P4914 357</v>
      </c>
      <c r="C42" s="1" t="str">
        <f t="shared" si="2"/>
        <v>PT P4914</v>
      </c>
      <c r="D42" s="1" t="str">
        <f>IFERROR(__xludf.DUMMYFUNCTION("SPLIT(A:A,"" "",TRUE,TRUE)"),"EN")</f>
        <v>EN</v>
      </c>
      <c r="E42" s="1" t="str">
        <f>IFERROR(__xludf.DUMMYFUNCTION("""COMPUTED_VALUE"""),"P4914")</f>
        <v>P4914</v>
      </c>
      <c r="F42" s="1">
        <f>IFERROR(__xludf.DUMMYFUNCTION("""COMPUTED_VALUE"""),357.0)</f>
        <v>357</v>
      </c>
    </row>
    <row r="43">
      <c r="A43" s="1" t="str">
        <f t="shared" si="1"/>
        <v>EN P3355 636</v>
      </c>
      <c r="C43" s="1" t="str">
        <f t="shared" si="2"/>
        <v>PT P3355</v>
      </c>
      <c r="D43" s="1" t="str">
        <f>IFERROR(__xludf.DUMMYFUNCTION("SPLIT(A:A,"" "",TRUE,TRUE)"),"EN")</f>
        <v>EN</v>
      </c>
      <c r="E43" s="1" t="str">
        <f>IFERROR(__xludf.DUMMYFUNCTION("""COMPUTED_VALUE"""),"P3355")</f>
        <v>P3355</v>
      </c>
      <c r="F43" s="1">
        <f>IFERROR(__xludf.DUMMYFUNCTION("""COMPUTED_VALUE"""),636.0)</f>
        <v>636</v>
      </c>
    </row>
    <row r="44">
      <c r="A44" s="1" t="str">
        <f t="shared" si="1"/>
        <v>EN P1113 466</v>
      </c>
      <c r="C44" s="1" t="str">
        <f t="shared" si="2"/>
        <v>PT P1113</v>
      </c>
      <c r="D44" s="1" t="str">
        <f>IFERROR(__xludf.DUMMYFUNCTION("SPLIT(A:A,"" "",TRUE,TRUE)"),"EN")</f>
        <v>EN</v>
      </c>
      <c r="E44" s="1" t="str">
        <f>IFERROR(__xludf.DUMMYFUNCTION("""COMPUTED_VALUE"""),"P1113")</f>
        <v>P1113</v>
      </c>
      <c r="F44" s="1">
        <f>IFERROR(__xludf.DUMMYFUNCTION("""COMPUTED_VALUE"""),466.0)</f>
        <v>466</v>
      </c>
    </row>
    <row r="45">
      <c r="A45" s="1" t="str">
        <f t="shared" si="1"/>
        <v>EN P596 143</v>
      </c>
      <c r="C45" s="1" t="str">
        <f t="shared" si="2"/>
        <v>PT P596</v>
      </c>
      <c r="D45" s="1" t="str">
        <f>IFERROR(__xludf.DUMMYFUNCTION("SPLIT(A:A,"" "",TRUE,TRUE)"),"EN")</f>
        <v>EN</v>
      </c>
      <c r="E45" s="1" t="str">
        <f>IFERROR(__xludf.DUMMYFUNCTION("""COMPUTED_VALUE"""),"P596")</f>
        <v>P596</v>
      </c>
      <c r="F45" s="1">
        <f>IFERROR(__xludf.DUMMYFUNCTION("""COMPUTED_VALUE"""),143.0)</f>
        <v>143</v>
      </c>
    </row>
    <row r="46">
      <c r="A46" s="1" t="str">
        <f t="shared" si="1"/>
        <v>EN P1771 227</v>
      </c>
      <c r="C46" s="1" t="str">
        <f t="shared" si="2"/>
        <v>PT P1771</v>
      </c>
      <c r="D46" s="1" t="str">
        <f>IFERROR(__xludf.DUMMYFUNCTION("SPLIT(A:A,"" "",TRUE,TRUE)"),"EN")</f>
        <v>EN</v>
      </c>
      <c r="E46" s="1" t="str">
        <f>IFERROR(__xludf.DUMMYFUNCTION("""COMPUTED_VALUE"""),"P1771")</f>
        <v>P1771</v>
      </c>
      <c r="F46" s="1">
        <f>IFERROR(__xludf.DUMMYFUNCTION("""COMPUTED_VALUE"""),227.0)</f>
        <v>227</v>
      </c>
    </row>
    <row r="47">
      <c r="A47" s="1" t="str">
        <f t="shared" si="1"/>
        <v>EN P342 277</v>
      </c>
      <c r="C47" s="1" t="str">
        <f t="shared" si="2"/>
        <v>PT P342</v>
      </c>
      <c r="D47" s="1" t="str">
        <f>IFERROR(__xludf.DUMMYFUNCTION("SPLIT(A:A,"" "",TRUE,TRUE)"),"EN")</f>
        <v>EN</v>
      </c>
      <c r="E47" s="1" t="str">
        <f>IFERROR(__xludf.DUMMYFUNCTION("""COMPUTED_VALUE"""),"P342")</f>
        <v>P342</v>
      </c>
      <c r="F47" s="1">
        <f>IFERROR(__xludf.DUMMYFUNCTION("""COMPUTED_VALUE"""),277.0)</f>
        <v>277</v>
      </c>
    </row>
    <row r="48">
      <c r="A48" s="1" t="str">
        <f t="shared" si="1"/>
        <v>EN P4551 604</v>
      </c>
      <c r="C48" s="1" t="str">
        <f t="shared" si="2"/>
        <v>PT P4551</v>
      </c>
      <c r="D48" s="1" t="str">
        <f>IFERROR(__xludf.DUMMYFUNCTION("SPLIT(A:A,"" "",TRUE,TRUE)"),"EN")</f>
        <v>EN</v>
      </c>
      <c r="E48" s="1" t="str">
        <f>IFERROR(__xludf.DUMMYFUNCTION("""COMPUTED_VALUE"""),"P4551")</f>
        <v>P4551</v>
      </c>
      <c r="F48" s="1">
        <f>IFERROR(__xludf.DUMMYFUNCTION("""COMPUTED_VALUE"""),604.0)</f>
        <v>604</v>
      </c>
    </row>
    <row r="49">
      <c r="A49" s="1" t="str">
        <f t="shared" si="1"/>
        <v>EN P4495 297</v>
      </c>
      <c r="C49" s="1" t="str">
        <f t="shared" si="2"/>
        <v>PT P4495</v>
      </c>
      <c r="D49" s="1" t="str">
        <f>IFERROR(__xludf.DUMMYFUNCTION("SPLIT(A:A,"" "",TRUE,TRUE)"),"EN")</f>
        <v>EN</v>
      </c>
      <c r="E49" s="1" t="str">
        <f>IFERROR(__xludf.DUMMYFUNCTION("""COMPUTED_VALUE"""),"P4495")</f>
        <v>P4495</v>
      </c>
      <c r="F49" s="1">
        <f>IFERROR(__xludf.DUMMYFUNCTION("""COMPUTED_VALUE"""),297.0)</f>
        <v>297</v>
      </c>
    </row>
    <row r="50">
      <c r="A50" s="1" t="str">
        <f t="shared" si="1"/>
        <v>EN P764 539</v>
      </c>
      <c r="C50" s="1" t="str">
        <f t="shared" si="2"/>
        <v>PT P764</v>
      </c>
      <c r="D50" s="1" t="str">
        <f>IFERROR(__xludf.DUMMYFUNCTION("SPLIT(A:A,"" "",TRUE,TRUE)"),"EN")</f>
        <v>EN</v>
      </c>
      <c r="E50" s="1" t="str">
        <f>IFERROR(__xludf.DUMMYFUNCTION("""COMPUTED_VALUE"""),"P764")</f>
        <v>P764</v>
      </c>
      <c r="F50" s="1">
        <f>IFERROR(__xludf.DUMMYFUNCTION("""COMPUTED_VALUE"""),539.0)</f>
        <v>539</v>
      </c>
    </row>
    <row r="51">
      <c r="A51" s="1" t="str">
        <f t="shared" si="1"/>
        <v>EN P564 565</v>
      </c>
      <c r="C51" s="1" t="str">
        <f t="shared" si="2"/>
        <v>PT P564</v>
      </c>
      <c r="D51" s="1" t="str">
        <f>IFERROR(__xludf.DUMMYFUNCTION("SPLIT(A:A,"" "",TRUE,TRUE)"),"EN")</f>
        <v>EN</v>
      </c>
      <c r="E51" s="1" t="str">
        <f>IFERROR(__xludf.DUMMYFUNCTION("""COMPUTED_VALUE"""),"P564")</f>
        <v>P564</v>
      </c>
      <c r="F51" s="1">
        <f>IFERROR(__xludf.DUMMYFUNCTION("""COMPUTED_VALUE"""),565.0)</f>
        <v>565</v>
      </c>
    </row>
    <row r="52">
      <c r="A52" s="1" t="str">
        <f t="shared" si="1"/>
        <v>EN P4922 613</v>
      </c>
      <c r="C52" s="1" t="str">
        <f t="shared" si="2"/>
        <v>PT P4922</v>
      </c>
      <c r="D52" s="1" t="str">
        <f>IFERROR(__xludf.DUMMYFUNCTION("SPLIT(A:A,"" "",TRUE,TRUE)"),"EN")</f>
        <v>EN</v>
      </c>
      <c r="E52" s="1" t="str">
        <f>IFERROR(__xludf.DUMMYFUNCTION("""COMPUTED_VALUE"""),"P4922")</f>
        <v>P4922</v>
      </c>
      <c r="F52" s="1">
        <f>IFERROR(__xludf.DUMMYFUNCTION("""COMPUTED_VALUE"""),613.0)</f>
        <v>613</v>
      </c>
    </row>
    <row r="53">
      <c r="A53" s="1" t="str">
        <f t="shared" si="1"/>
        <v>EN P3828 68</v>
      </c>
      <c r="C53" s="1" t="str">
        <f t="shared" si="2"/>
        <v>PT P3828</v>
      </c>
      <c r="D53" s="1" t="str">
        <f>IFERROR(__xludf.DUMMYFUNCTION("SPLIT(A:A,"" "",TRUE,TRUE)"),"EN")</f>
        <v>EN</v>
      </c>
      <c r="E53" s="1" t="str">
        <f>IFERROR(__xludf.DUMMYFUNCTION("""COMPUTED_VALUE"""),"P3828")</f>
        <v>P3828</v>
      </c>
      <c r="F53" s="1">
        <f>IFERROR(__xludf.DUMMYFUNCTION("""COMPUTED_VALUE"""),68.0)</f>
        <v>68</v>
      </c>
    </row>
    <row r="54">
      <c r="A54" s="1" t="str">
        <f t="shared" si="1"/>
        <v>EN P2418 607</v>
      </c>
      <c r="C54" s="1" t="str">
        <f t="shared" si="2"/>
        <v>PT P2418</v>
      </c>
      <c r="D54" s="1" t="str">
        <f>IFERROR(__xludf.DUMMYFUNCTION("SPLIT(A:A,"" "",TRUE,TRUE)"),"EN")</f>
        <v>EN</v>
      </c>
      <c r="E54" s="1" t="str">
        <f>IFERROR(__xludf.DUMMYFUNCTION("""COMPUTED_VALUE"""),"P2418")</f>
        <v>P2418</v>
      </c>
      <c r="F54" s="1">
        <f>IFERROR(__xludf.DUMMYFUNCTION("""COMPUTED_VALUE"""),607.0)</f>
        <v>607</v>
      </c>
    </row>
    <row r="55">
      <c r="A55" s="1" t="str">
        <f t="shared" si="1"/>
        <v>EN P1048 400</v>
      </c>
      <c r="C55" s="1" t="str">
        <f t="shared" si="2"/>
        <v>PT P1048</v>
      </c>
      <c r="D55" s="1" t="str">
        <f>IFERROR(__xludf.DUMMYFUNCTION("SPLIT(A:A,"" "",TRUE,TRUE)"),"EN")</f>
        <v>EN</v>
      </c>
      <c r="E55" s="1" t="str">
        <f>IFERROR(__xludf.DUMMYFUNCTION("""COMPUTED_VALUE"""),"P1048")</f>
        <v>P1048</v>
      </c>
      <c r="F55" s="1">
        <f>IFERROR(__xludf.DUMMYFUNCTION("""COMPUTED_VALUE"""),400.0)</f>
        <v>400</v>
      </c>
    </row>
    <row r="56">
      <c r="A56" s="1" t="str">
        <f t="shared" si="1"/>
        <v>EN P4249 26</v>
      </c>
      <c r="C56" s="1" t="str">
        <f t="shared" si="2"/>
        <v>PT P4249</v>
      </c>
      <c r="D56" s="1" t="str">
        <f>IFERROR(__xludf.DUMMYFUNCTION("SPLIT(A:A,"" "",TRUE,TRUE)"),"EN")</f>
        <v>EN</v>
      </c>
      <c r="E56" s="1" t="str">
        <f>IFERROR(__xludf.DUMMYFUNCTION("""COMPUTED_VALUE"""),"P4249")</f>
        <v>P4249</v>
      </c>
      <c r="F56" s="1">
        <f>IFERROR(__xludf.DUMMYFUNCTION("""COMPUTED_VALUE"""),26.0)</f>
        <v>26</v>
      </c>
    </row>
    <row r="57">
      <c r="A57" s="1" t="str">
        <f t="shared" si="1"/>
        <v>EN P3161 465</v>
      </c>
      <c r="C57" s="1" t="str">
        <f t="shared" si="2"/>
        <v>PT P3161</v>
      </c>
      <c r="D57" s="1" t="str">
        <f>IFERROR(__xludf.DUMMYFUNCTION("SPLIT(A:A,"" "",TRUE,TRUE)"),"EN")</f>
        <v>EN</v>
      </c>
      <c r="E57" s="1" t="str">
        <f>IFERROR(__xludf.DUMMYFUNCTION("""COMPUTED_VALUE"""),"P3161")</f>
        <v>P3161</v>
      </c>
      <c r="F57" s="1">
        <f>IFERROR(__xludf.DUMMYFUNCTION("""COMPUTED_VALUE"""),465.0)</f>
        <v>465</v>
      </c>
    </row>
    <row r="58">
      <c r="A58" s="1" t="str">
        <f t="shared" si="1"/>
        <v>EN P3859 497</v>
      </c>
      <c r="C58" s="1" t="str">
        <f t="shared" si="2"/>
        <v>PT P3859</v>
      </c>
      <c r="D58" s="1" t="str">
        <f>IFERROR(__xludf.DUMMYFUNCTION("SPLIT(A:A,"" "",TRUE,TRUE)"),"EN")</f>
        <v>EN</v>
      </c>
      <c r="E58" s="1" t="str">
        <f>IFERROR(__xludf.DUMMYFUNCTION("""COMPUTED_VALUE"""),"P3859")</f>
        <v>P3859</v>
      </c>
      <c r="F58" s="1">
        <f>IFERROR(__xludf.DUMMYFUNCTION("""COMPUTED_VALUE"""),497.0)</f>
        <v>497</v>
      </c>
    </row>
    <row r="59">
      <c r="A59" s="1" t="str">
        <f t="shared" si="1"/>
        <v>EN P5604 667</v>
      </c>
      <c r="C59" s="1" t="str">
        <f t="shared" si="2"/>
        <v>PT P5604</v>
      </c>
      <c r="D59" s="1" t="str">
        <f>IFERROR(__xludf.DUMMYFUNCTION("SPLIT(A:A,"" "",TRUE,TRUE)"),"EN")</f>
        <v>EN</v>
      </c>
      <c r="E59" s="1" t="str">
        <f>IFERROR(__xludf.DUMMYFUNCTION("""COMPUTED_VALUE"""),"P5604")</f>
        <v>P5604</v>
      </c>
      <c r="F59" s="1">
        <f>IFERROR(__xludf.DUMMYFUNCTION("""COMPUTED_VALUE"""),667.0)</f>
        <v>667</v>
      </c>
    </row>
    <row r="60">
      <c r="A60" s="1" t="str">
        <f t="shared" si="1"/>
        <v>EN P1032 141</v>
      </c>
      <c r="C60" s="1" t="str">
        <f t="shared" si="2"/>
        <v>PT P1032</v>
      </c>
      <c r="D60" s="1" t="str">
        <f>IFERROR(__xludf.DUMMYFUNCTION("SPLIT(A:A,"" "",TRUE,TRUE)"),"EN")</f>
        <v>EN</v>
      </c>
      <c r="E60" s="1" t="str">
        <f>IFERROR(__xludf.DUMMYFUNCTION("""COMPUTED_VALUE"""),"P1032")</f>
        <v>P1032</v>
      </c>
      <c r="F60" s="1">
        <f>IFERROR(__xludf.DUMMYFUNCTION("""COMPUTED_VALUE"""),141.0)</f>
        <v>141</v>
      </c>
    </row>
    <row r="61">
      <c r="A61" s="1" t="str">
        <f t="shared" si="1"/>
        <v>EN P893 284</v>
      </c>
      <c r="C61" s="1" t="str">
        <f t="shared" si="2"/>
        <v>PT P893</v>
      </c>
      <c r="D61" s="1" t="str">
        <f>IFERROR(__xludf.DUMMYFUNCTION("SPLIT(A:A,"" "",TRUE,TRUE)"),"EN")</f>
        <v>EN</v>
      </c>
      <c r="E61" s="1" t="str">
        <f>IFERROR(__xludf.DUMMYFUNCTION("""COMPUTED_VALUE"""),"P893")</f>
        <v>P893</v>
      </c>
      <c r="F61" s="1">
        <f>IFERROR(__xludf.DUMMYFUNCTION("""COMPUTED_VALUE"""),284.0)</f>
        <v>284</v>
      </c>
    </row>
    <row r="62">
      <c r="A62" s="1" t="str">
        <f t="shared" si="1"/>
        <v>EN P5301 503</v>
      </c>
      <c r="C62" s="1" t="str">
        <f t="shared" si="2"/>
        <v>PT P5301</v>
      </c>
      <c r="D62" s="1" t="str">
        <f>IFERROR(__xludf.DUMMYFUNCTION("SPLIT(A:A,"" "",TRUE,TRUE)"),"EN")</f>
        <v>EN</v>
      </c>
      <c r="E62" s="1" t="str">
        <f>IFERROR(__xludf.DUMMYFUNCTION("""COMPUTED_VALUE"""),"P5301")</f>
        <v>P5301</v>
      </c>
      <c r="F62" s="1">
        <f>IFERROR(__xludf.DUMMYFUNCTION("""COMPUTED_VALUE"""),503.0)</f>
        <v>503</v>
      </c>
    </row>
    <row r="63">
      <c r="A63" s="1" t="str">
        <f t="shared" si="1"/>
        <v>EN P4701 6</v>
      </c>
      <c r="C63" s="1" t="str">
        <f t="shared" si="2"/>
        <v>PT P4701</v>
      </c>
      <c r="D63" s="1" t="str">
        <f>IFERROR(__xludf.DUMMYFUNCTION("SPLIT(A:A,"" "",TRUE,TRUE)"),"EN")</f>
        <v>EN</v>
      </c>
      <c r="E63" s="1" t="str">
        <f>IFERROR(__xludf.DUMMYFUNCTION("""COMPUTED_VALUE"""),"P4701")</f>
        <v>P4701</v>
      </c>
      <c r="F63" s="1">
        <f>IFERROR(__xludf.DUMMYFUNCTION("""COMPUTED_VALUE"""),6.0)</f>
        <v>6</v>
      </c>
    </row>
    <row r="64">
      <c r="A64" s="1" t="str">
        <f t="shared" si="1"/>
        <v>EN P4559 104</v>
      </c>
      <c r="C64" s="1" t="str">
        <f t="shared" si="2"/>
        <v>PT P4559</v>
      </c>
      <c r="D64" s="1" t="str">
        <f>IFERROR(__xludf.DUMMYFUNCTION("SPLIT(A:A,"" "",TRUE,TRUE)"),"EN")</f>
        <v>EN</v>
      </c>
      <c r="E64" s="1" t="str">
        <f>IFERROR(__xludf.DUMMYFUNCTION("""COMPUTED_VALUE"""),"P4559")</f>
        <v>P4559</v>
      </c>
      <c r="F64" s="1">
        <f>IFERROR(__xludf.DUMMYFUNCTION("""COMPUTED_VALUE"""),104.0)</f>
        <v>104</v>
      </c>
    </row>
    <row r="65">
      <c r="A65" s="1" t="str">
        <f t="shared" si="1"/>
        <v>EN P3974 537</v>
      </c>
      <c r="C65" s="1" t="str">
        <f t="shared" si="2"/>
        <v>PT P3974</v>
      </c>
      <c r="D65" s="1" t="str">
        <f>IFERROR(__xludf.DUMMYFUNCTION("SPLIT(A:A,"" "",TRUE,TRUE)"),"EN")</f>
        <v>EN</v>
      </c>
      <c r="E65" s="1" t="str">
        <f>IFERROR(__xludf.DUMMYFUNCTION("""COMPUTED_VALUE"""),"P3974")</f>
        <v>P3974</v>
      </c>
      <c r="F65" s="1">
        <f>IFERROR(__xludf.DUMMYFUNCTION("""COMPUTED_VALUE"""),537.0)</f>
        <v>537</v>
      </c>
    </row>
    <row r="66">
      <c r="A66" s="1" t="str">
        <f t="shared" si="1"/>
        <v>EN P1486 152</v>
      </c>
      <c r="C66" s="1" t="str">
        <f t="shared" si="2"/>
        <v>PT P1486</v>
      </c>
      <c r="D66" s="1" t="str">
        <f>IFERROR(__xludf.DUMMYFUNCTION("SPLIT(A:A,"" "",TRUE,TRUE)"),"EN")</f>
        <v>EN</v>
      </c>
      <c r="E66" s="1" t="str">
        <f>IFERROR(__xludf.DUMMYFUNCTION("""COMPUTED_VALUE"""),"P1486")</f>
        <v>P1486</v>
      </c>
      <c r="F66" s="1">
        <f>IFERROR(__xludf.DUMMYFUNCTION("""COMPUTED_VALUE"""),152.0)</f>
        <v>152</v>
      </c>
    </row>
    <row r="67">
      <c r="A67" s="1" t="str">
        <f t="shared" si="1"/>
        <v>EN P5679 423</v>
      </c>
      <c r="C67" s="1" t="str">
        <f t="shared" si="2"/>
        <v>PT P5679</v>
      </c>
      <c r="D67" s="1" t="str">
        <f>IFERROR(__xludf.DUMMYFUNCTION("SPLIT(A:A,"" "",TRUE,TRUE)"),"EN")</f>
        <v>EN</v>
      </c>
      <c r="E67" s="1" t="str">
        <f>IFERROR(__xludf.DUMMYFUNCTION("""COMPUTED_VALUE"""),"P5679")</f>
        <v>P5679</v>
      </c>
      <c r="F67" s="1">
        <f>IFERROR(__xludf.DUMMYFUNCTION("""COMPUTED_VALUE"""),423.0)</f>
        <v>423</v>
      </c>
    </row>
    <row r="68">
      <c r="A68" s="1" t="str">
        <f t="shared" si="1"/>
        <v>EN P2976 105</v>
      </c>
      <c r="C68" s="1" t="str">
        <f t="shared" si="2"/>
        <v>PT P2976</v>
      </c>
      <c r="D68" s="1" t="str">
        <f>IFERROR(__xludf.DUMMYFUNCTION("SPLIT(A:A,"" "",TRUE,TRUE)"),"EN")</f>
        <v>EN</v>
      </c>
      <c r="E68" s="1" t="str">
        <f>IFERROR(__xludf.DUMMYFUNCTION("""COMPUTED_VALUE"""),"P2976")</f>
        <v>P2976</v>
      </c>
      <c r="F68" s="1">
        <f>IFERROR(__xludf.DUMMYFUNCTION("""COMPUTED_VALUE"""),105.0)</f>
        <v>105</v>
      </c>
    </row>
    <row r="69">
      <c r="A69" s="1" t="str">
        <f t="shared" si="1"/>
        <v>EN P3424 438</v>
      </c>
      <c r="C69" s="1" t="str">
        <f t="shared" si="2"/>
        <v>PT P3424</v>
      </c>
      <c r="D69" s="1" t="str">
        <f>IFERROR(__xludf.DUMMYFUNCTION("SPLIT(A:A,"" "",TRUE,TRUE)"),"EN")</f>
        <v>EN</v>
      </c>
      <c r="E69" s="1" t="str">
        <f>IFERROR(__xludf.DUMMYFUNCTION("""COMPUTED_VALUE"""),"P3424")</f>
        <v>P3424</v>
      </c>
      <c r="F69" s="1">
        <f>IFERROR(__xludf.DUMMYFUNCTION("""COMPUTED_VALUE"""),438.0)</f>
        <v>438</v>
      </c>
    </row>
    <row r="70">
      <c r="A70" s="1" t="str">
        <f t="shared" si="1"/>
        <v>EN P4065 406</v>
      </c>
      <c r="C70" s="1" t="str">
        <f t="shared" si="2"/>
        <v>PT P4065</v>
      </c>
      <c r="D70" s="1" t="str">
        <f>IFERROR(__xludf.DUMMYFUNCTION("SPLIT(A:A,"" "",TRUE,TRUE)"),"EN")</f>
        <v>EN</v>
      </c>
      <c r="E70" s="1" t="str">
        <f>IFERROR(__xludf.DUMMYFUNCTION("""COMPUTED_VALUE"""),"P4065")</f>
        <v>P4065</v>
      </c>
      <c r="F70" s="1">
        <f>IFERROR(__xludf.DUMMYFUNCTION("""COMPUTED_VALUE"""),406.0)</f>
        <v>406</v>
      </c>
    </row>
    <row r="71">
      <c r="A71" s="1" t="str">
        <f t="shared" si="1"/>
        <v>EN P595 542</v>
      </c>
      <c r="C71" s="1" t="str">
        <f t="shared" si="2"/>
        <v>PT P595</v>
      </c>
      <c r="D71" s="1" t="str">
        <f>IFERROR(__xludf.DUMMYFUNCTION("SPLIT(A:A,"" "",TRUE,TRUE)"),"EN")</f>
        <v>EN</v>
      </c>
      <c r="E71" s="1" t="str">
        <f>IFERROR(__xludf.DUMMYFUNCTION("""COMPUTED_VALUE"""),"P595")</f>
        <v>P595</v>
      </c>
      <c r="F71" s="1">
        <f>IFERROR(__xludf.DUMMYFUNCTION("""COMPUTED_VALUE"""),542.0)</f>
        <v>542</v>
      </c>
    </row>
    <row r="72">
      <c r="A72" s="1" t="str">
        <f t="shared" si="1"/>
        <v>EN P3828 56</v>
      </c>
      <c r="C72" s="1" t="str">
        <f t="shared" si="2"/>
        <v>PT P3828</v>
      </c>
      <c r="D72" s="1" t="str">
        <f>IFERROR(__xludf.DUMMYFUNCTION("SPLIT(A:A,"" "",TRUE,TRUE)"),"EN")</f>
        <v>EN</v>
      </c>
      <c r="E72" s="1" t="str">
        <f>IFERROR(__xludf.DUMMYFUNCTION("""COMPUTED_VALUE"""),"P3828")</f>
        <v>P3828</v>
      </c>
      <c r="F72" s="1">
        <f>IFERROR(__xludf.DUMMYFUNCTION("""COMPUTED_VALUE"""),56.0)</f>
        <v>56</v>
      </c>
    </row>
    <row r="73">
      <c r="A73" s="1" t="str">
        <f t="shared" si="1"/>
        <v>EN P2727 639</v>
      </c>
      <c r="C73" s="1" t="str">
        <f t="shared" si="2"/>
        <v>PT P2727</v>
      </c>
      <c r="D73" s="1" t="str">
        <f>IFERROR(__xludf.DUMMYFUNCTION("SPLIT(A:A,"" "",TRUE,TRUE)"),"EN")</f>
        <v>EN</v>
      </c>
      <c r="E73" s="1" t="str">
        <f>IFERROR(__xludf.DUMMYFUNCTION("""COMPUTED_VALUE"""),"P2727")</f>
        <v>P2727</v>
      </c>
      <c r="F73" s="1">
        <f>IFERROR(__xludf.DUMMYFUNCTION("""COMPUTED_VALUE"""),639.0)</f>
        <v>639</v>
      </c>
    </row>
    <row r="74">
      <c r="A74" s="1" t="str">
        <f t="shared" si="1"/>
        <v>EN P4352 329</v>
      </c>
      <c r="C74" s="1" t="str">
        <f t="shared" si="2"/>
        <v>PT P4352</v>
      </c>
      <c r="D74" s="1" t="str">
        <f>IFERROR(__xludf.DUMMYFUNCTION("SPLIT(A:A,"" "",TRUE,TRUE)"),"EN")</f>
        <v>EN</v>
      </c>
      <c r="E74" s="1" t="str">
        <f>IFERROR(__xludf.DUMMYFUNCTION("""COMPUTED_VALUE"""),"P4352")</f>
        <v>P4352</v>
      </c>
      <c r="F74" s="1">
        <f>IFERROR(__xludf.DUMMYFUNCTION("""COMPUTED_VALUE"""),329.0)</f>
        <v>329</v>
      </c>
    </row>
    <row r="75">
      <c r="A75" s="1" t="str">
        <f t="shared" si="1"/>
        <v>EN P561 20</v>
      </c>
      <c r="C75" s="1" t="str">
        <f t="shared" si="2"/>
        <v>PT P561</v>
      </c>
      <c r="D75" s="1" t="str">
        <f>IFERROR(__xludf.DUMMYFUNCTION("SPLIT(A:A,"" "",TRUE,TRUE)"),"EN")</f>
        <v>EN</v>
      </c>
      <c r="E75" s="1" t="str">
        <f>IFERROR(__xludf.DUMMYFUNCTION("""COMPUTED_VALUE"""),"P561")</f>
        <v>P561</v>
      </c>
      <c r="F75" s="1">
        <f>IFERROR(__xludf.DUMMYFUNCTION("""COMPUTED_VALUE"""),20.0)</f>
        <v>20</v>
      </c>
    </row>
    <row r="76">
      <c r="A76" s="1" t="str">
        <f t="shared" si="1"/>
        <v>EN P3280 487</v>
      </c>
      <c r="C76" s="1" t="str">
        <f t="shared" si="2"/>
        <v>PT P3280</v>
      </c>
      <c r="D76" s="1" t="str">
        <f>IFERROR(__xludf.DUMMYFUNCTION("SPLIT(A:A,"" "",TRUE,TRUE)"),"EN")</f>
        <v>EN</v>
      </c>
      <c r="E76" s="1" t="str">
        <f>IFERROR(__xludf.DUMMYFUNCTION("""COMPUTED_VALUE"""),"P3280")</f>
        <v>P3280</v>
      </c>
      <c r="F76" s="1">
        <f>IFERROR(__xludf.DUMMYFUNCTION("""COMPUTED_VALUE"""),487.0)</f>
        <v>487</v>
      </c>
    </row>
    <row r="77">
      <c r="A77" s="1" t="str">
        <f t="shared" si="1"/>
        <v>EN P702 204</v>
      </c>
      <c r="C77" s="1" t="str">
        <f t="shared" si="2"/>
        <v>PT P702</v>
      </c>
      <c r="D77" s="1" t="str">
        <f>IFERROR(__xludf.DUMMYFUNCTION("SPLIT(A:A,"" "",TRUE,TRUE)"),"EN")</f>
        <v>EN</v>
      </c>
      <c r="E77" s="1" t="str">
        <f>IFERROR(__xludf.DUMMYFUNCTION("""COMPUTED_VALUE"""),"P702")</f>
        <v>P702</v>
      </c>
      <c r="F77" s="1">
        <f>IFERROR(__xludf.DUMMYFUNCTION("""COMPUTED_VALUE"""),204.0)</f>
        <v>204</v>
      </c>
    </row>
    <row r="78">
      <c r="A78" s="1" t="str">
        <f t="shared" si="1"/>
        <v>EN P3432 623</v>
      </c>
      <c r="C78" s="1" t="str">
        <f t="shared" si="2"/>
        <v>PT P3432</v>
      </c>
      <c r="D78" s="1" t="str">
        <f>IFERROR(__xludf.DUMMYFUNCTION("SPLIT(A:A,"" "",TRUE,TRUE)"),"EN")</f>
        <v>EN</v>
      </c>
      <c r="E78" s="1" t="str">
        <f>IFERROR(__xludf.DUMMYFUNCTION("""COMPUTED_VALUE"""),"P3432")</f>
        <v>P3432</v>
      </c>
      <c r="F78" s="1">
        <f>IFERROR(__xludf.DUMMYFUNCTION("""COMPUTED_VALUE"""),623.0)</f>
        <v>623</v>
      </c>
    </row>
    <row r="79">
      <c r="A79" s="1" t="str">
        <f t="shared" si="1"/>
        <v>EN P2913 283</v>
      </c>
      <c r="C79" s="1" t="str">
        <f t="shared" si="2"/>
        <v>PT P2913</v>
      </c>
      <c r="D79" s="1" t="str">
        <f>IFERROR(__xludf.DUMMYFUNCTION("SPLIT(A:A,"" "",TRUE,TRUE)"),"EN")</f>
        <v>EN</v>
      </c>
      <c r="E79" s="1" t="str">
        <f>IFERROR(__xludf.DUMMYFUNCTION("""COMPUTED_VALUE"""),"P2913")</f>
        <v>P2913</v>
      </c>
      <c r="F79" s="1">
        <f>IFERROR(__xludf.DUMMYFUNCTION("""COMPUTED_VALUE"""),283.0)</f>
        <v>283</v>
      </c>
    </row>
    <row r="80">
      <c r="A80" s="1" t="str">
        <f t="shared" si="1"/>
        <v>EN P5728 688</v>
      </c>
      <c r="C80" s="1" t="str">
        <f t="shared" si="2"/>
        <v>PT P5728</v>
      </c>
      <c r="D80" s="1" t="str">
        <f>IFERROR(__xludf.DUMMYFUNCTION("SPLIT(A:A,"" "",TRUE,TRUE)"),"EN")</f>
        <v>EN</v>
      </c>
      <c r="E80" s="1" t="str">
        <f>IFERROR(__xludf.DUMMYFUNCTION("""COMPUTED_VALUE"""),"P5728")</f>
        <v>P5728</v>
      </c>
      <c r="F80" s="1">
        <f>IFERROR(__xludf.DUMMYFUNCTION("""COMPUTED_VALUE"""),688.0)</f>
        <v>688</v>
      </c>
    </row>
    <row r="81">
      <c r="A81" s="1" t="str">
        <f t="shared" si="1"/>
        <v>EN P5914 592</v>
      </c>
      <c r="C81" s="1" t="str">
        <f t="shared" si="2"/>
        <v>PT P5914</v>
      </c>
      <c r="D81" s="1" t="str">
        <f>IFERROR(__xludf.DUMMYFUNCTION("SPLIT(A:A,"" "",TRUE,TRUE)"),"EN")</f>
        <v>EN</v>
      </c>
      <c r="E81" s="1" t="str">
        <f>IFERROR(__xludf.DUMMYFUNCTION("""COMPUTED_VALUE"""),"P5914")</f>
        <v>P5914</v>
      </c>
      <c r="F81" s="1">
        <f>IFERROR(__xludf.DUMMYFUNCTION("""COMPUTED_VALUE"""),592.0)</f>
        <v>592</v>
      </c>
    </row>
    <row r="82">
      <c r="A82" s="1" t="str">
        <f t="shared" si="1"/>
        <v>EN P4084 57</v>
      </c>
      <c r="C82" s="1" t="str">
        <f t="shared" si="2"/>
        <v>PT P4084</v>
      </c>
      <c r="D82" s="1" t="str">
        <f>IFERROR(__xludf.DUMMYFUNCTION("SPLIT(A:A,"" "",TRUE,TRUE)"),"EN")</f>
        <v>EN</v>
      </c>
      <c r="E82" s="1" t="str">
        <f>IFERROR(__xludf.DUMMYFUNCTION("""COMPUTED_VALUE"""),"P4084")</f>
        <v>P4084</v>
      </c>
      <c r="F82" s="1">
        <f>IFERROR(__xludf.DUMMYFUNCTION("""COMPUTED_VALUE"""),57.0)</f>
        <v>57</v>
      </c>
    </row>
    <row r="83">
      <c r="A83" s="1" t="str">
        <f t="shared" si="1"/>
        <v>EN P5024 222</v>
      </c>
      <c r="C83" s="1" t="str">
        <f t="shared" si="2"/>
        <v>PT P5024</v>
      </c>
      <c r="D83" s="1" t="str">
        <f>IFERROR(__xludf.DUMMYFUNCTION("SPLIT(A:A,"" "",TRUE,TRUE)"),"EN")</f>
        <v>EN</v>
      </c>
      <c r="E83" s="1" t="str">
        <f>IFERROR(__xludf.DUMMYFUNCTION("""COMPUTED_VALUE"""),"P5024")</f>
        <v>P5024</v>
      </c>
      <c r="F83" s="1">
        <f>IFERROR(__xludf.DUMMYFUNCTION("""COMPUTED_VALUE"""),222.0)</f>
        <v>222</v>
      </c>
    </row>
    <row r="84">
      <c r="A84" s="1" t="str">
        <f t="shared" si="1"/>
        <v>EN P1011 464</v>
      </c>
      <c r="C84" s="1" t="str">
        <f t="shared" si="2"/>
        <v>PT P1011</v>
      </c>
      <c r="D84" s="1" t="str">
        <f>IFERROR(__xludf.DUMMYFUNCTION("SPLIT(A:A,"" "",TRUE,TRUE)"),"EN")</f>
        <v>EN</v>
      </c>
      <c r="E84" s="1" t="str">
        <f>IFERROR(__xludf.DUMMYFUNCTION("""COMPUTED_VALUE"""),"P1011")</f>
        <v>P1011</v>
      </c>
      <c r="F84" s="1">
        <f>IFERROR(__xludf.DUMMYFUNCTION("""COMPUTED_VALUE"""),464.0)</f>
        <v>464</v>
      </c>
    </row>
    <row r="85">
      <c r="A85" s="1" t="str">
        <f t="shared" si="1"/>
        <v>EN P5234 659</v>
      </c>
      <c r="C85" s="1" t="str">
        <f t="shared" si="2"/>
        <v>PT P5234</v>
      </c>
      <c r="D85" s="1" t="str">
        <f>IFERROR(__xludf.DUMMYFUNCTION("SPLIT(A:A,"" "",TRUE,TRUE)"),"EN")</f>
        <v>EN</v>
      </c>
      <c r="E85" s="1" t="str">
        <f>IFERROR(__xludf.DUMMYFUNCTION("""COMPUTED_VALUE"""),"P5234")</f>
        <v>P5234</v>
      </c>
      <c r="F85" s="1">
        <f>IFERROR(__xludf.DUMMYFUNCTION("""COMPUTED_VALUE"""),659.0)</f>
        <v>659</v>
      </c>
    </row>
    <row r="86">
      <c r="A86" s="1" t="str">
        <f t="shared" si="1"/>
        <v>EN P4463 358</v>
      </c>
      <c r="C86" s="1" t="str">
        <f t="shared" si="2"/>
        <v>PT P4463</v>
      </c>
      <c r="D86" s="1" t="str">
        <f>IFERROR(__xludf.DUMMYFUNCTION("SPLIT(A:A,"" "",TRUE,TRUE)"),"EN")</f>
        <v>EN</v>
      </c>
      <c r="E86" s="1" t="str">
        <f>IFERROR(__xludf.DUMMYFUNCTION("""COMPUTED_VALUE"""),"P4463")</f>
        <v>P4463</v>
      </c>
      <c r="F86" s="1">
        <f>IFERROR(__xludf.DUMMYFUNCTION("""COMPUTED_VALUE"""),358.0)</f>
        <v>358</v>
      </c>
    </row>
    <row r="87">
      <c r="A87" s="1" t="str">
        <f t="shared" si="1"/>
        <v>EN P121 391</v>
      </c>
      <c r="C87" s="1" t="str">
        <f t="shared" si="2"/>
        <v>PT P121</v>
      </c>
      <c r="D87" s="1" t="str">
        <f>IFERROR(__xludf.DUMMYFUNCTION("SPLIT(A:A,"" "",TRUE,TRUE)"),"EN")</f>
        <v>EN</v>
      </c>
      <c r="E87" s="1" t="str">
        <f>IFERROR(__xludf.DUMMYFUNCTION("""COMPUTED_VALUE"""),"P121")</f>
        <v>P121</v>
      </c>
      <c r="F87" s="1">
        <f>IFERROR(__xludf.DUMMYFUNCTION("""COMPUTED_VALUE"""),391.0)</f>
        <v>391</v>
      </c>
    </row>
    <row r="88">
      <c r="A88" s="1" t="str">
        <f t="shared" si="1"/>
        <v>EN P5939 195</v>
      </c>
      <c r="C88" s="1" t="str">
        <f t="shared" si="2"/>
        <v>PT P5939</v>
      </c>
      <c r="D88" s="1" t="str">
        <f>IFERROR(__xludf.DUMMYFUNCTION("SPLIT(A:A,"" "",TRUE,TRUE)"),"EN")</f>
        <v>EN</v>
      </c>
      <c r="E88" s="1" t="str">
        <f>IFERROR(__xludf.DUMMYFUNCTION("""COMPUTED_VALUE"""),"P5939")</f>
        <v>P5939</v>
      </c>
      <c r="F88" s="1">
        <f>IFERROR(__xludf.DUMMYFUNCTION("""COMPUTED_VALUE"""),195.0)</f>
        <v>195</v>
      </c>
    </row>
    <row r="89">
      <c r="A89" s="1" t="str">
        <f t="shared" si="1"/>
        <v>EN P2623 516</v>
      </c>
      <c r="C89" s="1" t="str">
        <f t="shared" si="2"/>
        <v>PT P2623</v>
      </c>
      <c r="D89" s="1" t="str">
        <f>IFERROR(__xludf.DUMMYFUNCTION("SPLIT(A:A,"" "",TRUE,TRUE)"),"EN")</f>
        <v>EN</v>
      </c>
      <c r="E89" s="1" t="str">
        <f>IFERROR(__xludf.DUMMYFUNCTION("""COMPUTED_VALUE"""),"P2623")</f>
        <v>P2623</v>
      </c>
      <c r="F89" s="1">
        <f>IFERROR(__xludf.DUMMYFUNCTION("""COMPUTED_VALUE"""),516.0)</f>
        <v>516</v>
      </c>
    </row>
    <row r="90">
      <c r="A90" s="1" t="str">
        <f t="shared" si="1"/>
        <v>EN P5019 311</v>
      </c>
      <c r="C90" s="1" t="str">
        <f t="shared" si="2"/>
        <v>PT P5019</v>
      </c>
      <c r="D90" s="1" t="str">
        <f>IFERROR(__xludf.DUMMYFUNCTION("SPLIT(A:A,"" "",TRUE,TRUE)"),"EN")</f>
        <v>EN</v>
      </c>
      <c r="E90" s="1" t="str">
        <f>IFERROR(__xludf.DUMMYFUNCTION("""COMPUTED_VALUE"""),"P5019")</f>
        <v>P5019</v>
      </c>
      <c r="F90" s="1">
        <f>IFERROR(__xludf.DUMMYFUNCTION("""COMPUTED_VALUE"""),311.0)</f>
        <v>311</v>
      </c>
    </row>
    <row r="91">
      <c r="A91" s="1" t="str">
        <f t="shared" si="1"/>
        <v>EN P5933 688</v>
      </c>
      <c r="C91" s="1" t="str">
        <f t="shared" si="2"/>
        <v>PT P5933</v>
      </c>
      <c r="D91" s="1" t="str">
        <f>IFERROR(__xludf.DUMMYFUNCTION("SPLIT(A:A,"" "",TRUE,TRUE)"),"EN")</f>
        <v>EN</v>
      </c>
      <c r="E91" s="1" t="str">
        <f>IFERROR(__xludf.DUMMYFUNCTION("""COMPUTED_VALUE"""),"P5933")</f>
        <v>P5933</v>
      </c>
      <c r="F91" s="1">
        <f>IFERROR(__xludf.DUMMYFUNCTION("""COMPUTED_VALUE"""),688.0)</f>
        <v>688</v>
      </c>
    </row>
    <row r="92">
      <c r="A92" s="1" t="str">
        <f t="shared" si="1"/>
        <v>EN P2342 321</v>
      </c>
      <c r="C92" s="1" t="str">
        <f t="shared" si="2"/>
        <v>PT P2342</v>
      </c>
      <c r="D92" s="1" t="str">
        <f>IFERROR(__xludf.DUMMYFUNCTION("SPLIT(A:A,"" "",TRUE,TRUE)"),"EN")</f>
        <v>EN</v>
      </c>
      <c r="E92" s="1" t="str">
        <f>IFERROR(__xludf.DUMMYFUNCTION("""COMPUTED_VALUE"""),"P2342")</f>
        <v>P2342</v>
      </c>
      <c r="F92" s="1">
        <f>IFERROR(__xludf.DUMMYFUNCTION("""COMPUTED_VALUE"""),321.0)</f>
        <v>321</v>
      </c>
    </row>
    <row r="93">
      <c r="A93" s="1" t="str">
        <f t="shared" si="1"/>
        <v>EN P5719 699</v>
      </c>
      <c r="C93" s="1" t="str">
        <f t="shared" si="2"/>
        <v>PT P5719</v>
      </c>
      <c r="D93" s="1" t="str">
        <f>IFERROR(__xludf.DUMMYFUNCTION("SPLIT(A:A,"" "",TRUE,TRUE)"),"EN")</f>
        <v>EN</v>
      </c>
      <c r="E93" s="1" t="str">
        <f>IFERROR(__xludf.DUMMYFUNCTION("""COMPUTED_VALUE"""),"P5719")</f>
        <v>P5719</v>
      </c>
      <c r="F93" s="1">
        <f>IFERROR(__xludf.DUMMYFUNCTION("""COMPUTED_VALUE"""),699.0)</f>
        <v>699</v>
      </c>
    </row>
    <row r="94">
      <c r="A94" s="1" t="str">
        <f t="shared" si="1"/>
        <v>EN P5606 612</v>
      </c>
      <c r="C94" s="1" t="str">
        <f t="shared" si="2"/>
        <v>PT P5606</v>
      </c>
      <c r="D94" s="1" t="str">
        <f>IFERROR(__xludf.DUMMYFUNCTION("SPLIT(A:A,"" "",TRUE,TRUE)"),"EN")</f>
        <v>EN</v>
      </c>
      <c r="E94" s="1" t="str">
        <f>IFERROR(__xludf.DUMMYFUNCTION("""COMPUTED_VALUE"""),"P5606")</f>
        <v>P5606</v>
      </c>
      <c r="F94" s="1">
        <f>IFERROR(__xludf.DUMMYFUNCTION("""COMPUTED_VALUE"""),612.0)</f>
        <v>612</v>
      </c>
    </row>
    <row r="95">
      <c r="A95" s="1" t="str">
        <f t="shared" si="1"/>
        <v>EN P4499 490</v>
      </c>
      <c r="C95" s="1" t="str">
        <f t="shared" si="2"/>
        <v>PT P4499</v>
      </c>
      <c r="D95" s="1" t="str">
        <f>IFERROR(__xludf.DUMMYFUNCTION("SPLIT(A:A,"" "",TRUE,TRUE)"),"EN")</f>
        <v>EN</v>
      </c>
      <c r="E95" s="1" t="str">
        <f>IFERROR(__xludf.DUMMYFUNCTION("""COMPUTED_VALUE"""),"P4499")</f>
        <v>P4499</v>
      </c>
      <c r="F95" s="1">
        <f>IFERROR(__xludf.DUMMYFUNCTION("""COMPUTED_VALUE"""),490.0)</f>
        <v>490</v>
      </c>
    </row>
    <row r="96">
      <c r="A96" s="1" t="str">
        <f t="shared" si="1"/>
        <v>EN P1353 178</v>
      </c>
      <c r="C96" s="1" t="str">
        <f t="shared" si="2"/>
        <v>PT P1353</v>
      </c>
      <c r="D96" s="1" t="str">
        <f>IFERROR(__xludf.DUMMYFUNCTION("SPLIT(A:A,"" "",TRUE,TRUE)"),"EN")</f>
        <v>EN</v>
      </c>
      <c r="E96" s="1" t="str">
        <f>IFERROR(__xludf.DUMMYFUNCTION("""COMPUTED_VALUE"""),"P1353")</f>
        <v>P1353</v>
      </c>
      <c r="F96" s="1">
        <f>IFERROR(__xludf.DUMMYFUNCTION("""COMPUTED_VALUE"""),178.0)</f>
        <v>178</v>
      </c>
    </row>
    <row r="97">
      <c r="A97" s="1" t="str">
        <f t="shared" si="1"/>
        <v>EN P1332 138</v>
      </c>
      <c r="C97" s="1" t="str">
        <f t="shared" si="2"/>
        <v>PT P1332</v>
      </c>
      <c r="D97" s="1" t="str">
        <f>IFERROR(__xludf.DUMMYFUNCTION("SPLIT(A:A,"" "",TRUE,TRUE)"),"EN")</f>
        <v>EN</v>
      </c>
      <c r="E97" s="1" t="str">
        <f>IFERROR(__xludf.DUMMYFUNCTION("""COMPUTED_VALUE"""),"P1332")</f>
        <v>P1332</v>
      </c>
      <c r="F97" s="1">
        <f>IFERROR(__xludf.DUMMYFUNCTION("""COMPUTED_VALUE"""),138.0)</f>
        <v>138</v>
      </c>
    </row>
    <row r="98">
      <c r="A98" s="1" t="str">
        <f t="shared" si="1"/>
        <v>EN P1247 561</v>
      </c>
      <c r="C98" s="1" t="str">
        <f t="shared" si="2"/>
        <v>PT P1247</v>
      </c>
      <c r="D98" s="1" t="str">
        <f>IFERROR(__xludf.DUMMYFUNCTION("SPLIT(A:A,"" "",TRUE,TRUE)"),"EN")</f>
        <v>EN</v>
      </c>
      <c r="E98" s="1" t="str">
        <f>IFERROR(__xludf.DUMMYFUNCTION("""COMPUTED_VALUE"""),"P1247")</f>
        <v>P1247</v>
      </c>
      <c r="F98" s="1">
        <f>IFERROR(__xludf.DUMMYFUNCTION("""COMPUTED_VALUE"""),561.0)</f>
        <v>561</v>
      </c>
    </row>
    <row r="99">
      <c r="A99" s="1" t="str">
        <f t="shared" si="1"/>
        <v>EN P2983 599</v>
      </c>
      <c r="C99" s="1" t="str">
        <f t="shared" si="2"/>
        <v>PT P2983</v>
      </c>
      <c r="D99" s="1" t="str">
        <f>IFERROR(__xludf.DUMMYFUNCTION("SPLIT(A:A,"" "",TRUE,TRUE)"),"EN")</f>
        <v>EN</v>
      </c>
      <c r="E99" s="1" t="str">
        <f>IFERROR(__xludf.DUMMYFUNCTION("""COMPUTED_VALUE"""),"P2983")</f>
        <v>P2983</v>
      </c>
      <c r="F99" s="1">
        <f>IFERROR(__xludf.DUMMYFUNCTION("""COMPUTED_VALUE"""),599.0)</f>
        <v>599</v>
      </c>
    </row>
    <row r="100">
      <c r="A100" s="1" t="str">
        <f t="shared" si="1"/>
        <v>EN P3141 467</v>
      </c>
      <c r="C100" s="1" t="str">
        <f t="shared" si="2"/>
        <v>PT P3141</v>
      </c>
      <c r="D100" s="1" t="str">
        <f>IFERROR(__xludf.DUMMYFUNCTION("SPLIT(A:A,"" "",TRUE,TRUE)"),"EN")</f>
        <v>EN</v>
      </c>
      <c r="E100" s="1" t="str">
        <f>IFERROR(__xludf.DUMMYFUNCTION("""COMPUTED_VALUE"""),"P3141")</f>
        <v>P3141</v>
      </c>
      <c r="F100" s="1">
        <f>IFERROR(__xludf.DUMMYFUNCTION("""COMPUTED_VALUE"""),467.0)</f>
        <v>467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tr">
        <f t="shared" ref="A1:A10000" si="1">"EN"&amp;" P"&amp;RANDBETWEEN(1,6000)&amp;" "&amp;RANDBETWEEN(1,400)</f>
        <v>EN P1931 1</v>
      </c>
      <c r="C1" s="1" t="str">
        <f t="shared" ref="C1:C10000" si="2">CONCAT("PT ",F:F)</f>
        <v>PT P1931</v>
      </c>
      <c r="E1" s="1" t="str">
        <f>IFERROR(__xludf.DUMMYFUNCTION("SPLIT(A:A,"" "",TRUE,TRUE)"),"EN")</f>
        <v>EN</v>
      </c>
      <c r="F1" s="1" t="str">
        <f>IFERROR(__xludf.DUMMYFUNCTION("""COMPUTED_VALUE"""),"P1931")</f>
        <v>P1931</v>
      </c>
      <c r="G1" s="1">
        <f>IFERROR(__xludf.DUMMYFUNCTION("""COMPUTED_VALUE"""),1.0)</f>
        <v>1</v>
      </c>
    </row>
    <row r="2">
      <c r="A2" s="1" t="str">
        <f t="shared" si="1"/>
        <v>EN P597 305</v>
      </c>
      <c r="C2" s="1" t="str">
        <f t="shared" si="2"/>
        <v>PT P597</v>
      </c>
      <c r="E2" s="1" t="str">
        <f>IFERROR(__xludf.DUMMYFUNCTION("SPLIT(A:A,"" "",TRUE,TRUE)"),"EN")</f>
        <v>EN</v>
      </c>
      <c r="F2" s="1" t="str">
        <f>IFERROR(__xludf.DUMMYFUNCTION("""COMPUTED_VALUE"""),"P597")</f>
        <v>P597</v>
      </c>
      <c r="G2" s="1">
        <f>IFERROR(__xludf.DUMMYFUNCTION("""COMPUTED_VALUE"""),305.0)</f>
        <v>305</v>
      </c>
    </row>
    <row r="3">
      <c r="A3" s="1" t="str">
        <f t="shared" si="1"/>
        <v>EN P2138 332</v>
      </c>
      <c r="C3" s="1" t="str">
        <f t="shared" si="2"/>
        <v>PT P2138</v>
      </c>
      <c r="E3" s="1" t="str">
        <f>IFERROR(__xludf.DUMMYFUNCTION("SPLIT(A:A,"" "",TRUE,TRUE)"),"EN")</f>
        <v>EN</v>
      </c>
      <c r="F3" s="1" t="str">
        <f>IFERROR(__xludf.DUMMYFUNCTION("""COMPUTED_VALUE"""),"P2138")</f>
        <v>P2138</v>
      </c>
      <c r="G3" s="1">
        <f>IFERROR(__xludf.DUMMYFUNCTION("""COMPUTED_VALUE"""),332.0)</f>
        <v>332</v>
      </c>
    </row>
    <row r="4">
      <c r="A4" s="1" t="str">
        <f t="shared" si="1"/>
        <v>EN P3229 327</v>
      </c>
      <c r="C4" s="1" t="str">
        <f t="shared" si="2"/>
        <v>PT P3229</v>
      </c>
      <c r="E4" s="1" t="str">
        <f>IFERROR(__xludf.DUMMYFUNCTION("SPLIT(A:A,"" "",TRUE,TRUE)"),"EN")</f>
        <v>EN</v>
      </c>
      <c r="F4" s="1" t="str">
        <f>IFERROR(__xludf.DUMMYFUNCTION("""COMPUTED_VALUE"""),"P3229")</f>
        <v>P3229</v>
      </c>
      <c r="G4" s="1">
        <f>IFERROR(__xludf.DUMMYFUNCTION("""COMPUTED_VALUE"""),327.0)</f>
        <v>327</v>
      </c>
    </row>
    <row r="5">
      <c r="A5" s="1" t="str">
        <f t="shared" si="1"/>
        <v>EN P4835 168</v>
      </c>
      <c r="C5" s="1" t="str">
        <f t="shared" si="2"/>
        <v>PT P4835</v>
      </c>
      <c r="E5" s="1" t="str">
        <f>IFERROR(__xludf.DUMMYFUNCTION("SPLIT(A:A,"" "",TRUE,TRUE)"),"EN")</f>
        <v>EN</v>
      </c>
      <c r="F5" s="1" t="str">
        <f>IFERROR(__xludf.DUMMYFUNCTION("""COMPUTED_VALUE"""),"P4835")</f>
        <v>P4835</v>
      </c>
      <c r="G5" s="1">
        <f>IFERROR(__xludf.DUMMYFUNCTION("""COMPUTED_VALUE"""),168.0)</f>
        <v>168</v>
      </c>
    </row>
    <row r="6">
      <c r="A6" s="1" t="str">
        <f t="shared" si="1"/>
        <v>EN P421 193</v>
      </c>
      <c r="C6" s="1" t="str">
        <f t="shared" si="2"/>
        <v>PT P421</v>
      </c>
      <c r="E6" s="1" t="str">
        <f>IFERROR(__xludf.DUMMYFUNCTION("SPLIT(A:A,"" "",TRUE,TRUE)"),"EN")</f>
        <v>EN</v>
      </c>
      <c r="F6" s="1" t="str">
        <f>IFERROR(__xludf.DUMMYFUNCTION("""COMPUTED_VALUE"""),"P421")</f>
        <v>P421</v>
      </c>
      <c r="G6" s="1">
        <f>IFERROR(__xludf.DUMMYFUNCTION("""COMPUTED_VALUE"""),193.0)</f>
        <v>193</v>
      </c>
    </row>
    <row r="7">
      <c r="A7" s="1" t="str">
        <f t="shared" si="1"/>
        <v>EN P1173 62</v>
      </c>
      <c r="C7" s="1" t="str">
        <f t="shared" si="2"/>
        <v>PT P1173</v>
      </c>
      <c r="E7" s="1" t="str">
        <f>IFERROR(__xludf.DUMMYFUNCTION("SPLIT(A:A,"" "",TRUE,TRUE)"),"EN")</f>
        <v>EN</v>
      </c>
      <c r="F7" s="1" t="str">
        <f>IFERROR(__xludf.DUMMYFUNCTION("""COMPUTED_VALUE"""),"P1173")</f>
        <v>P1173</v>
      </c>
      <c r="G7" s="1">
        <f>IFERROR(__xludf.DUMMYFUNCTION("""COMPUTED_VALUE"""),62.0)</f>
        <v>62</v>
      </c>
    </row>
    <row r="8">
      <c r="A8" s="1" t="str">
        <f t="shared" si="1"/>
        <v>EN P1586 366</v>
      </c>
      <c r="C8" s="1" t="str">
        <f t="shared" si="2"/>
        <v>PT P1586</v>
      </c>
      <c r="E8" s="1" t="str">
        <f>IFERROR(__xludf.DUMMYFUNCTION("SPLIT(A:A,"" "",TRUE,TRUE)"),"EN")</f>
        <v>EN</v>
      </c>
      <c r="F8" s="1" t="str">
        <f>IFERROR(__xludf.DUMMYFUNCTION("""COMPUTED_VALUE"""),"P1586")</f>
        <v>P1586</v>
      </c>
      <c r="G8" s="1">
        <f>IFERROR(__xludf.DUMMYFUNCTION("""COMPUTED_VALUE"""),366.0)</f>
        <v>366</v>
      </c>
    </row>
    <row r="9">
      <c r="A9" s="1" t="str">
        <f t="shared" si="1"/>
        <v>EN P5774 327</v>
      </c>
      <c r="C9" s="1" t="str">
        <f t="shared" si="2"/>
        <v>PT P5774</v>
      </c>
      <c r="E9" s="1" t="str">
        <f>IFERROR(__xludf.DUMMYFUNCTION("SPLIT(A:A,"" "",TRUE,TRUE)"),"EN")</f>
        <v>EN</v>
      </c>
      <c r="F9" s="1" t="str">
        <f>IFERROR(__xludf.DUMMYFUNCTION("""COMPUTED_VALUE"""),"P5774")</f>
        <v>P5774</v>
      </c>
      <c r="G9" s="1">
        <f>IFERROR(__xludf.DUMMYFUNCTION("""COMPUTED_VALUE"""),327.0)</f>
        <v>327</v>
      </c>
    </row>
    <row r="10">
      <c r="A10" s="1" t="str">
        <f t="shared" si="1"/>
        <v>EN P1322 383</v>
      </c>
      <c r="C10" s="1" t="str">
        <f t="shared" si="2"/>
        <v>PT P1322</v>
      </c>
      <c r="E10" s="1" t="str">
        <f>IFERROR(__xludf.DUMMYFUNCTION("SPLIT(A:A,"" "",TRUE,TRUE)"),"EN")</f>
        <v>EN</v>
      </c>
      <c r="F10" s="1" t="str">
        <f>IFERROR(__xludf.DUMMYFUNCTION("""COMPUTED_VALUE"""),"P1322")</f>
        <v>P1322</v>
      </c>
      <c r="G10" s="1">
        <f>IFERROR(__xludf.DUMMYFUNCTION("""COMPUTED_VALUE"""),383.0)</f>
        <v>383</v>
      </c>
    </row>
    <row r="11">
      <c r="A11" s="1" t="str">
        <f t="shared" si="1"/>
        <v>EN P1686 221</v>
      </c>
      <c r="C11" s="1" t="str">
        <f t="shared" si="2"/>
        <v>PT P1686</v>
      </c>
      <c r="E11" s="1" t="str">
        <f>IFERROR(__xludf.DUMMYFUNCTION("SPLIT(A:A,"" "",TRUE,TRUE)"),"EN")</f>
        <v>EN</v>
      </c>
      <c r="F11" s="1" t="str">
        <f>IFERROR(__xludf.DUMMYFUNCTION("""COMPUTED_VALUE"""),"P1686")</f>
        <v>P1686</v>
      </c>
      <c r="G11" s="1">
        <f>IFERROR(__xludf.DUMMYFUNCTION("""COMPUTED_VALUE"""),221.0)</f>
        <v>221</v>
      </c>
    </row>
    <row r="12">
      <c r="A12" s="1" t="str">
        <f t="shared" si="1"/>
        <v>EN P5482 256</v>
      </c>
      <c r="C12" s="1" t="str">
        <f t="shared" si="2"/>
        <v>PT P5482</v>
      </c>
      <c r="E12" s="1" t="str">
        <f>IFERROR(__xludf.DUMMYFUNCTION("SPLIT(A:A,"" "",TRUE,TRUE)"),"EN")</f>
        <v>EN</v>
      </c>
      <c r="F12" s="1" t="str">
        <f>IFERROR(__xludf.DUMMYFUNCTION("""COMPUTED_VALUE"""),"P5482")</f>
        <v>P5482</v>
      </c>
      <c r="G12" s="1">
        <f>IFERROR(__xludf.DUMMYFUNCTION("""COMPUTED_VALUE"""),256.0)</f>
        <v>256</v>
      </c>
    </row>
    <row r="13">
      <c r="A13" s="1" t="str">
        <f t="shared" si="1"/>
        <v>EN P5447 386</v>
      </c>
      <c r="C13" s="1" t="str">
        <f t="shared" si="2"/>
        <v>PT P5447</v>
      </c>
      <c r="E13" s="1" t="str">
        <f>IFERROR(__xludf.DUMMYFUNCTION("SPLIT(A:A,"" "",TRUE,TRUE)"),"EN")</f>
        <v>EN</v>
      </c>
      <c r="F13" s="1" t="str">
        <f>IFERROR(__xludf.DUMMYFUNCTION("""COMPUTED_VALUE"""),"P5447")</f>
        <v>P5447</v>
      </c>
      <c r="G13" s="1">
        <f>IFERROR(__xludf.DUMMYFUNCTION("""COMPUTED_VALUE"""),386.0)</f>
        <v>386</v>
      </c>
    </row>
    <row r="14">
      <c r="A14" s="1" t="str">
        <f t="shared" si="1"/>
        <v>EN P3454 73</v>
      </c>
      <c r="C14" s="1" t="str">
        <f t="shared" si="2"/>
        <v>PT P3454</v>
      </c>
      <c r="E14" s="1" t="str">
        <f>IFERROR(__xludf.DUMMYFUNCTION("SPLIT(A:A,"" "",TRUE,TRUE)"),"EN")</f>
        <v>EN</v>
      </c>
      <c r="F14" s="1" t="str">
        <f>IFERROR(__xludf.DUMMYFUNCTION("""COMPUTED_VALUE"""),"P3454")</f>
        <v>P3454</v>
      </c>
      <c r="G14" s="1">
        <f>IFERROR(__xludf.DUMMYFUNCTION("""COMPUTED_VALUE"""),73.0)</f>
        <v>73</v>
      </c>
    </row>
    <row r="15">
      <c r="A15" s="1" t="str">
        <f t="shared" si="1"/>
        <v>EN P2413 250</v>
      </c>
      <c r="C15" s="1" t="str">
        <f t="shared" si="2"/>
        <v>PT P2413</v>
      </c>
      <c r="E15" s="1" t="str">
        <f>IFERROR(__xludf.DUMMYFUNCTION("SPLIT(A:A,"" "",TRUE,TRUE)"),"EN")</f>
        <v>EN</v>
      </c>
      <c r="F15" s="1" t="str">
        <f>IFERROR(__xludf.DUMMYFUNCTION("""COMPUTED_VALUE"""),"P2413")</f>
        <v>P2413</v>
      </c>
      <c r="G15" s="1">
        <f>IFERROR(__xludf.DUMMYFUNCTION("""COMPUTED_VALUE"""),250.0)</f>
        <v>250</v>
      </c>
    </row>
    <row r="16">
      <c r="A16" s="1" t="str">
        <f t="shared" si="1"/>
        <v>EN P1904 179</v>
      </c>
      <c r="C16" s="1" t="str">
        <f t="shared" si="2"/>
        <v>PT P1904</v>
      </c>
      <c r="E16" s="1" t="str">
        <f>IFERROR(__xludf.DUMMYFUNCTION("SPLIT(A:A,"" "",TRUE,TRUE)"),"EN")</f>
        <v>EN</v>
      </c>
      <c r="F16" s="1" t="str">
        <f>IFERROR(__xludf.DUMMYFUNCTION("""COMPUTED_VALUE"""),"P1904")</f>
        <v>P1904</v>
      </c>
      <c r="G16" s="1">
        <f>IFERROR(__xludf.DUMMYFUNCTION("""COMPUTED_VALUE"""),179.0)</f>
        <v>179</v>
      </c>
    </row>
    <row r="17">
      <c r="A17" s="1" t="str">
        <f t="shared" si="1"/>
        <v>EN P1390 114</v>
      </c>
      <c r="C17" s="1" t="str">
        <f t="shared" si="2"/>
        <v>PT P1390</v>
      </c>
      <c r="E17" s="1" t="str">
        <f>IFERROR(__xludf.DUMMYFUNCTION("SPLIT(A:A,"" "",TRUE,TRUE)"),"EN")</f>
        <v>EN</v>
      </c>
      <c r="F17" s="1" t="str">
        <f>IFERROR(__xludf.DUMMYFUNCTION("""COMPUTED_VALUE"""),"P1390")</f>
        <v>P1390</v>
      </c>
      <c r="G17" s="1">
        <f>IFERROR(__xludf.DUMMYFUNCTION("""COMPUTED_VALUE"""),114.0)</f>
        <v>114</v>
      </c>
    </row>
    <row r="18">
      <c r="A18" s="1" t="str">
        <f t="shared" si="1"/>
        <v>EN P2179 82</v>
      </c>
      <c r="C18" s="1" t="str">
        <f t="shared" si="2"/>
        <v>PT P2179</v>
      </c>
      <c r="E18" s="1" t="str">
        <f>IFERROR(__xludf.DUMMYFUNCTION("SPLIT(A:A,"" "",TRUE,TRUE)"),"EN")</f>
        <v>EN</v>
      </c>
      <c r="F18" s="1" t="str">
        <f>IFERROR(__xludf.DUMMYFUNCTION("""COMPUTED_VALUE"""),"P2179")</f>
        <v>P2179</v>
      </c>
      <c r="G18" s="1">
        <f>IFERROR(__xludf.DUMMYFUNCTION("""COMPUTED_VALUE"""),82.0)</f>
        <v>82</v>
      </c>
    </row>
    <row r="19">
      <c r="A19" s="1" t="str">
        <f t="shared" si="1"/>
        <v>EN P4110 33</v>
      </c>
      <c r="C19" s="1" t="str">
        <f t="shared" si="2"/>
        <v>PT P4110</v>
      </c>
      <c r="E19" s="1" t="str">
        <f>IFERROR(__xludf.DUMMYFUNCTION("SPLIT(A:A,"" "",TRUE,TRUE)"),"EN")</f>
        <v>EN</v>
      </c>
      <c r="F19" s="1" t="str">
        <f>IFERROR(__xludf.DUMMYFUNCTION("""COMPUTED_VALUE"""),"P4110")</f>
        <v>P4110</v>
      </c>
      <c r="G19" s="1">
        <f>IFERROR(__xludf.DUMMYFUNCTION("""COMPUTED_VALUE"""),33.0)</f>
        <v>33</v>
      </c>
    </row>
    <row r="20">
      <c r="A20" s="1" t="str">
        <f t="shared" si="1"/>
        <v>EN P1226 175</v>
      </c>
      <c r="C20" s="1" t="str">
        <f t="shared" si="2"/>
        <v>PT P1226</v>
      </c>
      <c r="E20" s="1" t="str">
        <f>IFERROR(__xludf.DUMMYFUNCTION("SPLIT(A:A,"" "",TRUE,TRUE)"),"EN")</f>
        <v>EN</v>
      </c>
      <c r="F20" s="1" t="str">
        <f>IFERROR(__xludf.DUMMYFUNCTION("""COMPUTED_VALUE"""),"P1226")</f>
        <v>P1226</v>
      </c>
      <c r="G20" s="1">
        <f>IFERROR(__xludf.DUMMYFUNCTION("""COMPUTED_VALUE"""),175.0)</f>
        <v>175</v>
      </c>
    </row>
    <row r="21">
      <c r="A21" s="1" t="str">
        <f t="shared" si="1"/>
        <v>EN P1354 24</v>
      </c>
      <c r="C21" s="1" t="str">
        <f t="shared" si="2"/>
        <v>PT P1354</v>
      </c>
      <c r="E21" s="1" t="str">
        <f>IFERROR(__xludf.DUMMYFUNCTION("SPLIT(A:A,"" "",TRUE,TRUE)"),"EN")</f>
        <v>EN</v>
      </c>
      <c r="F21" s="1" t="str">
        <f>IFERROR(__xludf.DUMMYFUNCTION("""COMPUTED_VALUE"""),"P1354")</f>
        <v>P1354</v>
      </c>
      <c r="G21" s="1">
        <f>IFERROR(__xludf.DUMMYFUNCTION("""COMPUTED_VALUE"""),24.0)</f>
        <v>24</v>
      </c>
    </row>
    <row r="22">
      <c r="A22" s="1" t="str">
        <f t="shared" si="1"/>
        <v>EN P4151 142</v>
      </c>
      <c r="C22" s="1" t="str">
        <f t="shared" si="2"/>
        <v>PT P4151</v>
      </c>
      <c r="E22" s="1" t="str">
        <f>IFERROR(__xludf.DUMMYFUNCTION("SPLIT(A:A,"" "",TRUE,TRUE)"),"EN")</f>
        <v>EN</v>
      </c>
      <c r="F22" s="1" t="str">
        <f>IFERROR(__xludf.DUMMYFUNCTION("""COMPUTED_VALUE"""),"P4151")</f>
        <v>P4151</v>
      </c>
      <c r="G22" s="1">
        <f>IFERROR(__xludf.DUMMYFUNCTION("""COMPUTED_VALUE"""),142.0)</f>
        <v>142</v>
      </c>
    </row>
    <row r="23">
      <c r="A23" s="1" t="str">
        <f t="shared" si="1"/>
        <v>EN P5407 161</v>
      </c>
      <c r="C23" s="1" t="str">
        <f t="shared" si="2"/>
        <v>PT P5407</v>
      </c>
      <c r="E23" s="1" t="str">
        <f>IFERROR(__xludf.DUMMYFUNCTION("SPLIT(A:A,"" "",TRUE,TRUE)"),"EN")</f>
        <v>EN</v>
      </c>
      <c r="F23" s="1" t="str">
        <f>IFERROR(__xludf.DUMMYFUNCTION("""COMPUTED_VALUE"""),"P5407")</f>
        <v>P5407</v>
      </c>
      <c r="G23" s="1">
        <f>IFERROR(__xludf.DUMMYFUNCTION("""COMPUTED_VALUE"""),161.0)</f>
        <v>161</v>
      </c>
    </row>
    <row r="24">
      <c r="A24" s="1" t="str">
        <f t="shared" si="1"/>
        <v>EN P3615 307</v>
      </c>
      <c r="C24" s="1" t="str">
        <f t="shared" si="2"/>
        <v>PT P3615</v>
      </c>
      <c r="E24" s="1" t="str">
        <f>IFERROR(__xludf.DUMMYFUNCTION("SPLIT(A:A,"" "",TRUE,TRUE)"),"EN")</f>
        <v>EN</v>
      </c>
      <c r="F24" s="1" t="str">
        <f>IFERROR(__xludf.DUMMYFUNCTION("""COMPUTED_VALUE"""),"P3615")</f>
        <v>P3615</v>
      </c>
      <c r="G24" s="1">
        <f>IFERROR(__xludf.DUMMYFUNCTION("""COMPUTED_VALUE"""),307.0)</f>
        <v>307</v>
      </c>
    </row>
    <row r="25">
      <c r="A25" s="1" t="str">
        <f t="shared" si="1"/>
        <v>EN P4134 350</v>
      </c>
      <c r="C25" s="1" t="str">
        <f t="shared" si="2"/>
        <v>PT P4134</v>
      </c>
      <c r="E25" s="1" t="str">
        <f>IFERROR(__xludf.DUMMYFUNCTION("SPLIT(A:A,"" "",TRUE,TRUE)"),"EN")</f>
        <v>EN</v>
      </c>
      <c r="F25" s="1" t="str">
        <f>IFERROR(__xludf.DUMMYFUNCTION("""COMPUTED_VALUE"""),"P4134")</f>
        <v>P4134</v>
      </c>
      <c r="G25" s="1">
        <f>IFERROR(__xludf.DUMMYFUNCTION("""COMPUTED_VALUE"""),350.0)</f>
        <v>350</v>
      </c>
    </row>
    <row r="26">
      <c r="A26" s="1" t="str">
        <f t="shared" si="1"/>
        <v>EN P2883 369</v>
      </c>
      <c r="C26" s="1" t="str">
        <f t="shared" si="2"/>
        <v>PT P2883</v>
      </c>
      <c r="E26" s="1" t="str">
        <f>IFERROR(__xludf.DUMMYFUNCTION("SPLIT(A:A,"" "",TRUE,TRUE)"),"EN")</f>
        <v>EN</v>
      </c>
      <c r="F26" s="1" t="str">
        <f>IFERROR(__xludf.DUMMYFUNCTION("""COMPUTED_VALUE"""),"P2883")</f>
        <v>P2883</v>
      </c>
      <c r="G26" s="1">
        <f>IFERROR(__xludf.DUMMYFUNCTION("""COMPUTED_VALUE"""),369.0)</f>
        <v>369</v>
      </c>
    </row>
    <row r="27">
      <c r="A27" s="1" t="str">
        <f t="shared" si="1"/>
        <v>EN P1281 48</v>
      </c>
      <c r="C27" s="1" t="str">
        <f t="shared" si="2"/>
        <v>PT P1281</v>
      </c>
      <c r="E27" s="1" t="str">
        <f>IFERROR(__xludf.DUMMYFUNCTION("SPLIT(A:A,"" "",TRUE,TRUE)"),"EN")</f>
        <v>EN</v>
      </c>
      <c r="F27" s="1" t="str">
        <f>IFERROR(__xludf.DUMMYFUNCTION("""COMPUTED_VALUE"""),"P1281")</f>
        <v>P1281</v>
      </c>
      <c r="G27" s="1">
        <f>IFERROR(__xludf.DUMMYFUNCTION("""COMPUTED_VALUE"""),48.0)</f>
        <v>48</v>
      </c>
    </row>
    <row r="28">
      <c r="A28" s="1" t="str">
        <f t="shared" si="1"/>
        <v>EN P3783 387</v>
      </c>
      <c r="C28" s="1" t="str">
        <f t="shared" si="2"/>
        <v>PT P3783</v>
      </c>
      <c r="E28" s="1" t="str">
        <f>IFERROR(__xludf.DUMMYFUNCTION("SPLIT(A:A,"" "",TRUE,TRUE)"),"EN")</f>
        <v>EN</v>
      </c>
      <c r="F28" s="1" t="str">
        <f>IFERROR(__xludf.DUMMYFUNCTION("""COMPUTED_VALUE"""),"P3783")</f>
        <v>P3783</v>
      </c>
      <c r="G28" s="1">
        <f>IFERROR(__xludf.DUMMYFUNCTION("""COMPUTED_VALUE"""),387.0)</f>
        <v>387</v>
      </c>
    </row>
    <row r="29">
      <c r="A29" s="1" t="str">
        <f t="shared" si="1"/>
        <v>EN P540 241</v>
      </c>
      <c r="C29" s="1" t="str">
        <f t="shared" si="2"/>
        <v>PT P540</v>
      </c>
      <c r="E29" s="1" t="str">
        <f>IFERROR(__xludf.DUMMYFUNCTION("SPLIT(A:A,"" "",TRUE,TRUE)"),"EN")</f>
        <v>EN</v>
      </c>
      <c r="F29" s="1" t="str">
        <f>IFERROR(__xludf.DUMMYFUNCTION("""COMPUTED_VALUE"""),"P540")</f>
        <v>P540</v>
      </c>
      <c r="G29" s="1">
        <f>IFERROR(__xludf.DUMMYFUNCTION("""COMPUTED_VALUE"""),241.0)</f>
        <v>241</v>
      </c>
    </row>
    <row r="30">
      <c r="A30" s="1" t="str">
        <f t="shared" si="1"/>
        <v>EN P5879 300</v>
      </c>
      <c r="C30" s="1" t="str">
        <f t="shared" si="2"/>
        <v>PT P5879</v>
      </c>
      <c r="E30" s="1" t="str">
        <f>IFERROR(__xludf.DUMMYFUNCTION("SPLIT(A:A,"" "",TRUE,TRUE)"),"EN")</f>
        <v>EN</v>
      </c>
      <c r="F30" s="1" t="str">
        <f>IFERROR(__xludf.DUMMYFUNCTION("""COMPUTED_VALUE"""),"P5879")</f>
        <v>P5879</v>
      </c>
      <c r="G30" s="1">
        <f>IFERROR(__xludf.DUMMYFUNCTION("""COMPUTED_VALUE"""),300.0)</f>
        <v>300</v>
      </c>
    </row>
    <row r="31">
      <c r="A31" s="1" t="str">
        <f t="shared" si="1"/>
        <v>EN P1600 75</v>
      </c>
      <c r="C31" s="1" t="str">
        <f t="shared" si="2"/>
        <v>PT P1600</v>
      </c>
      <c r="E31" s="1" t="str">
        <f>IFERROR(__xludf.DUMMYFUNCTION("SPLIT(A:A,"" "",TRUE,TRUE)"),"EN")</f>
        <v>EN</v>
      </c>
      <c r="F31" s="1" t="str">
        <f>IFERROR(__xludf.DUMMYFUNCTION("""COMPUTED_VALUE"""),"P1600")</f>
        <v>P1600</v>
      </c>
      <c r="G31" s="1">
        <f>IFERROR(__xludf.DUMMYFUNCTION("""COMPUTED_VALUE"""),75.0)</f>
        <v>75</v>
      </c>
    </row>
    <row r="32">
      <c r="A32" s="1" t="str">
        <f t="shared" si="1"/>
        <v>EN P898 288</v>
      </c>
      <c r="C32" s="1" t="str">
        <f t="shared" si="2"/>
        <v>PT P898</v>
      </c>
      <c r="E32" s="1" t="str">
        <f>IFERROR(__xludf.DUMMYFUNCTION("SPLIT(A:A,"" "",TRUE,TRUE)"),"EN")</f>
        <v>EN</v>
      </c>
      <c r="F32" s="1" t="str">
        <f>IFERROR(__xludf.DUMMYFUNCTION("""COMPUTED_VALUE"""),"P898")</f>
        <v>P898</v>
      </c>
      <c r="G32" s="1">
        <f>IFERROR(__xludf.DUMMYFUNCTION("""COMPUTED_VALUE"""),288.0)</f>
        <v>288</v>
      </c>
    </row>
    <row r="33">
      <c r="A33" s="1" t="str">
        <f t="shared" si="1"/>
        <v>EN P757 242</v>
      </c>
      <c r="C33" s="1" t="str">
        <f t="shared" si="2"/>
        <v>PT P757</v>
      </c>
      <c r="E33" s="1" t="str">
        <f>IFERROR(__xludf.DUMMYFUNCTION("SPLIT(A:A,"" "",TRUE,TRUE)"),"EN")</f>
        <v>EN</v>
      </c>
      <c r="F33" s="1" t="str">
        <f>IFERROR(__xludf.DUMMYFUNCTION("""COMPUTED_VALUE"""),"P757")</f>
        <v>P757</v>
      </c>
      <c r="G33" s="1">
        <f>IFERROR(__xludf.DUMMYFUNCTION("""COMPUTED_VALUE"""),242.0)</f>
        <v>242</v>
      </c>
    </row>
    <row r="34">
      <c r="A34" s="1" t="str">
        <f t="shared" si="1"/>
        <v>EN P2930 158</v>
      </c>
      <c r="C34" s="1" t="str">
        <f t="shared" si="2"/>
        <v>PT P2930</v>
      </c>
      <c r="E34" s="1" t="str">
        <f>IFERROR(__xludf.DUMMYFUNCTION("SPLIT(A:A,"" "",TRUE,TRUE)"),"EN")</f>
        <v>EN</v>
      </c>
      <c r="F34" s="1" t="str">
        <f>IFERROR(__xludf.DUMMYFUNCTION("""COMPUTED_VALUE"""),"P2930")</f>
        <v>P2930</v>
      </c>
      <c r="G34" s="1">
        <f>IFERROR(__xludf.DUMMYFUNCTION("""COMPUTED_VALUE"""),158.0)</f>
        <v>158</v>
      </c>
    </row>
    <row r="35">
      <c r="A35" s="1" t="str">
        <f t="shared" si="1"/>
        <v>EN P4698 93</v>
      </c>
      <c r="C35" s="1" t="str">
        <f t="shared" si="2"/>
        <v>PT P4698</v>
      </c>
      <c r="E35" s="1" t="str">
        <f>IFERROR(__xludf.DUMMYFUNCTION("SPLIT(A:A,"" "",TRUE,TRUE)"),"EN")</f>
        <v>EN</v>
      </c>
      <c r="F35" s="1" t="str">
        <f>IFERROR(__xludf.DUMMYFUNCTION("""COMPUTED_VALUE"""),"P4698")</f>
        <v>P4698</v>
      </c>
      <c r="G35" s="1">
        <f>IFERROR(__xludf.DUMMYFUNCTION("""COMPUTED_VALUE"""),93.0)</f>
        <v>93</v>
      </c>
    </row>
    <row r="36">
      <c r="A36" s="1" t="str">
        <f t="shared" si="1"/>
        <v>EN P23 359</v>
      </c>
      <c r="C36" s="1" t="str">
        <f t="shared" si="2"/>
        <v>PT P23</v>
      </c>
      <c r="E36" s="1" t="str">
        <f>IFERROR(__xludf.DUMMYFUNCTION("SPLIT(A:A,"" "",TRUE,TRUE)"),"EN")</f>
        <v>EN</v>
      </c>
      <c r="F36" s="1" t="str">
        <f>IFERROR(__xludf.DUMMYFUNCTION("""COMPUTED_VALUE"""),"P23")</f>
        <v>P23</v>
      </c>
      <c r="G36" s="1">
        <f>IFERROR(__xludf.DUMMYFUNCTION("""COMPUTED_VALUE"""),359.0)</f>
        <v>359</v>
      </c>
    </row>
    <row r="37">
      <c r="A37" s="1" t="str">
        <f t="shared" si="1"/>
        <v>EN P5763 13</v>
      </c>
      <c r="C37" s="1" t="str">
        <f t="shared" si="2"/>
        <v>PT P5763</v>
      </c>
      <c r="E37" s="1" t="str">
        <f>IFERROR(__xludf.DUMMYFUNCTION("SPLIT(A:A,"" "",TRUE,TRUE)"),"EN")</f>
        <v>EN</v>
      </c>
      <c r="F37" s="1" t="str">
        <f>IFERROR(__xludf.DUMMYFUNCTION("""COMPUTED_VALUE"""),"P5763")</f>
        <v>P5763</v>
      </c>
      <c r="G37" s="1">
        <f>IFERROR(__xludf.DUMMYFUNCTION("""COMPUTED_VALUE"""),13.0)</f>
        <v>13</v>
      </c>
    </row>
    <row r="38">
      <c r="A38" s="1" t="str">
        <f t="shared" si="1"/>
        <v>EN P636 334</v>
      </c>
      <c r="C38" s="1" t="str">
        <f t="shared" si="2"/>
        <v>PT P636</v>
      </c>
      <c r="E38" s="1" t="str">
        <f>IFERROR(__xludf.DUMMYFUNCTION("SPLIT(A:A,"" "",TRUE,TRUE)"),"EN")</f>
        <v>EN</v>
      </c>
      <c r="F38" s="1" t="str">
        <f>IFERROR(__xludf.DUMMYFUNCTION("""COMPUTED_VALUE"""),"P636")</f>
        <v>P636</v>
      </c>
      <c r="G38" s="1">
        <f>IFERROR(__xludf.DUMMYFUNCTION("""COMPUTED_VALUE"""),334.0)</f>
        <v>334</v>
      </c>
    </row>
    <row r="39">
      <c r="A39" s="1" t="str">
        <f t="shared" si="1"/>
        <v>EN P459 267</v>
      </c>
      <c r="C39" s="1" t="str">
        <f t="shared" si="2"/>
        <v>PT P459</v>
      </c>
      <c r="E39" s="1" t="str">
        <f>IFERROR(__xludf.DUMMYFUNCTION("SPLIT(A:A,"" "",TRUE,TRUE)"),"EN")</f>
        <v>EN</v>
      </c>
      <c r="F39" s="1" t="str">
        <f>IFERROR(__xludf.DUMMYFUNCTION("""COMPUTED_VALUE"""),"P459")</f>
        <v>P459</v>
      </c>
      <c r="G39" s="1">
        <f>IFERROR(__xludf.DUMMYFUNCTION("""COMPUTED_VALUE"""),267.0)</f>
        <v>267</v>
      </c>
    </row>
    <row r="40">
      <c r="A40" s="1" t="str">
        <f t="shared" si="1"/>
        <v>EN P4887 389</v>
      </c>
      <c r="C40" s="1" t="str">
        <f t="shared" si="2"/>
        <v>PT P4887</v>
      </c>
      <c r="E40" s="1" t="str">
        <f>IFERROR(__xludf.DUMMYFUNCTION("SPLIT(A:A,"" "",TRUE,TRUE)"),"EN")</f>
        <v>EN</v>
      </c>
      <c r="F40" s="1" t="str">
        <f>IFERROR(__xludf.DUMMYFUNCTION("""COMPUTED_VALUE"""),"P4887")</f>
        <v>P4887</v>
      </c>
      <c r="G40" s="1">
        <f>IFERROR(__xludf.DUMMYFUNCTION("""COMPUTED_VALUE"""),389.0)</f>
        <v>389</v>
      </c>
    </row>
    <row r="41">
      <c r="A41" s="1" t="str">
        <f t="shared" si="1"/>
        <v>EN P4047 123</v>
      </c>
      <c r="C41" s="1" t="str">
        <f t="shared" si="2"/>
        <v>PT P4047</v>
      </c>
      <c r="E41" s="1" t="str">
        <f>IFERROR(__xludf.DUMMYFUNCTION("SPLIT(A:A,"" "",TRUE,TRUE)"),"EN")</f>
        <v>EN</v>
      </c>
      <c r="F41" s="1" t="str">
        <f>IFERROR(__xludf.DUMMYFUNCTION("""COMPUTED_VALUE"""),"P4047")</f>
        <v>P4047</v>
      </c>
      <c r="G41" s="1">
        <f>IFERROR(__xludf.DUMMYFUNCTION("""COMPUTED_VALUE"""),123.0)</f>
        <v>123</v>
      </c>
    </row>
    <row r="42">
      <c r="A42" s="1" t="str">
        <f t="shared" si="1"/>
        <v>EN P3768 355</v>
      </c>
      <c r="C42" s="1" t="str">
        <f t="shared" si="2"/>
        <v>PT P3768</v>
      </c>
      <c r="E42" s="1" t="str">
        <f>IFERROR(__xludf.DUMMYFUNCTION("SPLIT(A:A,"" "",TRUE,TRUE)"),"EN")</f>
        <v>EN</v>
      </c>
      <c r="F42" s="1" t="str">
        <f>IFERROR(__xludf.DUMMYFUNCTION("""COMPUTED_VALUE"""),"P3768")</f>
        <v>P3768</v>
      </c>
      <c r="G42" s="1">
        <f>IFERROR(__xludf.DUMMYFUNCTION("""COMPUTED_VALUE"""),355.0)</f>
        <v>355</v>
      </c>
    </row>
    <row r="43">
      <c r="A43" s="1" t="str">
        <f t="shared" si="1"/>
        <v>EN P843 364</v>
      </c>
      <c r="C43" s="1" t="str">
        <f t="shared" si="2"/>
        <v>PT P843</v>
      </c>
      <c r="E43" s="1" t="str">
        <f>IFERROR(__xludf.DUMMYFUNCTION("SPLIT(A:A,"" "",TRUE,TRUE)"),"EN")</f>
        <v>EN</v>
      </c>
      <c r="F43" s="1" t="str">
        <f>IFERROR(__xludf.DUMMYFUNCTION("""COMPUTED_VALUE"""),"P843")</f>
        <v>P843</v>
      </c>
      <c r="G43" s="1">
        <f>IFERROR(__xludf.DUMMYFUNCTION("""COMPUTED_VALUE"""),364.0)</f>
        <v>364</v>
      </c>
    </row>
    <row r="44">
      <c r="A44" s="1" t="str">
        <f t="shared" si="1"/>
        <v>EN P3343 29</v>
      </c>
      <c r="C44" s="1" t="str">
        <f t="shared" si="2"/>
        <v>PT P3343</v>
      </c>
      <c r="E44" s="1" t="str">
        <f>IFERROR(__xludf.DUMMYFUNCTION("SPLIT(A:A,"" "",TRUE,TRUE)"),"EN")</f>
        <v>EN</v>
      </c>
      <c r="F44" s="1" t="str">
        <f>IFERROR(__xludf.DUMMYFUNCTION("""COMPUTED_VALUE"""),"P3343")</f>
        <v>P3343</v>
      </c>
      <c r="G44" s="1">
        <f>IFERROR(__xludf.DUMMYFUNCTION("""COMPUTED_VALUE"""),29.0)</f>
        <v>29</v>
      </c>
    </row>
    <row r="45">
      <c r="A45" s="1" t="str">
        <f t="shared" si="1"/>
        <v>EN P4329 92</v>
      </c>
      <c r="C45" s="1" t="str">
        <f t="shared" si="2"/>
        <v>PT P4329</v>
      </c>
      <c r="E45" s="1" t="str">
        <f>IFERROR(__xludf.DUMMYFUNCTION("SPLIT(A:A,"" "",TRUE,TRUE)"),"EN")</f>
        <v>EN</v>
      </c>
      <c r="F45" s="1" t="str">
        <f>IFERROR(__xludf.DUMMYFUNCTION("""COMPUTED_VALUE"""),"P4329")</f>
        <v>P4329</v>
      </c>
      <c r="G45" s="1">
        <f>IFERROR(__xludf.DUMMYFUNCTION("""COMPUTED_VALUE"""),92.0)</f>
        <v>92</v>
      </c>
    </row>
    <row r="46">
      <c r="A46" s="1" t="str">
        <f t="shared" si="1"/>
        <v>EN P5535 317</v>
      </c>
      <c r="C46" s="1" t="str">
        <f t="shared" si="2"/>
        <v>PT P5535</v>
      </c>
      <c r="E46" s="1" t="str">
        <f>IFERROR(__xludf.DUMMYFUNCTION("SPLIT(A:A,"" "",TRUE,TRUE)"),"EN")</f>
        <v>EN</v>
      </c>
      <c r="F46" s="1" t="str">
        <f>IFERROR(__xludf.DUMMYFUNCTION("""COMPUTED_VALUE"""),"P5535")</f>
        <v>P5535</v>
      </c>
      <c r="G46" s="1">
        <f>IFERROR(__xludf.DUMMYFUNCTION("""COMPUTED_VALUE"""),317.0)</f>
        <v>317</v>
      </c>
    </row>
    <row r="47">
      <c r="A47" s="1" t="str">
        <f t="shared" si="1"/>
        <v>EN P1345 103</v>
      </c>
      <c r="C47" s="1" t="str">
        <f t="shared" si="2"/>
        <v>PT P1345</v>
      </c>
      <c r="E47" s="1" t="str">
        <f>IFERROR(__xludf.DUMMYFUNCTION("SPLIT(A:A,"" "",TRUE,TRUE)"),"EN")</f>
        <v>EN</v>
      </c>
      <c r="F47" s="1" t="str">
        <f>IFERROR(__xludf.DUMMYFUNCTION("""COMPUTED_VALUE"""),"P1345")</f>
        <v>P1345</v>
      </c>
      <c r="G47" s="1">
        <f>IFERROR(__xludf.DUMMYFUNCTION("""COMPUTED_VALUE"""),103.0)</f>
        <v>103</v>
      </c>
    </row>
    <row r="48">
      <c r="A48" s="1" t="str">
        <f t="shared" si="1"/>
        <v>EN P2351 105</v>
      </c>
      <c r="C48" s="1" t="str">
        <f t="shared" si="2"/>
        <v>PT P2351</v>
      </c>
      <c r="E48" s="1" t="str">
        <f>IFERROR(__xludf.DUMMYFUNCTION("SPLIT(A:A,"" "",TRUE,TRUE)"),"EN")</f>
        <v>EN</v>
      </c>
      <c r="F48" s="1" t="str">
        <f>IFERROR(__xludf.DUMMYFUNCTION("""COMPUTED_VALUE"""),"P2351")</f>
        <v>P2351</v>
      </c>
      <c r="G48" s="1">
        <f>IFERROR(__xludf.DUMMYFUNCTION("""COMPUTED_VALUE"""),105.0)</f>
        <v>105</v>
      </c>
    </row>
    <row r="49">
      <c r="A49" s="1" t="str">
        <f t="shared" si="1"/>
        <v>EN P2483 108</v>
      </c>
      <c r="C49" s="1" t="str">
        <f t="shared" si="2"/>
        <v>PT P2483</v>
      </c>
      <c r="E49" s="1" t="str">
        <f>IFERROR(__xludf.DUMMYFUNCTION("SPLIT(A:A,"" "",TRUE,TRUE)"),"EN")</f>
        <v>EN</v>
      </c>
      <c r="F49" s="1" t="str">
        <f>IFERROR(__xludf.DUMMYFUNCTION("""COMPUTED_VALUE"""),"P2483")</f>
        <v>P2483</v>
      </c>
      <c r="G49" s="1">
        <f>IFERROR(__xludf.DUMMYFUNCTION("""COMPUTED_VALUE"""),108.0)</f>
        <v>108</v>
      </c>
    </row>
    <row r="50">
      <c r="A50" s="1" t="str">
        <f t="shared" si="1"/>
        <v>EN P2354 264</v>
      </c>
      <c r="C50" s="1" t="str">
        <f t="shared" si="2"/>
        <v>PT P2354</v>
      </c>
      <c r="E50" s="1" t="str">
        <f>IFERROR(__xludf.DUMMYFUNCTION("SPLIT(A:A,"" "",TRUE,TRUE)"),"EN")</f>
        <v>EN</v>
      </c>
      <c r="F50" s="1" t="str">
        <f>IFERROR(__xludf.DUMMYFUNCTION("""COMPUTED_VALUE"""),"P2354")</f>
        <v>P2354</v>
      </c>
      <c r="G50" s="1">
        <f>IFERROR(__xludf.DUMMYFUNCTION("""COMPUTED_VALUE"""),264.0)</f>
        <v>264</v>
      </c>
    </row>
    <row r="51">
      <c r="A51" s="1" t="str">
        <f t="shared" si="1"/>
        <v>EN P321 44</v>
      </c>
      <c r="C51" s="1" t="str">
        <f t="shared" si="2"/>
        <v>PT P321</v>
      </c>
      <c r="E51" s="1" t="str">
        <f>IFERROR(__xludf.DUMMYFUNCTION("SPLIT(A:A,"" "",TRUE,TRUE)"),"EN")</f>
        <v>EN</v>
      </c>
      <c r="F51" s="1" t="str">
        <f>IFERROR(__xludf.DUMMYFUNCTION("""COMPUTED_VALUE"""),"P321")</f>
        <v>P321</v>
      </c>
      <c r="G51" s="1">
        <f>IFERROR(__xludf.DUMMYFUNCTION("""COMPUTED_VALUE"""),44.0)</f>
        <v>44</v>
      </c>
    </row>
    <row r="52">
      <c r="A52" s="1" t="str">
        <f t="shared" si="1"/>
        <v>EN P2800 346</v>
      </c>
      <c r="C52" s="1" t="str">
        <f t="shared" si="2"/>
        <v>PT P2800</v>
      </c>
      <c r="E52" s="1" t="str">
        <f>IFERROR(__xludf.DUMMYFUNCTION("SPLIT(A:A,"" "",TRUE,TRUE)"),"EN")</f>
        <v>EN</v>
      </c>
      <c r="F52" s="1" t="str">
        <f>IFERROR(__xludf.DUMMYFUNCTION("""COMPUTED_VALUE"""),"P2800")</f>
        <v>P2800</v>
      </c>
      <c r="G52" s="1">
        <f>IFERROR(__xludf.DUMMYFUNCTION("""COMPUTED_VALUE"""),346.0)</f>
        <v>346</v>
      </c>
    </row>
    <row r="53">
      <c r="A53" s="1" t="str">
        <f t="shared" si="1"/>
        <v>EN P4392 398</v>
      </c>
      <c r="C53" s="1" t="str">
        <f t="shared" si="2"/>
        <v>PT P4392</v>
      </c>
      <c r="E53" s="1" t="str">
        <f>IFERROR(__xludf.DUMMYFUNCTION("SPLIT(A:A,"" "",TRUE,TRUE)"),"EN")</f>
        <v>EN</v>
      </c>
      <c r="F53" s="1" t="str">
        <f>IFERROR(__xludf.DUMMYFUNCTION("""COMPUTED_VALUE"""),"P4392")</f>
        <v>P4392</v>
      </c>
      <c r="G53" s="1">
        <f>IFERROR(__xludf.DUMMYFUNCTION("""COMPUTED_VALUE"""),398.0)</f>
        <v>398</v>
      </c>
    </row>
    <row r="54">
      <c r="A54" s="1" t="str">
        <f t="shared" si="1"/>
        <v>EN P2196 275</v>
      </c>
      <c r="C54" s="1" t="str">
        <f t="shared" si="2"/>
        <v>PT P2196</v>
      </c>
      <c r="E54" s="1" t="str">
        <f>IFERROR(__xludf.DUMMYFUNCTION("SPLIT(A:A,"" "",TRUE,TRUE)"),"EN")</f>
        <v>EN</v>
      </c>
      <c r="F54" s="1" t="str">
        <f>IFERROR(__xludf.DUMMYFUNCTION("""COMPUTED_VALUE"""),"P2196")</f>
        <v>P2196</v>
      </c>
      <c r="G54" s="1">
        <f>IFERROR(__xludf.DUMMYFUNCTION("""COMPUTED_VALUE"""),275.0)</f>
        <v>275</v>
      </c>
    </row>
    <row r="55">
      <c r="A55" s="1" t="str">
        <f t="shared" si="1"/>
        <v>EN P662 232</v>
      </c>
      <c r="C55" s="1" t="str">
        <f t="shared" si="2"/>
        <v>PT P662</v>
      </c>
      <c r="E55" s="1" t="str">
        <f>IFERROR(__xludf.DUMMYFUNCTION("SPLIT(A:A,"" "",TRUE,TRUE)"),"EN")</f>
        <v>EN</v>
      </c>
      <c r="F55" s="1" t="str">
        <f>IFERROR(__xludf.DUMMYFUNCTION("""COMPUTED_VALUE"""),"P662")</f>
        <v>P662</v>
      </c>
      <c r="G55" s="1">
        <f>IFERROR(__xludf.DUMMYFUNCTION("""COMPUTED_VALUE"""),232.0)</f>
        <v>232</v>
      </c>
    </row>
    <row r="56">
      <c r="A56" s="1" t="str">
        <f t="shared" si="1"/>
        <v>EN P4031 366</v>
      </c>
      <c r="C56" s="1" t="str">
        <f t="shared" si="2"/>
        <v>PT P4031</v>
      </c>
      <c r="E56" s="1" t="str">
        <f>IFERROR(__xludf.DUMMYFUNCTION("SPLIT(A:A,"" "",TRUE,TRUE)"),"EN")</f>
        <v>EN</v>
      </c>
      <c r="F56" s="1" t="str">
        <f>IFERROR(__xludf.DUMMYFUNCTION("""COMPUTED_VALUE"""),"P4031")</f>
        <v>P4031</v>
      </c>
      <c r="G56" s="1">
        <f>IFERROR(__xludf.DUMMYFUNCTION("""COMPUTED_VALUE"""),366.0)</f>
        <v>366</v>
      </c>
    </row>
    <row r="57">
      <c r="A57" s="1" t="str">
        <f t="shared" si="1"/>
        <v>EN P5925 278</v>
      </c>
      <c r="C57" s="1" t="str">
        <f t="shared" si="2"/>
        <v>PT P5925</v>
      </c>
      <c r="E57" s="1" t="str">
        <f>IFERROR(__xludf.DUMMYFUNCTION("SPLIT(A:A,"" "",TRUE,TRUE)"),"EN")</f>
        <v>EN</v>
      </c>
      <c r="F57" s="1" t="str">
        <f>IFERROR(__xludf.DUMMYFUNCTION("""COMPUTED_VALUE"""),"P5925")</f>
        <v>P5925</v>
      </c>
      <c r="G57" s="1">
        <f>IFERROR(__xludf.DUMMYFUNCTION("""COMPUTED_VALUE"""),278.0)</f>
        <v>278</v>
      </c>
    </row>
    <row r="58">
      <c r="A58" s="1" t="str">
        <f t="shared" si="1"/>
        <v>EN P3116 160</v>
      </c>
      <c r="C58" s="1" t="str">
        <f t="shared" si="2"/>
        <v>PT P3116</v>
      </c>
      <c r="E58" s="1" t="str">
        <f>IFERROR(__xludf.DUMMYFUNCTION("SPLIT(A:A,"" "",TRUE,TRUE)"),"EN")</f>
        <v>EN</v>
      </c>
      <c r="F58" s="1" t="str">
        <f>IFERROR(__xludf.DUMMYFUNCTION("""COMPUTED_VALUE"""),"P3116")</f>
        <v>P3116</v>
      </c>
      <c r="G58" s="1">
        <f>IFERROR(__xludf.DUMMYFUNCTION("""COMPUTED_VALUE"""),160.0)</f>
        <v>160</v>
      </c>
    </row>
    <row r="59">
      <c r="A59" s="1" t="str">
        <f t="shared" si="1"/>
        <v>EN P3767 307</v>
      </c>
      <c r="C59" s="1" t="str">
        <f t="shared" si="2"/>
        <v>PT P3767</v>
      </c>
      <c r="E59" s="1" t="str">
        <f>IFERROR(__xludf.DUMMYFUNCTION("SPLIT(A:A,"" "",TRUE,TRUE)"),"EN")</f>
        <v>EN</v>
      </c>
      <c r="F59" s="1" t="str">
        <f>IFERROR(__xludf.DUMMYFUNCTION("""COMPUTED_VALUE"""),"P3767")</f>
        <v>P3767</v>
      </c>
      <c r="G59" s="1">
        <f>IFERROR(__xludf.DUMMYFUNCTION("""COMPUTED_VALUE"""),307.0)</f>
        <v>307</v>
      </c>
    </row>
    <row r="60">
      <c r="A60" s="1" t="str">
        <f t="shared" si="1"/>
        <v>EN P3385 4</v>
      </c>
      <c r="C60" s="1" t="str">
        <f t="shared" si="2"/>
        <v>PT P3385</v>
      </c>
      <c r="E60" s="1" t="str">
        <f>IFERROR(__xludf.DUMMYFUNCTION("SPLIT(A:A,"" "",TRUE,TRUE)"),"EN")</f>
        <v>EN</v>
      </c>
      <c r="F60" s="1" t="str">
        <f>IFERROR(__xludf.DUMMYFUNCTION("""COMPUTED_VALUE"""),"P3385")</f>
        <v>P3385</v>
      </c>
      <c r="G60" s="1">
        <f>IFERROR(__xludf.DUMMYFUNCTION("""COMPUTED_VALUE"""),4.0)</f>
        <v>4</v>
      </c>
    </row>
    <row r="61">
      <c r="A61" s="1" t="str">
        <f t="shared" si="1"/>
        <v>EN P773 255</v>
      </c>
      <c r="C61" s="1" t="str">
        <f t="shared" si="2"/>
        <v>PT P773</v>
      </c>
      <c r="E61" s="1" t="str">
        <f>IFERROR(__xludf.DUMMYFUNCTION("SPLIT(A:A,"" "",TRUE,TRUE)"),"EN")</f>
        <v>EN</v>
      </c>
      <c r="F61" s="1" t="str">
        <f>IFERROR(__xludf.DUMMYFUNCTION("""COMPUTED_VALUE"""),"P773")</f>
        <v>P773</v>
      </c>
      <c r="G61" s="1">
        <f>IFERROR(__xludf.DUMMYFUNCTION("""COMPUTED_VALUE"""),255.0)</f>
        <v>255</v>
      </c>
    </row>
    <row r="62">
      <c r="A62" s="1" t="str">
        <f t="shared" si="1"/>
        <v>EN P4026 111</v>
      </c>
      <c r="C62" s="1" t="str">
        <f t="shared" si="2"/>
        <v>PT P4026</v>
      </c>
      <c r="E62" s="1" t="str">
        <f>IFERROR(__xludf.DUMMYFUNCTION("SPLIT(A:A,"" "",TRUE,TRUE)"),"EN")</f>
        <v>EN</v>
      </c>
      <c r="F62" s="1" t="str">
        <f>IFERROR(__xludf.DUMMYFUNCTION("""COMPUTED_VALUE"""),"P4026")</f>
        <v>P4026</v>
      </c>
      <c r="G62" s="1">
        <f>IFERROR(__xludf.DUMMYFUNCTION("""COMPUTED_VALUE"""),111.0)</f>
        <v>111</v>
      </c>
    </row>
    <row r="63">
      <c r="A63" s="1" t="str">
        <f t="shared" si="1"/>
        <v>EN P1276 54</v>
      </c>
      <c r="C63" s="1" t="str">
        <f t="shared" si="2"/>
        <v>PT P1276</v>
      </c>
      <c r="E63" s="1" t="str">
        <f>IFERROR(__xludf.DUMMYFUNCTION("SPLIT(A:A,"" "",TRUE,TRUE)"),"EN")</f>
        <v>EN</v>
      </c>
      <c r="F63" s="1" t="str">
        <f>IFERROR(__xludf.DUMMYFUNCTION("""COMPUTED_VALUE"""),"P1276")</f>
        <v>P1276</v>
      </c>
      <c r="G63" s="1">
        <f>IFERROR(__xludf.DUMMYFUNCTION("""COMPUTED_VALUE"""),54.0)</f>
        <v>54</v>
      </c>
    </row>
    <row r="64">
      <c r="A64" s="1" t="str">
        <f t="shared" si="1"/>
        <v>EN P5609 68</v>
      </c>
      <c r="C64" s="1" t="str">
        <f t="shared" si="2"/>
        <v>PT P5609</v>
      </c>
      <c r="E64" s="1" t="str">
        <f>IFERROR(__xludf.DUMMYFUNCTION("SPLIT(A:A,"" "",TRUE,TRUE)"),"EN")</f>
        <v>EN</v>
      </c>
      <c r="F64" s="1" t="str">
        <f>IFERROR(__xludf.DUMMYFUNCTION("""COMPUTED_VALUE"""),"P5609")</f>
        <v>P5609</v>
      </c>
      <c r="G64" s="1">
        <f>IFERROR(__xludf.DUMMYFUNCTION("""COMPUTED_VALUE"""),68.0)</f>
        <v>68</v>
      </c>
    </row>
    <row r="65">
      <c r="A65" s="1" t="str">
        <f t="shared" si="1"/>
        <v>EN P4321 215</v>
      </c>
      <c r="C65" s="1" t="str">
        <f t="shared" si="2"/>
        <v>PT P4321</v>
      </c>
      <c r="E65" s="1" t="str">
        <f>IFERROR(__xludf.DUMMYFUNCTION("SPLIT(A:A,"" "",TRUE,TRUE)"),"EN")</f>
        <v>EN</v>
      </c>
      <c r="F65" s="1" t="str">
        <f>IFERROR(__xludf.DUMMYFUNCTION("""COMPUTED_VALUE"""),"P4321")</f>
        <v>P4321</v>
      </c>
      <c r="G65" s="1">
        <f>IFERROR(__xludf.DUMMYFUNCTION("""COMPUTED_VALUE"""),215.0)</f>
        <v>215</v>
      </c>
    </row>
    <row r="66">
      <c r="A66" s="1" t="str">
        <f t="shared" si="1"/>
        <v>EN P3315 219</v>
      </c>
      <c r="C66" s="1" t="str">
        <f t="shared" si="2"/>
        <v>PT P3315</v>
      </c>
      <c r="E66" s="1" t="str">
        <f>IFERROR(__xludf.DUMMYFUNCTION("SPLIT(A:A,"" "",TRUE,TRUE)"),"EN")</f>
        <v>EN</v>
      </c>
      <c r="F66" s="1" t="str">
        <f>IFERROR(__xludf.DUMMYFUNCTION("""COMPUTED_VALUE"""),"P3315")</f>
        <v>P3315</v>
      </c>
      <c r="G66" s="1">
        <f>IFERROR(__xludf.DUMMYFUNCTION("""COMPUTED_VALUE"""),219.0)</f>
        <v>219</v>
      </c>
    </row>
    <row r="67">
      <c r="A67" s="1" t="str">
        <f t="shared" si="1"/>
        <v>EN P1529 319</v>
      </c>
      <c r="C67" s="1" t="str">
        <f t="shared" si="2"/>
        <v>PT P1529</v>
      </c>
      <c r="E67" s="1" t="str">
        <f>IFERROR(__xludf.DUMMYFUNCTION("SPLIT(A:A,"" "",TRUE,TRUE)"),"EN")</f>
        <v>EN</v>
      </c>
      <c r="F67" s="1" t="str">
        <f>IFERROR(__xludf.DUMMYFUNCTION("""COMPUTED_VALUE"""),"P1529")</f>
        <v>P1529</v>
      </c>
      <c r="G67" s="1">
        <f>IFERROR(__xludf.DUMMYFUNCTION("""COMPUTED_VALUE"""),319.0)</f>
        <v>319</v>
      </c>
    </row>
    <row r="68">
      <c r="A68" s="1" t="str">
        <f t="shared" si="1"/>
        <v>EN P4460 204</v>
      </c>
      <c r="C68" s="1" t="str">
        <f t="shared" si="2"/>
        <v>PT P4460</v>
      </c>
      <c r="E68" s="1" t="str">
        <f>IFERROR(__xludf.DUMMYFUNCTION("SPLIT(A:A,"" "",TRUE,TRUE)"),"EN")</f>
        <v>EN</v>
      </c>
      <c r="F68" s="1" t="str">
        <f>IFERROR(__xludf.DUMMYFUNCTION("""COMPUTED_VALUE"""),"P4460")</f>
        <v>P4460</v>
      </c>
      <c r="G68" s="1">
        <f>IFERROR(__xludf.DUMMYFUNCTION("""COMPUTED_VALUE"""),204.0)</f>
        <v>204</v>
      </c>
    </row>
    <row r="69">
      <c r="A69" s="1" t="str">
        <f t="shared" si="1"/>
        <v>EN P5306 65</v>
      </c>
      <c r="C69" s="1" t="str">
        <f t="shared" si="2"/>
        <v>PT P5306</v>
      </c>
      <c r="E69" s="1" t="str">
        <f>IFERROR(__xludf.DUMMYFUNCTION("SPLIT(A:A,"" "",TRUE,TRUE)"),"EN")</f>
        <v>EN</v>
      </c>
      <c r="F69" s="1" t="str">
        <f>IFERROR(__xludf.DUMMYFUNCTION("""COMPUTED_VALUE"""),"P5306")</f>
        <v>P5306</v>
      </c>
      <c r="G69" s="1">
        <f>IFERROR(__xludf.DUMMYFUNCTION("""COMPUTED_VALUE"""),65.0)</f>
        <v>65</v>
      </c>
    </row>
    <row r="70">
      <c r="A70" s="1" t="str">
        <f t="shared" si="1"/>
        <v>EN P2402 400</v>
      </c>
      <c r="C70" s="1" t="str">
        <f t="shared" si="2"/>
        <v>PT P2402</v>
      </c>
      <c r="E70" s="1" t="str">
        <f>IFERROR(__xludf.DUMMYFUNCTION("SPLIT(A:A,"" "",TRUE,TRUE)"),"EN")</f>
        <v>EN</v>
      </c>
      <c r="F70" s="1" t="str">
        <f>IFERROR(__xludf.DUMMYFUNCTION("""COMPUTED_VALUE"""),"P2402")</f>
        <v>P2402</v>
      </c>
      <c r="G70" s="1">
        <f>IFERROR(__xludf.DUMMYFUNCTION("""COMPUTED_VALUE"""),400.0)</f>
        <v>400</v>
      </c>
    </row>
    <row r="71">
      <c r="A71" s="1" t="str">
        <f t="shared" si="1"/>
        <v>EN P3209 287</v>
      </c>
      <c r="C71" s="1" t="str">
        <f t="shared" si="2"/>
        <v>PT P3209</v>
      </c>
      <c r="E71" s="1" t="str">
        <f>IFERROR(__xludf.DUMMYFUNCTION("SPLIT(A:A,"" "",TRUE,TRUE)"),"EN")</f>
        <v>EN</v>
      </c>
      <c r="F71" s="1" t="str">
        <f>IFERROR(__xludf.DUMMYFUNCTION("""COMPUTED_VALUE"""),"P3209")</f>
        <v>P3209</v>
      </c>
      <c r="G71" s="1">
        <f>IFERROR(__xludf.DUMMYFUNCTION("""COMPUTED_VALUE"""),287.0)</f>
        <v>287</v>
      </c>
    </row>
    <row r="72">
      <c r="A72" s="1" t="str">
        <f t="shared" si="1"/>
        <v>EN P2343 309</v>
      </c>
      <c r="C72" s="1" t="str">
        <f t="shared" si="2"/>
        <v>PT P2343</v>
      </c>
      <c r="E72" s="1" t="str">
        <f>IFERROR(__xludf.DUMMYFUNCTION("SPLIT(A:A,"" "",TRUE,TRUE)"),"EN")</f>
        <v>EN</v>
      </c>
      <c r="F72" s="1" t="str">
        <f>IFERROR(__xludf.DUMMYFUNCTION("""COMPUTED_VALUE"""),"P2343")</f>
        <v>P2343</v>
      </c>
      <c r="G72" s="1">
        <f>IFERROR(__xludf.DUMMYFUNCTION("""COMPUTED_VALUE"""),309.0)</f>
        <v>309</v>
      </c>
    </row>
    <row r="73">
      <c r="A73" s="1" t="str">
        <f t="shared" si="1"/>
        <v>EN P4435 65</v>
      </c>
      <c r="C73" s="1" t="str">
        <f t="shared" si="2"/>
        <v>PT P4435</v>
      </c>
      <c r="E73" s="1" t="str">
        <f>IFERROR(__xludf.DUMMYFUNCTION("SPLIT(A:A,"" "",TRUE,TRUE)"),"EN")</f>
        <v>EN</v>
      </c>
      <c r="F73" s="1" t="str">
        <f>IFERROR(__xludf.DUMMYFUNCTION("""COMPUTED_VALUE"""),"P4435")</f>
        <v>P4435</v>
      </c>
      <c r="G73" s="1">
        <f>IFERROR(__xludf.DUMMYFUNCTION("""COMPUTED_VALUE"""),65.0)</f>
        <v>65</v>
      </c>
    </row>
    <row r="74">
      <c r="A74" s="1" t="str">
        <f t="shared" si="1"/>
        <v>EN P2795 26</v>
      </c>
      <c r="C74" s="1" t="str">
        <f t="shared" si="2"/>
        <v>PT P2795</v>
      </c>
      <c r="E74" s="1" t="str">
        <f>IFERROR(__xludf.DUMMYFUNCTION("SPLIT(A:A,"" "",TRUE,TRUE)"),"EN")</f>
        <v>EN</v>
      </c>
      <c r="F74" s="1" t="str">
        <f>IFERROR(__xludf.DUMMYFUNCTION("""COMPUTED_VALUE"""),"P2795")</f>
        <v>P2795</v>
      </c>
      <c r="G74" s="1">
        <f>IFERROR(__xludf.DUMMYFUNCTION("""COMPUTED_VALUE"""),26.0)</f>
        <v>26</v>
      </c>
    </row>
    <row r="75">
      <c r="A75" s="1" t="str">
        <f t="shared" si="1"/>
        <v>EN P4124 13</v>
      </c>
      <c r="C75" s="1" t="str">
        <f t="shared" si="2"/>
        <v>PT P4124</v>
      </c>
      <c r="E75" s="1" t="str">
        <f>IFERROR(__xludf.DUMMYFUNCTION("SPLIT(A:A,"" "",TRUE,TRUE)"),"EN")</f>
        <v>EN</v>
      </c>
      <c r="F75" s="1" t="str">
        <f>IFERROR(__xludf.DUMMYFUNCTION("""COMPUTED_VALUE"""),"P4124")</f>
        <v>P4124</v>
      </c>
      <c r="G75" s="1">
        <f>IFERROR(__xludf.DUMMYFUNCTION("""COMPUTED_VALUE"""),13.0)</f>
        <v>13</v>
      </c>
    </row>
    <row r="76">
      <c r="A76" s="1" t="str">
        <f t="shared" si="1"/>
        <v>EN P3322 26</v>
      </c>
      <c r="C76" s="1" t="str">
        <f t="shared" si="2"/>
        <v>PT P3322</v>
      </c>
      <c r="E76" s="1" t="str">
        <f>IFERROR(__xludf.DUMMYFUNCTION("SPLIT(A:A,"" "",TRUE,TRUE)"),"EN")</f>
        <v>EN</v>
      </c>
      <c r="F76" s="1" t="str">
        <f>IFERROR(__xludf.DUMMYFUNCTION("""COMPUTED_VALUE"""),"P3322")</f>
        <v>P3322</v>
      </c>
      <c r="G76" s="1">
        <f>IFERROR(__xludf.DUMMYFUNCTION("""COMPUTED_VALUE"""),26.0)</f>
        <v>26</v>
      </c>
    </row>
    <row r="77">
      <c r="A77" s="1" t="str">
        <f t="shared" si="1"/>
        <v>EN P703 216</v>
      </c>
      <c r="C77" s="1" t="str">
        <f t="shared" si="2"/>
        <v>PT P703</v>
      </c>
      <c r="E77" s="1" t="str">
        <f>IFERROR(__xludf.DUMMYFUNCTION("SPLIT(A:A,"" "",TRUE,TRUE)"),"EN")</f>
        <v>EN</v>
      </c>
      <c r="F77" s="1" t="str">
        <f>IFERROR(__xludf.DUMMYFUNCTION("""COMPUTED_VALUE"""),"P703")</f>
        <v>P703</v>
      </c>
      <c r="G77" s="1">
        <f>IFERROR(__xludf.DUMMYFUNCTION("""COMPUTED_VALUE"""),216.0)</f>
        <v>216</v>
      </c>
    </row>
    <row r="78">
      <c r="A78" s="1" t="str">
        <f t="shared" si="1"/>
        <v>EN P4756 243</v>
      </c>
      <c r="C78" s="1" t="str">
        <f t="shared" si="2"/>
        <v>PT P4756</v>
      </c>
      <c r="E78" s="1" t="str">
        <f>IFERROR(__xludf.DUMMYFUNCTION("SPLIT(A:A,"" "",TRUE,TRUE)"),"EN")</f>
        <v>EN</v>
      </c>
      <c r="F78" s="1" t="str">
        <f>IFERROR(__xludf.DUMMYFUNCTION("""COMPUTED_VALUE"""),"P4756")</f>
        <v>P4756</v>
      </c>
      <c r="G78" s="1">
        <f>IFERROR(__xludf.DUMMYFUNCTION("""COMPUTED_VALUE"""),243.0)</f>
        <v>243</v>
      </c>
    </row>
    <row r="79">
      <c r="A79" s="1" t="str">
        <f t="shared" si="1"/>
        <v>EN P2607 22</v>
      </c>
      <c r="C79" s="1" t="str">
        <f t="shared" si="2"/>
        <v>PT P2607</v>
      </c>
      <c r="E79" s="1" t="str">
        <f>IFERROR(__xludf.DUMMYFUNCTION("SPLIT(A:A,"" "",TRUE,TRUE)"),"EN")</f>
        <v>EN</v>
      </c>
      <c r="F79" s="1" t="str">
        <f>IFERROR(__xludf.DUMMYFUNCTION("""COMPUTED_VALUE"""),"P2607")</f>
        <v>P2607</v>
      </c>
      <c r="G79" s="1">
        <f>IFERROR(__xludf.DUMMYFUNCTION("""COMPUTED_VALUE"""),22.0)</f>
        <v>22</v>
      </c>
    </row>
    <row r="80">
      <c r="A80" s="1" t="str">
        <f t="shared" si="1"/>
        <v>EN P334 141</v>
      </c>
      <c r="C80" s="1" t="str">
        <f t="shared" si="2"/>
        <v>PT P334</v>
      </c>
      <c r="E80" s="1" t="str">
        <f>IFERROR(__xludf.DUMMYFUNCTION("SPLIT(A:A,"" "",TRUE,TRUE)"),"EN")</f>
        <v>EN</v>
      </c>
      <c r="F80" s="1" t="str">
        <f>IFERROR(__xludf.DUMMYFUNCTION("""COMPUTED_VALUE"""),"P334")</f>
        <v>P334</v>
      </c>
      <c r="G80" s="1">
        <f>IFERROR(__xludf.DUMMYFUNCTION("""COMPUTED_VALUE"""),141.0)</f>
        <v>141</v>
      </c>
    </row>
    <row r="81">
      <c r="A81" s="1" t="str">
        <f t="shared" si="1"/>
        <v>EN P3604 144</v>
      </c>
      <c r="C81" s="1" t="str">
        <f t="shared" si="2"/>
        <v>PT P3604</v>
      </c>
      <c r="E81" s="1" t="str">
        <f>IFERROR(__xludf.DUMMYFUNCTION("SPLIT(A:A,"" "",TRUE,TRUE)"),"EN")</f>
        <v>EN</v>
      </c>
      <c r="F81" s="1" t="str">
        <f>IFERROR(__xludf.DUMMYFUNCTION("""COMPUTED_VALUE"""),"P3604")</f>
        <v>P3604</v>
      </c>
      <c r="G81" s="1">
        <f>IFERROR(__xludf.DUMMYFUNCTION("""COMPUTED_VALUE"""),144.0)</f>
        <v>144</v>
      </c>
    </row>
    <row r="82">
      <c r="A82" s="1" t="str">
        <f t="shared" si="1"/>
        <v>EN P5148 28</v>
      </c>
      <c r="C82" s="1" t="str">
        <f t="shared" si="2"/>
        <v>PT P5148</v>
      </c>
      <c r="E82" s="1" t="str">
        <f>IFERROR(__xludf.DUMMYFUNCTION("SPLIT(A:A,"" "",TRUE,TRUE)"),"EN")</f>
        <v>EN</v>
      </c>
      <c r="F82" s="1" t="str">
        <f>IFERROR(__xludf.DUMMYFUNCTION("""COMPUTED_VALUE"""),"P5148")</f>
        <v>P5148</v>
      </c>
      <c r="G82" s="1">
        <f>IFERROR(__xludf.DUMMYFUNCTION("""COMPUTED_VALUE"""),28.0)</f>
        <v>28</v>
      </c>
    </row>
    <row r="83">
      <c r="A83" s="1" t="str">
        <f t="shared" si="1"/>
        <v>EN P4466 268</v>
      </c>
      <c r="C83" s="1" t="str">
        <f t="shared" si="2"/>
        <v>PT P4466</v>
      </c>
      <c r="E83" s="1" t="str">
        <f>IFERROR(__xludf.DUMMYFUNCTION("SPLIT(A:A,"" "",TRUE,TRUE)"),"EN")</f>
        <v>EN</v>
      </c>
      <c r="F83" s="1" t="str">
        <f>IFERROR(__xludf.DUMMYFUNCTION("""COMPUTED_VALUE"""),"P4466")</f>
        <v>P4466</v>
      </c>
      <c r="G83" s="1">
        <f>IFERROR(__xludf.DUMMYFUNCTION("""COMPUTED_VALUE"""),268.0)</f>
        <v>268</v>
      </c>
    </row>
    <row r="84">
      <c r="A84" s="1" t="str">
        <f t="shared" si="1"/>
        <v>EN P2938 211</v>
      </c>
      <c r="C84" s="1" t="str">
        <f t="shared" si="2"/>
        <v>PT P2938</v>
      </c>
      <c r="E84" s="1" t="str">
        <f>IFERROR(__xludf.DUMMYFUNCTION("SPLIT(A:A,"" "",TRUE,TRUE)"),"EN")</f>
        <v>EN</v>
      </c>
      <c r="F84" s="1" t="str">
        <f>IFERROR(__xludf.DUMMYFUNCTION("""COMPUTED_VALUE"""),"P2938")</f>
        <v>P2938</v>
      </c>
      <c r="G84" s="1">
        <f>IFERROR(__xludf.DUMMYFUNCTION("""COMPUTED_VALUE"""),211.0)</f>
        <v>211</v>
      </c>
    </row>
    <row r="85">
      <c r="A85" s="1" t="str">
        <f t="shared" si="1"/>
        <v>EN P950 238</v>
      </c>
      <c r="C85" s="1" t="str">
        <f t="shared" si="2"/>
        <v>PT P950</v>
      </c>
      <c r="E85" s="1" t="str">
        <f>IFERROR(__xludf.DUMMYFUNCTION("SPLIT(A:A,"" "",TRUE,TRUE)"),"EN")</f>
        <v>EN</v>
      </c>
      <c r="F85" s="1" t="str">
        <f>IFERROR(__xludf.DUMMYFUNCTION("""COMPUTED_VALUE"""),"P950")</f>
        <v>P950</v>
      </c>
      <c r="G85" s="1">
        <f>IFERROR(__xludf.DUMMYFUNCTION("""COMPUTED_VALUE"""),238.0)</f>
        <v>238</v>
      </c>
    </row>
    <row r="86">
      <c r="A86" s="1" t="str">
        <f t="shared" si="1"/>
        <v>EN P5555 390</v>
      </c>
      <c r="C86" s="1" t="str">
        <f t="shared" si="2"/>
        <v>PT P5555</v>
      </c>
      <c r="E86" s="1" t="str">
        <f>IFERROR(__xludf.DUMMYFUNCTION("SPLIT(A:A,"" "",TRUE,TRUE)"),"EN")</f>
        <v>EN</v>
      </c>
      <c r="F86" s="1" t="str">
        <f>IFERROR(__xludf.DUMMYFUNCTION("""COMPUTED_VALUE"""),"P5555")</f>
        <v>P5555</v>
      </c>
      <c r="G86" s="1">
        <f>IFERROR(__xludf.DUMMYFUNCTION("""COMPUTED_VALUE"""),390.0)</f>
        <v>390</v>
      </c>
    </row>
    <row r="87">
      <c r="A87" s="1" t="str">
        <f t="shared" si="1"/>
        <v>EN P1981 63</v>
      </c>
      <c r="C87" s="1" t="str">
        <f t="shared" si="2"/>
        <v>PT P1981</v>
      </c>
      <c r="E87" s="1" t="str">
        <f>IFERROR(__xludf.DUMMYFUNCTION("SPLIT(A:A,"" "",TRUE,TRUE)"),"EN")</f>
        <v>EN</v>
      </c>
      <c r="F87" s="1" t="str">
        <f>IFERROR(__xludf.DUMMYFUNCTION("""COMPUTED_VALUE"""),"P1981")</f>
        <v>P1981</v>
      </c>
      <c r="G87" s="1">
        <f>IFERROR(__xludf.DUMMYFUNCTION("""COMPUTED_VALUE"""),63.0)</f>
        <v>63</v>
      </c>
    </row>
    <row r="88">
      <c r="A88" s="1" t="str">
        <f t="shared" si="1"/>
        <v>EN P3456 44</v>
      </c>
      <c r="C88" s="1" t="str">
        <f t="shared" si="2"/>
        <v>PT P3456</v>
      </c>
      <c r="E88" s="1" t="str">
        <f>IFERROR(__xludf.DUMMYFUNCTION("SPLIT(A:A,"" "",TRUE,TRUE)"),"EN")</f>
        <v>EN</v>
      </c>
      <c r="F88" s="1" t="str">
        <f>IFERROR(__xludf.DUMMYFUNCTION("""COMPUTED_VALUE"""),"P3456")</f>
        <v>P3456</v>
      </c>
      <c r="G88" s="1">
        <f>IFERROR(__xludf.DUMMYFUNCTION("""COMPUTED_VALUE"""),44.0)</f>
        <v>44</v>
      </c>
    </row>
    <row r="89">
      <c r="A89" s="1" t="str">
        <f t="shared" si="1"/>
        <v>EN P5517 89</v>
      </c>
      <c r="C89" s="1" t="str">
        <f t="shared" si="2"/>
        <v>PT P5517</v>
      </c>
      <c r="E89" s="1" t="str">
        <f>IFERROR(__xludf.DUMMYFUNCTION("SPLIT(A:A,"" "",TRUE,TRUE)"),"EN")</f>
        <v>EN</v>
      </c>
      <c r="F89" s="1" t="str">
        <f>IFERROR(__xludf.DUMMYFUNCTION("""COMPUTED_VALUE"""),"P5517")</f>
        <v>P5517</v>
      </c>
      <c r="G89" s="1">
        <f>IFERROR(__xludf.DUMMYFUNCTION("""COMPUTED_VALUE"""),89.0)</f>
        <v>89</v>
      </c>
    </row>
    <row r="90">
      <c r="A90" s="1" t="str">
        <f t="shared" si="1"/>
        <v>EN P1263 370</v>
      </c>
      <c r="C90" s="1" t="str">
        <f t="shared" si="2"/>
        <v>PT P1263</v>
      </c>
      <c r="E90" s="1" t="str">
        <f>IFERROR(__xludf.DUMMYFUNCTION("SPLIT(A:A,"" "",TRUE,TRUE)"),"EN")</f>
        <v>EN</v>
      </c>
      <c r="F90" s="1" t="str">
        <f>IFERROR(__xludf.DUMMYFUNCTION("""COMPUTED_VALUE"""),"P1263")</f>
        <v>P1263</v>
      </c>
      <c r="G90" s="1">
        <f>IFERROR(__xludf.DUMMYFUNCTION("""COMPUTED_VALUE"""),370.0)</f>
        <v>370</v>
      </c>
    </row>
    <row r="91">
      <c r="A91" s="1" t="str">
        <f t="shared" si="1"/>
        <v>EN P870 269</v>
      </c>
      <c r="C91" s="1" t="str">
        <f t="shared" si="2"/>
        <v>PT P870</v>
      </c>
      <c r="E91" s="1" t="str">
        <f>IFERROR(__xludf.DUMMYFUNCTION("SPLIT(A:A,"" "",TRUE,TRUE)"),"EN")</f>
        <v>EN</v>
      </c>
      <c r="F91" s="1" t="str">
        <f>IFERROR(__xludf.DUMMYFUNCTION("""COMPUTED_VALUE"""),"P870")</f>
        <v>P870</v>
      </c>
      <c r="G91" s="1">
        <f>IFERROR(__xludf.DUMMYFUNCTION("""COMPUTED_VALUE"""),269.0)</f>
        <v>269</v>
      </c>
    </row>
    <row r="92">
      <c r="A92" s="1" t="str">
        <f t="shared" si="1"/>
        <v>EN P2811 365</v>
      </c>
      <c r="C92" s="1" t="str">
        <f t="shared" si="2"/>
        <v>PT P2811</v>
      </c>
      <c r="E92" s="1" t="str">
        <f>IFERROR(__xludf.DUMMYFUNCTION("SPLIT(A:A,"" "",TRUE,TRUE)"),"EN")</f>
        <v>EN</v>
      </c>
      <c r="F92" s="1" t="str">
        <f>IFERROR(__xludf.DUMMYFUNCTION("""COMPUTED_VALUE"""),"P2811")</f>
        <v>P2811</v>
      </c>
      <c r="G92" s="1">
        <f>IFERROR(__xludf.DUMMYFUNCTION("""COMPUTED_VALUE"""),365.0)</f>
        <v>365</v>
      </c>
    </row>
    <row r="93">
      <c r="A93" s="1" t="str">
        <f t="shared" si="1"/>
        <v>EN P5216 392</v>
      </c>
      <c r="C93" s="1" t="str">
        <f t="shared" si="2"/>
        <v>PT P5216</v>
      </c>
      <c r="E93" s="1" t="str">
        <f>IFERROR(__xludf.DUMMYFUNCTION("SPLIT(A:A,"" "",TRUE,TRUE)"),"EN")</f>
        <v>EN</v>
      </c>
      <c r="F93" s="1" t="str">
        <f>IFERROR(__xludf.DUMMYFUNCTION("""COMPUTED_VALUE"""),"P5216")</f>
        <v>P5216</v>
      </c>
      <c r="G93" s="1">
        <f>IFERROR(__xludf.DUMMYFUNCTION("""COMPUTED_VALUE"""),392.0)</f>
        <v>392</v>
      </c>
    </row>
    <row r="94">
      <c r="A94" s="1" t="str">
        <f t="shared" si="1"/>
        <v>EN P1177 225</v>
      </c>
      <c r="C94" s="1" t="str">
        <f t="shared" si="2"/>
        <v>PT P1177</v>
      </c>
      <c r="E94" s="1" t="str">
        <f>IFERROR(__xludf.DUMMYFUNCTION("SPLIT(A:A,"" "",TRUE,TRUE)"),"EN")</f>
        <v>EN</v>
      </c>
      <c r="F94" s="1" t="str">
        <f>IFERROR(__xludf.DUMMYFUNCTION("""COMPUTED_VALUE"""),"P1177")</f>
        <v>P1177</v>
      </c>
      <c r="G94" s="1">
        <f>IFERROR(__xludf.DUMMYFUNCTION("""COMPUTED_VALUE"""),225.0)</f>
        <v>225</v>
      </c>
    </row>
    <row r="95">
      <c r="A95" s="1" t="str">
        <f t="shared" si="1"/>
        <v>EN P4721 361</v>
      </c>
      <c r="C95" s="1" t="str">
        <f t="shared" si="2"/>
        <v>PT P4721</v>
      </c>
      <c r="E95" s="1" t="str">
        <f>IFERROR(__xludf.DUMMYFUNCTION("SPLIT(A:A,"" "",TRUE,TRUE)"),"EN")</f>
        <v>EN</v>
      </c>
      <c r="F95" s="1" t="str">
        <f>IFERROR(__xludf.DUMMYFUNCTION("""COMPUTED_VALUE"""),"P4721")</f>
        <v>P4721</v>
      </c>
      <c r="G95" s="1">
        <f>IFERROR(__xludf.DUMMYFUNCTION("""COMPUTED_VALUE"""),361.0)</f>
        <v>361</v>
      </c>
    </row>
    <row r="96">
      <c r="A96" s="1" t="str">
        <f t="shared" si="1"/>
        <v>EN P2926 98</v>
      </c>
      <c r="C96" s="1" t="str">
        <f t="shared" si="2"/>
        <v>PT P2926</v>
      </c>
      <c r="E96" s="1" t="str">
        <f>IFERROR(__xludf.DUMMYFUNCTION("SPLIT(A:A,"" "",TRUE,TRUE)"),"EN")</f>
        <v>EN</v>
      </c>
      <c r="F96" s="1" t="str">
        <f>IFERROR(__xludf.DUMMYFUNCTION("""COMPUTED_VALUE"""),"P2926")</f>
        <v>P2926</v>
      </c>
      <c r="G96" s="1">
        <f>IFERROR(__xludf.DUMMYFUNCTION("""COMPUTED_VALUE"""),98.0)</f>
        <v>98</v>
      </c>
    </row>
    <row r="97">
      <c r="A97" s="1" t="str">
        <f t="shared" si="1"/>
        <v>EN P3014 141</v>
      </c>
      <c r="C97" s="1" t="str">
        <f t="shared" si="2"/>
        <v>PT P3014</v>
      </c>
      <c r="E97" s="1" t="str">
        <f>IFERROR(__xludf.DUMMYFUNCTION("SPLIT(A:A,"" "",TRUE,TRUE)"),"EN")</f>
        <v>EN</v>
      </c>
      <c r="F97" s="1" t="str">
        <f>IFERROR(__xludf.DUMMYFUNCTION("""COMPUTED_VALUE"""),"P3014")</f>
        <v>P3014</v>
      </c>
      <c r="G97" s="1">
        <f>IFERROR(__xludf.DUMMYFUNCTION("""COMPUTED_VALUE"""),141.0)</f>
        <v>141</v>
      </c>
    </row>
    <row r="98">
      <c r="A98" s="1" t="str">
        <f t="shared" si="1"/>
        <v>EN P4278 80</v>
      </c>
      <c r="C98" s="1" t="str">
        <f t="shared" si="2"/>
        <v>PT P4278</v>
      </c>
      <c r="E98" s="1" t="str">
        <f>IFERROR(__xludf.DUMMYFUNCTION("SPLIT(A:A,"" "",TRUE,TRUE)"),"EN")</f>
        <v>EN</v>
      </c>
      <c r="F98" s="1" t="str">
        <f>IFERROR(__xludf.DUMMYFUNCTION("""COMPUTED_VALUE"""),"P4278")</f>
        <v>P4278</v>
      </c>
      <c r="G98" s="1">
        <f>IFERROR(__xludf.DUMMYFUNCTION("""COMPUTED_VALUE"""),80.0)</f>
        <v>80</v>
      </c>
    </row>
    <row r="99">
      <c r="A99" s="1" t="str">
        <f t="shared" si="1"/>
        <v>EN P5826 258</v>
      </c>
      <c r="C99" s="1" t="str">
        <f t="shared" si="2"/>
        <v>PT P5826</v>
      </c>
      <c r="E99" s="1" t="str">
        <f>IFERROR(__xludf.DUMMYFUNCTION("SPLIT(A:A,"" "",TRUE,TRUE)"),"EN")</f>
        <v>EN</v>
      </c>
      <c r="F99" s="1" t="str">
        <f>IFERROR(__xludf.DUMMYFUNCTION("""COMPUTED_VALUE"""),"P5826")</f>
        <v>P5826</v>
      </c>
      <c r="G99" s="1">
        <f>IFERROR(__xludf.DUMMYFUNCTION("""COMPUTED_VALUE"""),258.0)</f>
        <v>258</v>
      </c>
    </row>
    <row r="100">
      <c r="A100" s="1" t="str">
        <f t="shared" si="1"/>
        <v>EN P3 170</v>
      </c>
      <c r="C100" s="1" t="str">
        <f t="shared" si="2"/>
        <v>PT P3</v>
      </c>
      <c r="E100" s="1" t="str">
        <f>IFERROR(__xludf.DUMMYFUNCTION("SPLIT(A:A,"" "",TRUE,TRUE)"),"EN")</f>
        <v>EN</v>
      </c>
      <c r="F100" s="1" t="str">
        <f>IFERROR(__xludf.DUMMYFUNCTION("""COMPUTED_VALUE"""),"P3")</f>
        <v>P3</v>
      </c>
      <c r="G100" s="1">
        <f>IFERROR(__xludf.DUMMYFUNCTION("""COMPUTED_VALUE"""),170.0)</f>
        <v>170</v>
      </c>
    </row>
    <row r="101">
      <c r="A101" s="1" t="str">
        <f t="shared" si="1"/>
        <v>EN P4297 299</v>
      </c>
      <c r="C101" s="1" t="str">
        <f t="shared" si="2"/>
        <v>PT P4297</v>
      </c>
      <c r="E101" s="1" t="str">
        <f>IFERROR(__xludf.DUMMYFUNCTION("SPLIT(A:A,"" "",TRUE,TRUE)"),"EN")</f>
        <v>EN</v>
      </c>
      <c r="F101" s="1" t="str">
        <f>IFERROR(__xludf.DUMMYFUNCTION("""COMPUTED_VALUE"""),"P4297")</f>
        <v>P4297</v>
      </c>
      <c r="G101" s="1">
        <f>IFERROR(__xludf.DUMMYFUNCTION("""COMPUTED_VALUE"""),299.0)</f>
        <v>299</v>
      </c>
    </row>
    <row r="102">
      <c r="A102" s="1" t="str">
        <f t="shared" si="1"/>
        <v>EN P3688 9</v>
      </c>
      <c r="C102" s="1" t="str">
        <f t="shared" si="2"/>
        <v>PT P3688</v>
      </c>
      <c r="E102" s="1" t="str">
        <f>IFERROR(__xludf.DUMMYFUNCTION("SPLIT(A:A,"" "",TRUE,TRUE)"),"EN")</f>
        <v>EN</v>
      </c>
      <c r="F102" s="1" t="str">
        <f>IFERROR(__xludf.DUMMYFUNCTION("""COMPUTED_VALUE"""),"P3688")</f>
        <v>P3688</v>
      </c>
      <c r="G102" s="1">
        <f>IFERROR(__xludf.DUMMYFUNCTION("""COMPUTED_VALUE"""),9.0)</f>
        <v>9</v>
      </c>
    </row>
    <row r="103">
      <c r="A103" s="1" t="str">
        <f t="shared" si="1"/>
        <v>EN P2885 131</v>
      </c>
      <c r="C103" s="1" t="str">
        <f t="shared" si="2"/>
        <v>PT P2885</v>
      </c>
      <c r="E103" s="1" t="str">
        <f>IFERROR(__xludf.DUMMYFUNCTION("SPLIT(A:A,"" "",TRUE,TRUE)"),"EN")</f>
        <v>EN</v>
      </c>
      <c r="F103" s="1" t="str">
        <f>IFERROR(__xludf.DUMMYFUNCTION("""COMPUTED_VALUE"""),"P2885")</f>
        <v>P2885</v>
      </c>
      <c r="G103" s="1">
        <f>IFERROR(__xludf.DUMMYFUNCTION("""COMPUTED_VALUE"""),131.0)</f>
        <v>131</v>
      </c>
    </row>
    <row r="104">
      <c r="A104" s="1" t="str">
        <f t="shared" si="1"/>
        <v>EN P2523 290</v>
      </c>
      <c r="C104" s="1" t="str">
        <f t="shared" si="2"/>
        <v>PT P2523</v>
      </c>
      <c r="E104" s="1" t="str">
        <f>IFERROR(__xludf.DUMMYFUNCTION("SPLIT(A:A,"" "",TRUE,TRUE)"),"EN")</f>
        <v>EN</v>
      </c>
      <c r="F104" s="1" t="str">
        <f>IFERROR(__xludf.DUMMYFUNCTION("""COMPUTED_VALUE"""),"P2523")</f>
        <v>P2523</v>
      </c>
      <c r="G104" s="1">
        <f>IFERROR(__xludf.DUMMYFUNCTION("""COMPUTED_VALUE"""),290.0)</f>
        <v>290</v>
      </c>
    </row>
    <row r="105">
      <c r="A105" s="1" t="str">
        <f t="shared" si="1"/>
        <v>EN P2911 365</v>
      </c>
      <c r="C105" s="1" t="str">
        <f t="shared" si="2"/>
        <v>PT P2911</v>
      </c>
      <c r="E105" s="1" t="str">
        <f>IFERROR(__xludf.DUMMYFUNCTION("SPLIT(A:A,"" "",TRUE,TRUE)"),"EN")</f>
        <v>EN</v>
      </c>
      <c r="F105" s="1" t="str">
        <f>IFERROR(__xludf.DUMMYFUNCTION("""COMPUTED_VALUE"""),"P2911")</f>
        <v>P2911</v>
      </c>
      <c r="G105" s="1">
        <f>IFERROR(__xludf.DUMMYFUNCTION("""COMPUTED_VALUE"""),365.0)</f>
        <v>365</v>
      </c>
    </row>
    <row r="106">
      <c r="A106" s="1" t="str">
        <f t="shared" si="1"/>
        <v>EN P937 31</v>
      </c>
      <c r="C106" s="1" t="str">
        <f t="shared" si="2"/>
        <v>PT P937</v>
      </c>
      <c r="E106" s="1" t="str">
        <f>IFERROR(__xludf.DUMMYFUNCTION("SPLIT(A:A,"" "",TRUE,TRUE)"),"EN")</f>
        <v>EN</v>
      </c>
      <c r="F106" s="1" t="str">
        <f>IFERROR(__xludf.DUMMYFUNCTION("""COMPUTED_VALUE"""),"P937")</f>
        <v>P937</v>
      </c>
      <c r="G106" s="1">
        <f>IFERROR(__xludf.DUMMYFUNCTION("""COMPUTED_VALUE"""),31.0)</f>
        <v>31</v>
      </c>
    </row>
    <row r="107">
      <c r="A107" s="1" t="str">
        <f t="shared" si="1"/>
        <v>EN P1551 275</v>
      </c>
      <c r="C107" s="1" t="str">
        <f t="shared" si="2"/>
        <v>PT P1551</v>
      </c>
      <c r="E107" s="1" t="str">
        <f>IFERROR(__xludf.DUMMYFUNCTION("SPLIT(A:A,"" "",TRUE,TRUE)"),"EN")</f>
        <v>EN</v>
      </c>
      <c r="F107" s="1" t="str">
        <f>IFERROR(__xludf.DUMMYFUNCTION("""COMPUTED_VALUE"""),"P1551")</f>
        <v>P1551</v>
      </c>
      <c r="G107" s="1">
        <f>IFERROR(__xludf.DUMMYFUNCTION("""COMPUTED_VALUE"""),275.0)</f>
        <v>275</v>
      </c>
    </row>
    <row r="108">
      <c r="A108" s="1" t="str">
        <f t="shared" si="1"/>
        <v>EN P3305 12</v>
      </c>
      <c r="C108" s="1" t="str">
        <f t="shared" si="2"/>
        <v>PT P3305</v>
      </c>
      <c r="E108" s="1" t="str">
        <f>IFERROR(__xludf.DUMMYFUNCTION("SPLIT(A:A,"" "",TRUE,TRUE)"),"EN")</f>
        <v>EN</v>
      </c>
      <c r="F108" s="1" t="str">
        <f>IFERROR(__xludf.DUMMYFUNCTION("""COMPUTED_VALUE"""),"P3305")</f>
        <v>P3305</v>
      </c>
      <c r="G108" s="1">
        <f>IFERROR(__xludf.DUMMYFUNCTION("""COMPUTED_VALUE"""),12.0)</f>
        <v>12</v>
      </c>
    </row>
    <row r="109">
      <c r="A109" s="1" t="str">
        <f t="shared" si="1"/>
        <v>EN P571 9</v>
      </c>
      <c r="C109" s="1" t="str">
        <f t="shared" si="2"/>
        <v>PT P571</v>
      </c>
      <c r="E109" s="1" t="str">
        <f>IFERROR(__xludf.DUMMYFUNCTION("SPLIT(A:A,"" "",TRUE,TRUE)"),"EN")</f>
        <v>EN</v>
      </c>
      <c r="F109" s="1" t="str">
        <f>IFERROR(__xludf.DUMMYFUNCTION("""COMPUTED_VALUE"""),"P571")</f>
        <v>P571</v>
      </c>
      <c r="G109" s="1">
        <f>IFERROR(__xludf.DUMMYFUNCTION("""COMPUTED_VALUE"""),9.0)</f>
        <v>9</v>
      </c>
    </row>
    <row r="110">
      <c r="A110" s="1" t="str">
        <f t="shared" si="1"/>
        <v>EN P2521 199</v>
      </c>
      <c r="C110" s="1" t="str">
        <f t="shared" si="2"/>
        <v>PT P2521</v>
      </c>
      <c r="E110" s="1" t="str">
        <f>IFERROR(__xludf.DUMMYFUNCTION("SPLIT(A:A,"" "",TRUE,TRUE)"),"EN")</f>
        <v>EN</v>
      </c>
      <c r="F110" s="1" t="str">
        <f>IFERROR(__xludf.DUMMYFUNCTION("""COMPUTED_VALUE"""),"P2521")</f>
        <v>P2521</v>
      </c>
      <c r="G110" s="1">
        <f>IFERROR(__xludf.DUMMYFUNCTION("""COMPUTED_VALUE"""),199.0)</f>
        <v>199</v>
      </c>
    </row>
    <row r="111">
      <c r="A111" s="1" t="str">
        <f t="shared" si="1"/>
        <v>EN P3258 65</v>
      </c>
      <c r="C111" s="1" t="str">
        <f t="shared" si="2"/>
        <v>PT P3258</v>
      </c>
      <c r="E111" s="1" t="str">
        <f>IFERROR(__xludf.DUMMYFUNCTION("SPLIT(A:A,"" "",TRUE,TRUE)"),"EN")</f>
        <v>EN</v>
      </c>
      <c r="F111" s="1" t="str">
        <f>IFERROR(__xludf.DUMMYFUNCTION("""COMPUTED_VALUE"""),"P3258")</f>
        <v>P3258</v>
      </c>
      <c r="G111" s="1">
        <f>IFERROR(__xludf.DUMMYFUNCTION("""COMPUTED_VALUE"""),65.0)</f>
        <v>65</v>
      </c>
    </row>
    <row r="112">
      <c r="A112" s="1" t="str">
        <f t="shared" si="1"/>
        <v>EN P4458 314</v>
      </c>
      <c r="C112" s="1" t="str">
        <f t="shared" si="2"/>
        <v>PT P4458</v>
      </c>
      <c r="E112" s="1" t="str">
        <f>IFERROR(__xludf.DUMMYFUNCTION("SPLIT(A:A,"" "",TRUE,TRUE)"),"EN")</f>
        <v>EN</v>
      </c>
      <c r="F112" s="1" t="str">
        <f>IFERROR(__xludf.DUMMYFUNCTION("""COMPUTED_VALUE"""),"P4458")</f>
        <v>P4458</v>
      </c>
      <c r="G112" s="1">
        <f>IFERROR(__xludf.DUMMYFUNCTION("""COMPUTED_VALUE"""),314.0)</f>
        <v>314</v>
      </c>
    </row>
    <row r="113">
      <c r="A113" s="1" t="str">
        <f t="shared" si="1"/>
        <v>EN P5852 18</v>
      </c>
      <c r="C113" s="1" t="str">
        <f t="shared" si="2"/>
        <v>PT P5852</v>
      </c>
      <c r="E113" s="1" t="str">
        <f>IFERROR(__xludf.DUMMYFUNCTION("SPLIT(A:A,"" "",TRUE,TRUE)"),"EN")</f>
        <v>EN</v>
      </c>
      <c r="F113" s="1" t="str">
        <f>IFERROR(__xludf.DUMMYFUNCTION("""COMPUTED_VALUE"""),"P5852")</f>
        <v>P5852</v>
      </c>
      <c r="G113" s="1">
        <f>IFERROR(__xludf.DUMMYFUNCTION("""COMPUTED_VALUE"""),18.0)</f>
        <v>18</v>
      </c>
    </row>
    <row r="114">
      <c r="A114" s="1" t="str">
        <f t="shared" si="1"/>
        <v>EN P2332 253</v>
      </c>
      <c r="C114" s="1" t="str">
        <f t="shared" si="2"/>
        <v>PT P2332</v>
      </c>
      <c r="E114" s="1" t="str">
        <f>IFERROR(__xludf.DUMMYFUNCTION("SPLIT(A:A,"" "",TRUE,TRUE)"),"EN")</f>
        <v>EN</v>
      </c>
      <c r="F114" s="1" t="str">
        <f>IFERROR(__xludf.DUMMYFUNCTION("""COMPUTED_VALUE"""),"P2332")</f>
        <v>P2332</v>
      </c>
      <c r="G114" s="1">
        <f>IFERROR(__xludf.DUMMYFUNCTION("""COMPUTED_VALUE"""),253.0)</f>
        <v>253</v>
      </c>
    </row>
    <row r="115">
      <c r="A115" s="1" t="str">
        <f t="shared" si="1"/>
        <v>EN P1312 283</v>
      </c>
      <c r="C115" s="1" t="str">
        <f t="shared" si="2"/>
        <v>PT P1312</v>
      </c>
      <c r="E115" s="1" t="str">
        <f>IFERROR(__xludf.DUMMYFUNCTION("SPLIT(A:A,"" "",TRUE,TRUE)"),"EN")</f>
        <v>EN</v>
      </c>
      <c r="F115" s="1" t="str">
        <f>IFERROR(__xludf.DUMMYFUNCTION("""COMPUTED_VALUE"""),"P1312")</f>
        <v>P1312</v>
      </c>
      <c r="G115" s="1">
        <f>IFERROR(__xludf.DUMMYFUNCTION("""COMPUTED_VALUE"""),283.0)</f>
        <v>283</v>
      </c>
    </row>
    <row r="116">
      <c r="A116" s="1" t="str">
        <f t="shared" si="1"/>
        <v>EN P3557 22</v>
      </c>
      <c r="C116" s="1" t="str">
        <f t="shared" si="2"/>
        <v>PT P3557</v>
      </c>
      <c r="E116" s="1" t="str">
        <f>IFERROR(__xludf.DUMMYFUNCTION("SPLIT(A:A,"" "",TRUE,TRUE)"),"EN")</f>
        <v>EN</v>
      </c>
      <c r="F116" s="1" t="str">
        <f>IFERROR(__xludf.DUMMYFUNCTION("""COMPUTED_VALUE"""),"P3557")</f>
        <v>P3557</v>
      </c>
      <c r="G116" s="1">
        <f>IFERROR(__xludf.DUMMYFUNCTION("""COMPUTED_VALUE"""),22.0)</f>
        <v>22</v>
      </c>
    </row>
    <row r="117">
      <c r="A117" s="1" t="str">
        <f t="shared" si="1"/>
        <v>EN P2490 108</v>
      </c>
      <c r="C117" s="1" t="str">
        <f t="shared" si="2"/>
        <v>PT P2490</v>
      </c>
      <c r="E117" s="1" t="str">
        <f>IFERROR(__xludf.DUMMYFUNCTION("SPLIT(A:A,"" "",TRUE,TRUE)"),"EN")</f>
        <v>EN</v>
      </c>
      <c r="F117" s="1" t="str">
        <f>IFERROR(__xludf.DUMMYFUNCTION("""COMPUTED_VALUE"""),"P2490")</f>
        <v>P2490</v>
      </c>
      <c r="G117" s="1">
        <f>IFERROR(__xludf.DUMMYFUNCTION("""COMPUTED_VALUE"""),108.0)</f>
        <v>108</v>
      </c>
    </row>
    <row r="118">
      <c r="A118" s="1" t="str">
        <f t="shared" si="1"/>
        <v>EN P3046 19</v>
      </c>
      <c r="C118" s="1" t="str">
        <f t="shared" si="2"/>
        <v>PT P3046</v>
      </c>
      <c r="E118" s="1" t="str">
        <f>IFERROR(__xludf.DUMMYFUNCTION("SPLIT(A:A,"" "",TRUE,TRUE)"),"EN")</f>
        <v>EN</v>
      </c>
      <c r="F118" s="1" t="str">
        <f>IFERROR(__xludf.DUMMYFUNCTION("""COMPUTED_VALUE"""),"P3046")</f>
        <v>P3046</v>
      </c>
      <c r="G118" s="1">
        <f>IFERROR(__xludf.DUMMYFUNCTION("""COMPUTED_VALUE"""),19.0)</f>
        <v>19</v>
      </c>
    </row>
    <row r="119">
      <c r="A119" s="1" t="str">
        <f t="shared" si="1"/>
        <v>EN P4689 28</v>
      </c>
      <c r="C119" s="1" t="str">
        <f t="shared" si="2"/>
        <v>PT P4689</v>
      </c>
      <c r="E119" s="1" t="str">
        <f>IFERROR(__xludf.DUMMYFUNCTION("SPLIT(A:A,"" "",TRUE,TRUE)"),"EN")</f>
        <v>EN</v>
      </c>
      <c r="F119" s="1" t="str">
        <f>IFERROR(__xludf.DUMMYFUNCTION("""COMPUTED_VALUE"""),"P4689")</f>
        <v>P4689</v>
      </c>
      <c r="G119" s="1">
        <f>IFERROR(__xludf.DUMMYFUNCTION("""COMPUTED_VALUE"""),28.0)</f>
        <v>28</v>
      </c>
    </row>
    <row r="120">
      <c r="A120" s="1" t="str">
        <f t="shared" si="1"/>
        <v>EN P891 299</v>
      </c>
      <c r="C120" s="1" t="str">
        <f t="shared" si="2"/>
        <v>PT P891</v>
      </c>
      <c r="E120" s="1" t="str">
        <f>IFERROR(__xludf.DUMMYFUNCTION("SPLIT(A:A,"" "",TRUE,TRUE)"),"EN")</f>
        <v>EN</v>
      </c>
      <c r="F120" s="1" t="str">
        <f>IFERROR(__xludf.DUMMYFUNCTION("""COMPUTED_VALUE"""),"P891")</f>
        <v>P891</v>
      </c>
      <c r="G120" s="1">
        <f>IFERROR(__xludf.DUMMYFUNCTION("""COMPUTED_VALUE"""),299.0)</f>
        <v>299</v>
      </c>
    </row>
    <row r="121">
      <c r="A121" s="1" t="str">
        <f t="shared" si="1"/>
        <v>EN P4176 50</v>
      </c>
      <c r="C121" s="1" t="str">
        <f t="shared" si="2"/>
        <v>PT P4176</v>
      </c>
      <c r="E121" s="1" t="str">
        <f>IFERROR(__xludf.DUMMYFUNCTION("SPLIT(A:A,"" "",TRUE,TRUE)"),"EN")</f>
        <v>EN</v>
      </c>
      <c r="F121" s="1" t="str">
        <f>IFERROR(__xludf.DUMMYFUNCTION("""COMPUTED_VALUE"""),"P4176")</f>
        <v>P4176</v>
      </c>
      <c r="G121" s="1">
        <f>IFERROR(__xludf.DUMMYFUNCTION("""COMPUTED_VALUE"""),50.0)</f>
        <v>50</v>
      </c>
    </row>
    <row r="122">
      <c r="A122" s="1" t="str">
        <f t="shared" si="1"/>
        <v>EN P5058 223</v>
      </c>
      <c r="C122" s="1" t="str">
        <f t="shared" si="2"/>
        <v>PT P5058</v>
      </c>
      <c r="E122" s="1" t="str">
        <f>IFERROR(__xludf.DUMMYFUNCTION("SPLIT(A:A,"" "",TRUE,TRUE)"),"EN")</f>
        <v>EN</v>
      </c>
      <c r="F122" s="1" t="str">
        <f>IFERROR(__xludf.DUMMYFUNCTION("""COMPUTED_VALUE"""),"P5058")</f>
        <v>P5058</v>
      </c>
      <c r="G122" s="1">
        <f>IFERROR(__xludf.DUMMYFUNCTION("""COMPUTED_VALUE"""),223.0)</f>
        <v>223</v>
      </c>
    </row>
    <row r="123">
      <c r="A123" s="1" t="str">
        <f t="shared" si="1"/>
        <v>EN P3519 295</v>
      </c>
      <c r="C123" s="1" t="str">
        <f t="shared" si="2"/>
        <v>PT P3519</v>
      </c>
      <c r="E123" s="1" t="str">
        <f>IFERROR(__xludf.DUMMYFUNCTION("SPLIT(A:A,"" "",TRUE,TRUE)"),"EN")</f>
        <v>EN</v>
      </c>
      <c r="F123" s="1" t="str">
        <f>IFERROR(__xludf.DUMMYFUNCTION("""COMPUTED_VALUE"""),"P3519")</f>
        <v>P3519</v>
      </c>
      <c r="G123" s="1">
        <f>IFERROR(__xludf.DUMMYFUNCTION("""COMPUTED_VALUE"""),295.0)</f>
        <v>295</v>
      </c>
    </row>
    <row r="124">
      <c r="A124" s="1" t="str">
        <f t="shared" si="1"/>
        <v>EN P5109 135</v>
      </c>
      <c r="C124" s="1" t="str">
        <f t="shared" si="2"/>
        <v>PT P5109</v>
      </c>
      <c r="E124" s="1" t="str">
        <f>IFERROR(__xludf.DUMMYFUNCTION("SPLIT(A:A,"" "",TRUE,TRUE)"),"EN")</f>
        <v>EN</v>
      </c>
      <c r="F124" s="1" t="str">
        <f>IFERROR(__xludf.DUMMYFUNCTION("""COMPUTED_VALUE"""),"P5109")</f>
        <v>P5109</v>
      </c>
      <c r="G124" s="1">
        <f>IFERROR(__xludf.DUMMYFUNCTION("""COMPUTED_VALUE"""),135.0)</f>
        <v>135</v>
      </c>
    </row>
    <row r="125">
      <c r="A125" s="1" t="str">
        <f t="shared" si="1"/>
        <v>EN P2584 267</v>
      </c>
      <c r="C125" s="1" t="str">
        <f t="shared" si="2"/>
        <v>PT P2584</v>
      </c>
      <c r="E125" s="1" t="str">
        <f>IFERROR(__xludf.DUMMYFUNCTION("SPLIT(A:A,"" "",TRUE,TRUE)"),"EN")</f>
        <v>EN</v>
      </c>
      <c r="F125" s="1" t="str">
        <f>IFERROR(__xludf.DUMMYFUNCTION("""COMPUTED_VALUE"""),"P2584")</f>
        <v>P2584</v>
      </c>
      <c r="G125" s="1">
        <f>IFERROR(__xludf.DUMMYFUNCTION("""COMPUTED_VALUE"""),267.0)</f>
        <v>267</v>
      </c>
    </row>
    <row r="126">
      <c r="A126" s="1" t="str">
        <f t="shared" si="1"/>
        <v>EN P1045 307</v>
      </c>
      <c r="C126" s="1" t="str">
        <f t="shared" si="2"/>
        <v>PT P1045</v>
      </c>
      <c r="E126" s="1" t="str">
        <f>IFERROR(__xludf.DUMMYFUNCTION("SPLIT(A:A,"" "",TRUE,TRUE)"),"EN")</f>
        <v>EN</v>
      </c>
      <c r="F126" s="1" t="str">
        <f>IFERROR(__xludf.DUMMYFUNCTION("""COMPUTED_VALUE"""),"P1045")</f>
        <v>P1045</v>
      </c>
      <c r="G126" s="1">
        <f>IFERROR(__xludf.DUMMYFUNCTION("""COMPUTED_VALUE"""),307.0)</f>
        <v>307</v>
      </c>
    </row>
    <row r="127">
      <c r="A127" s="1" t="str">
        <f t="shared" si="1"/>
        <v>EN P1697 48</v>
      </c>
      <c r="C127" s="1" t="str">
        <f t="shared" si="2"/>
        <v>PT P1697</v>
      </c>
      <c r="E127" s="1" t="str">
        <f>IFERROR(__xludf.DUMMYFUNCTION("SPLIT(A:A,"" "",TRUE,TRUE)"),"EN")</f>
        <v>EN</v>
      </c>
      <c r="F127" s="1" t="str">
        <f>IFERROR(__xludf.DUMMYFUNCTION("""COMPUTED_VALUE"""),"P1697")</f>
        <v>P1697</v>
      </c>
      <c r="G127" s="1">
        <f>IFERROR(__xludf.DUMMYFUNCTION("""COMPUTED_VALUE"""),48.0)</f>
        <v>48</v>
      </c>
    </row>
    <row r="128">
      <c r="A128" s="1" t="str">
        <f t="shared" si="1"/>
        <v>EN P4098 250</v>
      </c>
      <c r="C128" s="1" t="str">
        <f t="shared" si="2"/>
        <v>PT P4098</v>
      </c>
      <c r="E128" s="1" t="str">
        <f>IFERROR(__xludf.DUMMYFUNCTION("SPLIT(A:A,"" "",TRUE,TRUE)"),"EN")</f>
        <v>EN</v>
      </c>
      <c r="F128" s="1" t="str">
        <f>IFERROR(__xludf.DUMMYFUNCTION("""COMPUTED_VALUE"""),"P4098")</f>
        <v>P4098</v>
      </c>
      <c r="G128" s="1">
        <f>IFERROR(__xludf.DUMMYFUNCTION("""COMPUTED_VALUE"""),250.0)</f>
        <v>250</v>
      </c>
    </row>
    <row r="129">
      <c r="A129" s="1" t="str">
        <f t="shared" si="1"/>
        <v>EN P815 145</v>
      </c>
      <c r="C129" s="1" t="str">
        <f t="shared" si="2"/>
        <v>PT P815</v>
      </c>
      <c r="E129" s="1" t="str">
        <f>IFERROR(__xludf.DUMMYFUNCTION("SPLIT(A:A,"" "",TRUE,TRUE)"),"EN")</f>
        <v>EN</v>
      </c>
      <c r="F129" s="1" t="str">
        <f>IFERROR(__xludf.DUMMYFUNCTION("""COMPUTED_VALUE"""),"P815")</f>
        <v>P815</v>
      </c>
      <c r="G129" s="1">
        <f>IFERROR(__xludf.DUMMYFUNCTION("""COMPUTED_VALUE"""),145.0)</f>
        <v>145</v>
      </c>
    </row>
    <row r="130">
      <c r="A130" s="1" t="str">
        <f t="shared" si="1"/>
        <v>EN P3754 311</v>
      </c>
      <c r="C130" s="1" t="str">
        <f t="shared" si="2"/>
        <v>PT P3754</v>
      </c>
      <c r="E130" s="1" t="str">
        <f>IFERROR(__xludf.DUMMYFUNCTION("SPLIT(A:A,"" "",TRUE,TRUE)"),"EN")</f>
        <v>EN</v>
      </c>
      <c r="F130" s="1" t="str">
        <f>IFERROR(__xludf.DUMMYFUNCTION("""COMPUTED_VALUE"""),"P3754")</f>
        <v>P3754</v>
      </c>
      <c r="G130" s="1">
        <f>IFERROR(__xludf.DUMMYFUNCTION("""COMPUTED_VALUE"""),311.0)</f>
        <v>311</v>
      </c>
    </row>
    <row r="131">
      <c r="A131" s="1" t="str">
        <f t="shared" si="1"/>
        <v>EN P3599 269</v>
      </c>
      <c r="C131" s="1" t="str">
        <f t="shared" si="2"/>
        <v>PT P3599</v>
      </c>
      <c r="E131" s="1" t="str">
        <f>IFERROR(__xludf.DUMMYFUNCTION("SPLIT(A:A,"" "",TRUE,TRUE)"),"EN")</f>
        <v>EN</v>
      </c>
      <c r="F131" s="1" t="str">
        <f>IFERROR(__xludf.DUMMYFUNCTION("""COMPUTED_VALUE"""),"P3599")</f>
        <v>P3599</v>
      </c>
      <c r="G131" s="1">
        <f>IFERROR(__xludf.DUMMYFUNCTION("""COMPUTED_VALUE"""),269.0)</f>
        <v>269</v>
      </c>
    </row>
    <row r="132">
      <c r="A132" s="1" t="str">
        <f t="shared" si="1"/>
        <v>EN P1441 157</v>
      </c>
      <c r="C132" s="1" t="str">
        <f t="shared" si="2"/>
        <v>PT P1441</v>
      </c>
      <c r="E132" s="1" t="str">
        <f>IFERROR(__xludf.DUMMYFUNCTION("SPLIT(A:A,"" "",TRUE,TRUE)"),"EN")</f>
        <v>EN</v>
      </c>
      <c r="F132" s="1" t="str">
        <f>IFERROR(__xludf.DUMMYFUNCTION("""COMPUTED_VALUE"""),"P1441")</f>
        <v>P1441</v>
      </c>
      <c r="G132" s="1">
        <f>IFERROR(__xludf.DUMMYFUNCTION("""COMPUTED_VALUE"""),157.0)</f>
        <v>157</v>
      </c>
    </row>
    <row r="133">
      <c r="A133" s="1" t="str">
        <f t="shared" si="1"/>
        <v>EN P1994 23</v>
      </c>
      <c r="C133" s="1" t="str">
        <f t="shared" si="2"/>
        <v>PT P1994</v>
      </c>
      <c r="E133" s="1" t="str">
        <f>IFERROR(__xludf.DUMMYFUNCTION("SPLIT(A:A,"" "",TRUE,TRUE)"),"EN")</f>
        <v>EN</v>
      </c>
      <c r="F133" s="1" t="str">
        <f>IFERROR(__xludf.DUMMYFUNCTION("""COMPUTED_VALUE"""),"P1994")</f>
        <v>P1994</v>
      </c>
      <c r="G133" s="1">
        <f>IFERROR(__xludf.DUMMYFUNCTION("""COMPUTED_VALUE"""),23.0)</f>
        <v>23</v>
      </c>
    </row>
    <row r="134">
      <c r="A134" s="1" t="str">
        <f t="shared" si="1"/>
        <v>EN P4082 12</v>
      </c>
      <c r="C134" s="1" t="str">
        <f t="shared" si="2"/>
        <v>PT P4082</v>
      </c>
      <c r="E134" s="1" t="str">
        <f>IFERROR(__xludf.DUMMYFUNCTION("SPLIT(A:A,"" "",TRUE,TRUE)"),"EN")</f>
        <v>EN</v>
      </c>
      <c r="F134" s="1" t="str">
        <f>IFERROR(__xludf.DUMMYFUNCTION("""COMPUTED_VALUE"""),"P4082")</f>
        <v>P4082</v>
      </c>
      <c r="G134" s="1">
        <f>IFERROR(__xludf.DUMMYFUNCTION("""COMPUTED_VALUE"""),12.0)</f>
        <v>12</v>
      </c>
    </row>
    <row r="135">
      <c r="A135" s="1" t="str">
        <f t="shared" si="1"/>
        <v>EN P5353 391</v>
      </c>
      <c r="C135" s="1" t="str">
        <f t="shared" si="2"/>
        <v>PT P5353</v>
      </c>
      <c r="E135" s="1" t="str">
        <f>IFERROR(__xludf.DUMMYFUNCTION("SPLIT(A:A,"" "",TRUE,TRUE)"),"EN")</f>
        <v>EN</v>
      </c>
      <c r="F135" s="1" t="str">
        <f>IFERROR(__xludf.DUMMYFUNCTION("""COMPUTED_VALUE"""),"P5353")</f>
        <v>P5353</v>
      </c>
      <c r="G135" s="1">
        <f>IFERROR(__xludf.DUMMYFUNCTION("""COMPUTED_VALUE"""),391.0)</f>
        <v>391</v>
      </c>
    </row>
    <row r="136">
      <c r="A136" s="1" t="str">
        <f t="shared" si="1"/>
        <v>EN P4281 392</v>
      </c>
      <c r="C136" s="1" t="str">
        <f t="shared" si="2"/>
        <v>PT P4281</v>
      </c>
      <c r="E136" s="1" t="str">
        <f>IFERROR(__xludf.DUMMYFUNCTION("SPLIT(A:A,"" "",TRUE,TRUE)"),"EN")</f>
        <v>EN</v>
      </c>
      <c r="F136" s="1" t="str">
        <f>IFERROR(__xludf.DUMMYFUNCTION("""COMPUTED_VALUE"""),"P4281")</f>
        <v>P4281</v>
      </c>
      <c r="G136" s="1">
        <f>IFERROR(__xludf.DUMMYFUNCTION("""COMPUTED_VALUE"""),392.0)</f>
        <v>392</v>
      </c>
    </row>
    <row r="137">
      <c r="A137" s="1" t="str">
        <f t="shared" si="1"/>
        <v>EN P4211 99</v>
      </c>
      <c r="C137" s="1" t="str">
        <f t="shared" si="2"/>
        <v>PT P4211</v>
      </c>
      <c r="E137" s="1" t="str">
        <f>IFERROR(__xludf.DUMMYFUNCTION("SPLIT(A:A,"" "",TRUE,TRUE)"),"EN")</f>
        <v>EN</v>
      </c>
      <c r="F137" s="1" t="str">
        <f>IFERROR(__xludf.DUMMYFUNCTION("""COMPUTED_VALUE"""),"P4211")</f>
        <v>P4211</v>
      </c>
      <c r="G137" s="1">
        <f>IFERROR(__xludf.DUMMYFUNCTION("""COMPUTED_VALUE"""),99.0)</f>
        <v>99</v>
      </c>
    </row>
    <row r="138">
      <c r="A138" s="1" t="str">
        <f t="shared" si="1"/>
        <v>EN P4054 187</v>
      </c>
      <c r="C138" s="1" t="str">
        <f t="shared" si="2"/>
        <v>PT P4054</v>
      </c>
      <c r="E138" s="1" t="str">
        <f>IFERROR(__xludf.DUMMYFUNCTION("SPLIT(A:A,"" "",TRUE,TRUE)"),"EN")</f>
        <v>EN</v>
      </c>
      <c r="F138" s="1" t="str">
        <f>IFERROR(__xludf.DUMMYFUNCTION("""COMPUTED_VALUE"""),"P4054")</f>
        <v>P4054</v>
      </c>
      <c r="G138" s="1">
        <f>IFERROR(__xludf.DUMMYFUNCTION("""COMPUTED_VALUE"""),187.0)</f>
        <v>187</v>
      </c>
    </row>
    <row r="139">
      <c r="A139" s="1" t="str">
        <f t="shared" si="1"/>
        <v>EN P635 18</v>
      </c>
      <c r="C139" s="1" t="str">
        <f t="shared" si="2"/>
        <v>PT P635</v>
      </c>
      <c r="E139" s="1" t="str">
        <f>IFERROR(__xludf.DUMMYFUNCTION("SPLIT(A:A,"" "",TRUE,TRUE)"),"EN")</f>
        <v>EN</v>
      </c>
      <c r="F139" s="1" t="str">
        <f>IFERROR(__xludf.DUMMYFUNCTION("""COMPUTED_VALUE"""),"P635")</f>
        <v>P635</v>
      </c>
      <c r="G139" s="1">
        <f>IFERROR(__xludf.DUMMYFUNCTION("""COMPUTED_VALUE"""),18.0)</f>
        <v>18</v>
      </c>
    </row>
    <row r="140">
      <c r="A140" s="1" t="str">
        <f t="shared" si="1"/>
        <v>EN P5926 50</v>
      </c>
      <c r="C140" s="1" t="str">
        <f t="shared" si="2"/>
        <v>PT P5926</v>
      </c>
      <c r="E140" s="1" t="str">
        <f>IFERROR(__xludf.DUMMYFUNCTION("SPLIT(A:A,"" "",TRUE,TRUE)"),"EN")</f>
        <v>EN</v>
      </c>
      <c r="F140" s="1" t="str">
        <f>IFERROR(__xludf.DUMMYFUNCTION("""COMPUTED_VALUE"""),"P5926")</f>
        <v>P5926</v>
      </c>
      <c r="G140" s="1">
        <f>IFERROR(__xludf.DUMMYFUNCTION("""COMPUTED_VALUE"""),50.0)</f>
        <v>50</v>
      </c>
    </row>
    <row r="141">
      <c r="A141" s="1" t="str">
        <f t="shared" si="1"/>
        <v>EN P528 9</v>
      </c>
      <c r="C141" s="1" t="str">
        <f t="shared" si="2"/>
        <v>PT P528</v>
      </c>
      <c r="E141" s="1" t="str">
        <f>IFERROR(__xludf.DUMMYFUNCTION("SPLIT(A:A,"" "",TRUE,TRUE)"),"EN")</f>
        <v>EN</v>
      </c>
      <c r="F141" s="1" t="str">
        <f>IFERROR(__xludf.DUMMYFUNCTION("""COMPUTED_VALUE"""),"P528")</f>
        <v>P528</v>
      </c>
      <c r="G141" s="1">
        <f>IFERROR(__xludf.DUMMYFUNCTION("""COMPUTED_VALUE"""),9.0)</f>
        <v>9</v>
      </c>
    </row>
    <row r="142">
      <c r="A142" s="1" t="str">
        <f t="shared" si="1"/>
        <v>EN P772 170</v>
      </c>
      <c r="C142" s="1" t="str">
        <f t="shared" si="2"/>
        <v>PT P772</v>
      </c>
      <c r="E142" s="1" t="str">
        <f>IFERROR(__xludf.DUMMYFUNCTION("SPLIT(A:A,"" "",TRUE,TRUE)"),"EN")</f>
        <v>EN</v>
      </c>
      <c r="F142" s="1" t="str">
        <f>IFERROR(__xludf.DUMMYFUNCTION("""COMPUTED_VALUE"""),"P772")</f>
        <v>P772</v>
      </c>
      <c r="G142" s="1">
        <f>IFERROR(__xludf.DUMMYFUNCTION("""COMPUTED_VALUE"""),170.0)</f>
        <v>170</v>
      </c>
    </row>
    <row r="143">
      <c r="A143" s="1" t="str">
        <f t="shared" si="1"/>
        <v>EN P437 129</v>
      </c>
      <c r="C143" s="1" t="str">
        <f t="shared" si="2"/>
        <v>PT P437</v>
      </c>
      <c r="E143" s="1" t="str">
        <f>IFERROR(__xludf.DUMMYFUNCTION("SPLIT(A:A,"" "",TRUE,TRUE)"),"EN")</f>
        <v>EN</v>
      </c>
      <c r="F143" s="1" t="str">
        <f>IFERROR(__xludf.DUMMYFUNCTION("""COMPUTED_VALUE"""),"P437")</f>
        <v>P437</v>
      </c>
      <c r="G143" s="1">
        <f>IFERROR(__xludf.DUMMYFUNCTION("""COMPUTED_VALUE"""),129.0)</f>
        <v>129</v>
      </c>
    </row>
    <row r="144">
      <c r="A144" s="1" t="str">
        <f t="shared" si="1"/>
        <v>EN P2038 244</v>
      </c>
      <c r="C144" s="1" t="str">
        <f t="shared" si="2"/>
        <v>PT P2038</v>
      </c>
      <c r="E144" s="1" t="str">
        <f>IFERROR(__xludf.DUMMYFUNCTION("SPLIT(A:A,"" "",TRUE,TRUE)"),"EN")</f>
        <v>EN</v>
      </c>
      <c r="F144" s="1" t="str">
        <f>IFERROR(__xludf.DUMMYFUNCTION("""COMPUTED_VALUE"""),"P2038")</f>
        <v>P2038</v>
      </c>
      <c r="G144" s="1">
        <f>IFERROR(__xludf.DUMMYFUNCTION("""COMPUTED_VALUE"""),244.0)</f>
        <v>244</v>
      </c>
    </row>
    <row r="145">
      <c r="A145" s="1" t="str">
        <f t="shared" si="1"/>
        <v>EN P2260 142</v>
      </c>
      <c r="C145" s="1" t="str">
        <f t="shared" si="2"/>
        <v>PT P2260</v>
      </c>
      <c r="E145" s="1" t="str">
        <f>IFERROR(__xludf.DUMMYFUNCTION("SPLIT(A:A,"" "",TRUE,TRUE)"),"EN")</f>
        <v>EN</v>
      </c>
      <c r="F145" s="1" t="str">
        <f>IFERROR(__xludf.DUMMYFUNCTION("""COMPUTED_VALUE"""),"P2260")</f>
        <v>P2260</v>
      </c>
      <c r="G145" s="1">
        <f>IFERROR(__xludf.DUMMYFUNCTION("""COMPUTED_VALUE"""),142.0)</f>
        <v>142</v>
      </c>
    </row>
    <row r="146">
      <c r="A146" s="1" t="str">
        <f t="shared" si="1"/>
        <v>EN P2924 4</v>
      </c>
      <c r="C146" s="1" t="str">
        <f t="shared" si="2"/>
        <v>PT P2924</v>
      </c>
      <c r="E146" s="1" t="str">
        <f>IFERROR(__xludf.DUMMYFUNCTION("SPLIT(A:A,"" "",TRUE,TRUE)"),"EN")</f>
        <v>EN</v>
      </c>
      <c r="F146" s="1" t="str">
        <f>IFERROR(__xludf.DUMMYFUNCTION("""COMPUTED_VALUE"""),"P2924")</f>
        <v>P2924</v>
      </c>
      <c r="G146" s="1">
        <f>IFERROR(__xludf.DUMMYFUNCTION("""COMPUTED_VALUE"""),4.0)</f>
        <v>4</v>
      </c>
    </row>
    <row r="147">
      <c r="A147" s="1" t="str">
        <f t="shared" si="1"/>
        <v>EN P1787 82</v>
      </c>
      <c r="C147" s="1" t="str">
        <f t="shared" si="2"/>
        <v>PT P1787</v>
      </c>
      <c r="E147" s="1" t="str">
        <f>IFERROR(__xludf.DUMMYFUNCTION("SPLIT(A:A,"" "",TRUE,TRUE)"),"EN")</f>
        <v>EN</v>
      </c>
      <c r="F147" s="1" t="str">
        <f>IFERROR(__xludf.DUMMYFUNCTION("""COMPUTED_VALUE"""),"P1787")</f>
        <v>P1787</v>
      </c>
      <c r="G147" s="1">
        <f>IFERROR(__xludf.DUMMYFUNCTION("""COMPUTED_VALUE"""),82.0)</f>
        <v>82</v>
      </c>
    </row>
    <row r="148">
      <c r="A148" s="1" t="str">
        <f t="shared" si="1"/>
        <v>EN P2738 229</v>
      </c>
      <c r="C148" s="1" t="str">
        <f t="shared" si="2"/>
        <v>PT P2738</v>
      </c>
      <c r="E148" s="1" t="str">
        <f>IFERROR(__xludf.DUMMYFUNCTION("SPLIT(A:A,"" "",TRUE,TRUE)"),"EN")</f>
        <v>EN</v>
      </c>
      <c r="F148" s="1" t="str">
        <f>IFERROR(__xludf.DUMMYFUNCTION("""COMPUTED_VALUE"""),"P2738")</f>
        <v>P2738</v>
      </c>
      <c r="G148" s="1">
        <f>IFERROR(__xludf.DUMMYFUNCTION("""COMPUTED_VALUE"""),229.0)</f>
        <v>229</v>
      </c>
    </row>
    <row r="149">
      <c r="A149" s="1" t="str">
        <f t="shared" si="1"/>
        <v>EN P3239 216</v>
      </c>
      <c r="C149" s="1" t="str">
        <f t="shared" si="2"/>
        <v>PT P3239</v>
      </c>
      <c r="E149" s="1" t="str">
        <f>IFERROR(__xludf.DUMMYFUNCTION("SPLIT(A:A,"" "",TRUE,TRUE)"),"EN")</f>
        <v>EN</v>
      </c>
      <c r="F149" s="1" t="str">
        <f>IFERROR(__xludf.DUMMYFUNCTION("""COMPUTED_VALUE"""),"P3239")</f>
        <v>P3239</v>
      </c>
      <c r="G149" s="1">
        <f>IFERROR(__xludf.DUMMYFUNCTION("""COMPUTED_VALUE"""),216.0)</f>
        <v>216</v>
      </c>
    </row>
    <row r="150">
      <c r="A150" s="1" t="str">
        <f t="shared" si="1"/>
        <v>EN P947 333</v>
      </c>
      <c r="C150" s="1" t="str">
        <f t="shared" si="2"/>
        <v>PT P947</v>
      </c>
      <c r="E150" s="1" t="str">
        <f>IFERROR(__xludf.DUMMYFUNCTION("SPLIT(A:A,"" "",TRUE,TRUE)"),"EN")</f>
        <v>EN</v>
      </c>
      <c r="F150" s="1" t="str">
        <f>IFERROR(__xludf.DUMMYFUNCTION("""COMPUTED_VALUE"""),"P947")</f>
        <v>P947</v>
      </c>
      <c r="G150" s="1">
        <f>IFERROR(__xludf.DUMMYFUNCTION("""COMPUTED_VALUE"""),333.0)</f>
        <v>333</v>
      </c>
    </row>
    <row r="151">
      <c r="A151" s="1" t="str">
        <f t="shared" si="1"/>
        <v>EN P3864 391</v>
      </c>
      <c r="C151" s="1" t="str">
        <f t="shared" si="2"/>
        <v>PT P3864</v>
      </c>
      <c r="E151" s="1" t="str">
        <f>IFERROR(__xludf.DUMMYFUNCTION("SPLIT(A:A,"" "",TRUE,TRUE)"),"EN")</f>
        <v>EN</v>
      </c>
      <c r="F151" s="1" t="str">
        <f>IFERROR(__xludf.DUMMYFUNCTION("""COMPUTED_VALUE"""),"P3864")</f>
        <v>P3864</v>
      </c>
      <c r="G151" s="1">
        <f>IFERROR(__xludf.DUMMYFUNCTION("""COMPUTED_VALUE"""),391.0)</f>
        <v>391</v>
      </c>
    </row>
    <row r="152">
      <c r="A152" s="1" t="str">
        <f t="shared" si="1"/>
        <v>EN P4465 195</v>
      </c>
      <c r="C152" s="1" t="str">
        <f t="shared" si="2"/>
        <v>PT P4465</v>
      </c>
      <c r="E152" s="1" t="str">
        <f>IFERROR(__xludf.DUMMYFUNCTION("SPLIT(A:A,"" "",TRUE,TRUE)"),"EN")</f>
        <v>EN</v>
      </c>
      <c r="F152" s="1" t="str">
        <f>IFERROR(__xludf.DUMMYFUNCTION("""COMPUTED_VALUE"""),"P4465")</f>
        <v>P4465</v>
      </c>
      <c r="G152" s="1">
        <f>IFERROR(__xludf.DUMMYFUNCTION("""COMPUTED_VALUE"""),195.0)</f>
        <v>195</v>
      </c>
    </row>
    <row r="153">
      <c r="A153" s="1" t="str">
        <f t="shared" si="1"/>
        <v>EN P2276 397</v>
      </c>
      <c r="C153" s="1" t="str">
        <f t="shared" si="2"/>
        <v>PT P2276</v>
      </c>
      <c r="E153" s="1" t="str">
        <f>IFERROR(__xludf.DUMMYFUNCTION("SPLIT(A:A,"" "",TRUE,TRUE)"),"EN")</f>
        <v>EN</v>
      </c>
      <c r="F153" s="1" t="str">
        <f>IFERROR(__xludf.DUMMYFUNCTION("""COMPUTED_VALUE"""),"P2276")</f>
        <v>P2276</v>
      </c>
      <c r="G153" s="1">
        <f>IFERROR(__xludf.DUMMYFUNCTION("""COMPUTED_VALUE"""),397.0)</f>
        <v>397</v>
      </c>
    </row>
    <row r="154">
      <c r="A154" s="1" t="str">
        <f t="shared" si="1"/>
        <v>EN P5409 135</v>
      </c>
      <c r="C154" s="1" t="str">
        <f t="shared" si="2"/>
        <v>PT P5409</v>
      </c>
      <c r="E154" s="1" t="str">
        <f>IFERROR(__xludf.DUMMYFUNCTION("SPLIT(A:A,"" "",TRUE,TRUE)"),"EN")</f>
        <v>EN</v>
      </c>
      <c r="F154" s="1" t="str">
        <f>IFERROR(__xludf.DUMMYFUNCTION("""COMPUTED_VALUE"""),"P5409")</f>
        <v>P5409</v>
      </c>
      <c r="G154" s="1">
        <f>IFERROR(__xludf.DUMMYFUNCTION("""COMPUTED_VALUE"""),135.0)</f>
        <v>135</v>
      </c>
    </row>
    <row r="155">
      <c r="A155" s="1" t="str">
        <f t="shared" si="1"/>
        <v>EN P3480 212</v>
      </c>
      <c r="C155" s="1" t="str">
        <f t="shared" si="2"/>
        <v>PT P3480</v>
      </c>
      <c r="E155" s="1" t="str">
        <f>IFERROR(__xludf.DUMMYFUNCTION("SPLIT(A:A,"" "",TRUE,TRUE)"),"EN")</f>
        <v>EN</v>
      </c>
      <c r="F155" s="1" t="str">
        <f>IFERROR(__xludf.DUMMYFUNCTION("""COMPUTED_VALUE"""),"P3480")</f>
        <v>P3480</v>
      </c>
      <c r="G155" s="1">
        <f>IFERROR(__xludf.DUMMYFUNCTION("""COMPUTED_VALUE"""),212.0)</f>
        <v>212</v>
      </c>
    </row>
    <row r="156">
      <c r="A156" s="1" t="str">
        <f t="shared" si="1"/>
        <v>EN P918 78</v>
      </c>
      <c r="C156" s="1" t="str">
        <f t="shared" si="2"/>
        <v>PT P918</v>
      </c>
      <c r="E156" s="1" t="str">
        <f>IFERROR(__xludf.DUMMYFUNCTION("SPLIT(A:A,"" "",TRUE,TRUE)"),"EN")</f>
        <v>EN</v>
      </c>
      <c r="F156" s="1" t="str">
        <f>IFERROR(__xludf.DUMMYFUNCTION("""COMPUTED_VALUE"""),"P918")</f>
        <v>P918</v>
      </c>
      <c r="G156" s="1">
        <f>IFERROR(__xludf.DUMMYFUNCTION("""COMPUTED_VALUE"""),78.0)</f>
        <v>78</v>
      </c>
    </row>
    <row r="157">
      <c r="A157" s="1" t="str">
        <f t="shared" si="1"/>
        <v>EN P4527 293</v>
      </c>
      <c r="C157" s="1" t="str">
        <f t="shared" si="2"/>
        <v>PT P4527</v>
      </c>
      <c r="E157" s="1" t="str">
        <f>IFERROR(__xludf.DUMMYFUNCTION("SPLIT(A:A,"" "",TRUE,TRUE)"),"EN")</f>
        <v>EN</v>
      </c>
      <c r="F157" s="1" t="str">
        <f>IFERROR(__xludf.DUMMYFUNCTION("""COMPUTED_VALUE"""),"P4527")</f>
        <v>P4527</v>
      </c>
      <c r="G157" s="1">
        <f>IFERROR(__xludf.DUMMYFUNCTION("""COMPUTED_VALUE"""),293.0)</f>
        <v>293</v>
      </c>
    </row>
    <row r="158">
      <c r="A158" s="1" t="str">
        <f t="shared" si="1"/>
        <v>EN P5726 64</v>
      </c>
      <c r="C158" s="1" t="str">
        <f t="shared" si="2"/>
        <v>PT P5726</v>
      </c>
      <c r="E158" s="1" t="str">
        <f>IFERROR(__xludf.DUMMYFUNCTION("SPLIT(A:A,"" "",TRUE,TRUE)"),"EN")</f>
        <v>EN</v>
      </c>
      <c r="F158" s="1" t="str">
        <f>IFERROR(__xludf.DUMMYFUNCTION("""COMPUTED_VALUE"""),"P5726")</f>
        <v>P5726</v>
      </c>
      <c r="G158" s="1">
        <f>IFERROR(__xludf.DUMMYFUNCTION("""COMPUTED_VALUE"""),64.0)</f>
        <v>64</v>
      </c>
    </row>
    <row r="159">
      <c r="A159" s="1" t="str">
        <f t="shared" si="1"/>
        <v>EN P5387 111</v>
      </c>
      <c r="C159" s="1" t="str">
        <f t="shared" si="2"/>
        <v>PT P5387</v>
      </c>
      <c r="E159" s="1" t="str">
        <f>IFERROR(__xludf.DUMMYFUNCTION("SPLIT(A:A,"" "",TRUE,TRUE)"),"EN")</f>
        <v>EN</v>
      </c>
      <c r="F159" s="1" t="str">
        <f>IFERROR(__xludf.DUMMYFUNCTION("""COMPUTED_VALUE"""),"P5387")</f>
        <v>P5387</v>
      </c>
      <c r="G159" s="1">
        <f>IFERROR(__xludf.DUMMYFUNCTION("""COMPUTED_VALUE"""),111.0)</f>
        <v>111</v>
      </c>
    </row>
    <row r="160">
      <c r="A160" s="1" t="str">
        <f t="shared" si="1"/>
        <v>EN P5924 199</v>
      </c>
      <c r="C160" s="1" t="str">
        <f t="shared" si="2"/>
        <v>PT P5924</v>
      </c>
      <c r="E160" s="1" t="str">
        <f>IFERROR(__xludf.DUMMYFUNCTION("SPLIT(A:A,"" "",TRUE,TRUE)"),"EN")</f>
        <v>EN</v>
      </c>
      <c r="F160" s="1" t="str">
        <f>IFERROR(__xludf.DUMMYFUNCTION("""COMPUTED_VALUE"""),"P5924")</f>
        <v>P5924</v>
      </c>
      <c r="G160" s="1">
        <f>IFERROR(__xludf.DUMMYFUNCTION("""COMPUTED_VALUE"""),199.0)</f>
        <v>199</v>
      </c>
    </row>
    <row r="161">
      <c r="A161" s="1" t="str">
        <f t="shared" si="1"/>
        <v>EN P1981 75</v>
      </c>
      <c r="C161" s="1" t="str">
        <f t="shared" si="2"/>
        <v>PT P1981</v>
      </c>
      <c r="E161" s="1" t="str">
        <f>IFERROR(__xludf.DUMMYFUNCTION("SPLIT(A:A,"" "",TRUE,TRUE)"),"EN")</f>
        <v>EN</v>
      </c>
      <c r="F161" s="1" t="str">
        <f>IFERROR(__xludf.DUMMYFUNCTION("""COMPUTED_VALUE"""),"P1981")</f>
        <v>P1981</v>
      </c>
      <c r="G161" s="1">
        <f>IFERROR(__xludf.DUMMYFUNCTION("""COMPUTED_VALUE"""),75.0)</f>
        <v>75</v>
      </c>
    </row>
    <row r="162">
      <c r="A162" s="1" t="str">
        <f t="shared" si="1"/>
        <v>EN P2770 73</v>
      </c>
      <c r="C162" s="1" t="str">
        <f t="shared" si="2"/>
        <v>PT P2770</v>
      </c>
      <c r="E162" s="1" t="str">
        <f>IFERROR(__xludf.DUMMYFUNCTION("SPLIT(A:A,"" "",TRUE,TRUE)"),"EN")</f>
        <v>EN</v>
      </c>
      <c r="F162" s="1" t="str">
        <f>IFERROR(__xludf.DUMMYFUNCTION("""COMPUTED_VALUE"""),"P2770")</f>
        <v>P2770</v>
      </c>
      <c r="G162" s="1">
        <f>IFERROR(__xludf.DUMMYFUNCTION("""COMPUTED_VALUE"""),73.0)</f>
        <v>73</v>
      </c>
    </row>
    <row r="163">
      <c r="A163" s="1" t="str">
        <f t="shared" si="1"/>
        <v>EN P367 32</v>
      </c>
      <c r="C163" s="1" t="str">
        <f t="shared" si="2"/>
        <v>PT P367</v>
      </c>
      <c r="E163" s="1" t="str">
        <f>IFERROR(__xludf.DUMMYFUNCTION("SPLIT(A:A,"" "",TRUE,TRUE)"),"EN")</f>
        <v>EN</v>
      </c>
      <c r="F163" s="1" t="str">
        <f>IFERROR(__xludf.DUMMYFUNCTION("""COMPUTED_VALUE"""),"P367")</f>
        <v>P367</v>
      </c>
      <c r="G163" s="1">
        <f>IFERROR(__xludf.DUMMYFUNCTION("""COMPUTED_VALUE"""),32.0)</f>
        <v>32</v>
      </c>
    </row>
    <row r="164">
      <c r="A164" s="1" t="str">
        <f t="shared" si="1"/>
        <v>EN P2575 70</v>
      </c>
      <c r="C164" s="1" t="str">
        <f t="shared" si="2"/>
        <v>PT P2575</v>
      </c>
      <c r="E164" s="1" t="str">
        <f>IFERROR(__xludf.DUMMYFUNCTION("SPLIT(A:A,"" "",TRUE,TRUE)"),"EN")</f>
        <v>EN</v>
      </c>
      <c r="F164" s="1" t="str">
        <f>IFERROR(__xludf.DUMMYFUNCTION("""COMPUTED_VALUE"""),"P2575")</f>
        <v>P2575</v>
      </c>
      <c r="G164" s="1">
        <f>IFERROR(__xludf.DUMMYFUNCTION("""COMPUTED_VALUE"""),70.0)</f>
        <v>70</v>
      </c>
    </row>
    <row r="165">
      <c r="A165" s="1" t="str">
        <f t="shared" si="1"/>
        <v>EN P767 94</v>
      </c>
      <c r="C165" s="1" t="str">
        <f t="shared" si="2"/>
        <v>PT P767</v>
      </c>
      <c r="E165" s="1" t="str">
        <f>IFERROR(__xludf.DUMMYFUNCTION("SPLIT(A:A,"" "",TRUE,TRUE)"),"EN")</f>
        <v>EN</v>
      </c>
      <c r="F165" s="1" t="str">
        <f>IFERROR(__xludf.DUMMYFUNCTION("""COMPUTED_VALUE"""),"P767")</f>
        <v>P767</v>
      </c>
      <c r="G165" s="1">
        <f>IFERROR(__xludf.DUMMYFUNCTION("""COMPUTED_VALUE"""),94.0)</f>
        <v>94</v>
      </c>
    </row>
    <row r="166">
      <c r="A166" s="1" t="str">
        <f t="shared" si="1"/>
        <v>EN P477 103</v>
      </c>
      <c r="C166" s="1" t="str">
        <f t="shared" si="2"/>
        <v>PT P477</v>
      </c>
      <c r="E166" s="1" t="str">
        <f>IFERROR(__xludf.DUMMYFUNCTION("SPLIT(A:A,"" "",TRUE,TRUE)"),"EN")</f>
        <v>EN</v>
      </c>
      <c r="F166" s="1" t="str">
        <f>IFERROR(__xludf.DUMMYFUNCTION("""COMPUTED_VALUE"""),"P477")</f>
        <v>P477</v>
      </c>
      <c r="G166" s="1">
        <f>IFERROR(__xludf.DUMMYFUNCTION("""COMPUTED_VALUE"""),103.0)</f>
        <v>103</v>
      </c>
    </row>
    <row r="167">
      <c r="A167" s="1" t="str">
        <f t="shared" si="1"/>
        <v>EN P3571 59</v>
      </c>
      <c r="C167" s="1" t="str">
        <f t="shared" si="2"/>
        <v>PT P3571</v>
      </c>
      <c r="E167" s="1" t="str">
        <f>IFERROR(__xludf.DUMMYFUNCTION("SPLIT(A:A,"" "",TRUE,TRUE)"),"EN")</f>
        <v>EN</v>
      </c>
      <c r="F167" s="1" t="str">
        <f>IFERROR(__xludf.DUMMYFUNCTION("""COMPUTED_VALUE"""),"P3571")</f>
        <v>P3571</v>
      </c>
      <c r="G167" s="1">
        <f>IFERROR(__xludf.DUMMYFUNCTION("""COMPUTED_VALUE"""),59.0)</f>
        <v>59</v>
      </c>
    </row>
    <row r="168">
      <c r="A168" s="1" t="str">
        <f t="shared" si="1"/>
        <v>EN P4444 182</v>
      </c>
      <c r="C168" s="1" t="str">
        <f t="shared" si="2"/>
        <v>PT P4444</v>
      </c>
      <c r="E168" s="1" t="str">
        <f>IFERROR(__xludf.DUMMYFUNCTION("SPLIT(A:A,"" "",TRUE,TRUE)"),"EN")</f>
        <v>EN</v>
      </c>
      <c r="F168" s="1" t="str">
        <f>IFERROR(__xludf.DUMMYFUNCTION("""COMPUTED_VALUE"""),"P4444")</f>
        <v>P4444</v>
      </c>
      <c r="G168" s="1">
        <f>IFERROR(__xludf.DUMMYFUNCTION("""COMPUTED_VALUE"""),182.0)</f>
        <v>182</v>
      </c>
    </row>
    <row r="169">
      <c r="A169" s="1" t="str">
        <f t="shared" si="1"/>
        <v>EN P2516 214</v>
      </c>
      <c r="C169" s="1" t="str">
        <f t="shared" si="2"/>
        <v>PT P2516</v>
      </c>
      <c r="E169" s="1" t="str">
        <f>IFERROR(__xludf.DUMMYFUNCTION("SPLIT(A:A,"" "",TRUE,TRUE)"),"EN")</f>
        <v>EN</v>
      </c>
      <c r="F169" s="1" t="str">
        <f>IFERROR(__xludf.DUMMYFUNCTION("""COMPUTED_VALUE"""),"P2516")</f>
        <v>P2516</v>
      </c>
      <c r="G169" s="1">
        <f>IFERROR(__xludf.DUMMYFUNCTION("""COMPUTED_VALUE"""),214.0)</f>
        <v>214</v>
      </c>
    </row>
    <row r="170">
      <c r="A170" s="1" t="str">
        <f t="shared" si="1"/>
        <v>EN P5025 307</v>
      </c>
      <c r="C170" s="1" t="str">
        <f t="shared" si="2"/>
        <v>PT P5025</v>
      </c>
      <c r="E170" s="1" t="str">
        <f>IFERROR(__xludf.DUMMYFUNCTION("SPLIT(A:A,"" "",TRUE,TRUE)"),"EN")</f>
        <v>EN</v>
      </c>
      <c r="F170" s="1" t="str">
        <f>IFERROR(__xludf.DUMMYFUNCTION("""COMPUTED_VALUE"""),"P5025")</f>
        <v>P5025</v>
      </c>
      <c r="G170" s="1">
        <f>IFERROR(__xludf.DUMMYFUNCTION("""COMPUTED_VALUE"""),307.0)</f>
        <v>307</v>
      </c>
    </row>
    <row r="171">
      <c r="A171" s="1" t="str">
        <f t="shared" si="1"/>
        <v>EN P1065 85</v>
      </c>
      <c r="C171" s="1" t="str">
        <f t="shared" si="2"/>
        <v>PT P1065</v>
      </c>
      <c r="E171" s="1" t="str">
        <f>IFERROR(__xludf.DUMMYFUNCTION("SPLIT(A:A,"" "",TRUE,TRUE)"),"EN")</f>
        <v>EN</v>
      </c>
      <c r="F171" s="1" t="str">
        <f>IFERROR(__xludf.DUMMYFUNCTION("""COMPUTED_VALUE"""),"P1065")</f>
        <v>P1065</v>
      </c>
      <c r="G171" s="1">
        <f>IFERROR(__xludf.DUMMYFUNCTION("""COMPUTED_VALUE"""),85.0)</f>
        <v>85</v>
      </c>
    </row>
    <row r="172">
      <c r="A172" s="1" t="str">
        <f t="shared" si="1"/>
        <v>EN P2251 112</v>
      </c>
      <c r="C172" s="1" t="str">
        <f t="shared" si="2"/>
        <v>PT P2251</v>
      </c>
      <c r="E172" s="1" t="str">
        <f>IFERROR(__xludf.DUMMYFUNCTION("SPLIT(A:A,"" "",TRUE,TRUE)"),"EN")</f>
        <v>EN</v>
      </c>
      <c r="F172" s="1" t="str">
        <f>IFERROR(__xludf.DUMMYFUNCTION("""COMPUTED_VALUE"""),"P2251")</f>
        <v>P2251</v>
      </c>
      <c r="G172" s="1">
        <f>IFERROR(__xludf.DUMMYFUNCTION("""COMPUTED_VALUE"""),112.0)</f>
        <v>112</v>
      </c>
    </row>
    <row r="173">
      <c r="A173" s="1" t="str">
        <f t="shared" si="1"/>
        <v>EN P4455 255</v>
      </c>
      <c r="C173" s="1" t="str">
        <f t="shared" si="2"/>
        <v>PT P4455</v>
      </c>
      <c r="E173" s="1" t="str">
        <f>IFERROR(__xludf.DUMMYFUNCTION("SPLIT(A:A,"" "",TRUE,TRUE)"),"EN")</f>
        <v>EN</v>
      </c>
      <c r="F173" s="1" t="str">
        <f>IFERROR(__xludf.DUMMYFUNCTION("""COMPUTED_VALUE"""),"P4455")</f>
        <v>P4455</v>
      </c>
      <c r="G173" s="1">
        <f>IFERROR(__xludf.DUMMYFUNCTION("""COMPUTED_VALUE"""),255.0)</f>
        <v>255</v>
      </c>
    </row>
    <row r="174">
      <c r="A174" s="1" t="str">
        <f t="shared" si="1"/>
        <v>EN P3679 190</v>
      </c>
      <c r="C174" s="1" t="str">
        <f t="shared" si="2"/>
        <v>PT P3679</v>
      </c>
      <c r="E174" s="1" t="str">
        <f>IFERROR(__xludf.DUMMYFUNCTION("SPLIT(A:A,"" "",TRUE,TRUE)"),"EN")</f>
        <v>EN</v>
      </c>
      <c r="F174" s="1" t="str">
        <f>IFERROR(__xludf.DUMMYFUNCTION("""COMPUTED_VALUE"""),"P3679")</f>
        <v>P3679</v>
      </c>
      <c r="G174" s="1">
        <f>IFERROR(__xludf.DUMMYFUNCTION("""COMPUTED_VALUE"""),190.0)</f>
        <v>190</v>
      </c>
    </row>
    <row r="175">
      <c r="A175" s="1" t="str">
        <f t="shared" si="1"/>
        <v>EN P2044 164</v>
      </c>
      <c r="C175" s="1" t="str">
        <f t="shared" si="2"/>
        <v>PT P2044</v>
      </c>
      <c r="E175" s="1" t="str">
        <f>IFERROR(__xludf.DUMMYFUNCTION("SPLIT(A:A,"" "",TRUE,TRUE)"),"EN")</f>
        <v>EN</v>
      </c>
      <c r="F175" s="1" t="str">
        <f>IFERROR(__xludf.DUMMYFUNCTION("""COMPUTED_VALUE"""),"P2044")</f>
        <v>P2044</v>
      </c>
      <c r="G175" s="1">
        <f>IFERROR(__xludf.DUMMYFUNCTION("""COMPUTED_VALUE"""),164.0)</f>
        <v>164</v>
      </c>
    </row>
    <row r="176">
      <c r="A176" s="1" t="str">
        <f t="shared" si="1"/>
        <v>EN P2782 367</v>
      </c>
      <c r="C176" s="1" t="str">
        <f t="shared" si="2"/>
        <v>PT P2782</v>
      </c>
      <c r="E176" s="1" t="str">
        <f>IFERROR(__xludf.DUMMYFUNCTION("SPLIT(A:A,"" "",TRUE,TRUE)"),"EN")</f>
        <v>EN</v>
      </c>
      <c r="F176" s="1" t="str">
        <f>IFERROR(__xludf.DUMMYFUNCTION("""COMPUTED_VALUE"""),"P2782")</f>
        <v>P2782</v>
      </c>
      <c r="G176" s="1">
        <f>IFERROR(__xludf.DUMMYFUNCTION("""COMPUTED_VALUE"""),367.0)</f>
        <v>367</v>
      </c>
    </row>
    <row r="177">
      <c r="A177" s="1" t="str">
        <f t="shared" si="1"/>
        <v>EN P478 152</v>
      </c>
      <c r="C177" s="1" t="str">
        <f t="shared" si="2"/>
        <v>PT P478</v>
      </c>
      <c r="E177" s="1" t="str">
        <f>IFERROR(__xludf.DUMMYFUNCTION("SPLIT(A:A,"" "",TRUE,TRUE)"),"EN")</f>
        <v>EN</v>
      </c>
      <c r="F177" s="1" t="str">
        <f>IFERROR(__xludf.DUMMYFUNCTION("""COMPUTED_VALUE"""),"P478")</f>
        <v>P478</v>
      </c>
      <c r="G177" s="1">
        <f>IFERROR(__xludf.DUMMYFUNCTION("""COMPUTED_VALUE"""),152.0)</f>
        <v>152</v>
      </c>
    </row>
    <row r="178">
      <c r="A178" s="1" t="str">
        <f t="shared" si="1"/>
        <v>EN P4884 145</v>
      </c>
      <c r="C178" s="1" t="str">
        <f t="shared" si="2"/>
        <v>PT P4884</v>
      </c>
      <c r="E178" s="1" t="str">
        <f>IFERROR(__xludf.DUMMYFUNCTION("SPLIT(A:A,"" "",TRUE,TRUE)"),"EN")</f>
        <v>EN</v>
      </c>
      <c r="F178" s="1" t="str">
        <f>IFERROR(__xludf.DUMMYFUNCTION("""COMPUTED_VALUE"""),"P4884")</f>
        <v>P4884</v>
      </c>
      <c r="G178" s="1">
        <f>IFERROR(__xludf.DUMMYFUNCTION("""COMPUTED_VALUE"""),145.0)</f>
        <v>145</v>
      </c>
    </row>
    <row r="179">
      <c r="A179" s="1" t="str">
        <f t="shared" si="1"/>
        <v>EN P5671 283</v>
      </c>
      <c r="C179" s="1" t="str">
        <f t="shared" si="2"/>
        <v>PT P5671</v>
      </c>
      <c r="E179" s="1" t="str">
        <f>IFERROR(__xludf.DUMMYFUNCTION("SPLIT(A:A,"" "",TRUE,TRUE)"),"EN")</f>
        <v>EN</v>
      </c>
      <c r="F179" s="1" t="str">
        <f>IFERROR(__xludf.DUMMYFUNCTION("""COMPUTED_VALUE"""),"P5671")</f>
        <v>P5671</v>
      </c>
      <c r="G179" s="1">
        <f>IFERROR(__xludf.DUMMYFUNCTION("""COMPUTED_VALUE"""),283.0)</f>
        <v>283</v>
      </c>
    </row>
    <row r="180">
      <c r="A180" s="1" t="str">
        <f t="shared" si="1"/>
        <v>EN P2423 298</v>
      </c>
      <c r="C180" s="1" t="str">
        <f t="shared" si="2"/>
        <v>PT P2423</v>
      </c>
      <c r="E180" s="1" t="str">
        <f>IFERROR(__xludf.DUMMYFUNCTION("SPLIT(A:A,"" "",TRUE,TRUE)"),"EN")</f>
        <v>EN</v>
      </c>
      <c r="F180" s="1" t="str">
        <f>IFERROR(__xludf.DUMMYFUNCTION("""COMPUTED_VALUE"""),"P2423")</f>
        <v>P2423</v>
      </c>
      <c r="G180" s="1">
        <f>IFERROR(__xludf.DUMMYFUNCTION("""COMPUTED_VALUE"""),298.0)</f>
        <v>298</v>
      </c>
    </row>
    <row r="181">
      <c r="A181" s="1" t="str">
        <f t="shared" si="1"/>
        <v>EN P2880 219</v>
      </c>
      <c r="C181" s="1" t="str">
        <f t="shared" si="2"/>
        <v>PT P2880</v>
      </c>
      <c r="E181" s="1" t="str">
        <f>IFERROR(__xludf.DUMMYFUNCTION("SPLIT(A:A,"" "",TRUE,TRUE)"),"EN")</f>
        <v>EN</v>
      </c>
      <c r="F181" s="1" t="str">
        <f>IFERROR(__xludf.DUMMYFUNCTION("""COMPUTED_VALUE"""),"P2880")</f>
        <v>P2880</v>
      </c>
      <c r="G181" s="1">
        <f>IFERROR(__xludf.DUMMYFUNCTION("""COMPUTED_VALUE"""),219.0)</f>
        <v>219</v>
      </c>
    </row>
    <row r="182">
      <c r="A182" s="1" t="str">
        <f t="shared" si="1"/>
        <v>EN P686 152</v>
      </c>
      <c r="C182" s="1" t="str">
        <f t="shared" si="2"/>
        <v>PT P686</v>
      </c>
      <c r="E182" s="1" t="str">
        <f>IFERROR(__xludf.DUMMYFUNCTION("SPLIT(A:A,"" "",TRUE,TRUE)"),"EN")</f>
        <v>EN</v>
      </c>
      <c r="F182" s="1" t="str">
        <f>IFERROR(__xludf.DUMMYFUNCTION("""COMPUTED_VALUE"""),"P686")</f>
        <v>P686</v>
      </c>
      <c r="G182" s="1">
        <f>IFERROR(__xludf.DUMMYFUNCTION("""COMPUTED_VALUE"""),152.0)</f>
        <v>152</v>
      </c>
    </row>
    <row r="183">
      <c r="A183" s="1" t="str">
        <f t="shared" si="1"/>
        <v>EN P5017 323</v>
      </c>
      <c r="C183" s="1" t="str">
        <f t="shared" si="2"/>
        <v>PT P5017</v>
      </c>
      <c r="E183" s="1" t="str">
        <f>IFERROR(__xludf.DUMMYFUNCTION("SPLIT(A:A,"" "",TRUE,TRUE)"),"EN")</f>
        <v>EN</v>
      </c>
      <c r="F183" s="1" t="str">
        <f>IFERROR(__xludf.DUMMYFUNCTION("""COMPUTED_VALUE"""),"P5017")</f>
        <v>P5017</v>
      </c>
      <c r="G183" s="1">
        <f>IFERROR(__xludf.DUMMYFUNCTION("""COMPUTED_VALUE"""),323.0)</f>
        <v>323</v>
      </c>
    </row>
    <row r="184">
      <c r="A184" s="1" t="str">
        <f t="shared" si="1"/>
        <v>EN P3125 107</v>
      </c>
      <c r="C184" s="1" t="str">
        <f t="shared" si="2"/>
        <v>PT P3125</v>
      </c>
      <c r="E184" s="1" t="str">
        <f>IFERROR(__xludf.DUMMYFUNCTION("SPLIT(A:A,"" "",TRUE,TRUE)"),"EN")</f>
        <v>EN</v>
      </c>
      <c r="F184" s="1" t="str">
        <f>IFERROR(__xludf.DUMMYFUNCTION("""COMPUTED_VALUE"""),"P3125")</f>
        <v>P3125</v>
      </c>
      <c r="G184" s="1">
        <f>IFERROR(__xludf.DUMMYFUNCTION("""COMPUTED_VALUE"""),107.0)</f>
        <v>107</v>
      </c>
    </row>
    <row r="185">
      <c r="A185" s="1" t="str">
        <f t="shared" si="1"/>
        <v>EN P3979 344</v>
      </c>
      <c r="C185" s="1" t="str">
        <f t="shared" si="2"/>
        <v>PT P3979</v>
      </c>
      <c r="E185" s="1" t="str">
        <f>IFERROR(__xludf.DUMMYFUNCTION("SPLIT(A:A,"" "",TRUE,TRUE)"),"EN")</f>
        <v>EN</v>
      </c>
      <c r="F185" s="1" t="str">
        <f>IFERROR(__xludf.DUMMYFUNCTION("""COMPUTED_VALUE"""),"P3979")</f>
        <v>P3979</v>
      </c>
      <c r="G185" s="1">
        <f>IFERROR(__xludf.DUMMYFUNCTION("""COMPUTED_VALUE"""),344.0)</f>
        <v>344</v>
      </c>
    </row>
    <row r="186">
      <c r="A186" s="1" t="str">
        <f t="shared" si="1"/>
        <v>EN P2086 119</v>
      </c>
      <c r="C186" s="1" t="str">
        <f t="shared" si="2"/>
        <v>PT P2086</v>
      </c>
      <c r="E186" s="1" t="str">
        <f>IFERROR(__xludf.DUMMYFUNCTION("SPLIT(A:A,"" "",TRUE,TRUE)"),"EN")</f>
        <v>EN</v>
      </c>
      <c r="F186" s="1" t="str">
        <f>IFERROR(__xludf.DUMMYFUNCTION("""COMPUTED_VALUE"""),"P2086")</f>
        <v>P2086</v>
      </c>
      <c r="G186" s="1">
        <f>IFERROR(__xludf.DUMMYFUNCTION("""COMPUTED_VALUE"""),119.0)</f>
        <v>119</v>
      </c>
    </row>
    <row r="187">
      <c r="A187" s="1" t="str">
        <f t="shared" si="1"/>
        <v>EN P2039 333</v>
      </c>
      <c r="C187" s="1" t="str">
        <f t="shared" si="2"/>
        <v>PT P2039</v>
      </c>
      <c r="E187" s="1" t="str">
        <f>IFERROR(__xludf.DUMMYFUNCTION("SPLIT(A:A,"" "",TRUE,TRUE)"),"EN")</f>
        <v>EN</v>
      </c>
      <c r="F187" s="1" t="str">
        <f>IFERROR(__xludf.DUMMYFUNCTION("""COMPUTED_VALUE"""),"P2039")</f>
        <v>P2039</v>
      </c>
      <c r="G187" s="1">
        <f>IFERROR(__xludf.DUMMYFUNCTION("""COMPUTED_VALUE"""),333.0)</f>
        <v>333</v>
      </c>
    </row>
    <row r="188">
      <c r="A188" s="1" t="str">
        <f t="shared" si="1"/>
        <v>EN P155 276</v>
      </c>
      <c r="C188" s="1" t="str">
        <f t="shared" si="2"/>
        <v>PT P155</v>
      </c>
      <c r="E188" s="1" t="str">
        <f>IFERROR(__xludf.DUMMYFUNCTION("SPLIT(A:A,"" "",TRUE,TRUE)"),"EN")</f>
        <v>EN</v>
      </c>
      <c r="F188" s="1" t="str">
        <f>IFERROR(__xludf.DUMMYFUNCTION("""COMPUTED_VALUE"""),"P155")</f>
        <v>P155</v>
      </c>
      <c r="G188" s="1">
        <f>IFERROR(__xludf.DUMMYFUNCTION("""COMPUTED_VALUE"""),276.0)</f>
        <v>276</v>
      </c>
    </row>
    <row r="189">
      <c r="A189" s="1" t="str">
        <f t="shared" si="1"/>
        <v>EN P2326 287</v>
      </c>
      <c r="C189" s="1" t="str">
        <f t="shared" si="2"/>
        <v>PT P2326</v>
      </c>
      <c r="E189" s="1" t="str">
        <f>IFERROR(__xludf.DUMMYFUNCTION("SPLIT(A:A,"" "",TRUE,TRUE)"),"EN")</f>
        <v>EN</v>
      </c>
      <c r="F189" s="1" t="str">
        <f>IFERROR(__xludf.DUMMYFUNCTION("""COMPUTED_VALUE"""),"P2326")</f>
        <v>P2326</v>
      </c>
      <c r="G189" s="1">
        <f>IFERROR(__xludf.DUMMYFUNCTION("""COMPUTED_VALUE"""),287.0)</f>
        <v>287</v>
      </c>
    </row>
    <row r="190">
      <c r="A190" s="1" t="str">
        <f t="shared" si="1"/>
        <v>EN P5386 57</v>
      </c>
      <c r="C190" s="1" t="str">
        <f t="shared" si="2"/>
        <v>PT P5386</v>
      </c>
      <c r="E190" s="1" t="str">
        <f>IFERROR(__xludf.DUMMYFUNCTION("SPLIT(A:A,"" "",TRUE,TRUE)"),"EN")</f>
        <v>EN</v>
      </c>
      <c r="F190" s="1" t="str">
        <f>IFERROR(__xludf.DUMMYFUNCTION("""COMPUTED_VALUE"""),"P5386")</f>
        <v>P5386</v>
      </c>
      <c r="G190" s="1">
        <f>IFERROR(__xludf.DUMMYFUNCTION("""COMPUTED_VALUE"""),57.0)</f>
        <v>57</v>
      </c>
    </row>
    <row r="191">
      <c r="A191" s="1" t="str">
        <f t="shared" si="1"/>
        <v>EN P3081 104</v>
      </c>
      <c r="C191" s="1" t="str">
        <f t="shared" si="2"/>
        <v>PT P3081</v>
      </c>
      <c r="E191" s="1" t="str">
        <f>IFERROR(__xludf.DUMMYFUNCTION("SPLIT(A:A,"" "",TRUE,TRUE)"),"EN")</f>
        <v>EN</v>
      </c>
      <c r="F191" s="1" t="str">
        <f>IFERROR(__xludf.DUMMYFUNCTION("""COMPUTED_VALUE"""),"P3081")</f>
        <v>P3081</v>
      </c>
      <c r="G191" s="1">
        <f>IFERROR(__xludf.DUMMYFUNCTION("""COMPUTED_VALUE"""),104.0)</f>
        <v>104</v>
      </c>
    </row>
    <row r="192">
      <c r="A192" s="1" t="str">
        <f t="shared" si="1"/>
        <v>EN P4445 240</v>
      </c>
      <c r="C192" s="1" t="str">
        <f t="shared" si="2"/>
        <v>PT P4445</v>
      </c>
      <c r="E192" s="1" t="str">
        <f>IFERROR(__xludf.DUMMYFUNCTION("SPLIT(A:A,"" "",TRUE,TRUE)"),"EN")</f>
        <v>EN</v>
      </c>
      <c r="F192" s="1" t="str">
        <f>IFERROR(__xludf.DUMMYFUNCTION("""COMPUTED_VALUE"""),"P4445")</f>
        <v>P4445</v>
      </c>
      <c r="G192" s="1">
        <f>IFERROR(__xludf.DUMMYFUNCTION("""COMPUTED_VALUE"""),240.0)</f>
        <v>240</v>
      </c>
    </row>
    <row r="193">
      <c r="A193" s="1" t="str">
        <f t="shared" si="1"/>
        <v>EN P3729 113</v>
      </c>
      <c r="C193" s="1" t="str">
        <f t="shared" si="2"/>
        <v>PT P3729</v>
      </c>
      <c r="E193" s="1" t="str">
        <f>IFERROR(__xludf.DUMMYFUNCTION("SPLIT(A:A,"" "",TRUE,TRUE)"),"EN")</f>
        <v>EN</v>
      </c>
      <c r="F193" s="1" t="str">
        <f>IFERROR(__xludf.DUMMYFUNCTION("""COMPUTED_VALUE"""),"P3729")</f>
        <v>P3729</v>
      </c>
      <c r="G193" s="1">
        <f>IFERROR(__xludf.DUMMYFUNCTION("""COMPUTED_VALUE"""),113.0)</f>
        <v>113</v>
      </c>
    </row>
    <row r="194">
      <c r="A194" s="1" t="str">
        <f t="shared" si="1"/>
        <v>EN P1136 337</v>
      </c>
      <c r="C194" s="1" t="str">
        <f t="shared" si="2"/>
        <v>PT P1136</v>
      </c>
      <c r="E194" s="1" t="str">
        <f>IFERROR(__xludf.DUMMYFUNCTION("SPLIT(A:A,"" "",TRUE,TRUE)"),"EN")</f>
        <v>EN</v>
      </c>
      <c r="F194" s="1" t="str">
        <f>IFERROR(__xludf.DUMMYFUNCTION("""COMPUTED_VALUE"""),"P1136")</f>
        <v>P1136</v>
      </c>
      <c r="G194" s="1">
        <f>IFERROR(__xludf.DUMMYFUNCTION("""COMPUTED_VALUE"""),337.0)</f>
        <v>337</v>
      </c>
    </row>
    <row r="195">
      <c r="A195" s="1" t="str">
        <f t="shared" si="1"/>
        <v>EN P1841 358</v>
      </c>
      <c r="C195" s="1" t="str">
        <f t="shared" si="2"/>
        <v>PT P1841</v>
      </c>
      <c r="E195" s="1" t="str">
        <f>IFERROR(__xludf.DUMMYFUNCTION("SPLIT(A:A,"" "",TRUE,TRUE)"),"EN")</f>
        <v>EN</v>
      </c>
      <c r="F195" s="1" t="str">
        <f>IFERROR(__xludf.DUMMYFUNCTION("""COMPUTED_VALUE"""),"P1841")</f>
        <v>P1841</v>
      </c>
      <c r="G195" s="1">
        <f>IFERROR(__xludf.DUMMYFUNCTION("""COMPUTED_VALUE"""),358.0)</f>
        <v>358</v>
      </c>
    </row>
    <row r="196">
      <c r="A196" s="1" t="str">
        <f t="shared" si="1"/>
        <v>EN P1904 234</v>
      </c>
      <c r="C196" s="1" t="str">
        <f t="shared" si="2"/>
        <v>PT P1904</v>
      </c>
      <c r="E196" s="1" t="str">
        <f>IFERROR(__xludf.DUMMYFUNCTION("SPLIT(A:A,"" "",TRUE,TRUE)"),"EN")</f>
        <v>EN</v>
      </c>
      <c r="F196" s="1" t="str">
        <f>IFERROR(__xludf.DUMMYFUNCTION("""COMPUTED_VALUE"""),"P1904")</f>
        <v>P1904</v>
      </c>
      <c r="G196" s="1">
        <f>IFERROR(__xludf.DUMMYFUNCTION("""COMPUTED_VALUE"""),234.0)</f>
        <v>234</v>
      </c>
    </row>
    <row r="197">
      <c r="A197" s="1" t="str">
        <f t="shared" si="1"/>
        <v>EN P4785 326</v>
      </c>
      <c r="C197" s="1" t="str">
        <f t="shared" si="2"/>
        <v>PT P4785</v>
      </c>
      <c r="E197" s="1" t="str">
        <f>IFERROR(__xludf.DUMMYFUNCTION("SPLIT(A:A,"" "",TRUE,TRUE)"),"EN")</f>
        <v>EN</v>
      </c>
      <c r="F197" s="1" t="str">
        <f>IFERROR(__xludf.DUMMYFUNCTION("""COMPUTED_VALUE"""),"P4785")</f>
        <v>P4785</v>
      </c>
      <c r="G197" s="1">
        <f>IFERROR(__xludf.DUMMYFUNCTION("""COMPUTED_VALUE"""),326.0)</f>
        <v>326</v>
      </c>
    </row>
    <row r="198">
      <c r="A198" s="1" t="str">
        <f t="shared" si="1"/>
        <v>EN P757 34</v>
      </c>
      <c r="C198" s="1" t="str">
        <f t="shared" si="2"/>
        <v>PT P757</v>
      </c>
      <c r="E198" s="1" t="str">
        <f>IFERROR(__xludf.DUMMYFUNCTION("SPLIT(A:A,"" "",TRUE,TRUE)"),"EN")</f>
        <v>EN</v>
      </c>
      <c r="F198" s="1" t="str">
        <f>IFERROR(__xludf.DUMMYFUNCTION("""COMPUTED_VALUE"""),"P757")</f>
        <v>P757</v>
      </c>
      <c r="G198" s="1">
        <f>IFERROR(__xludf.DUMMYFUNCTION("""COMPUTED_VALUE"""),34.0)</f>
        <v>34</v>
      </c>
    </row>
    <row r="199">
      <c r="A199" s="1" t="str">
        <f t="shared" si="1"/>
        <v>EN P276 335</v>
      </c>
      <c r="C199" s="1" t="str">
        <f t="shared" si="2"/>
        <v>PT P276</v>
      </c>
      <c r="E199" s="1" t="str">
        <f>IFERROR(__xludf.DUMMYFUNCTION("SPLIT(A:A,"" "",TRUE,TRUE)"),"EN")</f>
        <v>EN</v>
      </c>
      <c r="F199" s="1" t="str">
        <f>IFERROR(__xludf.DUMMYFUNCTION("""COMPUTED_VALUE"""),"P276")</f>
        <v>P276</v>
      </c>
      <c r="G199" s="1">
        <f>IFERROR(__xludf.DUMMYFUNCTION("""COMPUTED_VALUE"""),335.0)</f>
        <v>335</v>
      </c>
    </row>
    <row r="200">
      <c r="A200" s="1" t="str">
        <f t="shared" si="1"/>
        <v>EN P5500 347</v>
      </c>
      <c r="C200" s="1" t="str">
        <f t="shared" si="2"/>
        <v>PT P5500</v>
      </c>
      <c r="E200" s="1" t="str">
        <f>IFERROR(__xludf.DUMMYFUNCTION("SPLIT(A:A,"" "",TRUE,TRUE)"),"EN")</f>
        <v>EN</v>
      </c>
      <c r="F200" s="1" t="str">
        <f>IFERROR(__xludf.DUMMYFUNCTION("""COMPUTED_VALUE"""),"P5500")</f>
        <v>P5500</v>
      </c>
      <c r="G200" s="1">
        <f>IFERROR(__xludf.DUMMYFUNCTION("""COMPUTED_VALUE"""),347.0)</f>
        <v>347</v>
      </c>
    </row>
    <row r="201">
      <c r="A201" s="1" t="str">
        <f t="shared" si="1"/>
        <v>EN P4142 147</v>
      </c>
      <c r="C201" s="1" t="str">
        <f t="shared" si="2"/>
        <v>PT P4142</v>
      </c>
      <c r="E201" s="1" t="str">
        <f>IFERROR(__xludf.DUMMYFUNCTION("SPLIT(A:A,"" "",TRUE,TRUE)"),"EN")</f>
        <v>EN</v>
      </c>
      <c r="F201" s="1" t="str">
        <f>IFERROR(__xludf.DUMMYFUNCTION("""COMPUTED_VALUE"""),"P4142")</f>
        <v>P4142</v>
      </c>
      <c r="G201" s="1">
        <f>IFERROR(__xludf.DUMMYFUNCTION("""COMPUTED_VALUE"""),147.0)</f>
        <v>147</v>
      </c>
    </row>
    <row r="202">
      <c r="A202" s="1" t="str">
        <f t="shared" si="1"/>
        <v>EN P3429 213</v>
      </c>
      <c r="C202" s="1" t="str">
        <f t="shared" si="2"/>
        <v>PT P3429</v>
      </c>
      <c r="E202" s="1" t="str">
        <f>IFERROR(__xludf.DUMMYFUNCTION("SPLIT(A:A,"" "",TRUE,TRUE)"),"EN")</f>
        <v>EN</v>
      </c>
      <c r="F202" s="1" t="str">
        <f>IFERROR(__xludf.DUMMYFUNCTION("""COMPUTED_VALUE"""),"P3429")</f>
        <v>P3429</v>
      </c>
      <c r="G202" s="1">
        <f>IFERROR(__xludf.DUMMYFUNCTION("""COMPUTED_VALUE"""),213.0)</f>
        <v>213</v>
      </c>
    </row>
    <row r="203">
      <c r="A203" s="1" t="str">
        <f t="shared" si="1"/>
        <v>EN P5398 306</v>
      </c>
      <c r="C203" s="1" t="str">
        <f t="shared" si="2"/>
        <v>PT P5398</v>
      </c>
      <c r="E203" s="1" t="str">
        <f>IFERROR(__xludf.DUMMYFUNCTION("SPLIT(A:A,"" "",TRUE,TRUE)"),"EN")</f>
        <v>EN</v>
      </c>
      <c r="F203" s="1" t="str">
        <f>IFERROR(__xludf.DUMMYFUNCTION("""COMPUTED_VALUE"""),"P5398")</f>
        <v>P5398</v>
      </c>
      <c r="G203" s="1">
        <f>IFERROR(__xludf.DUMMYFUNCTION("""COMPUTED_VALUE"""),306.0)</f>
        <v>306</v>
      </c>
    </row>
    <row r="204">
      <c r="A204" s="1" t="str">
        <f t="shared" si="1"/>
        <v>EN P3470 92</v>
      </c>
      <c r="C204" s="1" t="str">
        <f t="shared" si="2"/>
        <v>PT P3470</v>
      </c>
      <c r="E204" s="1" t="str">
        <f>IFERROR(__xludf.DUMMYFUNCTION("SPLIT(A:A,"" "",TRUE,TRUE)"),"EN")</f>
        <v>EN</v>
      </c>
      <c r="F204" s="1" t="str">
        <f>IFERROR(__xludf.DUMMYFUNCTION("""COMPUTED_VALUE"""),"P3470")</f>
        <v>P3470</v>
      </c>
      <c r="G204" s="1">
        <f>IFERROR(__xludf.DUMMYFUNCTION("""COMPUTED_VALUE"""),92.0)</f>
        <v>92</v>
      </c>
    </row>
    <row r="205">
      <c r="A205" s="1" t="str">
        <f t="shared" si="1"/>
        <v>EN P4201 98</v>
      </c>
      <c r="C205" s="1" t="str">
        <f t="shared" si="2"/>
        <v>PT P4201</v>
      </c>
      <c r="E205" s="1" t="str">
        <f>IFERROR(__xludf.DUMMYFUNCTION("SPLIT(A:A,"" "",TRUE,TRUE)"),"EN")</f>
        <v>EN</v>
      </c>
      <c r="F205" s="1" t="str">
        <f>IFERROR(__xludf.DUMMYFUNCTION("""COMPUTED_VALUE"""),"P4201")</f>
        <v>P4201</v>
      </c>
      <c r="G205" s="1">
        <f>IFERROR(__xludf.DUMMYFUNCTION("""COMPUTED_VALUE"""),98.0)</f>
        <v>98</v>
      </c>
    </row>
    <row r="206">
      <c r="A206" s="1" t="str">
        <f t="shared" si="1"/>
        <v>EN P1327 350</v>
      </c>
      <c r="C206" s="1" t="str">
        <f t="shared" si="2"/>
        <v>PT P1327</v>
      </c>
      <c r="E206" s="1" t="str">
        <f>IFERROR(__xludf.DUMMYFUNCTION("SPLIT(A:A,"" "",TRUE,TRUE)"),"EN")</f>
        <v>EN</v>
      </c>
      <c r="F206" s="1" t="str">
        <f>IFERROR(__xludf.DUMMYFUNCTION("""COMPUTED_VALUE"""),"P1327")</f>
        <v>P1327</v>
      </c>
      <c r="G206" s="1">
        <f>IFERROR(__xludf.DUMMYFUNCTION("""COMPUTED_VALUE"""),350.0)</f>
        <v>350</v>
      </c>
    </row>
    <row r="207">
      <c r="A207" s="1" t="str">
        <f t="shared" si="1"/>
        <v>EN P1431 380</v>
      </c>
      <c r="C207" s="1" t="str">
        <f t="shared" si="2"/>
        <v>PT P1431</v>
      </c>
      <c r="E207" s="1" t="str">
        <f>IFERROR(__xludf.DUMMYFUNCTION("SPLIT(A:A,"" "",TRUE,TRUE)"),"EN")</f>
        <v>EN</v>
      </c>
      <c r="F207" s="1" t="str">
        <f>IFERROR(__xludf.DUMMYFUNCTION("""COMPUTED_VALUE"""),"P1431")</f>
        <v>P1431</v>
      </c>
      <c r="G207" s="1">
        <f>IFERROR(__xludf.DUMMYFUNCTION("""COMPUTED_VALUE"""),380.0)</f>
        <v>380</v>
      </c>
    </row>
    <row r="208">
      <c r="A208" s="1" t="str">
        <f t="shared" si="1"/>
        <v>EN P4483 338</v>
      </c>
      <c r="C208" s="1" t="str">
        <f t="shared" si="2"/>
        <v>PT P4483</v>
      </c>
      <c r="E208" s="1" t="str">
        <f>IFERROR(__xludf.DUMMYFUNCTION("SPLIT(A:A,"" "",TRUE,TRUE)"),"EN")</f>
        <v>EN</v>
      </c>
      <c r="F208" s="1" t="str">
        <f>IFERROR(__xludf.DUMMYFUNCTION("""COMPUTED_VALUE"""),"P4483")</f>
        <v>P4483</v>
      </c>
      <c r="G208" s="1">
        <f>IFERROR(__xludf.DUMMYFUNCTION("""COMPUTED_VALUE"""),338.0)</f>
        <v>338</v>
      </c>
    </row>
    <row r="209">
      <c r="A209" s="1" t="str">
        <f t="shared" si="1"/>
        <v>EN P3464 327</v>
      </c>
      <c r="C209" s="1" t="str">
        <f t="shared" si="2"/>
        <v>PT P3464</v>
      </c>
      <c r="E209" s="1" t="str">
        <f>IFERROR(__xludf.DUMMYFUNCTION("SPLIT(A:A,"" "",TRUE,TRUE)"),"EN")</f>
        <v>EN</v>
      </c>
      <c r="F209" s="1" t="str">
        <f>IFERROR(__xludf.DUMMYFUNCTION("""COMPUTED_VALUE"""),"P3464")</f>
        <v>P3464</v>
      </c>
      <c r="G209" s="1">
        <f>IFERROR(__xludf.DUMMYFUNCTION("""COMPUTED_VALUE"""),327.0)</f>
        <v>327</v>
      </c>
    </row>
    <row r="210">
      <c r="A210" s="1" t="str">
        <f t="shared" si="1"/>
        <v>EN P2792 153</v>
      </c>
      <c r="C210" s="1" t="str">
        <f t="shared" si="2"/>
        <v>PT P2792</v>
      </c>
      <c r="E210" s="1" t="str">
        <f>IFERROR(__xludf.DUMMYFUNCTION("SPLIT(A:A,"" "",TRUE,TRUE)"),"EN")</f>
        <v>EN</v>
      </c>
      <c r="F210" s="1" t="str">
        <f>IFERROR(__xludf.DUMMYFUNCTION("""COMPUTED_VALUE"""),"P2792")</f>
        <v>P2792</v>
      </c>
      <c r="G210" s="1">
        <f>IFERROR(__xludf.DUMMYFUNCTION("""COMPUTED_VALUE"""),153.0)</f>
        <v>153</v>
      </c>
    </row>
    <row r="211">
      <c r="A211" s="1" t="str">
        <f t="shared" si="1"/>
        <v>EN P281 346</v>
      </c>
      <c r="C211" s="1" t="str">
        <f t="shared" si="2"/>
        <v>PT P281</v>
      </c>
      <c r="E211" s="1" t="str">
        <f>IFERROR(__xludf.DUMMYFUNCTION("SPLIT(A:A,"" "",TRUE,TRUE)"),"EN")</f>
        <v>EN</v>
      </c>
      <c r="F211" s="1" t="str">
        <f>IFERROR(__xludf.DUMMYFUNCTION("""COMPUTED_VALUE"""),"P281")</f>
        <v>P281</v>
      </c>
      <c r="G211" s="1">
        <f>IFERROR(__xludf.DUMMYFUNCTION("""COMPUTED_VALUE"""),346.0)</f>
        <v>346</v>
      </c>
    </row>
    <row r="212">
      <c r="A212" s="1" t="str">
        <f t="shared" si="1"/>
        <v>EN P4093 316</v>
      </c>
      <c r="C212" s="1" t="str">
        <f t="shared" si="2"/>
        <v>PT P4093</v>
      </c>
      <c r="E212" s="1" t="str">
        <f>IFERROR(__xludf.DUMMYFUNCTION("SPLIT(A:A,"" "",TRUE,TRUE)"),"EN")</f>
        <v>EN</v>
      </c>
      <c r="F212" s="1" t="str">
        <f>IFERROR(__xludf.DUMMYFUNCTION("""COMPUTED_VALUE"""),"P4093")</f>
        <v>P4093</v>
      </c>
      <c r="G212" s="1">
        <f>IFERROR(__xludf.DUMMYFUNCTION("""COMPUTED_VALUE"""),316.0)</f>
        <v>316</v>
      </c>
    </row>
    <row r="213">
      <c r="A213" s="1" t="str">
        <f t="shared" si="1"/>
        <v>EN P5240 242</v>
      </c>
      <c r="C213" s="1" t="str">
        <f t="shared" si="2"/>
        <v>PT P5240</v>
      </c>
      <c r="E213" s="1" t="str">
        <f>IFERROR(__xludf.DUMMYFUNCTION("SPLIT(A:A,"" "",TRUE,TRUE)"),"EN")</f>
        <v>EN</v>
      </c>
      <c r="F213" s="1" t="str">
        <f>IFERROR(__xludf.DUMMYFUNCTION("""COMPUTED_VALUE"""),"P5240")</f>
        <v>P5240</v>
      </c>
      <c r="G213" s="1">
        <f>IFERROR(__xludf.DUMMYFUNCTION("""COMPUTED_VALUE"""),242.0)</f>
        <v>242</v>
      </c>
    </row>
    <row r="214">
      <c r="A214" s="1" t="str">
        <f t="shared" si="1"/>
        <v>EN P528 361</v>
      </c>
      <c r="C214" s="1" t="str">
        <f t="shared" si="2"/>
        <v>PT P528</v>
      </c>
      <c r="E214" s="1" t="str">
        <f>IFERROR(__xludf.DUMMYFUNCTION("SPLIT(A:A,"" "",TRUE,TRUE)"),"EN")</f>
        <v>EN</v>
      </c>
      <c r="F214" s="1" t="str">
        <f>IFERROR(__xludf.DUMMYFUNCTION("""COMPUTED_VALUE"""),"P528")</f>
        <v>P528</v>
      </c>
      <c r="G214" s="1">
        <f>IFERROR(__xludf.DUMMYFUNCTION("""COMPUTED_VALUE"""),361.0)</f>
        <v>361</v>
      </c>
    </row>
    <row r="215">
      <c r="A215" s="1" t="str">
        <f t="shared" si="1"/>
        <v>EN P4784 109</v>
      </c>
      <c r="C215" s="1" t="str">
        <f t="shared" si="2"/>
        <v>PT P4784</v>
      </c>
      <c r="E215" s="1" t="str">
        <f>IFERROR(__xludf.DUMMYFUNCTION("SPLIT(A:A,"" "",TRUE,TRUE)"),"EN")</f>
        <v>EN</v>
      </c>
      <c r="F215" s="1" t="str">
        <f>IFERROR(__xludf.DUMMYFUNCTION("""COMPUTED_VALUE"""),"P4784")</f>
        <v>P4784</v>
      </c>
      <c r="G215" s="1">
        <f>IFERROR(__xludf.DUMMYFUNCTION("""COMPUTED_VALUE"""),109.0)</f>
        <v>109</v>
      </c>
    </row>
    <row r="216">
      <c r="A216" s="1" t="str">
        <f t="shared" si="1"/>
        <v>EN P4321 137</v>
      </c>
      <c r="C216" s="1" t="str">
        <f t="shared" si="2"/>
        <v>PT P4321</v>
      </c>
      <c r="E216" s="1" t="str">
        <f>IFERROR(__xludf.DUMMYFUNCTION("SPLIT(A:A,"" "",TRUE,TRUE)"),"EN")</f>
        <v>EN</v>
      </c>
      <c r="F216" s="1" t="str">
        <f>IFERROR(__xludf.DUMMYFUNCTION("""COMPUTED_VALUE"""),"P4321")</f>
        <v>P4321</v>
      </c>
      <c r="G216" s="1">
        <f>IFERROR(__xludf.DUMMYFUNCTION("""COMPUTED_VALUE"""),137.0)</f>
        <v>137</v>
      </c>
    </row>
    <row r="217">
      <c r="A217" s="1" t="str">
        <f t="shared" si="1"/>
        <v>EN P3928 299</v>
      </c>
      <c r="C217" s="1" t="str">
        <f t="shared" si="2"/>
        <v>PT P3928</v>
      </c>
      <c r="E217" s="1" t="str">
        <f>IFERROR(__xludf.DUMMYFUNCTION("SPLIT(A:A,"" "",TRUE,TRUE)"),"EN")</f>
        <v>EN</v>
      </c>
      <c r="F217" s="1" t="str">
        <f>IFERROR(__xludf.DUMMYFUNCTION("""COMPUTED_VALUE"""),"P3928")</f>
        <v>P3928</v>
      </c>
      <c r="G217" s="1">
        <f>IFERROR(__xludf.DUMMYFUNCTION("""COMPUTED_VALUE"""),299.0)</f>
        <v>299</v>
      </c>
    </row>
    <row r="218">
      <c r="A218" s="1" t="str">
        <f t="shared" si="1"/>
        <v>EN P5404 207</v>
      </c>
      <c r="C218" s="1" t="str">
        <f t="shared" si="2"/>
        <v>PT P5404</v>
      </c>
      <c r="E218" s="1" t="str">
        <f>IFERROR(__xludf.DUMMYFUNCTION("SPLIT(A:A,"" "",TRUE,TRUE)"),"EN")</f>
        <v>EN</v>
      </c>
      <c r="F218" s="1" t="str">
        <f>IFERROR(__xludf.DUMMYFUNCTION("""COMPUTED_VALUE"""),"P5404")</f>
        <v>P5404</v>
      </c>
      <c r="G218" s="1">
        <f>IFERROR(__xludf.DUMMYFUNCTION("""COMPUTED_VALUE"""),207.0)</f>
        <v>207</v>
      </c>
    </row>
    <row r="219">
      <c r="A219" s="1" t="str">
        <f t="shared" si="1"/>
        <v>EN P2693 59</v>
      </c>
      <c r="C219" s="1" t="str">
        <f t="shared" si="2"/>
        <v>PT P2693</v>
      </c>
      <c r="E219" s="1" t="str">
        <f>IFERROR(__xludf.DUMMYFUNCTION("SPLIT(A:A,"" "",TRUE,TRUE)"),"EN")</f>
        <v>EN</v>
      </c>
      <c r="F219" s="1" t="str">
        <f>IFERROR(__xludf.DUMMYFUNCTION("""COMPUTED_VALUE"""),"P2693")</f>
        <v>P2693</v>
      </c>
      <c r="G219" s="1">
        <f>IFERROR(__xludf.DUMMYFUNCTION("""COMPUTED_VALUE"""),59.0)</f>
        <v>59</v>
      </c>
    </row>
    <row r="220">
      <c r="A220" s="1" t="str">
        <f t="shared" si="1"/>
        <v>EN P3703 139</v>
      </c>
      <c r="C220" s="1" t="str">
        <f t="shared" si="2"/>
        <v>PT P3703</v>
      </c>
      <c r="E220" s="1" t="str">
        <f>IFERROR(__xludf.DUMMYFUNCTION("SPLIT(A:A,"" "",TRUE,TRUE)"),"EN")</f>
        <v>EN</v>
      </c>
      <c r="F220" s="1" t="str">
        <f>IFERROR(__xludf.DUMMYFUNCTION("""COMPUTED_VALUE"""),"P3703")</f>
        <v>P3703</v>
      </c>
      <c r="G220" s="1">
        <f>IFERROR(__xludf.DUMMYFUNCTION("""COMPUTED_VALUE"""),139.0)</f>
        <v>139</v>
      </c>
    </row>
    <row r="221">
      <c r="A221" s="1" t="str">
        <f t="shared" si="1"/>
        <v>EN P1575 87</v>
      </c>
      <c r="C221" s="1" t="str">
        <f t="shared" si="2"/>
        <v>PT P1575</v>
      </c>
      <c r="E221" s="1" t="str">
        <f>IFERROR(__xludf.DUMMYFUNCTION("SPLIT(A:A,"" "",TRUE,TRUE)"),"EN")</f>
        <v>EN</v>
      </c>
      <c r="F221" s="1" t="str">
        <f>IFERROR(__xludf.DUMMYFUNCTION("""COMPUTED_VALUE"""),"P1575")</f>
        <v>P1575</v>
      </c>
      <c r="G221" s="1">
        <f>IFERROR(__xludf.DUMMYFUNCTION("""COMPUTED_VALUE"""),87.0)</f>
        <v>87</v>
      </c>
    </row>
    <row r="222">
      <c r="A222" s="1" t="str">
        <f t="shared" si="1"/>
        <v>EN P3949 113</v>
      </c>
      <c r="C222" s="1" t="str">
        <f t="shared" si="2"/>
        <v>PT P3949</v>
      </c>
      <c r="E222" s="1" t="str">
        <f>IFERROR(__xludf.DUMMYFUNCTION("SPLIT(A:A,"" "",TRUE,TRUE)"),"EN")</f>
        <v>EN</v>
      </c>
      <c r="F222" s="1" t="str">
        <f>IFERROR(__xludf.DUMMYFUNCTION("""COMPUTED_VALUE"""),"P3949")</f>
        <v>P3949</v>
      </c>
      <c r="G222" s="1">
        <f>IFERROR(__xludf.DUMMYFUNCTION("""COMPUTED_VALUE"""),113.0)</f>
        <v>113</v>
      </c>
    </row>
    <row r="223">
      <c r="A223" s="1" t="str">
        <f t="shared" si="1"/>
        <v>EN P2867 351</v>
      </c>
      <c r="C223" s="1" t="str">
        <f t="shared" si="2"/>
        <v>PT P2867</v>
      </c>
      <c r="E223" s="1" t="str">
        <f>IFERROR(__xludf.DUMMYFUNCTION("SPLIT(A:A,"" "",TRUE,TRUE)"),"EN")</f>
        <v>EN</v>
      </c>
      <c r="F223" s="1" t="str">
        <f>IFERROR(__xludf.DUMMYFUNCTION("""COMPUTED_VALUE"""),"P2867")</f>
        <v>P2867</v>
      </c>
      <c r="G223" s="1">
        <f>IFERROR(__xludf.DUMMYFUNCTION("""COMPUTED_VALUE"""),351.0)</f>
        <v>351</v>
      </c>
    </row>
    <row r="224">
      <c r="A224" s="1" t="str">
        <f t="shared" si="1"/>
        <v>EN P2626 95</v>
      </c>
      <c r="C224" s="1" t="str">
        <f t="shared" si="2"/>
        <v>PT P2626</v>
      </c>
      <c r="E224" s="1" t="str">
        <f>IFERROR(__xludf.DUMMYFUNCTION("SPLIT(A:A,"" "",TRUE,TRUE)"),"EN")</f>
        <v>EN</v>
      </c>
      <c r="F224" s="1" t="str">
        <f>IFERROR(__xludf.DUMMYFUNCTION("""COMPUTED_VALUE"""),"P2626")</f>
        <v>P2626</v>
      </c>
      <c r="G224" s="1">
        <f>IFERROR(__xludf.DUMMYFUNCTION("""COMPUTED_VALUE"""),95.0)</f>
        <v>95</v>
      </c>
    </row>
    <row r="225">
      <c r="A225" s="1" t="str">
        <f t="shared" si="1"/>
        <v>EN P931 184</v>
      </c>
      <c r="C225" s="1" t="str">
        <f t="shared" si="2"/>
        <v>PT P931</v>
      </c>
      <c r="E225" s="1" t="str">
        <f>IFERROR(__xludf.DUMMYFUNCTION("SPLIT(A:A,"" "",TRUE,TRUE)"),"EN")</f>
        <v>EN</v>
      </c>
      <c r="F225" s="1" t="str">
        <f>IFERROR(__xludf.DUMMYFUNCTION("""COMPUTED_VALUE"""),"P931")</f>
        <v>P931</v>
      </c>
      <c r="G225" s="1">
        <f>IFERROR(__xludf.DUMMYFUNCTION("""COMPUTED_VALUE"""),184.0)</f>
        <v>184</v>
      </c>
    </row>
    <row r="226">
      <c r="A226" s="1" t="str">
        <f t="shared" si="1"/>
        <v>EN P5129 288</v>
      </c>
      <c r="C226" s="1" t="str">
        <f t="shared" si="2"/>
        <v>PT P5129</v>
      </c>
      <c r="E226" s="1" t="str">
        <f>IFERROR(__xludf.DUMMYFUNCTION("SPLIT(A:A,"" "",TRUE,TRUE)"),"EN")</f>
        <v>EN</v>
      </c>
      <c r="F226" s="1" t="str">
        <f>IFERROR(__xludf.DUMMYFUNCTION("""COMPUTED_VALUE"""),"P5129")</f>
        <v>P5129</v>
      </c>
      <c r="G226" s="1">
        <f>IFERROR(__xludf.DUMMYFUNCTION("""COMPUTED_VALUE"""),288.0)</f>
        <v>288</v>
      </c>
    </row>
    <row r="227">
      <c r="A227" s="1" t="str">
        <f t="shared" si="1"/>
        <v>EN P616 208</v>
      </c>
      <c r="C227" s="1" t="str">
        <f t="shared" si="2"/>
        <v>PT P616</v>
      </c>
      <c r="E227" s="1" t="str">
        <f>IFERROR(__xludf.DUMMYFUNCTION("SPLIT(A:A,"" "",TRUE,TRUE)"),"EN")</f>
        <v>EN</v>
      </c>
      <c r="F227" s="1" t="str">
        <f>IFERROR(__xludf.DUMMYFUNCTION("""COMPUTED_VALUE"""),"P616")</f>
        <v>P616</v>
      </c>
      <c r="G227" s="1">
        <f>IFERROR(__xludf.DUMMYFUNCTION("""COMPUTED_VALUE"""),208.0)</f>
        <v>208</v>
      </c>
    </row>
    <row r="228">
      <c r="A228" s="1" t="str">
        <f t="shared" si="1"/>
        <v>EN P4316 206</v>
      </c>
      <c r="C228" s="1" t="str">
        <f t="shared" si="2"/>
        <v>PT P4316</v>
      </c>
      <c r="E228" s="1" t="str">
        <f>IFERROR(__xludf.DUMMYFUNCTION("SPLIT(A:A,"" "",TRUE,TRUE)"),"EN")</f>
        <v>EN</v>
      </c>
      <c r="F228" s="1" t="str">
        <f>IFERROR(__xludf.DUMMYFUNCTION("""COMPUTED_VALUE"""),"P4316")</f>
        <v>P4316</v>
      </c>
      <c r="G228" s="1">
        <f>IFERROR(__xludf.DUMMYFUNCTION("""COMPUTED_VALUE"""),206.0)</f>
        <v>206</v>
      </c>
    </row>
    <row r="229">
      <c r="A229" s="1" t="str">
        <f t="shared" si="1"/>
        <v>EN P703 107</v>
      </c>
      <c r="C229" s="1" t="str">
        <f t="shared" si="2"/>
        <v>PT P703</v>
      </c>
      <c r="E229" s="1" t="str">
        <f>IFERROR(__xludf.DUMMYFUNCTION("SPLIT(A:A,"" "",TRUE,TRUE)"),"EN")</f>
        <v>EN</v>
      </c>
      <c r="F229" s="1" t="str">
        <f>IFERROR(__xludf.DUMMYFUNCTION("""COMPUTED_VALUE"""),"P703")</f>
        <v>P703</v>
      </c>
      <c r="G229" s="1">
        <f>IFERROR(__xludf.DUMMYFUNCTION("""COMPUTED_VALUE"""),107.0)</f>
        <v>107</v>
      </c>
    </row>
    <row r="230">
      <c r="A230" s="1" t="str">
        <f t="shared" si="1"/>
        <v>EN P1487 24</v>
      </c>
      <c r="C230" s="1" t="str">
        <f t="shared" si="2"/>
        <v>PT P1487</v>
      </c>
      <c r="E230" s="1" t="str">
        <f>IFERROR(__xludf.DUMMYFUNCTION("SPLIT(A:A,"" "",TRUE,TRUE)"),"EN")</f>
        <v>EN</v>
      </c>
      <c r="F230" s="1" t="str">
        <f>IFERROR(__xludf.DUMMYFUNCTION("""COMPUTED_VALUE"""),"P1487")</f>
        <v>P1487</v>
      </c>
      <c r="G230" s="1">
        <f>IFERROR(__xludf.DUMMYFUNCTION("""COMPUTED_VALUE"""),24.0)</f>
        <v>24</v>
      </c>
    </row>
    <row r="231">
      <c r="A231" s="1" t="str">
        <f t="shared" si="1"/>
        <v>EN P673 44</v>
      </c>
      <c r="C231" s="1" t="str">
        <f t="shared" si="2"/>
        <v>PT P673</v>
      </c>
      <c r="E231" s="1" t="str">
        <f>IFERROR(__xludf.DUMMYFUNCTION("SPLIT(A:A,"" "",TRUE,TRUE)"),"EN")</f>
        <v>EN</v>
      </c>
      <c r="F231" s="1" t="str">
        <f>IFERROR(__xludf.DUMMYFUNCTION("""COMPUTED_VALUE"""),"P673")</f>
        <v>P673</v>
      </c>
      <c r="G231" s="1">
        <f>IFERROR(__xludf.DUMMYFUNCTION("""COMPUTED_VALUE"""),44.0)</f>
        <v>44</v>
      </c>
    </row>
    <row r="232">
      <c r="A232" s="1" t="str">
        <f t="shared" si="1"/>
        <v>EN P5283 307</v>
      </c>
      <c r="C232" s="1" t="str">
        <f t="shared" si="2"/>
        <v>PT P5283</v>
      </c>
      <c r="E232" s="1" t="str">
        <f>IFERROR(__xludf.DUMMYFUNCTION("SPLIT(A:A,"" "",TRUE,TRUE)"),"EN")</f>
        <v>EN</v>
      </c>
      <c r="F232" s="1" t="str">
        <f>IFERROR(__xludf.DUMMYFUNCTION("""COMPUTED_VALUE"""),"P5283")</f>
        <v>P5283</v>
      </c>
      <c r="G232" s="1">
        <f>IFERROR(__xludf.DUMMYFUNCTION("""COMPUTED_VALUE"""),307.0)</f>
        <v>307</v>
      </c>
    </row>
    <row r="233">
      <c r="A233" s="1" t="str">
        <f t="shared" si="1"/>
        <v>EN P2230 30</v>
      </c>
      <c r="C233" s="1" t="str">
        <f t="shared" si="2"/>
        <v>PT P2230</v>
      </c>
      <c r="E233" s="1" t="str">
        <f>IFERROR(__xludf.DUMMYFUNCTION("SPLIT(A:A,"" "",TRUE,TRUE)"),"EN")</f>
        <v>EN</v>
      </c>
      <c r="F233" s="1" t="str">
        <f>IFERROR(__xludf.DUMMYFUNCTION("""COMPUTED_VALUE"""),"P2230")</f>
        <v>P2230</v>
      </c>
      <c r="G233" s="1">
        <f>IFERROR(__xludf.DUMMYFUNCTION("""COMPUTED_VALUE"""),30.0)</f>
        <v>30</v>
      </c>
    </row>
    <row r="234">
      <c r="A234" s="1" t="str">
        <f t="shared" si="1"/>
        <v>EN P1240 147</v>
      </c>
      <c r="C234" s="1" t="str">
        <f t="shared" si="2"/>
        <v>PT P1240</v>
      </c>
      <c r="E234" s="1" t="str">
        <f>IFERROR(__xludf.DUMMYFUNCTION("SPLIT(A:A,"" "",TRUE,TRUE)"),"EN")</f>
        <v>EN</v>
      </c>
      <c r="F234" s="1" t="str">
        <f>IFERROR(__xludf.DUMMYFUNCTION("""COMPUTED_VALUE"""),"P1240")</f>
        <v>P1240</v>
      </c>
      <c r="G234" s="1">
        <f>IFERROR(__xludf.DUMMYFUNCTION("""COMPUTED_VALUE"""),147.0)</f>
        <v>147</v>
      </c>
    </row>
    <row r="235">
      <c r="A235" s="1" t="str">
        <f t="shared" si="1"/>
        <v>EN P5741 110</v>
      </c>
      <c r="C235" s="1" t="str">
        <f t="shared" si="2"/>
        <v>PT P5741</v>
      </c>
      <c r="E235" s="1" t="str">
        <f>IFERROR(__xludf.DUMMYFUNCTION("SPLIT(A:A,"" "",TRUE,TRUE)"),"EN")</f>
        <v>EN</v>
      </c>
      <c r="F235" s="1" t="str">
        <f>IFERROR(__xludf.DUMMYFUNCTION("""COMPUTED_VALUE"""),"P5741")</f>
        <v>P5741</v>
      </c>
      <c r="G235" s="1">
        <f>IFERROR(__xludf.DUMMYFUNCTION("""COMPUTED_VALUE"""),110.0)</f>
        <v>110</v>
      </c>
    </row>
    <row r="236">
      <c r="A236" s="1" t="str">
        <f t="shared" si="1"/>
        <v>EN P579 218</v>
      </c>
      <c r="C236" s="1" t="str">
        <f t="shared" si="2"/>
        <v>PT P579</v>
      </c>
      <c r="E236" s="1" t="str">
        <f>IFERROR(__xludf.DUMMYFUNCTION("SPLIT(A:A,"" "",TRUE,TRUE)"),"EN")</f>
        <v>EN</v>
      </c>
      <c r="F236" s="1" t="str">
        <f>IFERROR(__xludf.DUMMYFUNCTION("""COMPUTED_VALUE"""),"P579")</f>
        <v>P579</v>
      </c>
      <c r="G236" s="1">
        <f>IFERROR(__xludf.DUMMYFUNCTION("""COMPUTED_VALUE"""),218.0)</f>
        <v>218</v>
      </c>
    </row>
    <row r="237">
      <c r="A237" s="1" t="str">
        <f t="shared" si="1"/>
        <v>EN P2278 13</v>
      </c>
      <c r="C237" s="1" t="str">
        <f t="shared" si="2"/>
        <v>PT P2278</v>
      </c>
      <c r="E237" s="1" t="str">
        <f>IFERROR(__xludf.DUMMYFUNCTION("SPLIT(A:A,"" "",TRUE,TRUE)"),"EN")</f>
        <v>EN</v>
      </c>
      <c r="F237" s="1" t="str">
        <f>IFERROR(__xludf.DUMMYFUNCTION("""COMPUTED_VALUE"""),"P2278")</f>
        <v>P2278</v>
      </c>
      <c r="G237" s="1">
        <f>IFERROR(__xludf.DUMMYFUNCTION("""COMPUTED_VALUE"""),13.0)</f>
        <v>13</v>
      </c>
    </row>
    <row r="238">
      <c r="A238" s="1" t="str">
        <f t="shared" si="1"/>
        <v>EN P1402 16</v>
      </c>
      <c r="C238" s="1" t="str">
        <f t="shared" si="2"/>
        <v>PT P1402</v>
      </c>
      <c r="E238" s="1" t="str">
        <f>IFERROR(__xludf.DUMMYFUNCTION("SPLIT(A:A,"" "",TRUE,TRUE)"),"EN")</f>
        <v>EN</v>
      </c>
      <c r="F238" s="1" t="str">
        <f>IFERROR(__xludf.DUMMYFUNCTION("""COMPUTED_VALUE"""),"P1402")</f>
        <v>P1402</v>
      </c>
      <c r="G238" s="1">
        <f>IFERROR(__xludf.DUMMYFUNCTION("""COMPUTED_VALUE"""),16.0)</f>
        <v>16</v>
      </c>
    </row>
    <row r="239">
      <c r="A239" s="1" t="str">
        <f t="shared" si="1"/>
        <v>EN P90 267</v>
      </c>
      <c r="C239" s="1" t="str">
        <f t="shared" si="2"/>
        <v>PT P90</v>
      </c>
      <c r="E239" s="1" t="str">
        <f>IFERROR(__xludf.DUMMYFUNCTION("SPLIT(A:A,"" "",TRUE,TRUE)"),"EN")</f>
        <v>EN</v>
      </c>
      <c r="F239" s="1" t="str">
        <f>IFERROR(__xludf.DUMMYFUNCTION("""COMPUTED_VALUE"""),"P90")</f>
        <v>P90</v>
      </c>
      <c r="G239" s="1">
        <f>IFERROR(__xludf.DUMMYFUNCTION("""COMPUTED_VALUE"""),267.0)</f>
        <v>267</v>
      </c>
    </row>
    <row r="240">
      <c r="A240" s="1" t="str">
        <f t="shared" si="1"/>
        <v>EN P700 250</v>
      </c>
      <c r="C240" s="1" t="str">
        <f t="shared" si="2"/>
        <v>PT P700</v>
      </c>
      <c r="E240" s="1" t="str">
        <f>IFERROR(__xludf.DUMMYFUNCTION("SPLIT(A:A,"" "",TRUE,TRUE)"),"EN")</f>
        <v>EN</v>
      </c>
      <c r="F240" s="1" t="str">
        <f>IFERROR(__xludf.DUMMYFUNCTION("""COMPUTED_VALUE"""),"P700")</f>
        <v>P700</v>
      </c>
      <c r="G240" s="1">
        <f>IFERROR(__xludf.DUMMYFUNCTION("""COMPUTED_VALUE"""),250.0)</f>
        <v>250</v>
      </c>
    </row>
    <row r="241">
      <c r="A241" s="1" t="str">
        <f t="shared" si="1"/>
        <v>EN P2171 194</v>
      </c>
      <c r="C241" s="1" t="str">
        <f t="shared" si="2"/>
        <v>PT P2171</v>
      </c>
      <c r="E241" s="1" t="str">
        <f>IFERROR(__xludf.DUMMYFUNCTION("SPLIT(A:A,"" "",TRUE,TRUE)"),"EN")</f>
        <v>EN</v>
      </c>
      <c r="F241" s="1" t="str">
        <f>IFERROR(__xludf.DUMMYFUNCTION("""COMPUTED_VALUE"""),"P2171")</f>
        <v>P2171</v>
      </c>
      <c r="G241" s="1">
        <f>IFERROR(__xludf.DUMMYFUNCTION("""COMPUTED_VALUE"""),194.0)</f>
        <v>194</v>
      </c>
    </row>
    <row r="242">
      <c r="A242" s="1" t="str">
        <f t="shared" si="1"/>
        <v>EN P1546 126</v>
      </c>
      <c r="C242" s="1" t="str">
        <f t="shared" si="2"/>
        <v>PT P1546</v>
      </c>
      <c r="E242" s="1" t="str">
        <f>IFERROR(__xludf.DUMMYFUNCTION("SPLIT(A:A,"" "",TRUE,TRUE)"),"EN")</f>
        <v>EN</v>
      </c>
      <c r="F242" s="1" t="str">
        <f>IFERROR(__xludf.DUMMYFUNCTION("""COMPUTED_VALUE"""),"P1546")</f>
        <v>P1546</v>
      </c>
      <c r="G242" s="1">
        <f>IFERROR(__xludf.DUMMYFUNCTION("""COMPUTED_VALUE"""),126.0)</f>
        <v>126</v>
      </c>
    </row>
    <row r="243">
      <c r="A243" s="1" t="str">
        <f t="shared" si="1"/>
        <v>EN P1157 384</v>
      </c>
      <c r="C243" s="1" t="str">
        <f t="shared" si="2"/>
        <v>PT P1157</v>
      </c>
      <c r="E243" s="1" t="str">
        <f>IFERROR(__xludf.DUMMYFUNCTION("SPLIT(A:A,"" "",TRUE,TRUE)"),"EN")</f>
        <v>EN</v>
      </c>
      <c r="F243" s="1" t="str">
        <f>IFERROR(__xludf.DUMMYFUNCTION("""COMPUTED_VALUE"""),"P1157")</f>
        <v>P1157</v>
      </c>
      <c r="G243" s="1">
        <f>IFERROR(__xludf.DUMMYFUNCTION("""COMPUTED_VALUE"""),384.0)</f>
        <v>384</v>
      </c>
    </row>
    <row r="244">
      <c r="A244" s="1" t="str">
        <f t="shared" si="1"/>
        <v>EN P4461 209</v>
      </c>
      <c r="C244" s="1" t="str">
        <f t="shared" si="2"/>
        <v>PT P4461</v>
      </c>
      <c r="E244" s="1" t="str">
        <f>IFERROR(__xludf.DUMMYFUNCTION("SPLIT(A:A,"" "",TRUE,TRUE)"),"EN")</f>
        <v>EN</v>
      </c>
      <c r="F244" s="1" t="str">
        <f>IFERROR(__xludf.DUMMYFUNCTION("""COMPUTED_VALUE"""),"P4461")</f>
        <v>P4461</v>
      </c>
      <c r="G244" s="1">
        <f>IFERROR(__xludf.DUMMYFUNCTION("""COMPUTED_VALUE"""),209.0)</f>
        <v>209</v>
      </c>
    </row>
    <row r="245">
      <c r="A245" s="1" t="str">
        <f t="shared" si="1"/>
        <v>EN P4975 289</v>
      </c>
      <c r="C245" s="1" t="str">
        <f t="shared" si="2"/>
        <v>PT P4975</v>
      </c>
      <c r="E245" s="1" t="str">
        <f>IFERROR(__xludf.DUMMYFUNCTION("SPLIT(A:A,"" "",TRUE,TRUE)"),"EN")</f>
        <v>EN</v>
      </c>
      <c r="F245" s="1" t="str">
        <f>IFERROR(__xludf.DUMMYFUNCTION("""COMPUTED_VALUE"""),"P4975")</f>
        <v>P4975</v>
      </c>
      <c r="G245" s="1">
        <f>IFERROR(__xludf.DUMMYFUNCTION("""COMPUTED_VALUE"""),289.0)</f>
        <v>289</v>
      </c>
    </row>
    <row r="246">
      <c r="A246" s="1" t="str">
        <f t="shared" si="1"/>
        <v>EN P3260 320</v>
      </c>
      <c r="C246" s="1" t="str">
        <f t="shared" si="2"/>
        <v>PT P3260</v>
      </c>
      <c r="E246" s="1" t="str">
        <f>IFERROR(__xludf.DUMMYFUNCTION("SPLIT(A:A,"" "",TRUE,TRUE)"),"EN")</f>
        <v>EN</v>
      </c>
      <c r="F246" s="1" t="str">
        <f>IFERROR(__xludf.DUMMYFUNCTION("""COMPUTED_VALUE"""),"P3260")</f>
        <v>P3260</v>
      </c>
      <c r="G246" s="1">
        <f>IFERROR(__xludf.DUMMYFUNCTION("""COMPUTED_VALUE"""),320.0)</f>
        <v>320</v>
      </c>
    </row>
    <row r="247">
      <c r="A247" s="1" t="str">
        <f t="shared" si="1"/>
        <v>EN P1610 164</v>
      </c>
      <c r="C247" s="1" t="str">
        <f t="shared" si="2"/>
        <v>PT P1610</v>
      </c>
      <c r="E247" s="1" t="str">
        <f>IFERROR(__xludf.DUMMYFUNCTION("SPLIT(A:A,"" "",TRUE,TRUE)"),"EN")</f>
        <v>EN</v>
      </c>
      <c r="F247" s="1" t="str">
        <f>IFERROR(__xludf.DUMMYFUNCTION("""COMPUTED_VALUE"""),"P1610")</f>
        <v>P1610</v>
      </c>
      <c r="G247" s="1">
        <f>IFERROR(__xludf.DUMMYFUNCTION("""COMPUTED_VALUE"""),164.0)</f>
        <v>164</v>
      </c>
    </row>
    <row r="248">
      <c r="A248" s="1" t="str">
        <f t="shared" si="1"/>
        <v>EN P5696 125</v>
      </c>
      <c r="C248" s="1" t="str">
        <f t="shared" si="2"/>
        <v>PT P5696</v>
      </c>
      <c r="E248" s="1" t="str">
        <f>IFERROR(__xludf.DUMMYFUNCTION("SPLIT(A:A,"" "",TRUE,TRUE)"),"EN")</f>
        <v>EN</v>
      </c>
      <c r="F248" s="1" t="str">
        <f>IFERROR(__xludf.DUMMYFUNCTION("""COMPUTED_VALUE"""),"P5696")</f>
        <v>P5696</v>
      </c>
      <c r="G248" s="1">
        <f>IFERROR(__xludf.DUMMYFUNCTION("""COMPUTED_VALUE"""),125.0)</f>
        <v>125</v>
      </c>
    </row>
    <row r="249">
      <c r="A249" s="1" t="str">
        <f t="shared" si="1"/>
        <v>EN P3932 73</v>
      </c>
      <c r="C249" s="1" t="str">
        <f t="shared" si="2"/>
        <v>PT P3932</v>
      </c>
      <c r="E249" s="1" t="str">
        <f>IFERROR(__xludf.DUMMYFUNCTION("SPLIT(A:A,"" "",TRUE,TRUE)"),"EN")</f>
        <v>EN</v>
      </c>
      <c r="F249" s="1" t="str">
        <f>IFERROR(__xludf.DUMMYFUNCTION("""COMPUTED_VALUE"""),"P3932")</f>
        <v>P3932</v>
      </c>
      <c r="G249" s="1">
        <f>IFERROR(__xludf.DUMMYFUNCTION("""COMPUTED_VALUE"""),73.0)</f>
        <v>73</v>
      </c>
    </row>
    <row r="250">
      <c r="A250" s="1" t="str">
        <f t="shared" si="1"/>
        <v>EN P1912 57</v>
      </c>
      <c r="C250" s="1" t="str">
        <f t="shared" si="2"/>
        <v>PT P1912</v>
      </c>
      <c r="E250" s="1" t="str">
        <f>IFERROR(__xludf.DUMMYFUNCTION("SPLIT(A:A,"" "",TRUE,TRUE)"),"EN")</f>
        <v>EN</v>
      </c>
      <c r="F250" s="1" t="str">
        <f>IFERROR(__xludf.DUMMYFUNCTION("""COMPUTED_VALUE"""),"P1912")</f>
        <v>P1912</v>
      </c>
      <c r="G250" s="1">
        <f>IFERROR(__xludf.DUMMYFUNCTION("""COMPUTED_VALUE"""),57.0)</f>
        <v>57</v>
      </c>
    </row>
    <row r="251">
      <c r="A251" s="1" t="str">
        <f t="shared" si="1"/>
        <v>EN P3833 99</v>
      </c>
      <c r="C251" s="1" t="str">
        <f t="shared" si="2"/>
        <v>PT P3833</v>
      </c>
      <c r="E251" s="1" t="str">
        <f>IFERROR(__xludf.DUMMYFUNCTION("SPLIT(A:A,"" "",TRUE,TRUE)"),"EN")</f>
        <v>EN</v>
      </c>
      <c r="F251" s="1" t="str">
        <f>IFERROR(__xludf.DUMMYFUNCTION("""COMPUTED_VALUE"""),"P3833")</f>
        <v>P3833</v>
      </c>
      <c r="G251" s="1">
        <f>IFERROR(__xludf.DUMMYFUNCTION("""COMPUTED_VALUE"""),99.0)</f>
        <v>99</v>
      </c>
    </row>
    <row r="252">
      <c r="A252" s="1" t="str">
        <f t="shared" si="1"/>
        <v>EN P5096 16</v>
      </c>
      <c r="C252" s="1" t="str">
        <f t="shared" si="2"/>
        <v>PT P5096</v>
      </c>
      <c r="E252" s="1" t="str">
        <f>IFERROR(__xludf.DUMMYFUNCTION("SPLIT(A:A,"" "",TRUE,TRUE)"),"EN")</f>
        <v>EN</v>
      </c>
      <c r="F252" s="1" t="str">
        <f>IFERROR(__xludf.DUMMYFUNCTION("""COMPUTED_VALUE"""),"P5096")</f>
        <v>P5096</v>
      </c>
      <c r="G252" s="1">
        <f>IFERROR(__xludf.DUMMYFUNCTION("""COMPUTED_VALUE"""),16.0)</f>
        <v>16</v>
      </c>
    </row>
    <row r="253">
      <c r="A253" s="1" t="str">
        <f t="shared" si="1"/>
        <v>EN P2871 162</v>
      </c>
      <c r="C253" s="1" t="str">
        <f t="shared" si="2"/>
        <v>PT P2871</v>
      </c>
      <c r="E253" s="1" t="str">
        <f>IFERROR(__xludf.DUMMYFUNCTION("SPLIT(A:A,"" "",TRUE,TRUE)"),"EN")</f>
        <v>EN</v>
      </c>
      <c r="F253" s="1" t="str">
        <f>IFERROR(__xludf.DUMMYFUNCTION("""COMPUTED_VALUE"""),"P2871")</f>
        <v>P2871</v>
      </c>
      <c r="G253" s="1">
        <f>IFERROR(__xludf.DUMMYFUNCTION("""COMPUTED_VALUE"""),162.0)</f>
        <v>162</v>
      </c>
    </row>
    <row r="254">
      <c r="A254" s="1" t="str">
        <f t="shared" si="1"/>
        <v>EN P2785 138</v>
      </c>
      <c r="C254" s="1" t="str">
        <f t="shared" si="2"/>
        <v>PT P2785</v>
      </c>
      <c r="E254" s="1" t="str">
        <f>IFERROR(__xludf.DUMMYFUNCTION("SPLIT(A:A,"" "",TRUE,TRUE)"),"EN")</f>
        <v>EN</v>
      </c>
      <c r="F254" s="1" t="str">
        <f>IFERROR(__xludf.DUMMYFUNCTION("""COMPUTED_VALUE"""),"P2785")</f>
        <v>P2785</v>
      </c>
      <c r="G254" s="1">
        <f>IFERROR(__xludf.DUMMYFUNCTION("""COMPUTED_VALUE"""),138.0)</f>
        <v>138</v>
      </c>
    </row>
    <row r="255">
      <c r="A255" s="1" t="str">
        <f t="shared" si="1"/>
        <v>EN P2312 156</v>
      </c>
      <c r="C255" s="1" t="str">
        <f t="shared" si="2"/>
        <v>PT P2312</v>
      </c>
      <c r="E255" s="1" t="str">
        <f>IFERROR(__xludf.DUMMYFUNCTION("SPLIT(A:A,"" "",TRUE,TRUE)"),"EN")</f>
        <v>EN</v>
      </c>
      <c r="F255" s="1" t="str">
        <f>IFERROR(__xludf.DUMMYFUNCTION("""COMPUTED_VALUE"""),"P2312")</f>
        <v>P2312</v>
      </c>
      <c r="G255" s="1">
        <f>IFERROR(__xludf.DUMMYFUNCTION("""COMPUTED_VALUE"""),156.0)</f>
        <v>156</v>
      </c>
    </row>
    <row r="256">
      <c r="A256" s="1" t="str">
        <f t="shared" si="1"/>
        <v>EN P45 130</v>
      </c>
      <c r="C256" s="1" t="str">
        <f t="shared" si="2"/>
        <v>PT P45</v>
      </c>
      <c r="E256" s="1" t="str">
        <f>IFERROR(__xludf.DUMMYFUNCTION("SPLIT(A:A,"" "",TRUE,TRUE)"),"EN")</f>
        <v>EN</v>
      </c>
      <c r="F256" s="1" t="str">
        <f>IFERROR(__xludf.DUMMYFUNCTION("""COMPUTED_VALUE"""),"P45")</f>
        <v>P45</v>
      </c>
      <c r="G256" s="1">
        <f>IFERROR(__xludf.DUMMYFUNCTION("""COMPUTED_VALUE"""),130.0)</f>
        <v>130</v>
      </c>
    </row>
    <row r="257">
      <c r="A257" s="1" t="str">
        <f t="shared" si="1"/>
        <v>EN P2792 173</v>
      </c>
      <c r="C257" s="1" t="str">
        <f t="shared" si="2"/>
        <v>PT P2792</v>
      </c>
      <c r="E257" s="1" t="str">
        <f>IFERROR(__xludf.DUMMYFUNCTION("SPLIT(A:A,"" "",TRUE,TRUE)"),"EN")</f>
        <v>EN</v>
      </c>
      <c r="F257" s="1" t="str">
        <f>IFERROR(__xludf.DUMMYFUNCTION("""COMPUTED_VALUE"""),"P2792")</f>
        <v>P2792</v>
      </c>
      <c r="G257" s="1">
        <f>IFERROR(__xludf.DUMMYFUNCTION("""COMPUTED_VALUE"""),173.0)</f>
        <v>173</v>
      </c>
    </row>
    <row r="258">
      <c r="A258" s="1" t="str">
        <f t="shared" si="1"/>
        <v>EN P5184 142</v>
      </c>
      <c r="C258" s="1" t="str">
        <f t="shared" si="2"/>
        <v>PT P5184</v>
      </c>
      <c r="E258" s="1" t="str">
        <f>IFERROR(__xludf.DUMMYFUNCTION("SPLIT(A:A,"" "",TRUE,TRUE)"),"EN")</f>
        <v>EN</v>
      </c>
      <c r="F258" s="1" t="str">
        <f>IFERROR(__xludf.DUMMYFUNCTION("""COMPUTED_VALUE"""),"P5184")</f>
        <v>P5184</v>
      </c>
      <c r="G258" s="1">
        <f>IFERROR(__xludf.DUMMYFUNCTION("""COMPUTED_VALUE"""),142.0)</f>
        <v>142</v>
      </c>
    </row>
    <row r="259">
      <c r="A259" s="1" t="str">
        <f t="shared" si="1"/>
        <v>EN P4854 101</v>
      </c>
      <c r="C259" s="1" t="str">
        <f t="shared" si="2"/>
        <v>PT P4854</v>
      </c>
      <c r="E259" s="1" t="str">
        <f>IFERROR(__xludf.DUMMYFUNCTION("SPLIT(A:A,"" "",TRUE,TRUE)"),"EN")</f>
        <v>EN</v>
      </c>
      <c r="F259" s="1" t="str">
        <f>IFERROR(__xludf.DUMMYFUNCTION("""COMPUTED_VALUE"""),"P4854")</f>
        <v>P4854</v>
      </c>
      <c r="G259" s="1">
        <f>IFERROR(__xludf.DUMMYFUNCTION("""COMPUTED_VALUE"""),101.0)</f>
        <v>101</v>
      </c>
    </row>
    <row r="260">
      <c r="A260" s="1" t="str">
        <f t="shared" si="1"/>
        <v>EN P4773 383</v>
      </c>
      <c r="C260" s="1" t="str">
        <f t="shared" si="2"/>
        <v>PT P4773</v>
      </c>
      <c r="E260" s="1" t="str">
        <f>IFERROR(__xludf.DUMMYFUNCTION("SPLIT(A:A,"" "",TRUE,TRUE)"),"EN")</f>
        <v>EN</v>
      </c>
      <c r="F260" s="1" t="str">
        <f>IFERROR(__xludf.DUMMYFUNCTION("""COMPUTED_VALUE"""),"P4773")</f>
        <v>P4773</v>
      </c>
      <c r="G260" s="1">
        <f>IFERROR(__xludf.DUMMYFUNCTION("""COMPUTED_VALUE"""),383.0)</f>
        <v>383</v>
      </c>
    </row>
    <row r="261">
      <c r="A261" s="1" t="str">
        <f t="shared" si="1"/>
        <v>EN P4350 209</v>
      </c>
      <c r="C261" s="1" t="str">
        <f t="shared" si="2"/>
        <v>PT P4350</v>
      </c>
      <c r="E261" s="1" t="str">
        <f>IFERROR(__xludf.DUMMYFUNCTION("SPLIT(A:A,"" "",TRUE,TRUE)"),"EN")</f>
        <v>EN</v>
      </c>
      <c r="F261" s="1" t="str">
        <f>IFERROR(__xludf.DUMMYFUNCTION("""COMPUTED_VALUE"""),"P4350")</f>
        <v>P4350</v>
      </c>
      <c r="G261" s="1">
        <f>IFERROR(__xludf.DUMMYFUNCTION("""COMPUTED_VALUE"""),209.0)</f>
        <v>209</v>
      </c>
    </row>
    <row r="262">
      <c r="A262" s="1" t="str">
        <f t="shared" si="1"/>
        <v>EN P1601 376</v>
      </c>
      <c r="C262" s="1" t="str">
        <f t="shared" si="2"/>
        <v>PT P1601</v>
      </c>
      <c r="E262" s="1" t="str">
        <f>IFERROR(__xludf.DUMMYFUNCTION("SPLIT(A:A,"" "",TRUE,TRUE)"),"EN")</f>
        <v>EN</v>
      </c>
      <c r="F262" s="1" t="str">
        <f>IFERROR(__xludf.DUMMYFUNCTION("""COMPUTED_VALUE"""),"P1601")</f>
        <v>P1601</v>
      </c>
      <c r="G262" s="1">
        <f>IFERROR(__xludf.DUMMYFUNCTION("""COMPUTED_VALUE"""),376.0)</f>
        <v>376</v>
      </c>
    </row>
    <row r="263">
      <c r="A263" s="1" t="str">
        <f t="shared" si="1"/>
        <v>EN P5122 245</v>
      </c>
      <c r="C263" s="1" t="str">
        <f t="shared" si="2"/>
        <v>PT P5122</v>
      </c>
      <c r="E263" s="1" t="str">
        <f>IFERROR(__xludf.DUMMYFUNCTION("SPLIT(A:A,"" "",TRUE,TRUE)"),"EN")</f>
        <v>EN</v>
      </c>
      <c r="F263" s="1" t="str">
        <f>IFERROR(__xludf.DUMMYFUNCTION("""COMPUTED_VALUE"""),"P5122")</f>
        <v>P5122</v>
      </c>
      <c r="G263" s="1">
        <f>IFERROR(__xludf.DUMMYFUNCTION("""COMPUTED_VALUE"""),245.0)</f>
        <v>245</v>
      </c>
    </row>
    <row r="264">
      <c r="A264" s="1" t="str">
        <f t="shared" si="1"/>
        <v>EN P4665 228</v>
      </c>
      <c r="C264" s="1" t="str">
        <f t="shared" si="2"/>
        <v>PT P4665</v>
      </c>
      <c r="E264" s="1" t="str">
        <f>IFERROR(__xludf.DUMMYFUNCTION("SPLIT(A:A,"" "",TRUE,TRUE)"),"EN")</f>
        <v>EN</v>
      </c>
      <c r="F264" s="1" t="str">
        <f>IFERROR(__xludf.DUMMYFUNCTION("""COMPUTED_VALUE"""),"P4665")</f>
        <v>P4665</v>
      </c>
      <c r="G264" s="1">
        <f>IFERROR(__xludf.DUMMYFUNCTION("""COMPUTED_VALUE"""),228.0)</f>
        <v>228</v>
      </c>
    </row>
    <row r="265">
      <c r="A265" s="1" t="str">
        <f t="shared" si="1"/>
        <v>EN P5430 107</v>
      </c>
      <c r="C265" s="1" t="str">
        <f t="shared" si="2"/>
        <v>PT P5430</v>
      </c>
      <c r="E265" s="1" t="str">
        <f>IFERROR(__xludf.DUMMYFUNCTION("SPLIT(A:A,"" "",TRUE,TRUE)"),"EN")</f>
        <v>EN</v>
      </c>
      <c r="F265" s="1" t="str">
        <f>IFERROR(__xludf.DUMMYFUNCTION("""COMPUTED_VALUE"""),"P5430")</f>
        <v>P5430</v>
      </c>
      <c r="G265" s="1">
        <f>IFERROR(__xludf.DUMMYFUNCTION("""COMPUTED_VALUE"""),107.0)</f>
        <v>107</v>
      </c>
    </row>
    <row r="266">
      <c r="A266" s="1" t="str">
        <f t="shared" si="1"/>
        <v>EN P4506 387</v>
      </c>
      <c r="C266" s="1" t="str">
        <f t="shared" si="2"/>
        <v>PT P4506</v>
      </c>
      <c r="E266" s="1" t="str">
        <f>IFERROR(__xludf.DUMMYFUNCTION("SPLIT(A:A,"" "",TRUE,TRUE)"),"EN")</f>
        <v>EN</v>
      </c>
      <c r="F266" s="1" t="str">
        <f>IFERROR(__xludf.DUMMYFUNCTION("""COMPUTED_VALUE"""),"P4506")</f>
        <v>P4506</v>
      </c>
      <c r="G266" s="1">
        <f>IFERROR(__xludf.DUMMYFUNCTION("""COMPUTED_VALUE"""),387.0)</f>
        <v>387</v>
      </c>
    </row>
    <row r="267">
      <c r="A267" s="1" t="str">
        <f t="shared" si="1"/>
        <v>EN P443 339</v>
      </c>
      <c r="C267" s="1" t="str">
        <f t="shared" si="2"/>
        <v>PT P443</v>
      </c>
      <c r="E267" s="1" t="str">
        <f>IFERROR(__xludf.DUMMYFUNCTION("SPLIT(A:A,"" "",TRUE,TRUE)"),"EN")</f>
        <v>EN</v>
      </c>
      <c r="F267" s="1" t="str">
        <f>IFERROR(__xludf.DUMMYFUNCTION("""COMPUTED_VALUE"""),"P443")</f>
        <v>P443</v>
      </c>
      <c r="G267" s="1">
        <f>IFERROR(__xludf.DUMMYFUNCTION("""COMPUTED_VALUE"""),339.0)</f>
        <v>339</v>
      </c>
    </row>
    <row r="268">
      <c r="A268" s="1" t="str">
        <f t="shared" si="1"/>
        <v>EN P2074 265</v>
      </c>
      <c r="C268" s="1" t="str">
        <f t="shared" si="2"/>
        <v>PT P2074</v>
      </c>
      <c r="E268" s="1" t="str">
        <f>IFERROR(__xludf.DUMMYFUNCTION("SPLIT(A:A,"" "",TRUE,TRUE)"),"EN")</f>
        <v>EN</v>
      </c>
      <c r="F268" s="1" t="str">
        <f>IFERROR(__xludf.DUMMYFUNCTION("""COMPUTED_VALUE"""),"P2074")</f>
        <v>P2074</v>
      </c>
      <c r="G268" s="1">
        <f>IFERROR(__xludf.DUMMYFUNCTION("""COMPUTED_VALUE"""),265.0)</f>
        <v>265</v>
      </c>
    </row>
    <row r="269">
      <c r="A269" s="1" t="str">
        <f t="shared" si="1"/>
        <v>EN P4540 215</v>
      </c>
      <c r="C269" s="1" t="str">
        <f t="shared" si="2"/>
        <v>PT P4540</v>
      </c>
      <c r="E269" s="1" t="str">
        <f>IFERROR(__xludf.DUMMYFUNCTION("SPLIT(A:A,"" "",TRUE,TRUE)"),"EN")</f>
        <v>EN</v>
      </c>
      <c r="F269" s="1" t="str">
        <f>IFERROR(__xludf.DUMMYFUNCTION("""COMPUTED_VALUE"""),"P4540")</f>
        <v>P4540</v>
      </c>
      <c r="G269" s="1">
        <f>IFERROR(__xludf.DUMMYFUNCTION("""COMPUTED_VALUE"""),215.0)</f>
        <v>215</v>
      </c>
    </row>
    <row r="270">
      <c r="A270" s="1" t="str">
        <f t="shared" si="1"/>
        <v>EN P880 237</v>
      </c>
      <c r="C270" s="1" t="str">
        <f t="shared" si="2"/>
        <v>PT P880</v>
      </c>
      <c r="E270" s="1" t="str">
        <f>IFERROR(__xludf.DUMMYFUNCTION("SPLIT(A:A,"" "",TRUE,TRUE)"),"EN")</f>
        <v>EN</v>
      </c>
      <c r="F270" s="1" t="str">
        <f>IFERROR(__xludf.DUMMYFUNCTION("""COMPUTED_VALUE"""),"P880")</f>
        <v>P880</v>
      </c>
      <c r="G270" s="1">
        <f>IFERROR(__xludf.DUMMYFUNCTION("""COMPUTED_VALUE"""),237.0)</f>
        <v>237</v>
      </c>
    </row>
    <row r="271">
      <c r="A271" s="1" t="str">
        <f t="shared" si="1"/>
        <v>EN P339 1</v>
      </c>
      <c r="C271" s="1" t="str">
        <f t="shared" si="2"/>
        <v>PT P339</v>
      </c>
      <c r="E271" s="1" t="str">
        <f>IFERROR(__xludf.DUMMYFUNCTION("SPLIT(A:A,"" "",TRUE,TRUE)"),"EN")</f>
        <v>EN</v>
      </c>
      <c r="F271" s="1" t="str">
        <f>IFERROR(__xludf.DUMMYFUNCTION("""COMPUTED_VALUE"""),"P339")</f>
        <v>P339</v>
      </c>
      <c r="G271" s="1">
        <f>IFERROR(__xludf.DUMMYFUNCTION("""COMPUTED_VALUE"""),1.0)</f>
        <v>1</v>
      </c>
    </row>
    <row r="272">
      <c r="A272" s="1" t="str">
        <f t="shared" si="1"/>
        <v>EN P452 243</v>
      </c>
      <c r="C272" s="1" t="str">
        <f t="shared" si="2"/>
        <v>PT P452</v>
      </c>
      <c r="E272" s="1" t="str">
        <f>IFERROR(__xludf.DUMMYFUNCTION("SPLIT(A:A,"" "",TRUE,TRUE)"),"EN")</f>
        <v>EN</v>
      </c>
      <c r="F272" s="1" t="str">
        <f>IFERROR(__xludf.DUMMYFUNCTION("""COMPUTED_VALUE"""),"P452")</f>
        <v>P452</v>
      </c>
      <c r="G272" s="1">
        <f>IFERROR(__xludf.DUMMYFUNCTION("""COMPUTED_VALUE"""),243.0)</f>
        <v>243</v>
      </c>
    </row>
    <row r="273">
      <c r="A273" s="1" t="str">
        <f t="shared" si="1"/>
        <v>EN P4235 346</v>
      </c>
      <c r="C273" s="1" t="str">
        <f t="shared" si="2"/>
        <v>PT P4235</v>
      </c>
      <c r="E273" s="1" t="str">
        <f>IFERROR(__xludf.DUMMYFUNCTION("SPLIT(A:A,"" "",TRUE,TRUE)"),"EN")</f>
        <v>EN</v>
      </c>
      <c r="F273" s="1" t="str">
        <f>IFERROR(__xludf.DUMMYFUNCTION("""COMPUTED_VALUE"""),"P4235")</f>
        <v>P4235</v>
      </c>
      <c r="G273" s="1">
        <f>IFERROR(__xludf.DUMMYFUNCTION("""COMPUTED_VALUE"""),346.0)</f>
        <v>346</v>
      </c>
    </row>
    <row r="274">
      <c r="A274" s="1" t="str">
        <f t="shared" si="1"/>
        <v>EN P41 1</v>
      </c>
      <c r="C274" s="1" t="str">
        <f t="shared" si="2"/>
        <v>PT P41</v>
      </c>
      <c r="E274" s="1" t="str">
        <f>IFERROR(__xludf.DUMMYFUNCTION("SPLIT(A:A,"" "",TRUE,TRUE)"),"EN")</f>
        <v>EN</v>
      </c>
      <c r="F274" s="1" t="str">
        <f>IFERROR(__xludf.DUMMYFUNCTION("""COMPUTED_VALUE"""),"P41")</f>
        <v>P41</v>
      </c>
      <c r="G274" s="1">
        <f>IFERROR(__xludf.DUMMYFUNCTION("""COMPUTED_VALUE"""),1.0)</f>
        <v>1</v>
      </c>
    </row>
    <row r="275">
      <c r="A275" s="1" t="str">
        <f t="shared" si="1"/>
        <v>EN P2755 175</v>
      </c>
      <c r="C275" s="1" t="str">
        <f t="shared" si="2"/>
        <v>PT P2755</v>
      </c>
      <c r="E275" s="1" t="str">
        <f>IFERROR(__xludf.DUMMYFUNCTION("SPLIT(A:A,"" "",TRUE,TRUE)"),"EN")</f>
        <v>EN</v>
      </c>
      <c r="F275" s="1" t="str">
        <f>IFERROR(__xludf.DUMMYFUNCTION("""COMPUTED_VALUE"""),"P2755")</f>
        <v>P2755</v>
      </c>
      <c r="G275" s="1">
        <f>IFERROR(__xludf.DUMMYFUNCTION("""COMPUTED_VALUE"""),175.0)</f>
        <v>175</v>
      </c>
    </row>
    <row r="276">
      <c r="A276" s="1" t="str">
        <f t="shared" si="1"/>
        <v>EN P3161 153</v>
      </c>
      <c r="C276" s="1" t="str">
        <f t="shared" si="2"/>
        <v>PT P3161</v>
      </c>
      <c r="E276" s="1" t="str">
        <f>IFERROR(__xludf.DUMMYFUNCTION("SPLIT(A:A,"" "",TRUE,TRUE)"),"EN")</f>
        <v>EN</v>
      </c>
      <c r="F276" s="1" t="str">
        <f>IFERROR(__xludf.DUMMYFUNCTION("""COMPUTED_VALUE"""),"P3161")</f>
        <v>P3161</v>
      </c>
      <c r="G276" s="1">
        <f>IFERROR(__xludf.DUMMYFUNCTION("""COMPUTED_VALUE"""),153.0)</f>
        <v>153</v>
      </c>
    </row>
    <row r="277">
      <c r="A277" s="1" t="str">
        <f t="shared" si="1"/>
        <v>EN P4260 55</v>
      </c>
      <c r="C277" s="1" t="str">
        <f t="shared" si="2"/>
        <v>PT P4260</v>
      </c>
      <c r="E277" s="1" t="str">
        <f>IFERROR(__xludf.DUMMYFUNCTION("SPLIT(A:A,"" "",TRUE,TRUE)"),"EN")</f>
        <v>EN</v>
      </c>
      <c r="F277" s="1" t="str">
        <f>IFERROR(__xludf.DUMMYFUNCTION("""COMPUTED_VALUE"""),"P4260")</f>
        <v>P4260</v>
      </c>
      <c r="G277" s="1">
        <f>IFERROR(__xludf.DUMMYFUNCTION("""COMPUTED_VALUE"""),55.0)</f>
        <v>55</v>
      </c>
    </row>
    <row r="278">
      <c r="A278" s="1" t="str">
        <f t="shared" si="1"/>
        <v>EN P5882 277</v>
      </c>
      <c r="C278" s="1" t="str">
        <f t="shared" si="2"/>
        <v>PT P5882</v>
      </c>
      <c r="E278" s="1" t="str">
        <f>IFERROR(__xludf.DUMMYFUNCTION("SPLIT(A:A,"" "",TRUE,TRUE)"),"EN")</f>
        <v>EN</v>
      </c>
      <c r="F278" s="1" t="str">
        <f>IFERROR(__xludf.DUMMYFUNCTION("""COMPUTED_VALUE"""),"P5882")</f>
        <v>P5882</v>
      </c>
      <c r="G278" s="1">
        <f>IFERROR(__xludf.DUMMYFUNCTION("""COMPUTED_VALUE"""),277.0)</f>
        <v>277</v>
      </c>
    </row>
    <row r="279">
      <c r="A279" s="1" t="str">
        <f t="shared" si="1"/>
        <v>EN P440 46</v>
      </c>
      <c r="C279" s="1" t="str">
        <f t="shared" si="2"/>
        <v>PT P440</v>
      </c>
      <c r="E279" s="1" t="str">
        <f>IFERROR(__xludf.DUMMYFUNCTION("SPLIT(A:A,"" "",TRUE,TRUE)"),"EN")</f>
        <v>EN</v>
      </c>
      <c r="F279" s="1" t="str">
        <f>IFERROR(__xludf.DUMMYFUNCTION("""COMPUTED_VALUE"""),"P440")</f>
        <v>P440</v>
      </c>
      <c r="G279" s="1">
        <f>IFERROR(__xludf.DUMMYFUNCTION("""COMPUTED_VALUE"""),46.0)</f>
        <v>46</v>
      </c>
    </row>
    <row r="280">
      <c r="A280" s="1" t="str">
        <f t="shared" si="1"/>
        <v>EN P2770 64</v>
      </c>
      <c r="C280" s="1" t="str">
        <f t="shared" si="2"/>
        <v>PT P2770</v>
      </c>
      <c r="E280" s="1" t="str">
        <f>IFERROR(__xludf.DUMMYFUNCTION("SPLIT(A:A,"" "",TRUE,TRUE)"),"EN")</f>
        <v>EN</v>
      </c>
      <c r="F280" s="1" t="str">
        <f>IFERROR(__xludf.DUMMYFUNCTION("""COMPUTED_VALUE"""),"P2770")</f>
        <v>P2770</v>
      </c>
      <c r="G280" s="1">
        <f>IFERROR(__xludf.DUMMYFUNCTION("""COMPUTED_VALUE"""),64.0)</f>
        <v>64</v>
      </c>
    </row>
    <row r="281">
      <c r="A281" s="1" t="str">
        <f t="shared" si="1"/>
        <v>EN P5653 298</v>
      </c>
      <c r="C281" s="1" t="str">
        <f t="shared" si="2"/>
        <v>PT P5653</v>
      </c>
      <c r="E281" s="1" t="str">
        <f>IFERROR(__xludf.DUMMYFUNCTION("SPLIT(A:A,"" "",TRUE,TRUE)"),"EN")</f>
        <v>EN</v>
      </c>
      <c r="F281" s="1" t="str">
        <f>IFERROR(__xludf.DUMMYFUNCTION("""COMPUTED_VALUE"""),"P5653")</f>
        <v>P5653</v>
      </c>
      <c r="G281" s="1">
        <f>IFERROR(__xludf.DUMMYFUNCTION("""COMPUTED_VALUE"""),298.0)</f>
        <v>298</v>
      </c>
    </row>
    <row r="282">
      <c r="A282" s="1" t="str">
        <f t="shared" si="1"/>
        <v>EN P4084 166</v>
      </c>
      <c r="C282" s="1" t="str">
        <f t="shared" si="2"/>
        <v>PT P4084</v>
      </c>
      <c r="E282" s="1" t="str">
        <f>IFERROR(__xludf.DUMMYFUNCTION("SPLIT(A:A,"" "",TRUE,TRUE)"),"EN")</f>
        <v>EN</v>
      </c>
      <c r="F282" s="1" t="str">
        <f>IFERROR(__xludf.DUMMYFUNCTION("""COMPUTED_VALUE"""),"P4084")</f>
        <v>P4084</v>
      </c>
      <c r="G282" s="1">
        <f>IFERROR(__xludf.DUMMYFUNCTION("""COMPUTED_VALUE"""),166.0)</f>
        <v>166</v>
      </c>
    </row>
    <row r="283">
      <c r="A283" s="1" t="str">
        <f t="shared" si="1"/>
        <v>EN P3437 280</v>
      </c>
      <c r="C283" s="1" t="str">
        <f t="shared" si="2"/>
        <v>PT P3437</v>
      </c>
      <c r="E283" s="1" t="str">
        <f>IFERROR(__xludf.DUMMYFUNCTION("SPLIT(A:A,"" "",TRUE,TRUE)"),"EN")</f>
        <v>EN</v>
      </c>
      <c r="F283" s="1" t="str">
        <f>IFERROR(__xludf.DUMMYFUNCTION("""COMPUTED_VALUE"""),"P3437")</f>
        <v>P3437</v>
      </c>
      <c r="G283" s="1">
        <f>IFERROR(__xludf.DUMMYFUNCTION("""COMPUTED_VALUE"""),280.0)</f>
        <v>280</v>
      </c>
    </row>
    <row r="284">
      <c r="A284" s="1" t="str">
        <f t="shared" si="1"/>
        <v>EN P4210 10</v>
      </c>
      <c r="C284" s="1" t="str">
        <f t="shared" si="2"/>
        <v>PT P4210</v>
      </c>
      <c r="E284" s="1" t="str">
        <f>IFERROR(__xludf.DUMMYFUNCTION("SPLIT(A:A,"" "",TRUE,TRUE)"),"EN")</f>
        <v>EN</v>
      </c>
      <c r="F284" s="1" t="str">
        <f>IFERROR(__xludf.DUMMYFUNCTION("""COMPUTED_VALUE"""),"P4210")</f>
        <v>P4210</v>
      </c>
      <c r="G284" s="1">
        <f>IFERROR(__xludf.DUMMYFUNCTION("""COMPUTED_VALUE"""),10.0)</f>
        <v>10</v>
      </c>
    </row>
    <row r="285">
      <c r="A285" s="1" t="str">
        <f t="shared" si="1"/>
        <v>EN P499 223</v>
      </c>
      <c r="C285" s="1" t="str">
        <f t="shared" si="2"/>
        <v>PT P499</v>
      </c>
      <c r="E285" s="1" t="str">
        <f>IFERROR(__xludf.DUMMYFUNCTION("SPLIT(A:A,"" "",TRUE,TRUE)"),"EN")</f>
        <v>EN</v>
      </c>
      <c r="F285" s="1" t="str">
        <f>IFERROR(__xludf.DUMMYFUNCTION("""COMPUTED_VALUE"""),"P499")</f>
        <v>P499</v>
      </c>
      <c r="G285" s="1">
        <f>IFERROR(__xludf.DUMMYFUNCTION("""COMPUTED_VALUE"""),223.0)</f>
        <v>223</v>
      </c>
    </row>
    <row r="286">
      <c r="A286" s="1" t="str">
        <f t="shared" si="1"/>
        <v>EN P2397 128</v>
      </c>
      <c r="C286" s="1" t="str">
        <f t="shared" si="2"/>
        <v>PT P2397</v>
      </c>
      <c r="E286" s="1" t="str">
        <f>IFERROR(__xludf.DUMMYFUNCTION("SPLIT(A:A,"" "",TRUE,TRUE)"),"EN")</f>
        <v>EN</v>
      </c>
      <c r="F286" s="1" t="str">
        <f>IFERROR(__xludf.DUMMYFUNCTION("""COMPUTED_VALUE"""),"P2397")</f>
        <v>P2397</v>
      </c>
      <c r="G286" s="1">
        <f>IFERROR(__xludf.DUMMYFUNCTION("""COMPUTED_VALUE"""),128.0)</f>
        <v>128</v>
      </c>
    </row>
    <row r="287">
      <c r="A287" s="1" t="str">
        <f t="shared" si="1"/>
        <v>EN P5156 21</v>
      </c>
      <c r="C287" s="1" t="str">
        <f t="shared" si="2"/>
        <v>PT P5156</v>
      </c>
      <c r="E287" s="1" t="str">
        <f>IFERROR(__xludf.DUMMYFUNCTION("SPLIT(A:A,"" "",TRUE,TRUE)"),"EN")</f>
        <v>EN</v>
      </c>
      <c r="F287" s="1" t="str">
        <f>IFERROR(__xludf.DUMMYFUNCTION("""COMPUTED_VALUE"""),"P5156")</f>
        <v>P5156</v>
      </c>
      <c r="G287" s="1">
        <f>IFERROR(__xludf.DUMMYFUNCTION("""COMPUTED_VALUE"""),21.0)</f>
        <v>21</v>
      </c>
    </row>
    <row r="288">
      <c r="A288" s="1" t="str">
        <f t="shared" si="1"/>
        <v>EN P583 164</v>
      </c>
      <c r="C288" s="1" t="str">
        <f t="shared" si="2"/>
        <v>PT P583</v>
      </c>
      <c r="E288" s="1" t="str">
        <f>IFERROR(__xludf.DUMMYFUNCTION("SPLIT(A:A,"" "",TRUE,TRUE)"),"EN")</f>
        <v>EN</v>
      </c>
      <c r="F288" s="1" t="str">
        <f>IFERROR(__xludf.DUMMYFUNCTION("""COMPUTED_VALUE"""),"P583")</f>
        <v>P583</v>
      </c>
      <c r="G288" s="1">
        <f>IFERROR(__xludf.DUMMYFUNCTION("""COMPUTED_VALUE"""),164.0)</f>
        <v>164</v>
      </c>
    </row>
    <row r="289">
      <c r="A289" s="1" t="str">
        <f t="shared" si="1"/>
        <v>EN P1548 134</v>
      </c>
      <c r="C289" s="1" t="str">
        <f t="shared" si="2"/>
        <v>PT P1548</v>
      </c>
      <c r="E289" s="1" t="str">
        <f>IFERROR(__xludf.DUMMYFUNCTION("SPLIT(A:A,"" "",TRUE,TRUE)"),"EN")</f>
        <v>EN</v>
      </c>
      <c r="F289" s="1" t="str">
        <f>IFERROR(__xludf.DUMMYFUNCTION("""COMPUTED_VALUE"""),"P1548")</f>
        <v>P1548</v>
      </c>
      <c r="G289" s="1">
        <f>IFERROR(__xludf.DUMMYFUNCTION("""COMPUTED_VALUE"""),134.0)</f>
        <v>134</v>
      </c>
    </row>
    <row r="290">
      <c r="A290" s="1" t="str">
        <f t="shared" si="1"/>
        <v>EN P1582 360</v>
      </c>
      <c r="C290" s="1" t="str">
        <f t="shared" si="2"/>
        <v>PT P1582</v>
      </c>
      <c r="E290" s="1" t="str">
        <f>IFERROR(__xludf.DUMMYFUNCTION("SPLIT(A:A,"" "",TRUE,TRUE)"),"EN")</f>
        <v>EN</v>
      </c>
      <c r="F290" s="1" t="str">
        <f>IFERROR(__xludf.DUMMYFUNCTION("""COMPUTED_VALUE"""),"P1582")</f>
        <v>P1582</v>
      </c>
      <c r="G290" s="1">
        <f>IFERROR(__xludf.DUMMYFUNCTION("""COMPUTED_VALUE"""),360.0)</f>
        <v>360</v>
      </c>
    </row>
    <row r="291">
      <c r="A291" s="1" t="str">
        <f t="shared" si="1"/>
        <v>EN P971 325</v>
      </c>
      <c r="C291" s="1" t="str">
        <f t="shared" si="2"/>
        <v>PT P971</v>
      </c>
      <c r="E291" s="1" t="str">
        <f>IFERROR(__xludf.DUMMYFUNCTION("SPLIT(A:A,"" "",TRUE,TRUE)"),"EN")</f>
        <v>EN</v>
      </c>
      <c r="F291" s="1" t="str">
        <f>IFERROR(__xludf.DUMMYFUNCTION("""COMPUTED_VALUE"""),"P971")</f>
        <v>P971</v>
      </c>
      <c r="G291" s="1">
        <f>IFERROR(__xludf.DUMMYFUNCTION("""COMPUTED_VALUE"""),325.0)</f>
        <v>325</v>
      </c>
    </row>
    <row r="292">
      <c r="A292" s="1" t="str">
        <f t="shared" si="1"/>
        <v>EN P1998 22</v>
      </c>
      <c r="C292" s="1" t="str">
        <f t="shared" si="2"/>
        <v>PT P1998</v>
      </c>
      <c r="E292" s="1" t="str">
        <f>IFERROR(__xludf.DUMMYFUNCTION("SPLIT(A:A,"" "",TRUE,TRUE)"),"EN")</f>
        <v>EN</v>
      </c>
      <c r="F292" s="1" t="str">
        <f>IFERROR(__xludf.DUMMYFUNCTION("""COMPUTED_VALUE"""),"P1998")</f>
        <v>P1998</v>
      </c>
      <c r="G292" s="1">
        <f>IFERROR(__xludf.DUMMYFUNCTION("""COMPUTED_VALUE"""),22.0)</f>
        <v>22</v>
      </c>
    </row>
    <row r="293">
      <c r="A293" s="1" t="str">
        <f t="shared" si="1"/>
        <v>EN P5419 202</v>
      </c>
      <c r="C293" s="1" t="str">
        <f t="shared" si="2"/>
        <v>PT P5419</v>
      </c>
      <c r="E293" s="1" t="str">
        <f>IFERROR(__xludf.DUMMYFUNCTION("SPLIT(A:A,"" "",TRUE,TRUE)"),"EN")</f>
        <v>EN</v>
      </c>
      <c r="F293" s="1" t="str">
        <f>IFERROR(__xludf.DUMMYFUNCTION("""COMPUTED_VALUE"""),"P5419")</f>
        <v>P5419</v>
      </c>
      <c r="G293" s="1">
        <f>IFERROR(__xludf.DUMMYFUNCTION("""COMPUTED_VALUE"""),202.0)</f>
        <v>202</v>
      </c>
    </row>
    <row r="294">
      <c r="A294" s="1" t="str">
        <f t="shared" si="1"/>
        <v>EN P4085 287</v>
      </c>
      <c r="C294" s="1" t="str">
        <f t="shared" si="2"/>
        <v>PT P4085</v>
      </c>
      <c r="E294" s="1" t="str">
        <f>IFERROR(__xludf.DUMMYFUNCTION("SPLIT(A:A,"" "",TRUE,TRUE)"),"EN")</f>
        <v>EN</v>
      </c>
      <c r="F294" s="1" t="str">
        <f>IFERROR(__xludf.DUMMYFUNCTION("""COMPUTED_VALUE"""),"P4085")</f>
        <v>P4085</v>
      </c>
      <c r="G294" s="1">
        <f>IFERROR(__xludf.DUMMYFUNCTION("""COMPUTED_VALUE"""),287.0)</f>
        <v>287</v>
      </c>
    </row>
    <row r="295">
      <c r="A295" s="1" t="str">
        <f t="shared" si="1"/>
        <v>EN P1824 44</v>
      </c>
      <c r="C295" s="1" t="str">
        <f t="shared" si="2"/>
        <v>PT P1824</v>
      </c>
      <c r="E295" s="1" t="str">
        <f>IFERROR(__xludf.DUMMYFUNCTION("SPLIT(A:A,"" "",TRUE,TRUE)"),"EN")</f>
        <v>EN</v>
      </c>
      <c r="F295" s="1" t="str">
        <f>IFERROR(__xludf.DUMMYFUNCTION("""COMPUTED_VALUE"""),"P1824")</f>
        <v>P1824</v>
      </c>
      <c r="G295" s="1">
        <f>IFERROR(__xludf.DUMMYFUNCTION("""COMPUTED_VALUE"""),44.0)</f>
        <v>44</v>
      </c>
    </row>
    <row r="296">
      <c r="A296" s="1" t="str">
        <f t="shared" si="1"/>
        <v>EN P3240 231</v>
      </c>
      <c r="C296" s="1" t="str">
        <f t="shared" si="2"/>
        <v>PT P3240</v>
      </c>
      <c r="E296" s="1" t="str">
        <f>IFERROR(__xludf.DUMMYFUNCTION("SPLIT(A:A,"" "",TRUE,TRUE)"),"EN")</f>
        <v>EN</v>
      </c>
      <c r="F296" s="1" t="str">
        <f>IFERROR(__xludf.DUMMYFUNCTION("""COMPUTED_VALUE"""),"P3240")</f>
        <v>P3240</v>
      </c>
      <c r="G296" s="1">
        <f>IFERROR(__xludf.DUMMYFUNCTION("""COMPUTED_VALUE"""),231.0)</f>
        <v>231</v>
      </c>
    </row>
    <row r="297">
      <c r="A297" s="1" t="str">
        <f t="shared" si="1"/>
        <v>EN P588 147</v>
      </c>
      <c r="C297" s="1" t="str">
        <f t="shared" si="2"/>
        <v>PT P588</v>
      </c>
      <c r="E297" s="1" t="str">
        <f>IFERROR(__xludf.DUMMYFUNCTION("SPLIT(A:A,"" "",TRUE,TRUE)"),"EN")</f>
        <v>EN</v>
      </c>
      <c r="F297" s="1" t="str">
        <f>IFERROR(__xludf.DUMMYFUNCTION("""COMPUTED_VALUE"""),"P588")</f>
        <v>P588</v>
      </c>
      <c r="G297" s="1">
        <f>IFERROR(__xludf.DUMMYFUNCTION("""COMPUTED_VALUE"""),147.0)</f>
        <v>147</v>
      </c>
    </row>
    <row r="298">
      <c r="A298" s="1" t="str">
        <f t="shared" si="1"/>
        <v>EN P1046 53</v>
      </c>
      <c r="C298" s="1" t="str">
        <f t="shared" si="2"/>
        <v>PT P1046</v>
      </c>
      <c r="E298" s="1" t="str">
        <f>IFERROR(__xludf.DUMMYFUNCTION("SPLIT(A:A,"" "",TRUE,TRUE)"),"EN")</f>
        <v>EN</v>
      </c>
      <c r="F298" s="1" t="str">
        <f>IFERROR(__xludf.DUMMYFUNCTION("""COMPUTED_VALUE"""),"P1046")</f>
        <v>P1046</v>
      </c>
      <c r="G298" s="1">
        <f>IFERROR(__xludf.DUMMYFUNCTION("""COMPUTED_VALUE"""),53.0)</f>
        <v>53</v>
      </c>
    </row>
    <row r="299">
      <c r="A299" s="1" t="str">
        <f t="shared" si="1"/>
        <v>EN P4782 259</v>
      </c>
      <c r="C299" s="1" t="str">
        <f t="shared" si="2"/>
        <v>PT P4782</v>
      </c>
      <c r="E299" s="1" t="str">
        <f>IFERROR(__xludf.DUMMYFUNCTION("SPLIT(A:A,"" "",TRUE,TRUE)"),"EN")</f>
        <v>EN</v>
      </c>
      <c r="F299" s="1" t="str">
        <f>IFERROR(__xludf.DUMMYFUNCTION("""COMPUTED_VALUE"""),"P4782")</f>
        <v>P4782</v>
      </c>
      <c r="G299" s="1">
        <f>IFERROR(__xludf.DUMMYFUNCTION("""COMPUTED_VALUE"""),259.0)</f>
        <v>259</v>
      </c>
    </row>
    <row r="300">
      <c r="A300" s="1" t="str">
        <f t="shared" si="1"/>
        <v>EN P5631 367</v>
      </c>
      <c r="C300" s="1" t="str">
        <f t="shared" si="2"/>
        <v>PT P5631</v>
      </c>
      <c r="E300" s="1" t="str">
        <f>IFERROR(__xludf.DUMMYFUNCTION("SPLIT(A:A,"" "",TRUE,TRUE)"),"EN")</f>
        <v>EN</v>
      </c>
      <c r="F300" s="1" t="str">
        <f>IFERROR(__xludf.DUMMYFUNCTION("""COMPUTED_VALUE"""),"P5631")</f>
        <v>P5631</v>
      </c>
      <c r="G300" s="1">
        <f>IFERROR(__xludf.DUMMYFUNCTION("""COMPUTED_VALUE"""),367.0)</f>
        <v>367</v>
      </c>
    </row>
    <row r="301">
      <c r="A301" s="1" t="str">
        <f t="shared" si="1"/>
        <v>EN P877 68</v>
      </c>
      <c r="C301" s="1" t="str">
        <f t="shared" si="2"/>
        <v>PT P877</v>
      </c>
      <c r="E301" s="1" t="str">
        <f>IFERROR(__xludf.DUMMYFUNCTION("SPLIT(A:A,"" "",TRUE,TRUE)"),"EN")</f>
        <v>EN</v>
      </c>
      <c r="F301" s="1" t="str">
        <f>IFERROR(__xludf.DUMMYFUNCTION("""COMPUTED_VALUE"""),"P877")</f>
        <v>P877</v>
      </c>
      <c r="G301" s="1">
        <f>IFERROR(__xludf.DUMMYFUNCTION("""COMPUTED_VALUE"""),68.0)</f>
        <v>68</v>
      </c>
    </row>
    <row r="302">
      <c r="A302" s="1" t="str">
        <f t="shared" si="1"/>
        <v>EN P5713 160</v>
      </c>
      <c r="C302" s="1" t="str">
        <f t="shared" si="2"/>
        <v>PT P5713</v>
      </c>
      <c r="E302" s="1" t="str">
        <f>IFERROR(__xludf.DUMMYFUNCTION("SPLIT(A:A,"" "",TRUE,TRUE)"),"EN")</f>
        <v>EN</v>
      </c>
      <c r="F302" s="1" t="str">
        <f>IFERROR(__xludf.DUMMYFUNCTION("""COMPUTED_VALUE"""),"P5713")</f>
        <v>P5713</v>
      </c>
      <c r="G302" s="1">
        <f>IFERROR(__xludf.DUMMYFUNCTION("""COMPUTED_VALUE"""),160.0)</f>
        <v>160</v>
      </c>
    </row>
    <row r="303">
      <c r="A303" s="1" t="str">
        <f t="shared" si="1"/>
        <v>EN P4010 258</v>
      </c>
      <c r="C303" s="1" t="str">
        <f t="shared" si="2"/>
        <v>PT P4010</v>
      </c>
      <c r="E303" s="1" t="str">
        <f>IFERROR(__xludf.DUMMYFUNCTION("SPLIT(A:A,"" "",TRUE,TRUE)"),"EN")</f>
        <v>EN</v>
      </c>
      <c r="F303" s="1" t="str">
        <f>IFERROR(__xludf.DUMMYFUNCTION("""COMPUTED_VALUE"""),"P4010")</f>
        <v>P4010</v>
      </c>
      <c r="G303" s="1">
        <f>IFERROR(__xludf.DUMMYFUNCTION("""COMPUTED_VALUE"""),258.0)</f>
        <v>258</v>
      </c>
    </row>
    <row r="304">
      <c r="A304" s="1" t="str">
        <f t="shared" si="1"/>
        <v>EN P5904 120</v>
      </c>
      <c r="C304" s="1" t="str">
        <f t="shared" si="2"/>
        <v>PT P5904</v>
      </c>
      <c r="E304" s="1" t="str">
        <f>IFERROR(__xludf.DUMMYFUNCTION("SPLIT(A:A,"" "",TRUE,TRUE)"),"EN")</f>
        <v>EN</v>
      </c>
      <c r="F304" s="1" t="str">
        <f>IFERROR(__xludf.DUMMYFUNCTION("""COMPUTED_VALUE"""),"P5904")</f>
        <v>P5904</v>
      </c>
      <c r="G304" s="1">
        <f>IFERROR(__xludf.DUMMYFUNCTION("""COMPUTED_VALUE"""),120.0)</f>
        <v>120</v>
      </c>
    </row>
    <row r="305">
      <c r="A305" s="1" t="str">
        <f t="shared" si="1"/>
        <v>EN P2659 253</v>
      </c>
      <c r="C305" s="1" t="str">
        <f t="shared" si="2"/>
        <v>PT P2659</v>
      </c>
      <c r="E305" s="1" t="str">
        <f>IFERROR(__xludf.DUMMYFUNCTION("SPLIT(A:A,"" "",TRUE,TRUE)"),"EN")</f>
        <v>EN</v>
      </c>
      <c r="F305" s="1" t="str">
        <f>IFERROR(__xludf.DUMMYFUNCTION("""COMPUTED_VALUE"""),"P2659")</f>
        <v>P2659</v>
      </c>
      <c r="G305" s="1">
        <f>IFERROR(__xludf.DUMMYFUNCTION("""COMPUTED_VALUE"""),253.0)</f>
        <v>253</v>
      </c>
    </row>
    <row r="306">
      <c r="A306" s="1" t="str">
        <f t="shared" si="1"/>
        <v>EN P4861 364</v>
      </c>
      <c r="C306" s="1" t="str">
        <f t="shared" si="2"/>
        <v>PT P4861</v>
      </c>
      <c r="E306" s="1" t="str">
        <f>IFERROR(__xludf.DUMMYFUNCTION("SPLIT(A:A,"" "",TRUE,TRUE)"),"EN")</f>
        <v>EN</v>
      </c>
      <c r="F306" s="1" t="str">
        <f>IFERROR(__xludf.DUMMYFUNCTION("""COMPUTED_VALUE"""),"P4861")</f>
        <v>P4861</v>
      </c>
      <c r="G306" s="1">
        <f>IFERROR(__xludf.DUMMYFUNCTION("""COMPUTED_VALUE"""),364.0)</f>
        <v>364</v>
      </c>
    </row>
    <row r="307">
      <c r="A307" s="1" t="str">
        <f t="shared" si="1"/>
        <v>EN P1128 173</v>
      </c>
      <c r="C307" s="1" t="str">
        <f t="shared" si="2"/>
        <v>PT P1128</v>
      </c>
      <c r="E307" s="1" t="str">
        <f>IFERROR(__xludf.DUMMYFUNCTION("SPLIT(A:A,"" "",TRUE,TRUE)"),"EN")</f>
        <v>EN</v>
      </c>
      <c r="F307" s="1" t="str">
        <f>IFERROR(__xludf.DUMMYFUNCTION("""COMPUTED_VALUE"""),"P1128")</f>
        <v>P1128</v>
      </c>
      <c r="G307" s="1">
        <f>IFERROR(__xludf.DUMMYFUNCTION("""COMPUTED_VALUE"""),173.0)</f>
        <v>173</v>
      </c>
    </row>
    <row r="308">
      <c r="A308" s="1" t="str">
        <f t="shared" si="1"/>
        <v>EN P4428 187</v>
      </c>
      <c r="C308" s="1" t="str">
        <f t="shared" si="2"/>
        <v>PT P4428</v>
      </c>
      <c r="E308" s="1" t="str">
        <f>IFERROR(__xludf.DUMMYFUNCTION("SPLIT(A:A,"" "",TRUE,TRUE)"),"EN")</f>
        <v>EN</v>
      </c>
      <c r="F308" s="1" t="str">
        <f>IFERROR(__xludf.DUMMYFUNCTION("""COMPUTED_VALUE"""),"P4428")</f>
        <v>P4428</v>
      </c>
      <c r="G308" s="1">
        <f>IFERROR(__xludf.DUMMYFUNCTION("""COMPUTED_VALUE"""),187.0)</f>
        <v>187</v>
      </c>
    </row>
    <row r="309">
      <c r="A309" s="1" t="str">
        <f t="shared" si="1"/>
        <v>EN P5474 335</v>
      </c>
      <c r="C309" s="1" t="str">
        <f t="shared" si="2"/>
        <v>PT P5474</v>
      </c>
      <c r="E309" s="1" t="str">
        <f>IFERROR(__xludf.DUMMYFUNCTION("SPLIT(A:A,"" "",TRUE,TRUE)"),"EN")</f>
        <v>EN</v>
      </c>
      <c r="F309" s="1" t="str">
        <f>IFERROR(__xludf.DUMMYFUNCTION("""COMPUTED_VALUE"""),"P5474")</f>
        <v>P5474</v>
      </c>
      <c r="G309" s="1">
        <f>IFERROR(__xludf.DUMMYFUNCTION("""COMPUTED_VALUE"""),335.0)</f>
        <v>335</v>
      </c>
    </row>
    <row r="310">
      <c r="A310" s="1" t="str">
        <f t="shared" si="1"/>
        <v>EN P1291 180</v>
      </c>
      <c r="C310" s="1" t="str">
        <f t="shared" si="2"/>
        <v>PT P1291</v>
      </c>
      <c r="E310" s="1" t="str">
        <f>IFERROR(__xludf.DUMMYFUNCTION("SPLIT(A:A,"" "",TRUE,TRUE)"),"EN")</f>
        <v>EN</v>
      </c>
      <c r="F310" s="1" t="str">
        <f>IFERROR(__xludf.DUMMYFUNCTION("""COMPUTED_VALUE"""),"P1291")</f>
        <v>P1291</v>
      </c>
      <c r="G310" s="1">
        <f>IFERROR(__xludf.DUMMYFUNCTION("""COMPUTED_VALUE"""),180.0)</f>
        <v>180</v>
      </c>
    </row>
    <row r="311">
      <c r="A311" s="1" t="str">
        <f t="shared" si="1"/>
        <v>EN P5405 265</v>
      </c>
      <c r="C311" s="1" t="str">
        <f t="shared" si="2"/>
        <v>PT P5405</v>
      </c>
      <c r="E311" s="1" t="str">
        <f>IFERROR(__xludf.DUMMYFUNCTION("SPLIT(A:A,"" "",TRUE,TRUE)"),"EN")</f>
        <v>EN</v>
      </c>
      <c r="F311" s="1" t="str">
        <f>IFERROR(__xludf.DUMMYFUNCTION("""COMPUTED_VALUE"""),"P5405")</f>
        <v>P5405</v>
      </c>
      <c r="G311" s="1">
        <f>IFERROR(__xludf.DUMMYFUNCTION("""COMPUTED_VALUE"""),265.0)</f>
        <v>265</v>
      </c>
    </row>
    <row r="312">
      <c r="A312" s="1" t="str">
        <f t="shared" si="1"/>
        <v>EN P2633 110</v>
      </c>
      <c r="C312" s="1" t="str">
        <f t="shared" si="2"/>
        <v>PT P2633</v>
      </c>
      <c r="E312" s="1" t="str">
        <f>IFERROR(__xludf.DUMMYFUNCTION("SPLIT(A:A,"" "",TRUE,TRUE)"),"EN")</f>
        <v>EN</v>
      </c>
      <c r="F312" s="1" t="str">
        <f>IFERROR(__xludf.DUMMYFUNCTION("""COMPUTED_VALUE"""),"P2633")</f>
        <v>P2633</v>
      </c>
      <c r="G312" s="1">
        <f>IFERROR(__xludf.DUMMYFUNCTION("""COMPUTED_VALUE"""),110.0)</f>
        <v>110</v>
      </c>
    </row>
    <row r="313">
      <c r="A313" s="1" t="str">
        <f t="shared" si="1"/>
        <v>EN P3296 232</v>
      </c>
      <c r="C313" s="1" t="str">
        <f t="shared" si="2"/>
        <v>PT P3296</v>
      </c>
      <c r="E313" s="1" t="str">
        <f>IFERROR(__xludf.DUMMYFUNCTION("SPLIT(A:A,"" "",TRUE,TRUE)"),"EN")</f>
        <v>EN</v>
      </c>
      <c r="F313" s="1" t="str">
        <f>IFERROR(__xludf.DUMMYFUNCTION("""COMPUTED_VALUE"""),"P3296")</f>
        <v>P3296</v>
      </c>
      <c r="G313" s="1">
        <f>IFERROR(__xludf.DUMMYFUNCTION("""COMPUTED_VALUE"""),232.0)</f>
        <v>232</v>
      </c>
    </row>
    <row r="314">
      <c r="A314" s="1" t="str">
        <f t="shared" si="1"/>
        <v>EN P4000 284</v>
      </c>
      <c r="C314" s="1" t="str">
        <f t="shared" si="2"/>
        <v>PT P4000</v>
      </c>
      <c r="E314" s="1" t="str">
        <f>IFERROR(__xludf.DUMMYFUNCTION("SPLIT(A:A,"" "",TRUE,TRUE)"),"EN")</f>
        <v>EN</v>
      </c>
      <c r="F314" s="1" t="str">
        <f>IFERROR(__xludf.DUMMYFUNCTION("""COMPUTED_VALUE"""),"P4000")</f>
        <v>P4000</v>
      </c>
      <c r="G314" s="1">
        <f>IFERROR(__xludf.DUMMYFUNCTION("""COMPUTED_VALUE"""),284.0)</f>
        <v>284</v>
      </c>
    </row>
    <row r="315">
      <c r="A315" s="1" t="str">
        <f t="shared" si="1"/>
        <v>EN P3755 160</v>
      </c>
      <c r="C315" s="1" t="str">
        <f t="shared" si="2"/>
        <v>PT P3755</v>
      </c>
      <c r="E315" s="1" t="str">
        <f>IFERROR(__xludf.DUMMYFUNCTION("SPLIT(A:A,"" "",TRUE,TRUE)"),"EN")</f>
        <v>EN</v>
      </c>
      <c r="F315" s="1" t="str">
        <f>IFERROR(__xludf.DUMMYFUNCTION("""COMPUTED_VALUE"""),"P3755")</f>
        <v>P3755</v>
      </c>
      <c r="G315" s="1">
        <f>IFERROR(__xludf.DUMMYFUNCTION("""COMPUTED_VALUE"""),160.0)</f>
        <v>160</v>
      </c>
    </row>
    <row r="316">
      <c r="A316" s="1" t="str">
        <f t="shared" si="1"/>
        <v>EN P2947 389</v>
      </c>
      <c r="C316" s="1" t="str">
        <f t="shared" si="2"/>
        <v>PT P2947</v>
      </c>
      <c r="E316" s="1" t="str">
        <f>IFERROR(__xludf.DUMMYFUNCTION("SPLIT(A:A,"" "",TRUE,TRUE)"),"EN")</f>
        <v>EN</v>
      </c>
      <c r="F316" s="1" t="str">
        <f>IFERROR(__xludf.DUMMYFUNCTION("""COMPUTED_VALUE"""),"P2947")</f>
        <v>P2947</v>
      </c>
      <c r="G316" s="1">
        <f>IFERROR(__xludf.DUMMYFUNCTION("""COMPUTED_VALUE"""),389.0)</f>
        <v>389</v>
      </c>
    </row>
    <row r="317">
      <c r="A317" s="1" t="str">
        <f t="shared" si="1"/>
        <v>EN P5124 239</v>
      </c>
      <c r="C317" s="1" t="str">
        <f t="shared" si="2"/>
        <v>PT P5124</v>
      </c>
      <c r="E317" s="1" t="str">
        <f>IFERROR(__xludf.DUMMYFUNCTION("SPLIT(A:A,"" "",TRUE,TRUE)"),"EN")</f>
        <v>EN</v>
      </c>
      <c r="F317" s="1" t="str">
        <f>IFERROR(__xludf.DUMMYFUNCTION("""COMPUTED_VALUE"""),"P5124")</f>
        <v>P5124</v>
      </c>
      <c r="G317" s="1">
        <f>IFERROR(__xludf.DUMMYFUNCTION("""COMPUTED_VALUE"""),239.0)</f>
        <v>239</v>
      </c>
    </row>
    <row r="318">
      <c r="A318" s="1" t="str">
        <f t="shared" si="1"/>
        <v>EN P4110 186</v>
      </c>
      <c r="C318" s="1" t="str">
        <f t="shared" si="2"/>
        <v>PT P4110</v>
      </c>
      <c r="E318" s="1" t="str">
        <f>IFERROR(__xludf.DUMMYFUNCTION("SPLIT(A:A,"" "",TRUE,TRUE)"),"EN")</f>
        <v>EN</v>
      </c>
      <c r="F318" s="1" t="str">
        <f>IFERROR(__xludf.DUMMYFUNCTION("""COMPUTED_VALUE"""),"P4110")</f>
        <v>P4110</v>
      </c>
      <c r="G318" s="1">
        <f>IFERROR(__xludf.DUMMYFUNCTION("""COMPUTED_VALUE"""),186.0)</f>
        <v>186</v>
      </c>
    </row>
    <row r="319">
      <c r="A319" s="1" t="str">
        <f t="shared" si="1"/>
        <v>EN P1996 253</v>
      </c>
      <c r="C319" s="1" t="str">
        <f t="shared" si="2"/>
        <v>PT P1996</v>
      </c>
      <c r="E319" s="1" t="str">
        <f>IFERROR(__xludf.DUMMYFUNCTION("SPLIT(A:A,"" "",TRUE,TRUE)"),"EN")</f>
        <v>EN</v>
      </c>
      <c r="F319" s="1" t="str">
        <f>IFERROR(__xludf.DUMMYFUNCTION("""COMPUTED_VALUE"""),"P1996")</f>
        <v>P1996</v>
      </c>
      <c r="G319" s="1">
        <f>IFERROR(__xludf.DUMMYFUNCTION("""COMPUTED_VALUE"""),253.0)</f>
        <v>253</v>
      </c>
    </row>
    <row r="320">
      <c r="A320" s="1" t="str">
        <f t="shared" si="1"/>
        <v>EN P2109 283</v>
      </c>
      <c r="C320" s="1" t="str">
        <f t="shared" si="2"/>
        <v>PT P2109</v>
      </c>
      <c r="E320" s="1" t="str">
        <f>IFERROR(__xludf.DUMMYFUNCTION("SPLIT(A:A,"" "",TRUE,TRUE)"),"EN")</f>
        <v>EN</v>
      </c>
      <c r="F320" s="1" t="str">
        <f>IFERROR(__xludf.DUMMYFUNCTION("""COMPUTED_VALUE"""),"P2109")</f>
        <v>P2109</v>
      </c>
      <c r="G320" s="1">
        <f>IFERROR(__xludf.DUMMYFUNCTION("""COMPUTED_VALUE"""),283.0)</f>
        <v>283</v>
      </c>
    </row>
    <row r="321">
      <c r="A321" s="1" t="str">
        <f t="shared" si="1"/>
        <v>EN P1144 105</v>
      </c>
      <c r="C321" s="1" t="str">
        <f t="shared" si="2"/>
        <v>PT P1144</v>
      </c>
      <c r="E321" s="1" t="str">
        <f>IFERROR(__xludf.DUMMYFUNCTION("SPLIT(A:A,"" "",TRUE,TRUE)"),"EN")</f>
        <v>EN</v>
      </c>
      <c r="F321" s="1" t="str">
        <f>IFERROR(__xludf.DUMMYFUNCTION("""COMPUTED_VALUE"""),"P1144")</f>
        <v>P1144</v>
      </c>
      <c r="G321" s="1">
        <f>IFERROR(__xludf.DUMMYFUNCTION("""COMPUTED_VALUE"""),105.0)</f>
        <v>105</v>
      </c>
    </row>
    <row r="322">
      <c r="A322" s="1" t="str">
        <f t="shared" si="1"/>
        <v>EN P132 55</v>
      </c>
      <c r="C322" s="1" t="str">
        <f t="shared" si="2"/>
        <v>PT P132</v>
      </c>
      <c r="E322" s="1" t="str">
        <f>IFERROR(__xludf.DUMMYFUNCTION("SPLIT(A:A,"" "",TRUE,TRUE)"),"EN")</f>
        <v>EN</v>
      </c>
      <c r="F322" s="1" t="str">
        <f>IFERROR(__xludf.DUMMYFUNCTION("""COMPUTED_VALUE"""),"P132")</f>
        <v>P132</v>
      </c>
      <c r="G322" s="1">
        <f>IFERROR(__xludf.DUMMYFUNCTION("""COMPUTED_VALUE"""),55.0)</f>
        <v>55</v>
      </c>
    </row>
    <row r="323">
      <c r="A323" s="1" t="str">
        <f t="shared" si="1"/>
        <v>EN P330 355</v>
      </c>
      <c r="C323" s="1" t="str">
        <f t="shared" si="2"/>
        <v>PT P330</v>
      </c>
      <c r="E323" s="1" t="str">
        <f>IFERROR(__xludf.DUMMYFUNCTION("SPLIT(A:A,"" "",TRUE,TRUE)"),"EN")</f>
        <v>EN</v>
      </c>
      <c r="F323" s="1" t="str">
        <f>IFERROR(__xludf.DUMMYFUNCTION("""COMPUTED_VALUE"""),"P330")</f>
        <v>P330</v>
      </c>
      <c r="G323" s="1">
        <f>IFERROR(__xludf.DUMMYFUNCTION("""COMPUTED_VALUE"""),355.0)</f>
        <v>355</v>
      </c>
    </row>
    <row r="324">
      <c r="A324" s="1" t="str">
        <f t="shared" si="1"/>
        <v>EN P165 47</v>
      </c>
      <c r="C324" s="1" t="str">
        <f t="shared" si="2"/>
        <v>PT P165</v>
      </c>
      <c r="E324" s="1" t="str">
        <f>IFERROR(__xludf.DUMMYFUNCTION("SPLIT(A:A,"" "",TRUE,TRUE)"),"EN")</f>
        <v>EN</v>
      </c>
      <c r="F324" s="1" t="str">
        <f>IFERROR(__xludf.DUMMYFUNCTION("""COMPUTED_VALUE"""),"P165")</f>
        <v>P165</v>
      </c>
      <c r="G324" s="1">
        <f>IFERROR(__xludf.DUMMYFUNCTION("""COMPUTED_VALUE"""),47.0)</f>
        <v>47</v>
      </c>
    </row>
    <row r="325">
      <c r="A325" s="1" t="str">
        <f t="shared" si="1"/>
        <v>EN P2149 263</v>
      </c>
      <c r="C325" s="1" t="str">
        <f t="shared" si="2"/>
        <v>PT P2149</v>
      </c>
      <c r="E325" s="1" t="str">
        <f>IFERROR(__xludf.DUMMYFUNCTION("SPLIT(A:A,"" "",TRUE,TRUE)"),"EN")</f>
        <v>EN</v>
      </c>
      <c r="F325" s="1" t="str">
        <f>IFERROR(__xludf.DUMMYFUNCTION("""COMPUTED_VALUE"""),"P2149")</f>
        <v>P2149</v>
      </c>
      <c r="G325" s="1">
        <f>IFERROR(__xludf.DUMMYFUNCTION("""COMPUTED_VALUE"""),263.0)</f>
        <v>263</v>
      </c>
    </row>
    <row r="326">
      <c r="A326" s="1" t="str">
        <f t="shared" si="1"/>
        <v>EN P5670 261</v>
      </c>
      <c r="C326" s="1" t="str">
        <f t="shared" si="2"/>
        <v>PT P5670</v>
      </c>
      <c r="E326" s="1" t="str">
        <f>IFERROR(__xludf.DUMMYFUNCTION("SPLIT(A:A,"" "",TRUE,TRUE)"),"EN")</f>
        <v>EN</v>
      </c>
      <c r="F326" s="1" t="str">
        <f>IFERROR(__xludf.DUMMYFUNCTION("""COMPUTED_VALUE"""),"P5670")</f>
        <v>P5670</v>
      </c>
      <c r="G326" s="1">
        <f>IFERROR(__xludf.DUMMYFUNCTION("""COMPUTED_VALUE"""),261.0)</f>
        <v>261</v>
      </c>
    </row>
    <row r="327">
      <c r="A327" s="1" t="str">
        <f t="shared" si="1"/>
        <v>EN P1511 11</v>
      </c>
      <c r="C327" s="1" t="str">
        <f t="shared" si="2"/>
        <v>PT P1511</v>
      </c>
      <c r="E327" s="1" t="str">
        <f>IFERROR(__xludf.DUMMYFUNCTION("SPLIT(A:A,"" "",TRUE,TRUE)"),"EN")</f>
        <v>EN</v>
      </c>
      <c r="F327" s="1" t="str">
        <f>IFERROR(__xludf.DUMMYFUNCTION("""COMPUTED_VALUE"""),"P1511")</f>
        <v>P1511</v>
      </c>
      <c r="G327" s="1">
        <f>IFERROR(__xludf.DUMMYFUNCTION("""COMPUTED_VALUE"""),11.0)</f>
        <v>11</v>
      </c>
    </row>
    <row r="328">
      <c r="A328" s="1" t="str">
        <f t="shared" si="1"/>
        <v>EN P1012 9</v>
      </c>
      <c r="C328" s="1" t="str">
        <f t="shared" si="2"/>
        <v>PT P1012</v>
      </c>
      <c r="E328" s="1" t="str">
        <f>IFERROR(__xludf.DUMMYFUNCTION("SPLIT(A:A,"" "",TRUE,TRUE)"),"EN")</f>
        <v>EN</v>
      </c>
      <c r="F328" s="1" t="str">
        <f>IFERROR(__xludf.DUMMYFUNCTION("""COMPUTED_VALUE"""),"P1012")</f>
        <v>P1012</v>
      </c>
      <c r="G328" s="1">
        <f>IFERROR(__xludf.DUMMYFUNCTION("""COMPUTED_VALUE"""),9.0)</f>
        <v>9</v>
      </c>
    </row>
    <row r="329">
      <c r="A329" s="1" t="str">
        <f t="shared" si="1"/>
        <v>EN P5437 54</v>
      </c>
      <c r="C329" s="1" t="str">
        <f t="shared" si="2"/>
        <v>PT P5437</v>
      </c>
      <c r="E329" s="1" t="str">
        <f>IFERROR(__xludf.DUMMYFUNCTION("SPLIT(A:A,"" "",TRUE,TRUE)"),"EN")</f>
        <v>EN</v>
      </c>
      <c r="F329" s="1" t="str">
        <f>IFERROR(__xludf.DUMMYFUNCTION("""COMPUTED_VALUE"""),"P5437")</f>
        <v>P5437</v>
      </c>
      <c r="G329" s="1">
        <f>IFERROR(__xludf.DUMMYFUNCTION("""COMPUTED_VALUE"""),54.0)</f>
        <v>54</v>
      </c>
    </row>
    <row r="330">
      <c r="A330" s="1" t="str">
        <f t="shared" si="1"/>
        <v>EN P4127 326</v>
      </c>
      <c r="C330" s="1" t="str">
        <f t="shared" si="2"/>
        <v>PT P4127</v>
      </c>
      <c r="E330" s="1" t="str">
        <f>IFERROR(__xludf.DUMMYFUNCTION("SPLIT(A:A,"" "",TRUE,TRUE)"),"EN")</f>
        <v>EN</v>
      </c>
      <c r="F330" s="1" t="str">
        <f>IFERROR(__xludf.DUMMYFUNCTION("""COMPUTED_VALUE"""),"P4127")</f>
        <v>P4127</v>
      </c>
      <c r="G330" s="1">
        <f>IFERROR(__xludf.DUMMYFUNCTION("""COMPUTED_VALUE"""),326.0)</f>
        <v>326</v>
      </c>
    </row>
    <row r="331">
      <c r="A331" s="1" t="str">
        <f t="shared" si="1"/>
        <v>EN P1650 171</v>
      </c>
      <c r="C331" s="1" t="str">
        <f t="shared" si="2"/>
        <v>PT P1650</v>
      </c>
      <c r="E331" s="1" t="str">
        <f>IFERROR(__xludf.DUMMYFUNCTION("SPLIT(A:A,"" "",TRUE,TRUE)"),"EN")</f>
        <v>EN</v>
      </c>
      <c r="F331" s="1" t="str">
        <f>IFERROR(__xludf.DUMMYFUNCTION("""COMPUTED_VALUE"""),"P1650")</f>
        <v>P1650</v>
      </c>
      <c r="G331" s="1">
        <f>IFERROR(__xludf.DUMMYFUNCTION("""COMPUTED_VALUE"""),171.0)</f>
        <v>171</v>
      </c>
    </row>
    <row r="332">
      <c r="A332" s="1" t="str">
        <f t="shared" si="1"/>
        <v>EN P5802 228</v>
      </c>
      <c r="C332" s="1" t="str">
        <f t="shared" si="2"/>
        <v>PT P5802</v>
      </c>
      <c r="E332" s="1" t="str">
        <f>IFERROR(__xludf.DUMMYFUNCTION("SPLIT(A:A,"" "",TRUE,TRUE)"),"EN")</f>
        <v>EN</v>
      </c>
      <c r="F332" s="1" t="str">
        <f>IFERROR(__xludf.DUMMYFUNCTION("""COMPUTED_VALUE"""),"P5802")</f>
        <v>P5802</v>
      </c>
      <c r="G332" s="1">
        <f>IFERROR(__xludf.DUMMYFUNCTION("""COMPUTED_VALUE"""),228.0)</f>
        <v>228</v>
      </c>
    </row>
    <row r="333">
      <c r="A333" s="1" t="str">
        <f t="shared" si="1"/>
        <v>EN P5899 298</v>
      </c>
      <c r="C333" s="1" t="str">
        <f t="shared" si="2"/>
        <v>PT P5899</v>
      </c>
      <c r="E333" s="1" t="str">
        <f>IFERROR(__xludf.DUMMYFUNCTION("SPLIT(A:A,"" "",TRUE,TRUE)"),"EN")</f>
        <v>EN</v>
      </c>
      <c r="F333" s="1" t="str">
        <f>IFERROR(__xludf.DUMMYFUNCTION("""COMPUTED_VALUE"""),"P5899")</f>
        <v>P5899</v>
      </c>
      <c r="G333" s="1">
        <f>IFERROR(__xludf.DUMMYFUNCTION("""COMPUTED_VALUE"""),298.0)</f>
        <v>298</v>
      </c>
    </row>
    <row r="334">
      <c r="A334" s="1" t="str">
        <f t="shared" si="1"/>
        <v>EN P2518 243</v>
      </c>
      <c r="C334" s="1" t="str">
        <f t="shared" si="2"/>
        <v>PT P2518</v>
      </c>
      <c r="E334" s="1" t="str">
        <f>IFERROR(__xludf.DUMMYFUNCTION("SPLIT(A:A,"" "",TRUE,TRUE)"),"EN")</f>
        <v>EN</v>
      </c>
      <c r="F334" s="1" t="str">
        <f>IFERROR(__xludf.DUMMYFUNCTION("""COMPUTED_VALUE"""),"P2518")</f>
        <v>P2518</v>
      </c>
      <c r="G334" s="1">
        <f>IFERROR(__xludf.DUMMYFUNCTION("""COMPUTED_VALUE"""),243.0)</f>
        <v>243</v>
      </c>
    </row>
    <row r="335">
      <c r="A335" s="1" t="str">
        <f t="shared" si="1"/>
        <v>EN P5137 30</v>
      </c>
      <c r="C335" s="1" t="str">
        <f t="shared" si="2"/>
        <v>PT P5137</v>
      </c>
      <c r="E335" s="1" t="str">
        <f>IFERROR(__xludf.DUMMYFUNCTION("SPLIT(A:A,"" "",TRUE,TRUE)"),"EN")</f>
        <v>EN</v>
      </c>
      <c r="F335" s="1" t="str">
        <f>IFERROR(__xludf.DUMMYFUNCTION("""COMPUTED_VALUE"""),"P5137")</f>
        <v>P5137</v>
      </c>
      <c r="G335" s="1">
        <f>IFERROR(__xludf.DUMMYFUNCTION("""COMPUTED_VALUE"""),30.0)</f>
        <v>30</v>
      </c>
    </row>
    <row r="336">
      <c r="A336" s="1" t="str">
        <f t="shared" si="1"/>
        <v>EN P2050 155</v>
      </c>
      <c r="C336" s="1" t="str">
        <f t="shared" si="2"/>
        <v>PT P2050</v>
      </c>
      <c r="E336" s="1" t="str">
        <f>IFERROR(__xludf.DUMMYFUNCTION("SPLIT(A:A,"" "",TRUE,TRUE)"),"EN")</f>
        <v>EN</v>
      </c>
      <c r="F336" s="1" t="str">
        <f>IFERROR(__xludf.DUMMYFUNCTION("""COMPUTED_VALUE"""),"P2050")</f>
        <v>P2050</v>
      </c>
      <c r="G336" s="1">
        <f>IFERROR(__xludf.DUMMYFUNCTION("""COMPUTED_VALUE"""),155.0)</f>
        <v>155</v>
      </c>
    </row>
    <row r="337">
      <c r="A337" s="1" t="str">
        <f t="shared" si="1"/>
        <v>EN P4504 75</v>
      </c>
      <c r="C337" s="1" t="str">
        <f t="shared" si="2"/>
        <v>PT P4504</v>
      </c>
      <c r="E337" s="1" t="str">
        <f>IFERROR(__xludf.DUMMYFUNCTION("SPLIT(A:A,"" "",TRUE,TRUE)"),"EN")</f>
        <v>EN</v>
      </c>
      <c r="F337" s="1" t="str">
        <f>IFERROR(__xludf.DUMMYFUNCTION("""COMPUTED_VALUE"""),"P4504")</f>
        <v>P4504</v>
      </c>
      <c r="G337" s="1">
        <f>IFERROR(__xludf.DUMMYFUNCTION("""COMPUTED_VALUE"""),75.0)</f>
        <v>75</v>
      </c>
    </row>
    <row r="338">
      <c r="A338" s="1" t="str">
        <f t="shared" si="1"/>
        <v>EN P1966 62</v>
      </c>
      <c r="C338" s="1" t="str">
        <f t="shared" si="2"/>
        <v>PT P1966</v>
      </c>
      <c r="E338" s="1" t="str">
        <f>IFERROR(__xludf.DUMMYFUNCTION("SPLIT(A:A,"" "",TRUE,TRUE)"),"EN")</f>
        <v>EN</v>
      </c>
      <c r="F338" s="1" t="str">
        <f>IFERROR(__xludf.DUMMYFUNCTION("""COMPUTED_VALUE"""),"P1966")</f>
        <v>P1966</v>
      </c>
      <c r="G338" s="1">
        <f>IFERROR(__xludf.DUMMYFUNCTION("""COMPUTED_VALUE"""),62.0)</f>
        <v>62</v>
      </c>
    </row>
    <row r="339">
      <c r="A339" s="1" t="str">
        <f t="shared" si="1"/>
        <v>EN P4618 124</v>
      </c>
      <c r="C339" s="1" t="str">
        <f t="shared" si="2"/>
        <v>PT P4618</v>
      </c>
      <c r="E339" s="1" t="str">
        <f>IFERROR(__xludf.DUMMYFUNCTION("SPLIT(A:A,"" "",TRUE,TRUE)"),"EN")</f>
        <v>EN</v>
      </c>
      <c r="F339" s="1" t="str">
        <f>IFERROR(__xludf.DUMMYFUNCTION("""COMPUTED_VALUE"""),"P4618")</f>
        <v>P4618</v>
      </c>
      <c r="G339" s="1">
        <f>IFERROR(__xludf.DUMMYFUNCTION("""COMPUTED_VALUE"""),124.0)</f>
        <v>124</v>
      </c>
    </row>
    <row r="340">
      <c r="A340" s="1" t="str">
        <f t="shared" si="1"/>
        <v>EN P795 223</v>
      </c>
      <c r="C340" s="1" t="str">
        <f t="shared" si="2"/>
        <v>PT P795</v>
      </c>
      <c r="E340" s="1" t="str">
        <f>IFERROR(__xludf.DUMMYFUNCTION("SPLIT(A:A,"" "",TRUE,TRUE)"),"EN")</f>
        <v>EN</v>
      </c>
      <c r="F340" s="1" t="str">
        <f>IFERROR(__xludf.DUMMYFUNCTION("""COMPUTED_VALUE"""),"P795")</f>
        <v>P795</v>
      </c>
      <c r="G340" s="1">
        <f>IFERROR(__xludf.DUMMYFUNCTION("""COMPUTED_VALUE"""),223.0)</f>
        <v>223</v>
      </c>
    </row>
    <row r="341">
      <c r="A341" s="1" t="str">
        <f t="shared" si="1"/>
        <v>EN P3891 43</v>
      </c>
      <c r="C341" s="1" t="str">
        <f t="shared" si="2"/>
        <v>PT P3891</v>
      </c>
      <c r="E341" s="1" t="str">
        <f>IFERROR(__xludf.DUMMYFUNCTION("SPLIT(A:A,"" "",TRUE,TRUE)"),"EN")</f>
        <v>EN</v>
      </c>
      <c r="F341" s="1" t="str">
        <f>IFERROR(__xludf.DUMMYFUNCTION("""COMPUTED_VALUE"""),"P3891")</f>
        <v>P3891</v>
      </c>
      <c r="G341" s="1">
        <f>IFERROR(__xludf.DUMMYFUNCTION("""COMPUTED_VALUE"""),43.0)</f>
        <v>43</v>
      </c>
    </row>
    <row r="342">
      <c r="A342" s="1" t="str">
        <f t="shared" si="1"/>
        <v>EN P3972 93</v>
      </c>
      <c r="C342" s="1" t="str">
        <f t="shared" si="2"/>
        <v>PT P3972</v>
      </c>
      <c r="E342" s="1" t="str">
        <f>IFERROR(__xludf.DUMMYFUNCTION("SPLIT(A:A,"" "",TRUE,TRUE)"),"EN")</f>
        <v>EN</v>
      </c>
      <c r="F342" s="1" t="str">
        <f>IFERROR(__xludf.DUMMYFUNCTION("""COMPUTED_VALUE"""),"P3972")</f>
        <v>P3972</v>
      </c>
      <c r="G342" s="1">
        <f>IFERROR(__xludf.DUMMYFUNCTION("""COMPUTED_VALUE"""),93.0)</f>
        <v>93</v>
      </c>
    </row>
    <row r="343">
      <c r="A343" s="1" t="str">
        <f t="shared" si="1"/>
        <v>EN P508 98</v>
      </c>
      <c r="C343" s="1" t="str">
        <f t="shared" si="2"/>
        <v>PT P508</v>
      </c>
      <c r="E343" s="1" t="str">
        <f>IFERROR(__xludf.DUMMYFUNCTION("SPLIT(A:A,"" "",TRUE,TRUE)"),"EN")</f>
        <v>EN</v>
      </c>
      <c r="F343" s="1" t="str">
        <f>IFERROR(__xludf.DUMMYFUNCTION("""COMPUTED_VALUE"""),"P508")</f>
        <v>P508</v>
      </c>
      <c r="G343" s="1">
        <f>IFERROR(__xludf.DUMMYFUNCTION("""COMPUTED_VALUE"""),98.0)</f>
        <v>98</v>
      </c>
    </row>
    <row r="344">
      <c r="A344" s="1" t="str">
        <f t="shared" si="1"/>
        <v>EN P1626 196</v>
      </c>
      <c r="C344" s="1" t="str">
        <f t="shared" si="2"/>
        <v>PT P1626</v>
      </c>
      <c r="E344" s="1" t="str">
        <f>IFERROR(__xludf.DUMMYFUNCTION("SPLIT(A:A,"" "",TRUE,TRUE)"),"EN")</f>
        <v>EN</v>
      </c>
      <c r="F344" s="1" t="str">
        <f>IFERROR(__xludf.DUMMYFUNCTION("""COMPUTED_VALUE"""),"P1626")</f>
        <v>P1626</v>
      </c>
      <c r="G344" s="1">
        <f>IFERROR(__xludf.DUMMYFUNCTION("""COMPUTED_VALUE"""),196.0)</f>
        <v>196</v>
      </c>
    </row>
    <row r="345">
      <c r="A345" s="1" t="str">
        <f t="shared" si="1"/>
        <v>EN P293 378</v>
      </c>
      <c r="C345" s="1" t="str">
        <f t="shared" si="2"/>
        <v>PT P293</v>
      </c>
      <c r="E345" s="1" t="str">
        <f>IFERROR(__xludf.DUMMYFUNCTION("SPLIT(A:A,"" "",TRUE,TRUE)"),"EN")</f>
        <v>EN</v>
      </c>
      <c r="F345" s="1" t="str">
        <f>IFERROR(__xludf.DUMMYFUNCTION("""COMPUTED_VALUE"""),"P293")</f>
        <v>P293</v>
      </c>
      <c r="G345" s="1">
        <f>IFERROR(__xludf.DUMMYFUNCTION("""COMPUTED_VALUE"""),378.0)</f>
        <v>378</v>
      </c>
    </row>
    <row r="346">
      <c r="A346" s="1" t="str">
        <f t="shared" si="1"/>
        <v>EN P5041 225</v>
      </c>
      <c r="C346" s="1" t="str">
        <f t="shared" si="2"/>
        <v>PT P5041</v>
      </c>
      <c r="E346" s="1" t="str">
        <f>IFERROR(__xludf.DUMMYFUNCTION("SPLIT(A:A,"" "",TRUE,TRUE)"),"EN")</f>
        <v>EN</v>
      </c>
      <c r="F346" s="1" t="str">
        <f>IFERROR(__xludf.DUMMYFUNCTION("""COMPUTED_VALUE"""),"P5041")</f>
        <v>P5041</v>
      </c>
      <c r="G346" s="1">
        <f>IFERROR(__xludf.DUMMYFUNCTION("""COMPUTED_VALUE"""),225.0)</f>
        <v>225</v>
      </c>
    </row>
    <row r="347">
      <c r="A347" s="1" t="str">
        <f t="shared" si="1"/>
        <v>EN P3993 40</v>
      </c>
      <c r="C347" s="1" t="str">
        <f t="shared" si="2"/>
        <v>PT P3993</v>
      </c>
      <c r="E347" s="1" t="str">
        <f>IFERROR(__xludf.DUMMYFUNCTION("SPLIT(A:A,"" "",TRUE,TRUE)"),"EN")</f>
        <v>EN</v>
      </c>
      <c r="F347" s="1" t="str">
        <f>IFERROR(__xludf.DUMMYFUNCTION("""COMPUTED_VALUE"""),"P3993")</f>
        <v>P3993</v>
      </c>
      <c r="G347" s="1">
        <f>IFERROR(__xludf.DUMMYFUNCTION("""COMPUTED_VALUE"""),40.0)</f>
        <v>40</v>
      </c>
    </row>
    <row r="348">
      <c r="A348" s="1" t="str">
        <f t="shared" si="1"/>
        <v>EN P926 399</v>
      </c>
      <c r="C348" s="1" t="str">
        <f t="shared" si="2"/>
        <v>PT P926</v>
      </c>
      <c r="E348" s="1" t="str">
        <f>IFERROR(__xludf.DUMMYFUNCTION("SPLIT(A:A,"" "",TRUE,TRUE)"),"EN")</f>
        <v>EN</v>
      </c>
      <c r="F348" s="1" t="str">
        <f>IFERROR(__xludf.DUMMYFUNCTION("""COMPUTED_VALUE"""),"P926")</f>
        <v>P926</v>
      </c>
      <c r="G348" s="1">
        <f>IFERROR(__xludf.DUMMYFUNCTION("""COMPUTED_VALUE"""),399.0)</f>
        <v>399</v>
      </c>
    </row>
    <row r="349">
      <c r="A349" s="1" t="str">
        <f t="shared" si="1"/>
        <v>EN P474 249</v>
      </c>
      <c r="C349" s="1" t="str">
        <f t="shared" si="2"/>
        <v>PT P474</v>
      </c>
      <c r="E349" s="1" t="str">
        <f>IFERROR(__xludf.DUMMYFUNCTION("SPLIT(A:A,"" "",TRUE,TRUE)"),"EN")</f>
        <v>EN</v>
      </c>
      <c r="F349" s="1" t="str">
        <f>IFERROR(__xludf.DUMMYFUNCTION("""COMPUTED_VALUE"""),"P474")</f>
        <v>P474</v>
      </c>
      <c r="G349" s="1">
        <f>IFERROR(__xludf.DUMMYFUNCTION("""COMPUTED_VALUE"""),249.0)</f>
        <v>249</v>
      </c>
    </row>
    <row r="350">
      <c r="A350" s="1" t="str">
        <f t="shared" si="1"/>
        <v>EN P5754 127</v>
      </c>
      <c r="C350" s="1" t="str">
        <f t="shared" si="2"/>
        <v>PT P5754</v>
      </c>
      <c r="E350" s="1" t="str">
        <f>IFERROR(__xludf.DUMMYFUNCTION("SPLIT(A:A,"" "",TRUE,TRUE)"),"EN")</f>
        <v>EN</v>
      </c>
      <c r="F350" s="1" t="str">
        <f>IFERROR(__xludf.DUMMYFUNCTION("""COMPUTED_VALUE"""),"P5754")</f>
        <v>P5754</v>
      </c>
      <c r="G350" s="1">
        <f>IFERROR(__xludf.DUMMYFUNCTION("""COMPUTED_VALUE"""),127.0)</f>
        <v>127</v>
      </c>
    </row>
    <row r="351">
      <c r="A351" s="1" t="str">
        <f t="shared" si="1"/>
        <v>EN P4973 379</v>
      </c>
      <c r="C351" s="1" t="str">
        <f t="shared" si="2"/>
        <v>PT P4973</v>
      </c>
      <c r="E351" s="1" t="str">
        <f>IFERROR(__xludf.DUMMYFUNCTION("SPLIT(A:A,"" "",TRUE,TRUE)"),"EN")</f>
        <v>EN</v>
      </c>
      <c r="F351" s="1" t="str">
        <f>IFERROR(__xludf.DUMMYFUNCTION("""COMPUTED_VALUE"""),"P4973")</f>
        <v>P4973</v>
      </c>
      <c r="G351" s="1">
        <f>IFERROR(__xludf.DUMMYFUNCTION("""COMPUTED_VALUE"""),379.0)</f>
        <v>379</v>
      </c>
    </row>
    <row r="352">
      <c r="A352" s="1" t="str">
        <f t="shared" si="1"/>
        <v>EN P4166 54</v>
      </c>
      <c r="C352" s="1" t="str">
        <f t="shared" si="2"/>
        <v>PT P4166</v>
      </c>
      <c r="E352" s="1" t="str">
        <f>IFERROR(__xludf.DUMMYFUNCTION("SPLIT(A:A,"" "",TRUE,TRUE)"),"EN")</f>
        <v>EN</v>
      </c>
      <c r="F352" s="1" t="str">
        <f>IFERROR(__xludf.DUMMYFUNCTION("""COMPUTED_VALUE"""),"P4166")</f>
        <v>P4166</v>
      </c>
      <c r="G352" s="1">
        <f>IFERROR(__xludf.DUMMYFUNCTION("""COMPUTED_VALUE"""),54.0)</f>
        <v>54</v>
      </c>
    </row>
    <row r="353">
      <c r="A353" s="1" t="str">
        <f t="shared" si="1"/>
        <v>EN P3929 320</v>
      </c>
      <c r="C353" s="1" t="str">
        <f t="shared" si="2"/>
        <v>PT P3929</v>
      </c>
      <c r="E353" s="1" t="str">
        <f>IFERROR(__xludf.DUMMYFUNCTION("SPLIT(A:A,"" "",TRUE,TRUE)"),"EN")</f>
        <v>EN</v>
      </c>
      <c r="F353" s="1" t="str">
        <f>IFERROR(__xludf.DUMMYFUNCTION("""COMPUTED_VALUE"""),"P3929")</f>
        <v>P3929</v>
      </c>
      <c r="G353" s="1">
        <f>IFERROR(__xludf.DUMMYFUNCTION("""COMPUTED_VALUE"""),320.0)</f>
        <v>320</v>
      </c>
    </row>
    <row r="354">
      <c r="A354" s="1" t="str">
        <f t="shared" si="1"/>
        <v>EN P1864 210</v>
      </c>
      <c r="C354" s="1" t="str">
        <f t="shared" si="2"/>
        <v>PT P1864</v>
      </c>
      <c r="E354" s="1" t="str">
        <f>IFERROR(__xludf.DUMMYFUNCTION("SPLIT(A:A,"" "",TRUE,TRUE)"),"EN")</f>
        <v>EN</v>
      </c>
      <c r="F354" s="1" t="str">
        <f>IFERROR(__xludf.DUMMYFUNCTION("""COMPUTED_VALUE"""),"P1864")</f>
        <v>P1864</v>
      </c>
      <c r="G354" s="1">
        <f>IFERROR(__xludf.DUMMYFUNCTION("""COMPUTED_VALUE"""),210.0)</f>
        <v>210</v>
      </c>
    </row>
    <row r="355">
      <c r="A355" s="1" t="str">
        <f t="shared" si="1"/>
        <v>EN P1925 260</v>
      </c>
      <c r="C355" s="1" t="str">
        <f t="shared" si="2"/>
        <v>PT P1925</v>
      </c>
      <c r="E355" s="1" t="str">
        <f>IFERROR(__xludf.DUMMYFUNCTION("SPLIT(A:A,"" "",TRUE,TRUE)"),"EN")</f>
        <v>EN</v>
      </c>
      <c r="F355" s="1" t="str">
        <f>IFERROR(__xludf.DUMMYFUNCTION("""COMPUTED_VALUE"""),"P1925")</f>
        <v>P1925</v>
      </c>
      <c r="G355" s="1">
        <f>IFERROR(__xludf.DUMMYFUNCTION("""COMPUTED_VALUE"""),260.0)</f>
        <v>260</v>
      </c>
    </row>
    <row r="356">
      <c r="A356" s="1" t="str">
        <f t="shared" si="1"/>
        <v>EN P4584 263</v>
      </c>
      <c r="C356" s="1" t="str">
        <f t="shared" si="2"/>
        <v>PT P4584</v>
      </c>
      <c r="E356" s="1" t="str">
        <f>IFERROR(__xludf.DUMMYFUNCTION("SPLIT(A:A,"" "",TRUE,TRUE)"),"EN")</f>
        <v>EN</v>
      </c>
      <c r="F356" s="1" t="str">
        <f>IFERROR(__xludf.DUMMYFUNCTION("""COMPUTED_VALUE"""),"P4584")</f>
        <v>P4584</v>
      </c>
      <c r="G356" s="1">
        <f>IFERROR(__xludf.DUMMYFUNCTION("""COMPUTED_VALUE"""),263.0)</f>
        <v>263</v>
      </c>
    </row>
    <row r="357">
      <c r="A357" s="1" t="str">
        <f t="shared" si="1"/>
        <v>EN P18 195</v>
      </c>
      <c r="C357" s="1" t="str">
        <f t="shared" si="2"/>
        <v>PT P18</v>
      </c>
      <c r="E357" s="1" t="str">
        <f>IFERROR(__xludf.DUMMYFUNCTION("SPLIT(A:A,"" "",TRUE,TRUE)"),"EN")</f>
        <v>EN</v>
      </c>
      <c r="F357" s="1" t="str">
        <f>IFERROR(__xludf.DUMMYFUNCTION("""COMPUTED_VALUE"""),"P18")</f>
        <v>P18</v>
      </c>
      <c r="G357" s="1">
        <f>IFERROR(__xludf.DUMMYFUNCTION("""COMPUTED_VALUE"""),195.0)</f>
        <v>195</v>
      </c>
    </row>
    <row r="358">
      <c r="A358" s="1" t="str">
        <f t="shared" si="1"/>
        <v>EN P4516 121</v>
      </c>
      <c r="C358" s="1" t="str">
        <f t="shared" si="2"/>
        <v>PT P4516</v>
      </c>
      <c r="E358" s="1" t="str">
        <f>IFERROR(__xludf.DUMMYFUNCTION("SPLIT(A:A,"" "",TRUE,TRUE)"),"EN")</f>
        <v>EN</v>
      </c>
      <c r="F358" s="1" t="str">
        <f>IFERROR(__xludf.DUMMYFUNCTION("""COMPUTED_VALUE"""),"P4516")</f>
        <v>P4516</v>
      </c>
      <c r="G358" s="1">
        <f>IFERROR(__xludf.DUMMYFUNCTION("""COMPUTED_VALUE"""),121.0)</f>
        <v>121</v>
      </c>
    </row>
    <row r="359">
      <c r="A359" s="1" t="str">
        <f t="shared" si="1"/>
        <v>EN P131 385</v>
      </c>
      <c r="C359" s="1" t="str">
        <f t="shared" si="2"/>
        <v>PT P131</v>
      </c>
      <c r="E359" s="1" t="str">
        <f>IFERROR(__xludf.DUMMYFUNCTION("SPLIT(A:A,"" "",TRUE,TRUE)"),"EN")</f>
        <v>EN</v>
      </c>
      <c r="F359" s="1" t="str">
        <f>IFERROR(__xludf.DUMMYFUNCTION("""COMPUTED_VALUE"""),"P131")</f>
        <v>P131</v>
      </c>
      <c r="G359" s="1">
        <f>IFERROR(__xludf.DUMMYFUNCTION("""COMPUTED_VALUE"""),385.0)</f>
        <v>385</v>
      </c>
    </row>
    <row r="360">
      <c r="A360" s="1" t="str">
        <f t="shared" si="1"/>
        <v>EN P84 39</v>
      </c>
      <c r="C360" s="1" t="str">
        <f t="shared" si="2"/>
        <v>PT P84</v>
      </c>
      <c r="E360" s="1" t="str">
        <f>IFERROR(__xludf.DUMMYFUNCTION("SPLIT(A:A,"" "",TRUE,TRUE)"),"EN")</f>
        <v>EN</v>
      </c>
      <c r="F360" s="1" t="str">
        <f>IFERROR(__xludf.DUMMYFUNCTION("""COMPUTED_VALUE"""),"P84")</f>
        <v>P84</v>
      </c>
      <c r="G360" s="1">
        <f>IFERROR(__xludf.DUMMYFUNCTION("""COMPUTED_VALUE"""),39.0)</f>
        <v>39</v>
      </c>
    </row>
    <row r="361">
      <c r="A361" s="1" t="str">
        <f t="shared" si="1"/>
        <v>EN P1283 80</v>
      </c>
      <c r="C361" s="1" t="str">
        <f t="shared" si="2"/>
        <v>PT P1283</v>
      </c>
      <c r="E361" s="1" t="str">
        <f>IFERROR(__xludf.DUMMYFUNCTION("SPLIT(A:A,"" "",TRUE,TRUE)"),"EN")</f>
        <v>EN</v>
      </c>
      <c r="F361" s="1" t="str">
        <f>IFERROR(__xludf.DUMMYFUNCTION("""COMPUTED_VALUE"""),"P1283")</f>
        <v>P1283</v>
      </c>
      <c r="G361" s="1">
        <f>IFERROR(__xludf.DUMMYFUNCTION("""COMPUTED_VALUE"""),80.0)</f>
        <v>80</v>
      </c>
    </row>
    <row r="362">
      <c r="A362" s="1" t="str">
        <f t="shared" si="1"/>
        <v>EN P161 57</v>
      </c>
      <c r="C362" s="1" t="str">
        <f t="shared" si="2"/>
        <v>PT P161</v>
      </c>
      <c r="E362" s="1" t="str">
        <f>IFERROR(__xludf.DUMMYFUNCTION("SPLIT(A:A,"" "",TRUE,TRUE)"),"EN")</f>
        <v>EN</v>
      </c>
      <c r="F362" s="1" t="str">
        <f>IFERROR(__xludf.DUMMYFUNCTION("""COMPUTED_VALUE"""),"P161")</f>
        <v>P161</v>
      </c>
      <c r="G362" s="1">
        <f>IFERROR(__xludf.DUMMYFUNCTION("""COMPUTED_VALUE"""),57.0)</f>
        <v>57</v>
      </c>
    </row>
    <row r="363">
      <c r="A363" s="1" t="str">
        <f t="shared" si="1"/>
        <v>EN P244 29</v>
      </c>
      <c r="C363" s="1" t="str">
        <f t="shared" si="2"/>
        <v>PT P244</v>
      </c>
      <c r="E363" s="1" t="str">
        <f>IFERROR(__xludf.DUMMYFUNCTION("SPLIT(A:A,"" "",TRUE,TRUE)"),"EN")</f>
        <v>EN</v>
      </c>
      <c r="F363" s="1" t="str">
        <f>IFERROR(__xludf.DUMMYFUNCTION("""COMPUTED_VALUE"""),"P244")</f>
        <v>P244</v>
      </c>
      <c r="G363" s="1">
        <f>IFERROR(__xludf.DUMMYFUNCTION("""COMPUTED_VALUE"""),29.0)</f>
        <v>29</v>
      </c>
    </row>
    <row r="364">
      <c r="A364" s="1" t="str">
        <f t="shared" si="1"/>
        <v>EN P1693 339</v>
      </c>
      <c r="C364" s="1" t="str">
        <f t="shared" si="2"/>
        <v>PT P1693</v>
      </c>
      <c r="E364" s="1" t="str">
        <f>IFERROR(__xludf.DUMMYFUNCTION("SPLIT(A:A,"" "",TRUE,TRUE)"),"EN")</f>
        <v>EN</v>
      </c>
      <c r="F364" s="1" t="str">
        <f>IFERROR(__xludf.DUMMYFUNCTION("""COMPUTED_VALUE"""),"P1693")</f>
        <v>P1693</v>
      </c>
      <c r="G364" s="1">
        <f>IFERROR(__xludf.DUMMYFUNCTION("""COMPUTED_VALUE"""),339.0)</f>
        <v>339</v>
      </c>
    </row>
    <row r="365">
      <c r="A365" s="1" t="str">
        <f t="shared" si="1"/>
        <v>EN P3625 8</v>
      </c>
      <c r="C365" s="1" t="str">
        <f t="shared" si="2"/>
        <v>PT P3625</v>
      </c>
      <c r="E365" s="1" t="str">
        <f>IFERROR(__xludf.DUMMYFUNCTION("SPLIT(A:A,"" "",TRUE,TRUE)"),"EN")</f>
        <v>EN</v>
      </c>
      <c r="F365" s="1" t="str">
        <f>IFERROR(__xludf.DUMMYFUNCTION("""COMPUTED_VALUE"""),"P3625")</f>
        <v>P3625</v>
      </c>
      <c r="G365" s="1">
        <f>IFERROR(__xludf.DUMMYFUNCTION("""COMPUTED_VALUE"""),8.0)</f>
        <v>8</v>
      </c>
    </row>
    <row r="366">
      <c r="A366" s="1" t="str">
        <f t="shared" si="1"/>
        <v>EN P2264 266</v>
      </c>
      <c r="C366" s="1" t="str">
        <f t="shared" si="2"/>
        <v>PT P2264</v>
      </c>
      <c r="E366" s="1" t="str">
        <f>IFERROR(__xludf.DUMMYFUNCTION("SPLIT(A:A,"" "",TRUE,TRUE)"),"EN")</f>
        <v>EN</v>
      </c>
      <c r="F366" s="1" t="str">
        <f>IFERROR(__xludf.DUMMYFUNCTION("""COMPUTED_VALUE"""),"P2264")</f>
        <v>P2264</v>
      </c>
      <c r="G366" s="1">
        <f>IFERROR(__xludf.DUMMYFUNCTION("""COMPUTED_VALUE"""),266.0)</f>
        <v>266</v>
      </c>
    </row>
    <row r="367">
      <c r="A367" s="1" t="str">
        <f t="shared" si="1"/>
        <v>EN P642 34</v>
      </c>
      <c r="C367" s="1" t="str">
        <f t="shared" si="2"/>
        <v>PT P642</v>
      </c>
      <c r="E367" s="1" t="str">
        <f>IFERROR(__xludf.DUMMYFUNCTION("SPLIT(A:A,"" "",TRUE,TRUE)"),"EN")</f>
        <v>EN</v>
      </c>
      <c r="F367" s="1" t="str">
        <f>IFERROR(__xludf.DUMMYFUNCTION("""COMPUTED_VALUE"""),"P642")</f>
        <v>P642</v>
      </c>
      <c r="G367" s="1">
        <f>IFERROR(__xludf.DUMMYFUNCTION("""COMPUTED_VALUE"""),34.0)</f>
        <v>34</v>
      </c>
    </row>
    <row r="368">
      <c r="A368" s="1" t="str">
        <f t="shared" si="1"/>
        <v>EN P407 308</v>
      </c>
      <c r="C368" s="1" t="str">
        <f t="shared" si="2"/>
        <v>PT P407</v>
      </c>
      <c r="E368" s="1" t="str">
        <f>IFERROR(__xludf.DUMMYFUNCTION("SPLIT(A:A,"" "",TRUE,TRUE)"),"EN")</f>
        <v>EN</v>
      </c>
      <c r="F368" s="1" t="str">
        <f>IFERROR(__xludf.DUMMYFUNCTION("""COMPUTED_VALUE"""),"P407")</f>
        <v>P407</v>
      </c>
      <c r="G368" s="1">
        <f>IFERROR(__xludf.DUMMYFUNCTION("""COMPUTED_VALUE"""),308.0)</f>
        <v>308</v>
      </c>
    </row>
    <row r="369">
      <c r="A369" s="1" t="str">
        <f t="shared" si="1"/>
        <v>EN P5576 71</v>
      </c>
      <c r="C369" s="1" t="str">
        <f t="shared" si="2"/>
        <v>PT P5576</v>
      </c>
      <c r="E369" s="1" t="str">
        <f>IFERROR(__xludf.DUMMYFUNCTION("SPLIT(A:A,"" "",TRUE,TRUE)"),"EN")</f>
        <v>EN</v>
      </c>
      <c r="F369" s="1" t="str">
        <f>IFERROR(__xludf.DUMMYFUNCTION("""COMPUTED_VALUE"""),"P5576")</f>
        <v>P5576</v>
      </c>
      <c r="G369" s="1">
        <f>IFERROR(__xludf.DUMMYFUNCTION("""COMPUTED_VALUE"""),71.0)</f>
        <v>71</v>
      </c>
    </row>
    <row r="370">
      <c r="A370" s="1" t="str">
        <f t="shared" si="1"/>
        <v>EN P377 215</v>
      </c>
      <c r="C370" s="1" t="str">
        <f t="shared" si="2"/>
        <v>PT P377</v>
      </c>
      <c r="E370" s="1" t="str">
        <f>IFERROR(__xludf.DUMMYFUNCTION("SPLIT(A:A,"" "",TRUE,TRUE)"),"EN")</f>
        <v>EN</v>
      </c>
      <c r="F370" s="1" t="str">
        <f>IFERROR(__xludf.DUMMYFUNCTION("""COMPUTED_VALUE"""),"P377")</f>
        <v>P377</v>
      </c>
      <c r="G370" s="1">
        <f>IFERROR(__xludf.DUMMYFUNCTION("""COMPUTED_VALUE"""),215.0)</f>
        <v>215</v>
      </c>
    </row>
    <row r="371">
      <c r="A371" s="1" t="str">
        <f t="shared" si="1"/>
        <v>EN P2540 75</v>
      </c>
      <c r="C371" s="1" t="str">
        <f t="shared" si="2"/>
        <v>PT P2540</v>
      </c>
      <c r="E371" s="1" t="str">
        <f>IFERROR(__xludf.DUMMYFUNCTION("SPLIT(A:A,"" "",TRUE,TRUE)"),"EN")</f>
        <v>EN</v>
      </c>
      <c r="F371" s="1" t="str">
        <f>IFERROR(__xludf.DUMMYFUNCTION("""COMPUTED_VALUE"""),"P2540")</f>
        <v>P2540</v>
      </c>
      <c r="G371" s="1">
        <f>IFERROR(__xludf.DUMMYFUNCTION("""COMPUTED_VALUE"""),75.0)</f>
        <v>75</v>
      </c>
    </row>
    <row r="372">
      <c r="A372" s="1" t="str">
        <f t="shared" si="1"/>
        <v>EN P4774 61</v>
      </c>
      <c r="C372" s="1" t="str">
        <f t="shared" si="2"/>
        <v>PT P4774</v>
      </c>
      <c r="E372" s="1" t="str">
        <f>IFERROR(__xludf.DUMMYFUNCTION("SPLIT(A:A,"" "",TRUE,TRUE)"),"EN")</f>
        <v>EN</v>
      </c>
      <c r="F372" s="1" t="str">
        <f>IFERROR(__xludf.DUMMYFUNCTION("""COMPUTED_VALUE"""),"P4774")</f>
        <v>P4774</v>
      </c>
      <c r="G372" s="1">
        <f>IFERROR(__xludf.DUMMYFUNCTION("""COMPUTED_VALUE"""),61.0)</f>
        <v>61</v>
      </c>
    </row>
    <row r="373">
      <c r="A373" s="1" t="str">
        <f t="shared" si="1"/>
        <v>EN P4364 22</v>
      </c>
      <c r="C373" s="1" t="str">
        <f t="shared" si="2"/>
        <v>PT P4364</v>
      </c>
      <c r="E373" s="1" t="str">
        <f>IFERROR(__xludf.DUMMYFUNCTION("SPLIT(A:A,"" "",TRUE,TRUE)"),"EN")</f>
        <v>EN</v>
      </c>
      <c r="F373" s="1" t="str">
        <f>IFERROR(__xludf.DUMMYFUNCTION("""COMPUTED_VALUE"""),"P4364")</f>
        <v>P4364</v>
      </c>
      <c r="G373" s="1">
        <f>IFERROR(__xludf.DUMMYFUNCTION("""COMPUTED_VALUE"""),22.0)</f>
        <v>22</v>
      </c>
    </row>
    <row r="374">
      <c r="A374" s="1" t="str">
        <f t="shared" si="1"/>
        <v>EN P3683 201</v>
      </c>
      <c r="C374" s="1" t="str">
        <f t="shared" si="2"/>
        <v>PT P3683</v>
      </c>
      <c r="E374" s="1" t="str">
        <f>IFERROR(__xludf.DUMMYFUNCTION("SPLIT(A:A,"" "",TRUE,TRUE)"),"EN")</f>
        <v>EN</v>
      </c>
      <c r="F374" s="1" t="str">
        <f>IFERROR(__xludf.DUMMYFUNCTION("""COMPUTED_VALUE"""),"P3683")</f>
        <v>P3683</v>
      </c>
      <c r="G374" s="1">
        <f>IFERROR(__xludf.DUMMYFUNCTION("""COMPUTED_VALUE"""),201.0)</f>
        <v>201</v>
      </c>
    </row>
    <row r="375">
      <c r="A375" s="1" t="str">
        <f t="shared" si="1"/>
        <v>EN P2315 203</v>
      </c>
      <c r="C375" s="1" t="str">
        <f t="shared" si="2"/>
        <v>PT P2315</v>
      </c>
      <c r="E375" s="1" t="str">
        <f>IFERROR(__xludf.DUMMYFUNCTION("SPLIT(A:A,"" "",TRUE,TRUE)"),"EN")</f>
        <v>EN</v>
      </c>
      <c r="F375" s="1" t="str">
        <f>IFERROR(__xludf.DUMMYFUNCTION("""COMPUTED_VALUE"""),"P2315")</f>
        <v>P2315</v>
      </c>
      <c r="G375" s="1">
        <f>IFERROR(__xludf.DUMMYFUNCTION("""COMPUTED_VALUE"""),203.0)</f>
        <v>203</v>
      </c>
    </row>
    <row r="376">
      <c r="A376" s="1" t="str">
        <f t="shared" si="1"/>
        <v>EN P5035 43</v>
      </c>
      <c r="C376" s="1" t="str">
        <f t="shared" si="2"/>
        <v>PT P5035</v>
      </c>
      <c r="E376" s="1" t="str">
        <f>IFERROR(__xludf.DUMMYFUNCTION("SPLIT(A:A,"" "",TRUE,TRUE)"),"EN")</f>
        <v>EN</v>
      </c>
      <c r="F376" s="1" t="str">
        <f>IFERROR(__xludf.DUMMYFUNCTION("""COMPUTED_VALUE"""),"P5035")</f>
        <v>P5035</v>
      </c>
      <c r="G376" s="1">
        <f>IFERROR(__xludf.DUMMYFUNCTION("""COMPUTED_VALUE"""),43.0)</f>
        <v>43</v>
      </c>
    </row>
    <row r="377">
      <c r="A377" s="1" t="str">
        <f t="shared" si="1"/>
        <v>EN P1993 292</v>
      </c>
      <c r="C377" s="1" t="str">
        <f t="shared" si="2"/>
        <v>PT P1993</v>
      </c>
      <c r="E377" s="1" t="str">
        <f>IFERROR(__xludf.DUMMYFUNCTION("SPLIT(A:A,"" "",TRUE,TRUE)"),"EN")</f>
        <v>EN</v>
      </c>
      <c r="F377" s="1" t="str">
        <f>IFERROR(__xludf.DUMMYFUNCTION("""COMPUTED_VALUE"""),"P1993")</f>
        <v>P1993</v>
      </c>
      <c r="G377" s="1">
        <f>IFERROR(__xludf.DUMMYFUNCTION("""COMPUTED_VALUE"""),292.0)</f>
        <v>292</v>
      </c>
    </row>
    <row r="378">
      <c r="A378" s="1" t="str">
        <f t="shared" si="1"/>
        <v>EN P5571 280</v>
      </c>
      <c r="C378" s="1" t="str">
        <f t="shared" si="2"/>
        <v>PT P5571</v>
      </c>
      <c r="E378" s="1" t="str">
        <f>IFERROR(__xludf.DUMMYFUNCTION("SPLIT(A:A,"" "",TRUE,TRUE)"),"EN")</f>
        <v>EN</v>
      </c>
      <c r="F378" s="1" t="str">
        <f>IFERROR(__xludf.DUMMYFUNCTION("""COMPUTED_VALUE"""),"P5571")</f>
        <v>P5571</v>
      </c>
      <c r="G378" s="1">
        <f>IFERROR(__xludf.DUMMYFUNCTION("""COMPUTED_VALUE"""),280.0)</f>
        <v>280</v>
      </c>
    </row>
    <row r="379">
      <c r="A379" s="1" t="str">
        <f t="shared" si="1"/>
        <v>EN P5008 376</v>
      </c>
      <c r="C379" s="1" t="str">
        <f t="shared" si="2"/>
        <v>PT P5008</v>
      </c>
      <c r="E379" s="1" t="str">
        <f>IFERROR(__xludf.DUMMYFUNCTION("SPLIT(A:A,"" "",TRUE,TRUE)"),"EN")</f>
        <v>EN</v>
      </c>
      <c r="F379" s="1" t="str">
        <f>IFERROR(__xludf.DUMMYFUNCTION("""COMPUTED_VALUE"""),"P5008")</f>
        <v>P5008</v>
      </c>
      <c r="G379" s="1">
        <f>IFERROR(__xludf.DUMMYFUNCTION("""COMPUTED_VALUE"""),376.0)</f>
        <v>376</v>
      </c>
    </row>
    <row r="380">
      <c r="A380" s="1" t="str">
        <f t="shared" si="1"/>
        <v>EN P3167 276</v>
      </c>
      <c r="C380" s="1" t="str">
        <f t="shared" si="2"/>
        <v>PT P3167</v>
      </c>
      <c r="E380" s="1" t="str">
        <f>IFERROR(__xludf.DUMMYFUNCTION("SPLIT(A:A,"" "",TRUE,TRUE)"),"EN")</f>
        <v>EN</v>
      </c>
      <c r="F380" s="1" t="str">
        <f>IFERROR(__xludf.DUMMYFUNCTION("""COMPUTED_VALUE"""),"P3167")</f>
        <v>P3167</v>
      </c>
      <c r="G380" s="1">
        <f>IFERROR(__xludf.DUMMYFUNCTION("""COMPUTED_VALUE"""),276.0)</f>
        <v>276</v>
      </c>
    </row>
    <row r="381">
      <c r="A381" s="1" t="str">
        <f t="shared" si="1"/>
        <v>EN P2031 172</v>
      </c>
      <c r="C381" s="1" t="str">
        <f t="shared" si="2"/>
        <v>PT P2031</v>
      </c>
      <c r="E381" s="1" t="str">
        <f>IFERROR(__xludf.DUMMYFUNCTION("SPLIT(A:A,"" "",TRUE,TRUE)"),"EN")</f>
        <v>EN</v>
      </c>
      <c r="F381" s="1" t="str">
        <f>IFERROR(__xludf.DUMMYFUNCTION("""COMPUTED_VALUE"""),"P2031")</f>
        <v>P2031</v>
      </c>
      <c r="G381" s="1">
        <f>IFERROR(__xludf.DUMMYFUNCTION("""COMPUTED_VALUE"""),172.0)</f>
        <v>172</v>
      </c>
    </row>
    <row r="382">
      <c r="A382" s="1" t="str">
        <f t="shared" si="1"/>
        <v>EN P3359 298</v>
      </c>
      <c r="C382" s="1" t="str">
        <f t="shared" si="2"/>
        <v>PT P3359</v>
      </c>
      <c r="E382" s="1" t="str">
        <f>IFERROR(__xludf.DUMMYFUNCTION("SPLIT(A:A,"" "",TRUE,TRUE)"),"EN")</f>
        <v>EN</v>
      </c>
      <c r="F382" s="1" t="str">
        <f>IFERROR(__xludf.DUMMYFUNCTION("""COMPUTED_VALUE"""),"P3359")</f>
        <v>P3359</v>
      </c>
      <c r="G382" s="1">
        <f>IFERROR(__xludf.DUMMYFUNCTION("""COMPUTED_VALUE"""),298.0)</f>
        <v>298</v>
      </c>
    </row>
    <row r="383">
      <c r="A383" s="1" t="str">
        <f t="shared" si="1"/>
        <v>EN P4464 159</v>
      </c>
      <c r="C383" s="1" t="str">
        <f t="shared" si="2"/>
        <v>PT P4464</v>
      </c>
      <c r="E383" s="1" t="str">
        <f>IFERROR(__xludf.DUMMYFUNCTION("SPLIT(A:A,"" "",TRUE,TRUE)"),"EN")</f>
        <v>EN</v>
      </c>
      <c r="F383" s="1" t="str">
        <f>IFERROR(__xludf.DUMMYFUNCTION("""COMPUTED_VALUE"""),"P4464")</f>
        <v>P4464</v>
      </c>
      <c r="G383" s="1">
        <f>IFERROR(__xludf.DUMMYFUNCTION("""COMPUTED_VALUE"""),159.0)</f>
        <v>159</v>
      </c>
    </row>
    <row r="384">
      <c r="A384" s="1" t="str">
        <f t="shared" si="1"/>
        <v>EN P3664 135</v>
      </c>
      <c r="C384" s="1" t="str">
        <f t="shared" si="2"/>
        <v>PT P3664</v>
      </c>
      <c r="E384" s="1" t="str">
        <f>IFERROR(__xludf.DUMMYFUNCTION("SPLIT(A:A,"" "",TRUE,TRUE)"),"EN")</f>
        <v>EN</v>
      </c>
      <c r="F384" s="1" t="str">
        <f>IFERROR(__xludf.DUMMYFUNCTION("""COMPUTED_VALUE"""),"P3664")</f>
        <v>P3664</v>
      </c>
      <c r="G384" s="1">
        <f>IFERROR(__xludf.DUMMYFUNCTION("""COMPUTED_VALUE"""),135.0)</f>
        <v>135</v>
      </c>
    </row>
    <row r="385">
      <c r="A385" s="1" t="str">
        <f t="shared" si="1"/>
        <v>EN P3337 220</v>
      </c>
      <c r="C385" s="1" t="str">
        <f t="shared" si="2"/>
        <v>PT P3337</v>
      </c>
      <c r="E385" s="1" t="str">
        <f>IFERROR(__xludf.DUMMYFUNCTION("SPLIT(A:A,"" "",TRUE,TRUE)"),"EN")</f>
        <v>EN</v>
      </c>
      <c r="F385" s="1" t="str">
        <f>IFERROR(__xludf.DUMMYFUNCTION("""COMPUTED_VALUE"""),"P3337")</f>
        <v>P3337</v>
      </c>
      <c r="G385" s="1">
        <f>IFERROR(__xludf.DUMMYFUNCTION("""COMPUTED_VALUE"""),220.0)</f>
        <v>220</v>
      </c>
    </row>
    <row r="386">
      <c r="A386" s="1" t="str">
        <f t="shared" si="1"/>
        <v>EN P4716 88</v>
      </c>
      <c r="C386" s="1" t="str">
        <f t="shared" si="2"/>
        <v>PT P4716</v>
      </c>
      <c r="E386" s="1" t="str">
        <f>IFERROR(__xludf.DUMMYFUNCTION("SPLIT(A:A,"" "",TRUE,TRUE)"),"EN")</f>
        <v>EN</v>
      </c>
      <c r="F386" s="1" t="str">
        <f>IFERROR(__xludf.DUMMYFUNCTION("""COMPUTED_VALUE"""),"P4716")</f>
        <v>P4716</v>
      </c>
      <c r="G386" s="1">
        <f>IFERROR(__xludf.DUMMYFUNCTION("""COMPUTED_VALUE"""),88.0)</f>
        <v>88</v>
      </c>
    </row>
    <row r="387">
      <c r="A387" s="1" t="str">
        <f t="shared" si="1"/>
        <v>EN P3066 119</v>
      </c>
      <c r="C387" s="1" t="str">
        <f t="shared" si="2"/>
        <v>PT P3066</v>
      </c>
      <c r="E387" s="1" t="str">
        <f>IFERROR(__xludf.DUMMYFUNCTION("SPLIT(A:A,"" "",TRUE,TRUE)"),"EN")</f>
        <v>EN</v>
      </c>
      <c r="F387" s="1" t="str">
        <f>IFERROR(__xludf.DUMMYFUNCTION("""COMPUTED_VALUE"""),"P3066")</f>
        <v>P3066</v>
      </c>
      <c r="G387" s="1">
        <f>IFERROR(__xludf.DUMMYFUNCTION("""COMPUTED_VALUE"""),119.0)</f>
        <v>119</v>
      </c>
    </row>
    <row r="388">
      <c r="A388" s="1" t="str">
        <f t="shared" si="1"/>
        <v>EN P5391 168</v>
      </c>
      <c r="C388" s="1" t="str">
        <f t="shared" si="2"/>
        <v>PT P5391</v>
      </c>
      <c r="E388" s="1" t="str">
        <f>IFERROR(__xludf.DUMMYFUNCTION("SPLIT(A:A,"" "",TRUE,TRUE)"),"EN")</f>
        <v>EN</v>
      </c>
      <c r="F388" s="1" t="str">
        <f>IFERROR(__xludf.DUMMYFUNCTION("""COMPUTED_VALUE"""),"P5391")</f>
        <v>P5391</v>
      </c>
      <c r="G388" s="1">
        <f>IFERROR(__xludf.DUMMYFUNCTION("""COMPUTED_VALUE"""),168.0)</f>
        <v>168</v>
      </c>
    </row>
    <row r="389">
      <c r="A389" s="1" t="str">
        <f t="shared" si="1"/>
        <v>EN P4428 32</v>
      </c>
      <c r="C389" s="1" t="str">
        <f t="shared" si="2"/>
        <v>PT P4428</v>
      </c>
      <c r="E389" s="1" t="str">
        <f>IFERROR(__xludf.DUMMYFUNCTION("SPLIT(A:A,"" "",TRUE,TRUE)"),"EN")</f>
        <v>EN</v>
      </c>
      <c r="F389" s="1" t="str">
        <f>IFERROR(__xludf.DUMMYFUNCTION("""COMPUTED_VALUE"""),"P4428")</f>
        <v>P4428</v>
      </c>
      <c r="G389" s="1">
        <f>IFERROR(__xludf.DUMMYFUNCTION("""COMPUTED_VALUE"""),32.0)</f>
        <v>32</v>
      </c>
    </row>
    <row r="390">
      <c r="A390" s="1" t="str">
        <f t="shared" si="1"/>
        <v>EN P1901 221</v>
      </c>
      <c r="C390" s="1" t="str">
        <f t="shared" si="2"/>
        <v>PT P1901</v>
      </c>
      <c r="E390" s="1" t="str">
        <f>IFERROR(__xludf.DUMMYFUNCTION("SPLIT(A:A,"" "",TRUE,TRUE)"),"EN")</f>
        <v>EN</v>
      </c>
      <c r="F390" s="1" t="str">
        <f>IFERROR(__xludf.DUMMYFUNCTION("""COMPUTED_VALUE"""),"P1901")</f>
        <v>P1901</v>
      </c>
      <c r="G390" s="1">
        <f>IFERROR(__xludf.DUMMYFUNCTION("""COMPUTED_VALUE"""),221.0)</f>
        <v>221</v>
      </c>
    </row>
    <row r="391">
      <c r="A391" s="1" t="str">
        <f t="shared" si="1"/>
        <v>EN P1537 92</v>
      </c>
      <c r="C391" s="1" t="str">
        <f t="shared" si="2"/>
        <v>PT P1537</v>
      </c>
      <c r="E391" s="1" t="str">
        <f>IFERROR(__xludf.DUMMYFUNCTION("SPLIT(A:A,"" "",TRUE,TRUE)"),"EN")</f>
        <v>EN</v>
      </c>
      <c r="F391" s="1" t="str">
        <f>IFERROR(__xludf.DUMMYFUNCTION("""COMPUTED_VALUE"""),"P1537")</f>
        <v>P1537</v>
      </c>
      <c r="G391" s="1">
        <f>IFERROR(__xludf.DUMMYFUNCTION("""COMPUTED_VALUE"""),92.0)</f>
        <v>92</v>
      </c>
    </row>
    <row r="392">
      <c r="A392" s="1" t="str">
        <f t="shared" si="1"/>
        <v>EN P344 390</v>
      </c>
      <c r="C392" s="1" t="str">
        <f t="shared" si="2"/>
        <v>PT P344</v>
      </c>
      <c r="E392" s="1" t="str">
        <f>IFERROR(__xludf.DUMMYFUNCTION("SPLIT(A:A,"" "",TRUE,TRUE)"),"EN")</f>
        <v>EN</v>
      </c>
      <c r="F392" s="1" t="str">
        <f>IFERROR(__xludf.DUMMYFUNCTION("""COMPUTED_VALUE"""),"P344")</f>
        <v>P344</v>
      </c>
      <c r="G392" s="1">
        <f>IFERROR(__xludf.DUMMYFUNCTION("""COMPUTED_VALUE"""),390.0)</f>
        <v>390</v>
      </c>
    </row>
    <row r="393">
      <c r="A393" s="1" t="str">
        <f t="shared" si="1"/>
        <v>EN P3691 241</v>
      </c>
      <c r="C393" s="1" t="str">
        <f t="shared" si="2"/>
        <v>PT P3691</v>
      </c>
      <c r="E393" s="1" t="str">
        <f>IFERROR(__xludf.DUMMYFUNCTION("SPLIT(A:A,"" "",TRUE,TRUE)"),"EN")</f>
        <v>EN</v>
      </c>
      <c r="F393" s="1" t="str">
        <f>IFERROR(__xludf.DUMMYFUNCTION("""COMPUTED_VALUE"""),"P3691")</f>
        <v>P3691</v>
      </c>
      <c r="G393" s="1">
        <f>IFERROR(__xludf.DUMMYFUNCTION("""COMPUTED_VALUE"""),241.0)</f>
        <v>241</v>
      </c>
    </row>
    <row r="394">
      <c r="A394" s="1" t="str">
        <f t="shared" si="1"/>
        <v>EN P4388 182</v>
      </c>
      <c r="C394" s="1" t="str">
        <f t="shared" si="2"/>
        <v>PT P4388</v>
      </c>
      <c r="E394" s="1" t="str">
        <f>IFERROR(__xludf.DUMMYFUNCTION("SPLIT(A:A,"" "",TRUE,TRUE)"),"EN")</f>
        <v>EN</v>
      </c>
      <c r="F394" s="1" t="str">
        <f>IFERROR(__xludf.DUMMYFUNCTION("""COMPUTED_VALUE"""),"P4388")</f>
        <v>P4388</v>
      </c>
      <c r="G394" s="1">
        <f>IFERROR(__xludf.DUMMYFUNCTION("""COMPUTED_VALUE"""),182.0)</f>
        <v>182</v>
      </c>
    </row>
    <row r="395">
      <c r="A395" s="1" t="str">
        <f t="shared" si="1"/>
        <v>EN P4749 46</v>
      </c>
      <c r="C395" s="1" t="str">
        <f t="shared" si="2"/>
        <v>PT P4749</v>
      </c>
      <c r="E395" s="1" t="str">
        <f>IFERROR(__xludf.DUMMYFUNCTION("SPLIT(A:A,"" "",TRUE,TRUE)"),"EN")</f>
        <v>EN</v>
      </c>
      <c r="F395" s="1" t="str">
        <f>IFERROR(__xludf.DUMMYFUNCTION("""COMPUTED_VALUE"""),"P4749")</f>
        <v>P4749</v>
      </c>
      <c r="G395" s="1">
        <f>IFERROR(__xludf.DUMMYFUNCTION("""COMPUTED_VALUE"""),46.0)</f>
        <v>46</v>
      </c>
    </row>
    <row r="396">
      <c r="A396" s="1" t="str">
        <f t="shared" si="1"/>
        <v>EN P4660 387</v>
      </c>
      <c r="C396" s="1" t="str">
        <f t="shared" si="2"/>
        <v>PT P4660</v>
      </c>
      <c r="E396" s="1" t="str">
        <f>IFERROR(__xludf.DUMMYFUNCTION("SPLIT(A:A,"" "",TRUE,TRUE)"),"EN")</f>
        <v>EN</v>
      </c>
      <c r="F396" s="1" t="str">
        <f>IFERROR(__xludf.DUMMYFUNCTION("""COMPUTED_VALUE"""),"P4660")</f>
        <v>P4660</v>
      </c>
      <c r="G396" s="1">
        <f>IFERROR(__xludf.DUMMYFUNCTION("""COMPUTED_VALUE"""),387.0)</f>
        <v>387</v>
      </c>
    </row>
    <row r="397">
      <c r="A397" s="1" t="str">
        <f t="shared" si="1"/>
        <v>EN P170 88</v>
      </c>
      <c r="C397" s="1" t="str">
        <f t="shared" si="2"/>
        <v>PT P170</v>
      </c>
      <c r="E397" s="1" t="str">
        <f>IFERROR(__xludf.DUMMYFUNCTION("SPLIT(A:A,"" "",TRUE,TRUE)"),"EN")</f>
        <v>EN</v>
      </c>
      <c r="F397" s="1" t="str">
        <f>IFERROR(__xludf.DUMMYFUNCTION("""COMPUTED_VALUE"""),"P170")</f>
        <v>P170</v>
      </c>
      <c r="G397" s="1">
        <f>IFERROR(__xludf.DUMMYFUNCTION("""COMPUTED_VALUE"""),88.0)</f>
        <v>88</v>
      </c>
    </row>
    <row r="398">
      <c r="A398" s="1" t="str">
        <f t="shared" si="1"/>
        <v>EN P5960 144</v>
      </c>
      <c r="C398" s="1" t="str">
        <f t="shared" si="2"/>
        <v>PT P5960</v>
      </c>
      <c r="E398" s="1" t="str">
        <f>IFERROR(__xludf.DUMMYFUNCTION("SPLIT(A:A,"" "",TRUE,TRUE)"),"EN")</f>
        <v>EN</v>
      </c>
      <c r="F398" s="1" t="str">
        <f>IFERROR(__xludf.DUMMYFUNCTION("""COMPUTED_VALUE"""),"P5960")</f>
        <v>P5960</v>
      </c>
      <c r="G398" s="1">
        <f>IFERROR(__xludf.DUMMYFUNCTION("""COMPUTED_VALUE"""),144.0)</f>
        <v>144</v>
      </c>
    </row>
    <row r="399">
      <c r="A399" s="1" t="str">
        <f t="shared" si="1"/>
        <v>EN P1025 126</v>
      </c>
      <c r="C399" s="1" t="str">
        <f t="shared" si="2"/>
        <v>PT P1025</v>
      </c>
      <c r="E399" s="1" t="str">
        <f>IFERROR(__xludf.DUMMYFUNCTION("SPLIT(A:A,"" "",TRUE,TRUE)"),"EN")</f>
        <v>EN</v>
      </c>
      <c r="F399" s="1" t="str">
        <f>IFERROR(__xludf.DUMMYFUNCTION("""COMPUTED_VALUE"""),"P1025")</f>
        <v>P1025</v>
      </c>
      <c r="G399" s="1">
        <f>IFERROR(__xludf.DUMMYFUNCTION("""COMPUTED_VALUE"""),126.0)</f>
        <v>126</v>
      </c>
    </row>
    <row r="400">
      <c r="A400" s="1" t="str">
        <f t="shared" si="1"/>
        <v>EN P4697 238</v>
      </c>
      <c r="C400" s="1" t="str">
        <f t="shared" si="2"/>
        <v>PT P4697</v>
      </c>
      <c r="E400" s="1" t="str">
        <f>IFERROR(__xludf.DUMMYFUNCTION("SPLIT(A:A,"" "",TRUE,TRUE)"),"EN")</f>
        <v>EN</v>
      </c>
      <c r="F400" s="1" t="str">
        <f>IFERROR(__xludf.DUMMYFUNCTION("""COMPUTED_VALUE"""),"P4697")</f>
        <v>P4697</v>
      </c>
      <c r="G400" s="1">
        <f>IFERROR(__xludf.DUMMYFUNCTION("""COMPUTED_VALUE"""),238.0)</f>
        <v>238</v>
      </c>
    </row>
    <row r="401">
      <c r="A401" s="1" t="str">
        <f t="shared" si="1"/>
        <v>EN P1113 18</v>
      </c>
      <c r="C401" s="1" t="str">
        <f t="shared" si="2"/>
        <v>PT P1113</v>
      </c>
      <c r="E401" s="1" t="str">
        <f>IFERROR(__xludf.DUMMYFUNCTION("SPLIT(A:A,"" "",TRUE,TRUE)"),"EN")</f>
        <v>EN</v>
      </c>
      <c r="F401" s="1" t="str">
        <f>IFERROR(__xludf.DUMMYFUNCTION("""COMPUTED_VALUE"""),"P1113")</f>
        <v>P1113</v>
      </c>
      <c r="G401" s="1">
        <f>IFERROR(__xludf.DUMMYFUNCTION("""COMPUTED_VALUE"""),18.0)</f>
        <v>18</v>
      </c>
    </row>
    <row r="402">
      <c r="A402" s="1" t="str">
        <f t="shared" si="1"/>
        <v>EN P3868 232</v>
      </c>
      <c r="C402" s="1" t="str">
        <f t="shared" si="2"/>
        <v>PT P3868</v>
      </c>
      <c r="E402" s="1" t="str">
        <f>IFERROR(__xludf.DUMMYFUNCTION("SPLIT(A:A,"" "",TRUE,TRUE)"),"EN")</f>
        <v>EN</v>
      </c>
      <c r="F402" s="1" t="str">
        <f>IFERROR(__xludf.DUMMYFUNCTION("""COMPUTED_VALUE"""),"P3868")</f>
        <v>P3868</v>
      </c>
      <c r="G402" s="1">
        <f>IFERROR(__xludf.DUMMYFUNCTION("""COMPUTED_VALUE"""),232.0)</f>
        <v>232</v>
      </c>
    </row>
    <row r="403">
      <c r="A403" s="1" t="str">
        <f t="shared" si="1"/>
        <v>EN P5875 188</v>
      </c>
      <c r="C403" s="1" t="str">
        <f t="shared" si="2"/>
        <v>PT P5875</v>
      </c>
      <c r="E403" s="1" t="str">
        <f>IFERROR(__xludf.DUMMYFUNCTION("SPLIT(A:A,"" "",TRUE,TRUE)"),"EN")</f>
        <v>EN</v>
      </c>
      <c r="F403" s="1" t="str">
        <f>IFERROR(__xludf.DUMMYFUNCTION("""COMPUTED_VALUE"""),"P5875")</f>
        <v>P5875</v>
      </c>
      <c r="G403" s="1">
        <f>IFERROR(__xludf.DUMMYFUNCTION("""COMPUTED_VALUE"""),188.0)</f>
        <v>188</v>
      </c>
    </row>
    <row r="404">
      <c r="A404" s="1" t="str">
        <f t="shared" si="1"/>
        <v>EN P2544 202</v>
      </c>
      <c r="C404" s="1" t="str">
        <f t="shared" si="2"/>
        <v>PT P2544</v>
      </c>
      <c r="E404" s="1" t="str">
        <f>IFERROR(__xludf.DUMMYFUNCTION("SPLIT(A:A,"" "",TRUE,TRUE)"),"EN")</f>
        <v>EN</v>
      </c>
      <c r="F404" s="1" t="str">
        <f>IFERROR(__xludf.DUMMYFUNCTION("""COMPUTED_VALUE"""),"P2544")</f>
        <v>P2544</v>
      </c>
      <c r="G404" s="1">
        <f>IFERROR(__xludf.DUMMYFUNCTION("""COMPUTED_VALUE"""),202.0)</f>
        <v>202</v>
      </c>
    </row>
    <row r="405">
      <c r="A405" s="1" t="str">
        <f t="shared" si="1"/>
        <v>EN P2015 53</v>
      </c>
      <c r="C405" s="1" t="str">
        <f t="shared" si="2"/>
        <v>PT P2015</v>
      </c>
      <c r="E405" s="1" t="str">
        <f>IFERROR(__xludf.DUMMYFUNCTION("SPLIT(A:A,"" "",TRUE,TRUE)"),"EN")</f>
        <v>EN</v>
      </c>
      <c r="F405" s="1" t="str">
        <f>IFERROR(__xludf.DUMMYFUNCTION("""COMPUTED_VALUE"""),"P2015")</f>
        <v>P2015</v>
      </c>
      <c r="G405" s="1">
        <f>IFERROR(__xludf.DUMMYFUNCTION("""COMPUTED_VALUE"""),53.0)</f>
        <v>53</v>
      </c>
    </row>
    <row r="406">
      <c r="A406" s="1" t="str">
        <f t="shared" si="1"/>
        <v>EN P3143 31</v>
      </c>
      <c r="C406" s="1" t="str">
        <f t="shared" si="2"/>
        <v>PT P3143</v>
      </c>
      <c r="E406" s="1" t="str">
        <f>IFERROR(__xludf.DUMMYFUNCTION("SPLIT(A:A,"" "",TRUE,TRUE)"),"EN")</f>
        <v>EN</v>
      </c>
      <c r="F406" s="1" t="str">
        <f>IFERROR(__xludf.DUMMYFUNCTION("""COMPUTED_VALUE"""),"P3143")</f>
        <v>P3143</v>
      </c>
      <c r="G406" s="1">
        <f>IFERROR(__xludf.DUMMYFUNCTION("""COMPUTED_VALUE"""),31.0)</f>
        <v>31</v>
      </c>
    </row>
    <row r="407">
      <c r="A407" s="1" t="str">
        <f t="shared" si="1"/>
        <v>EN P4639 27</v>
      </c>
      <c r="C407" s="1" t="str">
        <f t="shared" si="2"/>
        <v>PT P4639</v>
      </c>
      <c r="E407" s="1" t="str">
        <f>IFERROR(__xludf.DUMMYFUNCTION("SPLIT(A:A,"" "",TRUE,TRUE)"),"EN")</f>
        <v>EN</v>
      </c>
      <c r="F407" s="1" t="str">
        <f>IFERROR(__xludf.DUMMYFUNCTION("""COMPUTED_VALUE"""),"P4639")</f>
        <v>P4639</v>
      </c>
      <c r="G407" s="1">
        <f>IFERROR(__xludf.DUMMYFUNCTION("""COMPUTED_VALUE"""),27.0)</f>
        <v>27</v>
      </c>
    </row>
    <row r="408">
      <c r="A408" s="1" t="str">
        <f t="shared" si="1"/>
        <v>EN P4773 374</v>
      </c>
      <c r="C408" s="1" t="str">
        <f t="shared" si="2"/>
        <v>PT P4773</v>
      </c>
      <c r="E408" s="1" t="str">
        <f>IFERROR(__xludf.DUMMYFUNCTION("SPLIT(A:A,"" "",TRUE,TRUE)"),"EN")</f>
        <v>EN</v>
      </c>
      <c r="F408" s="1" t="str">
        <f>IFERROR(__xludf.DUMMYFUNCTION("""COMPUTED_VALUE"""),"P4773")</f>
        <v>P4773</v>
      </c>
      <c r="G408" s="1">
        <f>IFERROR(__xludf.DUMMYFUNCTION("""COMPUTED_VALUE"""),374.0)</f>
        <v>374</v>
      </c>
    </row>
    <row r="409">
      <c r="A409" s="1" t="str">
        <f t="shared" si="1"/>
        <v>EN P2351 399</v>
      </c>
      <c r="C409" s="1" t="str">
        <f t="shared" si="2"/>
        <v>PT P2351</v>
      </c>
      <c r="E409" s="1" t="str">
        <f>IFERROR(__xludf.DUMMYFUNCTION("SPLIT(A:A,"" "",TRUE,TRUE)"),"EN")</f>
        <v>EN</v>
      </c>
      <c r="F409" s="1" t="str">
        <f>IFERROR(__xludf.DUMMYFUNCTION("""COMPUTED_VALUE"""),"P2351")</f>
        <v>P2351</v>
      </c>
      <c r="G409" s="1">
        <f>IFERROR(__xludf.DUMMYFUNCTION("""COMPUTED_VALUE"""),399.0)</f>
        <v>399</v>
      </c>
    </row>
    <row r="410">
      <c r="A410" s="1" t="str">
        <f t="shared" si="1"/>
        <v>EN P626 31</v>
      </c>
      <c r="C410" s="1" t="str">
        <f t="shared" si="2"/>
        <v>PT P626</v>
      </c>
      <c r="E410" s="1" t="str">
        <f>IFERROR(__xludf.DUMMYFUNCTION("SPLIT(A:A,"" "",TRUE,TRUE)"),"EN")</f>
        <v>EN</v>
      </c>
      <c r="F410" s="1" t="str">
        <f>IFERROR(__xludf.DUMMYFUNCTION("""COMPUTED_VALUE"""),"P626")</f>
        <v>P626</v>
      </c>
      <c r="G410" s="1">
        <f>IFERROR(__xludf.DUMMYFUNCTION("""COMPUTED_VALUE"""),31.0)</f>
        <v>31</v>
      </c>
    </row>
    <row r="411">
      <c r="A411" s="1" t="str">
        <f t="shared" si="1"/>
        <v>EN P1990 392</v>
      </c>
      <c r="C411" s="1" t="str">
        <f t="shared" si="2"/>
        <v>PT P1990</v>
      </c>
      <c r="E411" s="1" t="str">
        <f>IFERROR(__xludf.DUMMYFUNCTION("SPLIT(A:A,"" "",TRUE,TRUE)"),"EN")</f>
        <v>EN</v>
      </c>
      <c r="F411" s="1" t="str">
        <f>IFERROR(__xludf.DUMMYFUNCTION("""COMPUTED_VALUE"""),"P1990")</f>
        <v>P1990</v>
      </c>
      <c r="G411" s="1">
        <f>IFERROR(__xludf.DUMMYFUNCTION("""COMPUTED_VALUE"""),392.0)</f>
        <v>392</v>
      </c>
    </row>
    <row r="412">
      <c r="A412" s="1" t="str">
        <f t="shared" si="1"/>
        <v>EN P3781 61</v>
      </c>
      <c r="C412" s="1" t="str">
        <f t="shared" si="2"/>
        <v>PT P3781</v>
      </c>
      <c r="E412" s="1" t="str">
        <f>IFERROR(__xludf.DUMMYFUNCTION("SPLIT(A:A,"" "",TRUE,TRUE)"),"EN")</f>
        <v>EN</v>
      </c>
      <c r="F412" s="1" t="str">
        <f>IFERROR(__xludf.DUMMYFUNCTION("""COMPUTED_VALUE"""),"P3781")</f>
        <v>P3781</v>
      </c>
      <c r="G412" s="1">
        <f>IFERROR(__xludf.DUMMYFUNCTION("""COMPUTED_VALUE"""),61.0)</f>
        <v>61</v>
      </c>
    </row>
    <row r="413">
      <c r="A413" s="1" t="str">
        <f t="shared" si="1"/>
        <v>EN P1715 21</v>
      </c>
      <c r="C413" s="1" t="str">
        <f t="shared" si="2"/>
        <v>PT P1715</v>
      </c>
      <c r="E413" s="1" t="str">
        <f>IFERROR(__xludf.DUMMYFUNCTION("SPLIT(A:A,"" "",TRUE,TRUE)"),"EN")</f>
        <v>EN</v>
      </c>
      <c r="F413" s="1" t="str">
        <f>IFERROR(__xludf.DUMMYFUNCTION("""COMPUTED_VALUE"""),"P1715")</f>
        <v>P1715</v>
      </c>
      <c r="G413" s="1">
        <f>IFERROR(__xludf.DUMMYFUNCTION("""COMPUTED_VALUE"""),21.0)</f>
        <v>21</v>
      </c>
    </row>
    <row r="414">
      <c r="A414" s="1" t="str">
        <f t="shared" si="1"/>
        <v>EN P4834 385</v>
      </c>
      <c r="C414" s="1" t="str">
        <f t="shared" si="2"/>
        <v>PT P4834</v>
      </c>
      <c r="E414" s="1" t="str">
        <f>IFERROR(__xludf.DUMMYFUNCTION("SPLIT(A:A,"" "",TRUE,TRUE)"),"EN")</f>
        <v>EN</v>
      </c>
      <c r="F414" s="1" t="str">
        <f>IFERROR(__xludf.DUMMYFUNCTION("""COMPUTED_VALUE"""),"P4834")</f>
        <v>P4834</v>
      </c>
      <c r="G414" s="1">
        <f>IFERROR(__xludf.DUMMYFUNCTION("""COMPUTED_VALUE"""),385.0)</f>
        <v>385</v>
      </c>
    </row>
    <row r="415">
      <c r="A415" s="1" t="str">
        <f t="shared" si="1"/>
        <v>EN P3762 198</v>
      </c>
      <c r="C415" s="1" t="str">
        <f t="shared" si="2"/>
        <v>PT P3762</v>
      </c>
      <c r="E415" s="1" t="str">
        <f>IFERROR(__xludf.DUMMYFUNCTION("SPLIT(A:A,"" "",TRUE,TRUE)"),"EN")</f>
        <v>EN</v>
      </c>
      <c r="F415" s="1" t="str">
        <f>IFERROR(__xludf.DUMMYFUNCTION("""COMPUTED_VALUE"""),"P3762")</f>
        <v>P3762</v>
      </c>
      <c r="G415" s="1">
        <f>IFERROR(__xludf.DUMMYFUNCTION("""COMPUTED_VALUE"""),198.0)</f>
        <v>198</v>
      </c>
    </row>
    <row r="416">
      <c r="A416" s="1" t="str">
        <f t="shared" si="1"/>
        <v>EN P2562 289</v>
      </c>
      <c r="C416" s="1" t="str">
        <f t="shared" si="2"/>
        <v>PT P2562</v>
      </c>
      <c r="E416" s="1" t="str">
        <f>IFERROR(__xludf.DUMMYFUNCTION("SPLIT(A:A,"" "",TRUE,TRUE)"),"EN")</f>
        <v>EN</v>
      </c>
      <c r="F416" s="1" t="str">
        <f>IFERROR(__xludf.DUMMYFUNCTION("""COMPUTED_VALUE"""),"P2562")</f>
        <v>P2562</v>
      </c>
      <c r="G416" s="1">
        <f>IFERROR(__xludf.DUMMYFUNCTION("""COMPUTED_VALUE"""),289.0)</f>
        <v>289</v>
      </c>
    </row>
    <row r="417">
      <c r="A417" s="1" t="str">
        <f t="shared" si="1"/>
        <v>EN P581 267</v>
      </c>
      <c r="C417" s="1" t="str">
        <f t="shared" si="2"/>
        <v>PT P581</v>
      </c>
      <c r="E417" s="1" t="str">
        <f>IFERROR(__xludf.DUMMYFUNCTION("SPLIT(A:A,"" "",TRUE,TRUE)"),"EN")</f>
        <v>EN</v>
      </c>
      <c r="F417" s="1" t="str">
        <f>IFERROR(__xludf.DUMMYFUNCTION("""COMPUTED_VALUE"""),"P581")</f>
        <v>P581</v>
      </c>
      <c r="G417" s="1">
        <f>IFERROR(__xludf.DUMMYFUNCTION("""COMPUTED_VALUE"""),267.0)</f>
        <v>267</v>
      </c>
    </row>
    <row r="418">
      <c r="A418" s="1" t="str">
        <f t="shared" si="1"/>
        <v>EN P5216 45</v>
      </c>
      <c r="C418" s="1" t="str">
        <f t="shared" si="2"/>
        <v>PT P5216</v>
      </c>
      <c r="E418" s="1" t="str">
        <f>IFERROR(__xludf.DUMMYFUNCTION("SPLIT(A:A,"" "",TRUE,TRUE)"),"EN")</f>
        <v>EN</v>
      </c>
      <c r="F418" s="1" t="str">
        <f>IFERROR(__xludf.DUMMYFUNCTION("""COMPUTED_VALUE"""),"P5216")</f>
        <v>P5216</v>
      </c>
      <c r="G418" s="1">
        <f>IFERROR(__xludf.DUMMYFUNCTION("""COMPUTED_VALUE"""),45.0)</f>
        <v>45</v>
      </c>
    </row>
    <row r="419">
      <c r="A419" s="1" t="str">
        <f t="shared" si="1"/>
        <v>EN P4072 231</v>
      </c>
      <c r="C419" s="1" t="str">
        <f t="shared" si="2"/>
        <v>PT P4072</v>
      </c>
      <c r="E419" s="1" t="str">
        <f>IFERROR(__xludf.DUMMYFUNCTION("SPLIT(A:A,"" "",TRUE,TRUE)"),"EN")</f>
        <v>EN</v>
      </c>
      <c r="F419" s="1" t="str">
        <f>IFERROR(__xludf.DUMMYFUNCTION("""COMPUTED_VALUE"""),"P4072")</f>
        <v>P4072</v>
      </c>
      <c r="G419" s="1">
        <f>IFERROR(__xludf.DUMMYFUNCTION("""COMPUTED_VALUE"""),231.0)</f>
        <v>231</v>
      </c>
    </row>
    <row r="420">
      <c r="A420" s="1" t="str">
        <f t="shared" si="1"/>
        <v>EN P3232 166</v>
      </c>
      <c r="C420" s="1" t="str">
        <f t="shared" si="2"/>
        <v>PT P3232</v>
      </c>
      <c r="E420" s="1" t="str">
        <f>IFERROR(__xludf.DUMMYFUNCTION("SPLIT(A:A,"" "",TRUE,TRUE)"),"EN")</f>
        <v>EN</v>
      </c>
      <c r="F420" s="1" t="str">
        <f>IFERROR(__xludf.DUMMYFUNCTION("""COMPUTED_VALUE"""),"P3232")</f>
        <v>P3232</v>
      </c>
      <c r="G420" s="1">
        <f>IFERROR(__xludf.DUMMYFUNCTION("""COMPUTED_VALUE"""),166.0)</f>
        <v>166</v>
      </c>
    </row>
    <row r="421">
      <c r="A421" s="1" t="str">
        <f t="shared" si="1"/>
        <v>EN P1390 257</v>
      </c>
      <c r="C421" s="1" t="str">
        <f t="shared" si="2"/>
        <v>PT P1390</v>
      </c>
      <c r="E421" s="1" t="str">
        <f>IFERROR(__xludf.DUMMYFUNCTION("SPLIT(A:A,"" "",TRUE,TRUE)"),"EN")</f>
        <v>EN</v>
      </c>
      <c r="F421" s="1" t="str">
        <f>IFERROR(__xludf.DUMMYFUNCTION("""COMPUTED_VALUE"""),"P1390")</f>
        <v>P1390</v>
      </c>
      <c r="G421" s="1">
        <f>IFERROR(__xludf.DUMMYFUNCTION("""COMPUTED_VALUE"""),257.0)</f>
        <v>257</v>
      </c>
    </row>
    <row r="422">
      <c r="A422" s="1" t="str">
        <f t="shared" si="1"/>
        <v>EN P3908 262</v>
      </c>
      <c r="C422" s="1" t="str">
        <f t="shared" si="2"/>
        <v>PT P3908</v>
      </c>
      <c r="E422" s="1" t="str">
        <f>IFERROR(__xludf.DUMMYFUNCTION("SPLIT(A:A,"" "",TRUE,TRUE)"),"EN")</f>
        <v>EN</v>
      </c>
      <c r="F422" s="1" t="str">
        <f>IFERROR(__xludf.DUMMYFUNCTION("""COMPUTED_VALUE"""),"P3908")</f>
        <v>P3908</v>
      </c>
      <c r="G422" s="1">
        <f>IFERROR(__xludf.DUMMYFUNCTION("""COMPUTED_VALUE"""),262.0)</f>
        <v>262</v>
      </c>
    </row>
    <row r="423">
      <c r="A423" s="1" t="str">
        <f t="shared" si="1"/>
        <v>EN P4174 156</v>
      </c>
      <c r="C423" s="1" t="str">
        <f t="shared" si="2"/>
        <v>PT P4174</v>
      </c>
      <c r="E423" s="1" t="str">
        <f>IFERROR(__xludf.DUMMYFUNCTION("SPLIT(A:A,"" "",TRUE,TRUE)"),"EN")</f>
        <v>EN</v>
      </c>
      <c r="F423" s="1" t="str">
        <f>IFERROR(__xludf.DUMMYFUNCTION("""COMPUTED_VALUE"""),"P4174")</f>
        <v>P4174</v>
      </c>
      <c r="G423" s="1">
        <f>IFERROR(__xludf.DUMMYFUNCTION("""COMPUTED_VALUE"""),156.0)</f>
        <v>156</v>
      </c>
    </row>
    <row r="424">
      <c r="A424" s="1" t="str">
        <f t="shared" si="1"/>
        <v>EN P1153 340</v>
      </c>
      <c r="C424" s="1" t="str">
        <f t="shared" si="2"/>
        <v>PT P1153</v>
      </c>
      <c r="E424" s="1" t="str">
        <f>IFERROR(__xludf.DUMMYFUNCTION("SPLIT(A:A,"" "",TRUE,TRUE)"),"EN")</f>
        <v>EN</v>
      </c>
      <c r="F424" s="1" t="str">
        <f>IFERROR(__xludf.DUMMYFUNCTION("""COMPUTED_VALUE"""),"P1153")</f>
        <v>P1153</v>
      </c>
      <c r="G424" s="1">
        <f>IFERROR(__xludf.DUMMYFUNCTION("""COMPUTED_VALUE"""),340.0)</f>
        <v>340</v>
      </c>
    </row>
    <row r="425">
      <c r="A425" s="1" t="str">
        <f t="shared" si="1"/>
        <v>EN P1173 123</v>
      </c>
      <c r="C425" s="1" t="str">
        <f t="shared" si="2"/>
        <v>PT P1173</v>
      </c>
      <c r="E425" s="1" t="str">
        <f>IFERROR(__xludf.DUMMYFUNCTION("SPLIT(A:A,"" "",TRUE,TRUE)"),"EN")</f>
        <v>EN</v>
      </c>
      <c r="F425" s="1" t="str">
        <f>IFERROR(__xludf.DUMMYFUNCTION("""COMPUTED_VALUE"""),"P1173")</f>
        <v>P1173</v>
      </c>
      <c r="G425" s="1">
        <f>IFERROR(__xludf.DUMMYFUNCTION("""COMPUTED_VALUE"""),123.0)</f>
        <v>123</v>
      </c>
    </row>
    <row r="426">
      <c r="A426" s="1" t="str">
        <f t="shared" si="1"/>
        <v>EN P2563 130</v>
      </c>
      <c r="C426" s="1" t="str">
        <f t="shared" si="2"/>
        <v>PT P2563</v>
      </c>
      <c r="E426" s="1" t="str">
        <f>IFERROR(__xludf.DUMMYFUNCTION("SPLIT(A:A,"" "",TRUE,TRUE)"),"EN")</f>
        <v>EN</v>
      </c>
      <c r="F426" s="1" t="str">
        <f>IFERROR(__xludf.DUMMYFUNCTION("""COMPUTED_VALUE"""),"P2563")</f>
        <v>P2563</v>
      </c>
      <c r="G426" s="1">
        <f>IFERROR(__xludf.DUMMYFUNCTION("""COMPUTED_VALUE"""),130.0)</f>
        <v>130</v>
      </c>
    </row>
    <row r="427">
      <c r="A427" s="1" t="str">
        <f t="shared" si="1"/>
        <v>EN P1030 110</v>
      </c>
      <c r="C427" s="1" t="str">
        <f t="shared" si="2"/>
        <v>PT P1030</v>
      </c>
      <c r="E427" s="1" t="str">
        <f>IFERROR(__xludf.DUMMYFUNCTION("SPLIT(A:A,"" "",TRUE,TRUE)"),"EN")</f>
        <v>EN</v>
      </c>
      <c r="F427" s="1" t="str">
        <f>IFERROR(__xludf.DUMMYFUNCTION("""COMPUTED_VALUE"""),"P1030")</f>
        <v>P1030</v>
      </c>
      <c r="G427" s="1">
        <f>IFERROR(__xludf.DUMMYFUNCTION("""COMPUTED_VALUE"""),110.0)</f>
        <v>110</v>
      </c>
    </row>
    <row r="428">
      <c r="A428" s="1" t="str">
        <f t="shared" si="1"/>
        <v>EN P3991 66</v>
      </c>
      <c r="C428" s="1" t="str">
        <f t="shared" si="2"/>
        <v>PT P3991</v>
      </c>
      <c r="E428" s="1" t="str">
        <f>IFERROR(__xludf.DUMMYFUNCTION("SPLIT(A:A,"" "",TRUE,TRUE)"),"EN")</f>
        <v>EN</v>
      </c>
      <c r="F428" s="1" t="str">
        <f>IFERROR(__xludf.DUMMYFUNCTION("""COMPUTED_VALUE"""),"P3991")</f>
        <v>P3991</v>
      </c>
      <c r="G428" s="1">
        <f>IFERROR(__xludf.DUMMYFUNCTION("""COMPUTED_VALUE"""),66.0)</f>
        <v>66</v>
      </c>
    </row>
    <row r="429">
      <c r="A429" s="1" t="str">
        <f t="shared" si="1"/>
        <v>EN P4432 227</v>
      </c>
      <c r="C429" s="1" t="str">
        <f t="shared" si="2"/>
        <v>PT P4432</v>
      </c>
      <c r="E429" s="1" t="str">
        <f>IFERROR(__xludf.DUMMYFUNCTION("SPLIT(A:A,"" "",TRUE,TRUE)"),"EN")</f>
        <v>EN</v>
      </c>
      <c r="F429" s="1" t="str">
        <f>IFERROR(__xludf.DUMMYFUNCTION("""COMPUTED_VALUE"""),"P4432")</f>
        <v>P4432</v>
      </c>
      <c r="G429" s="1">
        <f>IFERROR(__xludf.DUMMYFUNCTION("""COMPUTED_VALUE"""),227.0)</f>
        <v>227</v>
      </c>
    </row>
    <row r="430">
      <c r="A430" s="1" t="str">
        <f t="shared" si="1"/>
        <v>EN P340 338</v>
      </c>
      <c r="C430" s="1" t="str">
        <f t="shared" si="2"/>
        <v>PT P340</v>
      </c>
      <c r="E430" s="1" t="str">
        <f>IFERROR(__xludf.DUMMYFUNCTION("SPLIT(A:A,"" "",TRUE,TRUE)"),"EN")</f>
        <v>EN</v>
      </c>
      <c r="F430" s="1" t="str">
        <f>IFERROR(__xludf.DUMMYFUNCTION("""COMPUTED_VALUE"""),"P340")</f>
        <v>P340</v>
      </c>
      <c r="G430" s="1">
        <f>IFERROR(__xludf.DUMMYFUNCTION("""COMPUTED_VALUE"""),338.0)</f>
        <v>338</v>
      </c>
    </row>
    <row r="431">
      <c r="A431" s="1" t="str">
        <f t="shared" si="1"/>
        <v>EN P5048 311</v>
      </c>
      <c r="C431" s="1" t="str">
        <f t="shared" si="2"/>
        <v>PT P5048</v>
      </c>
      <c r="E431" s="1" t="str">
        <f>IFERROR(__xludf.DUMMYFUNCTION("SPLIT(A:A,"" "",TRUE,TRUE)"),"EN")</f>
        <v>EN</v>
      </c>
      <c r="F431" s="1" t="str">
        <f>IFERROR(__xludf.DUMMYFUNCTION("""COMPUTED_VALUE"""),"P5048")</f>
        <v>P5048</v>
      </c>
      <c r="G431" s="1">
        <f>IFERROR(__xludf.DUMMYFUNCTION("""COMPUTED_VALUE"""),311.0)</f>
        <v>311</v>
      </c>
    </row>
    <row r="432">
      <c r="A432" s="1" t="str">
        <f t="shared" si="1"/>
        <v>EN P539 116</v>
      </c>
      <c r="C432" s="1" t="str">
        <f t="shared" si="2"/>
        <v>PT P539</v>
      </c>
      <c r="E432" s="1" t="str">
        <f>IFERROR(__xludf.DUMMYFUNCTION("SPLIT(A:A,"" "",TRUE,TRUE)"),"EN")</f>
        <v>EN</v>
      </c>
      <c r="F432" s="1" t="str">
        <f>IFERROR(__xludf.DUMMYFUNCTION("""COMPUTED_VALUE"""),"P539")</f>
        <v>P539</v>
      </c>
      <c r="G432" s="1">
        <f>IFERROR(__xludf.DUMMYFUNCTION("""COMPUTED_VALUE"""),116.0)</f>
        <v>116</v>
      </c>
    </row>
    <row r="433">
      <c r="A433" s="1" t="str">
        <f t="shared" si="1"/>
        <v>EN P2472 216</v>
      </c>
      <c r="C433" s="1" t="str">
        <f t="shared" si="2"/>
        <v>PT P2472</v>
      </c>
      <c r="E433" s="1" t="str">
        <f>IFERROR(__xludf.DUMMYFUNCTION("SPLIT(A:A,"" "",TRUE,TRUE)"),"EN")</f>
        <v>EN</v>
      </c>
      <c r="F433" s="1" t="str">
        <f>IFERROR(__xludf.DUMMYFUNCTION("""COMPUTED_VALUE"""),"P2472")</f>
        <v>P2472</v>
      </c>
      <c r="G433" s="1">
        <f>IFERROR(__xludf.DUMMYFUNCTION("""COMPUTED_VALUE"""),216.0)</f>
        <v>216</v>
      </c>
    </row>
    <row r="434">
      <c r="A434" s="1" t="str">
        <f t="shared" si="1"/>
        <v>EN P649 218</v>
      </c>
      <c r="C434" s="1" t="str">
        <f t="shared" si="2"/>
        <v>PT P649</v>
      </c>
      <c r="E434" s="1" t="str">
        <f>IFERROR(__xludf.DUMMYFUNCTION("SPLIT(A:A,"" "",TRUE,TRUE)"),"EN")</f>
        <v>EN</v>
      </c>
      <c r="F434" s="1" t="str">
        <f>IFERROR(__xludf.DUMMYFUNCTION("""COMPUTED_VALUE"""),"P649")</f>
        <v>P649</v>
      </c>
      <c r="G434" s="1">
        <f>IFERROR(__xludf.DUMMYFUNCTION("""COMPUTED_VALUE"""),218.0)</f>
        <v>218</v>
      </c>
    </row>
    <row r="435">
      <c r="A435" s="1" t="str">
        <f t="shared" si="1"/>
        <v>EN P3952 155</v>
      </c>
      <c r="C435" s="1" t="str">
        <f t="shared" si="2"/>
        <v>PT P3952</v>
      </c>
      <c r="E435" s="1" t="str">
        <f>IFERROR(__xludf.DUMMYFUNCTION("SPLIT(A:A,"" "",TRUE,TRUE)"),"EN")</f>
        <v>EN</v>
      </c>
      <c r="F435" s="1" t="str">
        <f>IFERROR(__xludf.DUMMYFUNCTION("""COMPUTED_VALUE"""),"P3952")</f>
        <v>P3952</v>
      </c>
      <c r="G435" s="1">
        <f>IFERROR(__xludf.DUMMYFUNCTION("""COMPUTED_VALUE"""),155.0)</f>
        <v>155</v>
      </c>
    </row>
    <row r="436">
      <c r="A436" s="1" t="str">
        <f t="shared" si="1"/>
        <v>EN P3642 258</v>
      </c>
      <c r="C436" s="1" t="str">
        <f t="shared" si="2"/>
        <v>PT P3642</v>
      </c>
      <c r="E436" s="1" t="str">
        <f>IFERROR(__xludf.DUMMYFUNCTION("SPLIT(A:A,"" "",TRUE,TRUE)"),"EN")</f>
        <v>EN</v>
      </c>
      <c r="F436" s="1" t="str">
        <f>IFERROR(__xludf.DUMMYFUNCTION("""COMPUTED_VALUE"""),"P3642")</f>
        <v>P3642</v>
      </c>
      <c r="G436" s="1">
        <f>IFERROR(__xludf.DUMMYFUNCTION("""COMPUTED_VALUE"""),258.0)</f>
        <v>258</v>
      </c>
    </row>
    <row r="437">
      <c r="A437" s="1" t="str">
        <f t="shared" si="1"/>
        <v>EN P4920 273</v>
      </c>
      <c r="C437" s="1" t="str">
        <f t="shared" si="2"/>
        <v>PT P4920</v>
      </c>
      <c r="E437" s="1" t="str">
        <f>IFERROR(__xludf.DUMMYFUNCTION("SPLIT(A:A,"" "",TRUE,TRUE)"),"EN")</f>
        <v>EN</v>
      </c>
      <c r="F437" s="1" t="str">
        <f>IFERROR(__xludf.DUMMYFUNCTION("""COMPUTED_VALUE"""),"P4920")</f>
        <v>P4920</v>
      </c>
      <c r="G437" s="1">
        <f>IFERROR(__xludf.DUMMYFUNCTION("""COMPUTED_VALUE"""),273.0)</f>
        <v>273</v>
      </c>
    </row>
    <row r="438">
      <c r="A438" s="1" t="str">
        <f t="shared" si="1"/>
        <v>EN P1720 58</v>
      </c>
      <c r="C438" s="1" t="str">
        <f t="shared" si="2"/>
        <v>PT P1720</v>
      </c>
      <c r="E438" s="1" t="str">
        <f>IFERROR(__xludf.DUMMYFUNCTION("SPLIT(A:A,"" "",TRUE,TRUE)"),"EN")</f>
        <v>EN</v>
      </c>
      <c r="F438" s="1" t="str">
        <f>IFERROR(__xludf.DUMMYFUNCTION("""COMPUTED_VALUE"""),"P1720")</f>
        <v>P1720</v>
      </c>
      <c r="G438" s="1">
        <f>IFERROR(__xludf.DUMMYFUNCTION("""COMPUTED_VALUE"""),58.0)</f>
        <v>58</v>
      </c>
    </row>
    <row r="439">
      <c r="A439" s="1" t="str">
        <f t="shared" si="1"/>
        <v>EN P1229 24</v>
      </c>
      <c r="C439" s="1" t="str">
        <f t="shared" si="2"/>
        <v>PT P1229</v>
      </c>
      <c r="E439" s="1" t="str">
        <f>IFERROR(__xludf.DUMMYFUNCTION("SPLIT(A:A,"" "",TRUE,TRUE)"),"EN")</f>
        <v>EN</v>
      </c>
      <c r="F439" s="1" t="str">
        <f>IFERROR(__xludf.DUMMYFUNCTION("""COMPUTED_VALUE"""),"P1229")</f>
        <v>P1229</v>
      </c>
      <c r="G439" s="1">
        <f>IFERROR(__xludf.DUMMYFUNCTION("""COMPUTED_VALUE"""),24.0)</f>
        <v>24</v>
      </c>
    </row>
    <row r="440">
      <c r="A440" s="1" t="str">
        <f t="shared" si="1"/>
        <v>EN P5069 125</v>
      </c>
      <c r="C440" s="1" t="str">
        <f t="shared" si="2"/>
        <v>PT P5069</v>
      </c>
      <c r="E440" s="1" t="str">
        <f>IFERROR(__xludf.DUMMYFUNCTION("SPLIT(A:A,"" "",TRUE,TRUE)"),"EN")</f>
        <v>EN</v>
      </c>
      <c r="F440" s="1" t="str">
        <f>IFERROR(__xludf.DUMMYFUNCTION("""COMPUTED_VALUE"""),"P5069")</f>
        <v>P5069</v>
      </c>
      <c r="G440" s="1">
        <f>IFERROR(__xludf.DUMMYFUNCTION("""COMPUTED_VALUE"""),125.0)</f>
        <v>125</v>
      </c>
    </row>
    <row r="441">
      <c r="A441" s="1" t="str">
        <f t="shared" si="1"/>
        <v>EN P609 203</v>
      </c>
      <c r="C441" s="1" t="str">
        <f t="shared" si="2"/>
        <v>PT P609</v>
      </c>
      <c r="E441" s="1" t="str">
        <f>IFERROR(__xludf.DUMMYFUNCTION("SPLIT(A:A,"" "",TRUE,TRUE)"),"EN")</f>
        <v>EN</v>
      </c>
      <c r="F441" s="1" t="str">
        <f>IFERROR(__xludf.DUMMYFUNCTION("""COMPUTED_VALUE"""),"P609")</f>
        <v>P609</v>
      </c>
      <c r="G441" s="1">
        <f>IFERROR(__xludf.DUMMYFUNCTION("""COMPUTED_VALUE"""),203.0)</f>
        <v>203</v>
      </c>
    </row>
    <row r="442">
      <c r="A442" s="1" t="str">
        <f t="shared" si="1"/>
        <v>EN P1602 361</v>
      </c>
      <c r="C442" s="1" t="str">
        <f t="shared" si="2"/>
        <v>PT P1602</v>
      </c>
      <c r="E442" s="1" t="str">
        <f>IFERROR(__xludf.DUMMYFUNCTION("SPLIT(A:A,"" "",TRUE,TRUE)"),"EN")</f>
        <v>EN</v>
      </c>
      <c r="F442" s="1" t="str">
        <f>IFERROR(__xludf.DUMMYFUNCTION("""COMPUTED_VALUE"""),"P1602")</f>
        <v>P1602</v>
      </c>
      <c r="G442" s="1">
        <f>IFERROR(__xludf.DUMMYFUNCTION("""COMPUTED_VALUE"""),361.0)</f>
        <v>361</v>
      </c>
    </row>
    <row r="443">
      <c r="A443" s="1" t="str">
        <f t="shared" si="1"/>
        <v>EN P1148 295</v>
      </c>
      <c r="C443" s="1" t="str">
        <f t="shared" si="2"/>
        <v>PT P1148</v>
      </c>
      <c r="E443" s="1" t="str">
        <f>IFERROR(__xludf.DUMMYFUNCTION("SPLIT(A:A,"" "",TRUE,TRUE)"),"EN")</f>
        <v>EN</v>
      </c>
      <c r="F443" s="1" t="str">
        <f>IFERROR(__xludf.DUMMYFUNCTION("""COMPUTED_VALUE"""),"P1148")</f>
        <v>P1148</v>
      </c>
      <c r="G443" s="1">
        <f>IFERROR(__xludf.DUMMYFUNCTION("""COMPUTED_VALUE"""),295.0)</f>
        <v>295</v>
      </c>
    </row>
    <row r="444">
      <c r="A444" s="1" t="str">
        <f t="shared" si="1"/>
        <v>EN P5657 8</v>
      </c>
      <c r="C444" s="1" t="str">
        <f t="shared" si="2"/>
        <v>PT P5657</v>
      </c>
      <c r="E444" s="1" t="str">
        <f>IFERROR(__xludf.DUMMYFUNCTION("SPLIT(A:A,"" "",TRUE,TRUE)"),"EN")</f>
        <v>EN</v>
      </c>
      <c r="F444" s="1" t="str">
        <f>IFERROR(__xludf.DUMMYFUNCTION("""COMPUTED_VALUE"""),"P5657")</f>
        <v>P5657</v>
      </c>
      <c r="G444" s="1">
        <f>IFERROR(__xludf.DUMMYFUNCTION("""COMPUTED_VALUE"""),8.0)</f>
        <v>8</v>
      </c>
    </row>
    <row r="445">
      <c r="A445" s="1" t="str">
        <f t="shared" si="1"/>
        <v>EN P2574 116</v>
      </c>
      <c r="C445" s="1" t="str">
        <f t="shared" si="2"/>
        <v>PT P2574</v>
      </c>
      <c r="E445" s="1" t="str">
        <f>IFERROR(__xludf.DUMMYFUNCTION("SPLIT(A:A,"" "",TRUE,TRUE)"),"EN")</f>
        <v>EN</v>
      </c>
      <c r="F445" s="1" t="str">
        <f>IFERROR(__xludf.DUMMYFUNCTION("""COMPUTED_VALUE"""),"P2574")</f>
        <v>P2574</v>
      </c>
      <c r="G445" s="1">
        <f>IFERROR(__xludf.DUMMYFUNCTION("""COMPUTED_VALUE"""),116.0)</f>
        <v>116</v>
      </c>
    </row>
    <row r="446">
      <c r="A446" s="1" t="str">
        <f t="shared" si="1"/>
        <v>EN P1662 230</v>
      </c>
      <c r="C446" s="1" t="str">
        <f t="shared" si="2"/>
        <v>PT P1662</v>
      </c>
      <c r="E446" s="1" t="str">
        <f>IFERROR(__xludf.DUMMYFUNCTION("SPLIT(A:A,"" "",TRUE,TRUE)"),"EN")</f>
        <v>EN</v>
      </c>
      <c r="F446" s="1" t="str">
        <f>IFERROR(__xludf.DUMMYFUNCTION("""COMPUTED_VALUE"""),"P1662")</f>
        <v>P1662</v>
      </c>
      <c r="G446" s="1">
        <f>IFERROR(__xludf.DUMMYFUNCTION("""COMPUTED_VALUE"""),230.0)</f>
        <v>230</v>
      </c>
    </row>
    <row r="447">
      <c r="A447" s="1" t="str">
        <f t="shared" si="1"/>
        <v>EN P5773 156</v>
      </c>
      <c r="C447" s="1" t="str">
        <f t="shared" si="2"/>
        <v>PT P5773</v>
      </c>
      <c r="E447" s="1" t="str">
        <f>IFERROR(__xludf.DUMMYFUNCTION("SPLIT(A:A,"" "",TRUE,TRUE)"),"EN")</f>
        <v>EN</v>
      </c>
      <c r="F447" s="1" t="str">
        <f>IFERROR(__xludf.DUMMYFUNCTION("""COMPUTED_VALUE"""),"P5773")</f>
        <v>P5773</v>
      </c>
      <c r="G447" s="1">
        <f>IFERROR(__xludf.DUMMYFUNCTION("""COMPUTED_VALUE"""),156.0)</f>
        <v>156</v>
      </c>
    </row>
    <row r="448">
      <c r="A448" s="1" t="str">
        <f t="shared" si="1"/>
        <v>EN P3559 195</v>
      </c>
      <c r="C448" s="1" t="str">
        <f t="shared" si="2"/>
        <v>PT P3559</v>
      </c>
      <c r="E448" s="1" t="str">
        <f>IFERROR(__xludf.DUMMYFUNCTION("SPLIT(A:A,"" "",TRUE,TRUE)"),"EN")</f>
        <v>EN</v>
      </c>
      <c r="F448" s="1" t="str">
        <f>IFERROR(__xludf.DUMMYFUNCTION("""COMPUTED_VALUE"""),"P3559")</f>
        <v>P3559</v>
      </c>
      <c r="G448" s="1">
        <f>IFERROR(__xludf.DUMMYFUNCTION("""COMPUTED_VALUE"""),195.0)</f>
        <v>195</v>
      </c>
    </row>
    <row r="449">
      <c r="A449" s="1" t="str">
        <f t="shared" si="1"/>
        <v>EN P3336 155</v>
      </c>
      <c r="C449" s="1" t="str">
        <f t="shared" si="2"/>
        <v>PT P3336</v>
      </c>
      <c r="E449" s="1" t="str">
        <f>IFERROR(__xludf.DUMMYFUNCTION("SPLIT(A:A,"" "",TRUE,TRUE)"),"EN")</f>
        <v>EN</v>
      </c>
      <c r="F449" s="1" t="str">
        <f>IFERROR(__xludf.DUMMYFUNCTION("""COMPUTED_VALUE"""),"P3336")</f>
        <v>P3336</v>
      </c>
      <c r="G449" s="1">
        <f>IFERROR(__xludf.DUMMYFUNCTION("""COMPUTED_VALUE"""),155.0)</f>
        <v>155</v>
      </c>
    </row>
    <row r="450">
      <c r="A450" s="1" t="str">
        <f t="shared" si="1"/>
        <v>EN P179 340</v>
      </c>
      <c r="C450" s="1" t="str">
        <f t="shared" si="2"/>
        <v>PT P179</v>
      </c>
      <c r="E450" s="1" t="str">
        <f>IFERROR(__xludf.DUMMYFUNCTION("SPLIT(A:A,"" "",TRUE,TRUE)"),"EN")</f>
        <v>EN</v>
      </c>
      <c r="F450" s="1" t="str">
        <f>IFERROR(__xludf.DUMMYFUNCTION("""COMPUTED_VALUE"""),"P179")</f>
        <v>P179</v>
      </c>
      <c r="G450" s="1">
        <f>IFERROR(__xludf.DUMMYFUNCTION("""COMPUTED_VALUE"""),340.0)</f>
        <v>340</v>
      </c>
    </row>
    <row r="451">
      <c r="A451" s="1" t="str">
        <f t="shared" si="1"/>
        <v>EN P956 132</v>
      </c>
      <c r="C451" s="1" t="str">
        <f t="shared" si="2"/>
        <v>PT P956</v>
      </c>
      <c r="E451" s="1" t="str">
        <f>IFERROR(__xludf.DUMMYFUNCTION("SPLIT(A:A,"" "",TRUE,TRUE)"),"EN")</f>
        <v>EN</v>
      </c>
      <c r="F451" s="1" t="str">
        <f>IFERROR(__xludf.DUMMYFUNCTION("""COMPUTED_VALUE"""),"P956")</f>
        <v>P956</v>
      </c>
      <c r="G451" s="1">
        <f>IFERROR(__xludf.DUMMYFUNCTION("""COMPUTED_VALUE"""),132.0)</f>
        <v>132</v>
      </c>
    </row>
    <row r="452">
      <c r="A452" s="1" t="str">
        <f t="shared" si="1"/>
        <v>EN P4954 382</v>
      </c>
      <c r="C452" s="1" t="str">
        <f t="shared" si="2"/>
        <v>PT P4954</v>
      </c>
      <c r="E452" s="1" t="str">
        <f>IFERROR(__xludf.DUMMYFUNCTION("SPLIT(A:A,"" "",TRUE,TRUE)"),"EN")</f>
        <v>EN</v>
      </c>
      <c r="F452" s="1" t="str">
        <f>IFERROR(__xludf.DUMMYFUNCTION("""COMPUTED_VALUE"""),"P4954")</f>
        <v>P4954</v>
      </c>
      <c r="G452" s="1">
        <f>IFERROR(__xludf.DUMMYFUNCTION("""COMPUTED_VALUE"""),382.0)</f>
        <v>382</v>
      </c>
    </row>
    <row r="453">
      <c r="A453" s="1" t="str">
        <f t="shared" si="1"/>
        <v>EN P4219 11</v>
      </c>
      <c r="C453" s="1" t="str">
        <f t="shared" si="2"/>
        <v>PT P4219</v>
      </c>
      <c r="E453" s="1" t="str">
        <f>IFERROR(__xludf.DUMMYFUNCTION("SPLIT(A:A,"" "",TRUE,TRUE)"),"EN")</f>
        <v>EN</v>
      </c>
      <c r="F453" s="1" t="str">
        <f>IFERROR(__xludf.DUMMYFUNCTION("""COMPUTED_VALUE"""),"P4219")</f>
        <v>P4219</v>
      </c>
      <c r="G453" s="1">
        <f>IFERROR(__xludf.DUMMYFUNCTION("""COMPUTED_VALUE"""),11.0)</f>
        <v>11</v>
      </c>
    </row>
    <row r="454">
      <c r="A454" s="1" t="str">
        <f t="shared" si="1"/>
        <v>EN P5112 98</v>
      </c>
      <c r="C454" s="1" t="str">
        <f t="shared" si="2"/>
        <v>PT P5112</v>
      </c>
      <c r="E454" s="1" t="str">
        <f>IFERROR(__xludf.DUMMYFUNCTION("SPLIT(A:A,"" "",TRUE,TRUE)"),"EN")</f>
        <v>EN</v>
      </c>
      <c r="F454" s="1" t="str">
        <f>IFERROR(__xludf.DUMMYFUNCTION("""COMPUTED_VALUE"""),"P5112")</f>
        <v>P5112</v>
      </c>
      <c r="G454" s="1">
        <f>IFERROR(__xludf.DUMMYFUNCTION("""COMPUTED_VALUE"""),98.0)</f>
        <v>98</v>
      </c>
    </row>
    <row r="455">
      <c r="A455" s="1" t="str">
        <f t="shared" si="1"/>
        <v>EN P5767 311</v>
      </c>
      <c r="C455" s="1" t="str">
        <f t="shared" si="2"/>
        <v>PT P5767</v>
      </c>
      <c r="E455" s="1" t="str">
        <f>IFERROR(__xludf.DUMMYFUNCTION("SPLIT(A:A,"" "",TRUE,TRUE)"),"EN")</f>
        <v>EN</v>
      </c>
      <c r="F455" s="1" t="str">
        <f>IFERROR(__xludf.DUMMYFUNCTION("""COMPUTED_VALUE"""),"P5767")</f>
        <v>P5767</v>
      </c>
      <c r="G455" s="1">
        <f>IFERROR(__xludf.DUMMYFUNCTION("""COMPUTED_VALUE"""),311.0)</f>
        <v>311</v>
      </c>
    </row>
    <row r="456">
      <c r="A456" s="1" t="str">
        <f t="shared" si="1"/>
        <v>EN P3033 389</v>
      </c>
      <c r="C456" s="1" t="str">
        <f t="shared" si="2"/>
        <v>PT P3033</v>
      </c>
      <c r="E456" s="1" t="str">
        <f>IFERROR(__xludf.DUMMYFUNCTION("SPLIT(A:A,"" "",TRUE,TRUE)"),"EN")</f>
        <v>EN</v>
      </c>
      <c r="F456" s="1" t="str">
        <f>IFERROR(__xludf.DUMMYFUNCTION("""COMPUTED_VALUE"""),"P3033")</f>
        <v>P3033</v>
      </c>
      <c r="G456" s="1">
        <f>IFERROR(__xludf.DUMMYFUNCTION("""COMPUTED_VALUE"""),389.0)</f>
        <v>389</v>
      </c>
    </row>
    <row r="457">
      <c r="A457" s="1" t="str">
        <f t="shared" si="1"/>
        <v>EN P1879 301</v>
      </c>
      <c r="C457" s="1" t="str">
        <f t="shared" si="2"/>
        <v>PT P1879</v>
      </c>
      <c r="E457" s="1" t="str">
        <f>IFERROR(__xludf.DUMMYFUNCTION("SPLIT(A:A,"" "",TRUE,TRUE)"),"EN")</f>
        <v>EN</v>
      </c>
      <c r="F457" s="1" t="str">
        <f>IFERROR(__xludf.DUMMYFUNCTION("""COMPUTED_VALUE"""),"P1879")</f>
        <v>P1879</v>
      </c>
      <c r="G457" s="1">
        <f>IFERROR(__xludf.DUMMYFUNCTION("""COMPUTED_VALUE"""),301.0)</f>
        <v>301</v>
      </c>
    </row>
    <row r="458">
      <c r="A458" s="1" t="str">
        <f t="shared" si="1"/>
        <v>EN P644 241</v>
      </c>
      <c r="C458" s="1" t="str">
        <f t="shared" si="2"/>
        <v>PT P644</v>
      </c>
      <c r="E458" s="1" t="str">
        <f>IFERROR(__xludf.DUMMYFUNCTION("SPLIT(A:A,"" "",TRUE,TRUE)"),"EN")</f>
        <v>EN</v>
      </c>
      <c r="F458" s="1" t="str">
        <f>IFERROR(__xludf.DUMMYFUNCTION("""COMPUTED_VALUE"""),"P644")</f>
        <v>P644</v>
      </c>
      <c r="G458" s="1">
        <f>IFERROR(__xludf.DUMMYFUNCTION("""COMPUTED_VALUE"""),241.0)</f>
        <v>241</v>
      </c>
    </row>
    <row r="459">
      <c r="A459" s="1" t="str">
        <f t="shared" si="1"/>
        <v>EN P3317 398</v>
      </c>
      <c r="C459" s="1" t="str">
        <f t="shared" si="2"/>
        <v>PT P3317</v>
      </c>
      <c r="E459" s="1" t="str">
        <f>IFERROR(__xludf.DUMMYFUNCTION("SPLIT(A:A,"" "",TRUE,TRUE)"),"EN")</f>
        <v>EN</v>
      </c>
      <c r="F459" s="1" t="str">
        <f>IFERROR(__xludf.DUMMYFUNCTION("""COMPUTED_VALUE"""),"P3317")</f>
        <v>P3317</v>
      </c>
      <c r="G459" s="1">
        <f>IFERROR(__xludf.DUMMYFUNCTION("""COMPUTED_VALUE"""),398.0)</f>
        <v>398</v>
      </c>
    </row>
    <row r="460">
      <c r="A460" s="1" t="str">
        <f t="shared" si="1"/>
        <v>EN P4598 295</v>
      </c>
      <c r="C460" s="1" t="str">
        <f t="shared" si="2"/>
        <v>PT P4598</v>
      </c>
      <c r="E460" s="1" t="str">
        <f>IFERROR(__xludf.DUMMYFUNCTION("SPLIT(A:A,"" "",TRUE,TRUE)"),"EN")</f>
        <v>EN</v>
      </c>
      <c r="F460" s="1" t="str">
        <f>IFERROR(__xludf.DUMMYFUNCTION("""COMPUTED_VALUE"""),"P4598")</f>
        <v>P4598</v>
      </c>
      <c r="G460" s="1">
        <f>IFERROR(__xludf.DUMMYFUNCTION("""COMPUTED_VALUE"""),295.0)</f>
        <v>295</v>
      </c>
    </row>
    <row r="461">
      <c r="A461" s="1" t="str">
        <f t="shared" si="1"/>
        <v>EN P2780 328</v>
      </c>
      <c r="C461" s="1" t="str">
        <f t="shared" si="2"/>
        <v>PT P2780</v>
      </c>
      <c r="E461" s="1" t="str">
        <f>IFERROR(__xludf.DUMMYFUNCTION("SPLIT(A:A,"" "",TRUE,TRUE)"),"EN")</f>
        <v>EN</v>
      </c>
      <c r="F461" s="1" t="str">
        <f>IFERROR(__xludf.DUMMYFUNCTION("""COMPUTED_VALUE"""),"P2780")</f>
        <v>P2780</v>
      </c>
      <c r="G461" s="1">
        <f>IFERROR(__xludf.DUMMYFUNCTION("""COMPUTED_VALUE"""),328.0)</f>
        <v>328</v>
      </c>
    </row>
    <row r="462">
      <c r="A462" s="1" t="str">
        <f t="shared" si="1"/>
        <v>EN P1555 272</v>
      </c>
      <c r="C462" s="1" t="str">
        <f t="shared" si="2"/>
        <v>PT P1555</v>
      </c>
      <c r="E462" s="1" t="str">
        <f>IFERROR(__xludf.DUMMYFUNCTION("SPLIT(A:A,"" "",TRUE,TRUE)"),"EN")</f>
        <v>EN</v>
      </c>
      <c r="F462" s="1" t="str">
        <f>IFERROR(__xludf.DUMMYFUNCTION("""COMPUTED_VALUE"""),"P1555")</f>
        <v>P1555</v>
      </c>
      <c r="G462" s="1">
        <f>IFERROR(__xludf.DUMMYFUNCTION("""COMPUTED_VALUE"""),272.0)</f>
        <v>272</v>
      </c>
    </row>
    <row r="463">
      <c r="A463" s="1" t="str">
        <f t="shared" si="1"/>
        <v>EN P4428 160</v>
      </c>
      <c r="C463" s="1" t="str">
        <f t="shared" si="2"/>
        <v>PT P4428</v>
      </c>
      <c r="E463" s="1" t="str">
        <f>IFERROR(__xludf.DUMMYFUNCTION("SPLIT(A:A,"" "",TRUE,TRUE)"),"EN")</f>
        <v>EN</v>
      </c>
      <c r="F463" s="1" t="str">
        <f>IFERROR(__xludf.DUMMYFUNCTION("""COMPUTED_VALUE"""),"P4428")</f>
        <v>P4428</v>
      </c>
      <c r="G463" s="1">
        <f>IFERROR(__xludf.DUMMYFUNCTION("""COMPUTED_VALUE"""),160.0)</f>
        <v>160</v>
      </c>
    </row>
    <row r="464">
      <c r="A464" s="1" t="str">
        <f t="shared" si="1"/>
        <v>EN P5132 234</v>
      </c>
      <c r="C464" s="1" t="str">
        <f t="shared" si="2"/>
        <v>PT P5132</v>
      </c>
      <c r="E464" s="1" t="str">
        <f>IFERROR(__xludf.DUMMYFUNCTION("SPLIT(A:A,"" "",TRUE,TRUE)"),"EN")</f>
        <v>EN</v>
      </c>
      <c r="F464" s="1" t="str">
        <f>IFERROR(__xludf.DUMMYFUNCTION("""COMPUTED_VALUE"""),"P5132")</f>
        <v>P5132</v>
      </c>
      <c r="G464" s="1">
        <f>IFERROR(__xludf.DUMMYFUNCTION("""COMPUTED_VALUE"""),234.0)</f>
        <v>234</v>
      </c>
    </row>
    <row r="465">
      <c r="A465" s="1" t="str">
        <f t="shared" si="1"/>
        <v>EN P5818 107</v>
      </c>
      <c r="C465" s="1" t="str">
        <f t="shared" si="2"/>
        <v>PT P5818</v>
      </c>
      <c r="E465" s="1" t="str">
        <f>IFERROR(__xludf.DUMMYFUNCTION("SPLIT(A:A,"" "",TRUE,TRUE)"),"EN")</f>
        <v>EN</v>
      </c>
      <c r="F465" s="1" t="str">
        <f>IFERROR(__xludf.DUMMYFUNCTION("""COMPUTED_VALUE"""),"P5818")</f>
        <v>P5818</v>
      </c>
      <c r="G465" s="1">
        <f>IFERROR(__xludf.DUMMYFUNCTION("""COMPUTED_VALUE"""),107.0)</f>
        <v>107</v>
      </c>
    </row>
    <row r="466">
      <c r="A466" s="1" t="str">
        <f t="shared" si="1"/>
        <v>EN P1055 193</v>
      </c>
      <c r="C466" s="1" t="str">
        <f t="shared" si="2"/>
        <v>PT P1055</v>
      </c>
      <c r="E466" s="1" t="str">
        <f>IFERROR(__xludf.DUMMYFUNCTION("SPLIT(A:A,"" "",TRUE,TRUE)"),"EN")</f>
        <v>EN</v>
      </c>
      <c r="F466" s="1" t="str">
        <f>IFERROR(__xludf.DUMMYFUNCTION("""COMPUTED_VALUE"""),"P1055")</f>
        <v>P1055</v>
      </c>
      <c r="G466" s="1">
        <f>IFERROR(__xludf.DUMMYFUNCTION("""COMPUTED_VALUE"""),193.0)</f>
        <v>193</v>
      </c>
    </row>
    <row r="467">
      <c r="A467" s="1" t="str">
        <f t="shared" si="1"/>
        <v>EN P5135 205</v>
      </c>
      <c r="C467" s="1" t="str">
        <f t="shared" si="2"/>
        <v>PT P5135</v>
      </c>
      <c r="E467" s="1" t="str">
        <f>IFERROR(__xludf.DUMMYFUNCTION("SPLIT(A:A,"" "",TRUE,TRUE)"),"EN")</f>
        <v>EN</v>
      </c>
      <c r="F467" s="1" t="str">
        <f>IFERROR(__xludf.DUMMYFUNCTION("""COMPUTED_VALUE"""),"P5135")</f>
        <v>P5135</v>
      </c>
      <c r="G467" s="1">
        <f>IFERROR(__xludf.DUMMYFUNCTION("""COMPUTED_VALUE"""),205.0)</f>
        <v>205</v>
      </c>
    </row>
    <row r="468">
      <c r="A468" s="1" t="str">
        <f t="shared" si="1"/>
        <v>EN P646 166</v>
      </c>
      <c r="C468" s="1" t="str">
        <f t="shared" si="2"/>
        <v>PT P646</v>
      </c>
      <c r="E468" s="1" t="str">
        <f>IFERROR(__xludf.DUMMYFUNCTION("SPLIT(A:A,"" "",TRUE,TRUE)"),"EN")</f>
        <v>EN</v>
      </c>
      <c r="F468" s="1" t="str">
        <f>IFERROR(__xludf.DUMMYFUNCTION("""COMPUTED_VALUE"""),"P646")</f>
        <v>P646</v>
      </c>
      <c r="G468" s="1">
        <f>IFERROR(__xludf.DUMMYFUNCTION("""COMPUTED_VALUE"""),166.0)</f>
        <v>166</v>
      </c>
    </row>
    <row r="469">
      <c r="A469" s="1" t="str">
        <f t="shared" si="1"/>
        <v>EN P2798 182</v>
      </c>
      <c r="C469" s="1" t="str">
        <f t="shared" si="2"/>
        <v>PT P2798</v>
      </c>
      <c r="E469" s="1" t="str">
        <f>IFERROR(__xludf.DUMMYFUNCTION("SPLIT(A:A,"" "",TRUE,TRUE)"),"EN")</f>
        <v>EN</v>
      </c>
      <c r="F469" s="1" t="str">
        <f>IFERROR(__xludf.DUMMYFUNCTION("""COMPUTED_VALUE"""),"P2798")</f>
        <v>P2798</v>
      </c>
      <c r="G469" s="1">
        <f>IFERROR(__xludf.DUMMYFUNCTION("""COMPUTED_VALUE"""),182.0)</f>
        <v>182</v>
      </c>
    </row>
    <row r="470">
      <c r="A470" s="1" t="str">
        <f t="shared" si="1"/>
        <v>EN P3120 122</v>
      </c>
      <c r="C470" s="1" t="str">
        <f t="shared" si="2"/>
        <v>PT P3120</v>
      </c>
      <c r="E470" s="1" t="str">
        <f>IFERROR(__xludf.DUMMYFUNCTION("SPLIT(A:A,"" "",TRUE,TRUE)"),"EN")</f>
        <v>EN</v>
      </c>
      <c r="F470" s="1" t="str">
        <f>IFERROR(__xludf.DUMMYFUNCTION("""COMPUTED_VALUE"""),"P3120")</f>
        <v>P3120</v>
      </c>
      <c r="G470" s="1">
        <f>IFERROR(__xludf.DUMMYFUNCTION("""COMPUTED_VALUE"""),122.0)</f>
        <v>122</v>
      </c>
    </row>
    <row r="471">
      <c r="A471" s="1" t="str">
        <f t="shared" si="1"/>
        <v>EN P2458 262</v>
      </c>
      <c r="C471" s="1" t="str">
        <f t="shared" si="2"/>
        <v>PT P2458</v>
      </c>
      <c r="E471" s="1" t="str">
        <f>IFERROR(__xludf.DUMMYFUNCTION("SPLIT(A:A,"" "",TRUE,TRUE)"),"EN")</f>
        <v>EN</v>
      </c>
      <c r="F471" s="1" t="str">
        <f>IFERROR(__xludf.DUMMYFUNCTION("""COMPUTED_VALUE"""),"P2458")</f>
        <v>P2458</v>
      </c>
      <c r="G471" s="1">
        <f>IFERROR(__xludf.DUMMYFUNCTION("""COMPUTED_VALUE"""),262.0)</f>
        <v>262</v>
      </c>
    </row>
    <row r="472">
      <c r="A472" s="1" t="str">
        <f t="shared" si="1"/>
        <v>EN P160 60</v>
      </c>
      <c r="C472" s="1" t="str">
        <f t="shared" si="2"/>
        <v>PT P160</v>
      </c>
      <c r="E472" s="1" t="str">
        <f>IFERROR(__xludf.DUMMYFUNCTION("SPLIT(A:A,"" "",TRUE,TRUE)"),"EN")</f>
        <v>EN</v>
      </c>
      <c r="F472" s="1" t="str">
        <f>IFERROR(__xludf.DUMMYFUNCTION("""COMPUTED_VALUE"""),"P160")</f>
        <v>P160</v>
      </c>
      <c r="G472" s="1">
        <f>IFERROR(__xludf.DUMMYFUNCTION("""COMPUTED_VALUE"""),60.0)</f>
        <v>60</v>
      </c>
    </row>
    <row r="473">
      <c r="A473" s="1" t="str">
        <f t="shared" si="1"/>
        <v>EN P5993 100</v>
      </c>
      <c r="C473" s="1" t="str">
        <f t="shared" si="2"/>
        <v>PT P5993</v>
      </c>
      <c r="E473" s="1" t="str">
        <f>IFERROR(__xludf.DUMMYFUNCTION("SPLIT(A:A,"" "",TRUE,TRUE)"),"EN")</f>
        <v>EN</v>
      </c>
      <c r="F473" s="1" t="str">
        <f>IFERROR(__xludf.DUMMYFUNCTION("""COMPUTED_VALUE"""),"P5993")</f>
        <v>P5993</v>
      </c>
      <c r="G473" s="1">
        <f>IFERROR(__xludf.DUMMYFUNCTION("""COMPUTED_VALUE"""),100.0)</f>
        <v>100</v>
      </c>
    </row>
    <row r="474">
      <c r="A474" s="1" t="str">
        <f t="shared" si="1"/>
        <v>EN P1943 268</v>
      </c>
      <c r="C474" s="1" t="str">
        <f t="shared" si="2"/>
        <v>PT P1943</v>
      </c>
      <c r="E474" s="1" t="str">
        <f>IFERROR(__xludf.DUMMYFUNCTION("SPLIT(A:A,"" "",TRUE,TRUE)"),"EN")</f>
        <v>EN</v>
      </c>
      <c r="F474" s="1" t="str">
        <f>IFERROR(__xludf.DUMMYFUNCTION("""COMPUTED_VALUE"""),"P1943")</f>
        <v>P1943</v>
      </c>
      <c r="G474" s="1">
        <f>IFERROR(__xludf.DUMMYFUNCTION("""COMPUTED_VALUE"""),268.0)</f>
        <v>268</v>
      </c>
    </row>
    <row r="475">
      <c r="A475" s="1" t="str">
        <f t="shared" si="1"/>
        <v>EN P405 282</v>
      </c>
      <c r="C475" s="1" t="str">
        <f t="shared" si="2"/>
        <v>PT P405</v>
      </c>
      <c r="E475" s="1" t="str">
        <f>IFERROR(__xludf.DUMMYFUNCTION("SPLIT(A:A,"" "",TRUE,TRUE)"),"EN")</f>
        <v>EN</v>
      </c>
      <c r="F475" s="1" t="str">
        <f>IFERROR(__xludf.DUMMYFUNCTION("""COMPUTED_VALUE"""),"P405")</f>
        <v>P405</v>
      </c>
      <c r="G475" s="1">
        <f>IFERROR(__xludf.DUMMYFUNCTION("""COMPUTED_VALUE"""),282.0)</f>
        <v>282</v>
      </c>
    </row>
    <row r="476">
      <c r="A476" s="1" t="str">
        <f t="shared" si="1"/>
        <v>EN P4148 200</v>
      </c>
      <c r="C476" s="1" t="str">
        <f t="shared" si="2"/>
        <v>PT P4148</v>
      </c>
      <c r="E476" s="1" t="str">
        <f>IFERROR(__xludf.DUMMYFUNCTION("SPLIT(A:A,"" "",TRUE,TRUE)"),"EN")</f>
        <v>EN</v>
      </c>
      <c r="F476" s="1" t="str">
        <f>IFERROR(__xludf.DUMMYFUNCTION("""COMPUTED_VALUE"""),"P4148")</f>
        <v>P4148</v>
      </c>
      <c r="G476" s="1">
        <f>IFERROR(__xludf.DUMMYFUNCTION("""COMPUTED_VALUE"""),200.0)</f>
        <v>200</v>
      </c>
    </row>
    <row r="477">
      <c r="A477" s="1" t="str">
        <f t="shared" si="1"/>
        <v>EN P5471 96</v>
      </c>
      <c r="C477" s="1" t="str">
        <f t="shared" si="2"/>
        <v>PT P5471</v>
      </c>
      <c r="E477" s="1" t="str">
        <f>IFERROR(__xludf.DUMMYFUNCTION("SPLIT(A:A,"" "",TRUE,TRUE)"),"EN")</f>
        <v>EN</v>
      </c>
      <c r="F477" s="1" t="str">
        <f>IFERROR(__xludf.DUMMYFUNCTION("""COMPUTED_VALUE"""),"P5471")</f>
        <v>P5471</v>
      </c>
      <c r="G477" s="1">
        <f>IFERROR(__xludf.DUMMYFUNCTION("""COMPUTED_VALUE"""),96.0)</f>
        <v>96</v>
      </c>
    </row>
    <row r="478">
      <c r="A478" s="1" t="str">
        <f t="shared" si="1"/>
        <v>EN P582 238</v>
      </c>
      <c r="C478" s="1" t="str">
        <f t="shared" si="2"/>
        <v>PT P582</v>
      </c>
      <c r="E478" s="1" t="str">
        <f>IFERROR(__xludf.DUMMYFUNCTION("SPLIT(A:A,"" "",TRUE,TRUE)"),"EN")</f>
        <v>EN</v>
      </c>
      <c r="F478" s="1" t="str">
        <f>IFERROR(__xludf.DUMMYFUNCTION("""COMPUTED_VALUE"""),"P582")</f>
        <v>P582</v>
      </c>
      <c r="G478" s="1">
        <f>IFERROR(__xludf.DUMMYFUNCTION("""COMPUTED_VALUE"""),238.0)</f>
        <v>238</v>
      </c>
    </row>
    <row r="479">
      <c r="A479" s="1" t="str">
        <f t="shared" si="1"/>
        <v>EN P5692 167</v>
      </c>
      <c r="C479" s="1" t="str">
        <f t="shared" si="2"/>
        <v>PT P5692</v>
      </c>
      <c r="E479" s="1" t="str">
        <f>IFERROR(__xludf.DUMMYFUNCTION("SPLIT(A:A,"" "",TRUE,TRUE)"),"EN")</f>
        <v>EN</v>
      </c>
      <c r="F479" s="1" t="str">
        <f>IFERROR(__xludf.DUMMYFUNCTION("""COMPUTED_VALUE"""),"P5692")</f>
        <v>P5692</v>
      </c>
      <c r="G479" s="1">
        <f>IFERROR(__xludf.DUMMYFUNCTION("""COMPUTED_VALUE"""),167.0)</f>
        <v>167</v>
      </c>
    </row>
    <row r="480">
      <c r="A480" s="1" t="str">
        <f t="shared" si="1"/>
        <v>EN P5778 262</v>
      </c>
      <c r="C480" s="1" t="str">
        <f t="shared" si="2"/>
        <v>PT P5778</v>
      </c>
      <c r="E480" s="1" t="str">
        <f>IFERROR(__xludf.DUMMYFUNCTION("SPLIT(A:A,"" "",TRUE,TRUE)"),"EN")</f>
        <v>EN</v>
      </c>
      <c r="F480" s="1" t="str">
        <f>IFERROR(__xludf.DUMMYFUNCTION("""COMPUTED_VALUE"""),"P5778")</f>
        <v>P5778</v>
      </c>
      <c r="G480" s="1">
        <f>IFERROR(__xludf.DUMMYFUNCTION("""COMPUTED_VALUE"""),262.0)</f>
        <v>262</v>
      </c>
    </row>
    <row r="481">
      <c r="A481" s="1" t="str">
        <f t="shared" si="1"/>
        <v>EN P427 225</v>
      </c>
      <c r="C481" s="1" t="str">
        <f t="shared" si="2"/>
        <v>PT P427</v>
      </c>
      <c r="E481" s="1" t="str">
        <f>IFERROR(__xludf.DUMMYFUNCTION("SPLIT(A:A,"" "",TRUE,TRUE)"),"EN")</f>
        <v>EN</v>
      </c>
      <c r="F481" s="1" t="str">
        <f>IFERROR(__xludf.DUMMYFUNCTION("""COMPUTED_VALUE"""),"P427")</f>
        <v>P427</v>
      </c>
      <c r="G481" s="1">
        <f>IFERROR(__xludf.DUMMYFUNCTION("""COMPUTED_VALUE"""),225.0)</f>
        <v>225</v>
      </c>
    </row>
    <row r="482">
      <c r="A482" s="1" t="str">
        <f t="shared" si="1"/>
        <v>EN P384 354</v>
      </c>
      <c r="C482" s="1" t="str">
        <f t="shared" si="2"/>
        <v>PT P384</v>
      </c>
      <c r="E482" s="1" t="str">
        <f>IFERROR(__xludf.DUMMYFUNCTION("SPLIT(A:A,"" "",TRUE,TRUE)"),"EN")</f>
        <v>EN</v>
      </c>
      <c r="F482" s="1" t="str">
        <f>IFERROR(__xludf.DUMMYFUNCTION("""COMPUTED_VALUE"""),"P384")</f>
        <v>P384</v>
      </c>
      <c r="G482" s="1">
        <f>IFERROR(__xludf.DUMMYFUNCTION("""COMPUTED_VALUE"""),354.0)</f>
        <v>354</v>
      </c>
    </row>
    <row r="483">
      <c r="A483" s="1" t="str">
        <f t="shared" si="1"/>
        <v>EN P2108 399</v>
      </c>
      <c r="C483" s="1" t="str">
        <f t="shared" si="2"/>
        <v>PT P2108</v>
      </c>
      <c r="E483" s="1" t="str">
        <f>IFERROR(__xludf.DUMMYFUNCTION("SPLIT(A:A,"" "",TRUE,TRUE)"),"EN")</f>
        <v>EN</v>
      </c>
      <c r="F483" s="1" t="str">
        <f>IFERROR(__xludf.DUMMYFUNCTION("""COMPUTED_VALUE"""),"P2108")</f>
        <v>P2108</v>
      </c>
      <c r="G483" s="1">
        <f>IFERROR(__xludf.DUMMYFUNCTION("""COMPUTED_VALUE"""),399.0)</f>
        <v>399</v>
      </c>
    </row>
    <row r="484">
      <c r="A484" s="1" t="str">
        <f t="shared" si="1"/>
        <v>EN P1292 270</v>
      </c>
      <c r="C484" s="1" t="str">
        <f t="shared" si="2"/>
        <v>PT P1292</v>
      </c>
      <c r="E484" s="1" t="str">
        <f>IFERROR(__xludf.DUMMYFUNCTION("SPLIT(A:A,"" "",TRUE,TRUE)"),"EN")</f>
        <v>EN</v>
      </c>
      <c r="F484" s="1" t="str">
        <f>IFERROR(__xludf.DUMMYFUNCTION("""COMPUTED_VALUE"""),"P1292")</f>
        <v>P1292</v>
      </c>
      <c r="G484" s="1">
        <f>IFERROR(__xludf.DUMMYFUNCTION("""COMPUTED_VALUE"""),270.0)</f>
        <v>270</v>
      </c>
    </row>
    <row r="485">
      <c r="A485" s="1" t="str">
        <f t="shared" si="1"/>
        <v>EN P4212 110</v>
      </c>
      <c r="C485" s="1" t="str">
        <f t="shared" si="2"/>
        <v>PT P4212</v>
      </c>
      <c r="E485" s="1" t="str">
        <f>IFERROR(__xludf.DUMMYFUNCTION("SPLIT(A:A,"" "",TRUE,TRUE)"),"EN")</f>
        <v>EN</v>
      </c>
      <c r="F485" s="1" t="str">
        <f>IFERROR(__xludf.DUMMYFUNCTION("""COMPUTED_VALUE"""),"P4212")</f>
        <v>P4212</v>
      </c>
      <c r="G485" s="1">
        <f>IFERROR(__xludf.DUMMYFUNCTION("""COMPUTED_VALUE"""),110.0)</f>
        <v>110</v>
      </c>
    </row>
    <row r="486">
      <c r="A486" s="1" t="str">
        <f t="shared" si="1"/>
        <v>EN P2269 156</v>
      </c>
      <c r="C486" s="1" t="str">
        <f t="shared" si="2"/>
        <v>PT P2269</v>
      </c>
      <c r="E486" s="1" t="str">
        <f>IFERROR(__xludf.DUMMYFUNCTION("SPLIT(A:A,"" "",TRUE,TRUE)"),"EN")</f>
        <v>EN</v>
      </c>
      <c r="F486" s="1" t="str">
        <f>IFERROR(__xludf.DUMMYFUNCTION("""COMPUTED_VALUE"""),"P2269")</f>
        <v>P2269</v>
      </c>
      <c r="G486" s="1">
        <f>IFERROR(__xludf.DUMMYFUNCTION("""COMPUTED_VALUE"""),156.0)</f>
        <v>156</v>
      </c>
    </row>
    <row r="487">
      <c r="A487" s="1" t="str">
        <f t="shared" si="1"/>
        <v>EN P2010 15</v>
      </c>
      <c r="C487" s="1" t="str">
        <f t="shared" si="2"/>
        <v>PT P2010</v>
      </c>
      <c r="E487" s="1" t="str">
        <f>IFERROR(__xludf.DUMMYFUNCTION("SPLIT(A:A,"" "",TRUE,TRUE)"),"EN")</f>
        <v>EN</v>
      </c>
      <c r="F487" s="1" t="str">
        <f>IFERROR(__xludf.DUMMYFUNCTION("""COMPUTED_VALUE"""),"P2010")</f>
        <v>P2010</v>
      </c>
      <c r="G487" s="1">
        <f>IFERROR(__xludf.DUMMYFUNCTION("""COMPUTED_VALUE"""),15.0)</f>
        <v>15</v>
      </c>
    </row>
    <row r="488">
      <c r="A488" s="1" t="str">
        <f t="shared" si="1"/>
        <v>EN P3353 267</v>
      </c>
      <c r="C488" s="1" t="str">
        <f t="shared" si="2"/>
        <v>PT P3353</v>
      </c>
      <c r="E488" s="1" t="str">
        <f>IFERROR(__xludf.DUMMYFUNCTION("SPLIT(A:A,"" "",TRUE,TRUE)"),"EN")</f>
        <v>EN</v>
      </c>
      <c r="F488" s="1" t="str">
        <f>IFERROR(__xludf.DUMMYFUNCTION("""COMPUTED_VALUE"""),"P3353")</f>
        <v>P3353</v>
      </c>
      <c r="G488" s="1">
        <f>IFERROR(__xludf.DUMMYFUNCTION("""COMPUTED_VALUE"""),267.0)</f>
        <v>267</v>
      </c>
    </row>
    <row r="489">
      <c r="A489" s="1" t="str">
        <f t="shared" si="1"/>
        <v>EN P2277 147</v>
      </c>
      <c r="C489" s="1" t="str">
        <f t="shared" si="2"/>
        <v>PT P2277</v>
      </c>
      <c r="E489" s="1" t="str">
        <f>IFERROR(__xludf.DUMMYFUNCTION("SPLIT(A:A,"" "",TRUE,TRUE)"),"EN")</f>
        <v>EN</v>
      </c>
      <c r="F489" s="1" t="str">
        <f>IFERROR(__xludf.DUMMYFUNCTION("""COMPUTED_VALUE"""),"P2277")</f>
        <v>P2277</v>
      </c>
      <c r="G489" s="1">
        <f>IFERROR(__xludf.DUMMYFUNCTION("""COMPUTED_VALUE"""),147.0)</f>
        <v>147</v>
      </c>
    </row>
    <row r="490">
      <c r="A490" s="1" t="str">
        <f t="shared" si="1"/>
        <v>EN P2481 175</v>
      </c>
      <c r="C490" s="1" t="str">
        <f t="shared" si="2"/>
        <v>PT P2481</v>
      </c>
      <c r="E490" s="1" t="str">
        <f>IFERROR(__xludf.DUMMYFUNCTION("SPLIT(A:A,"" "",TRUE,TRUE)"),"EN")</f>
        <v>EN</v>
      </c>
      <c r="F490" s="1" t="str">
        <f>IFERROR(__xludf.DUMMYFUNCTION("""COMPUTED_VALUE"""),"P2481")</f>
        <v>P2481</v>
      </c>
      <c r="G490" s="1">
        <f>IFERROR(__xludf.DUMMYFUNCTION("""COMPUTED_VALUE"""),175.0)</f>
        <v>175</v>
      </c>
    </row>
    <row r="491">
      <c r="A491" s="1" t="str">
        <f t="shared" si="1"/>
        <v>EN P4893 383</v>
      </c>
      <c r="C491" s="1" t="str">
        <f t="shared" si="2"/>
        <v>PT P4893</v>
      </c>
      <c r="E491" s="1" t="str">
        <f>IFERROR(__xludf.DUMMYFUNCTION("SPLIT(A:A,"" "",TRUE,TRUE)"),"EN")</f>
        <v>EN</v>
      </c>
      <c r="F491" s="1" t="str">
        <f>IFERROR(__xludf.DUMMYFUNCTION("""COMPUTED_VALUE"""),"P4893")</f>
        <v>P4893</v>
      </c>
      <c r="G491" s="1">
        <f>IFERROR(__xludf.DUMMYFUNCTION("""COMPUTED_VALUE"""),383.0)</f>
        <v>383</v>
      </c>
    </row>
    <row r="492">
      <c r="A492" s="1" t="str">
        <f t="shared" si="1"/>
        <v>EN P4700 24</v>
      </c>
      <c r="C492" s="1" t="str">
        <f t="shared" si="2"/>
        <v>PT P4700</v>
      </c>
      <c r="E492" s="1" t="str">
        <f>IFERROR(__xludf.DUMMYFUNCTION("SPLIT(A:A,"" "",TRUE,TRUE)"),"EN")</f>
        <v>EN</v>
      </c>
      <c r="F492" s="1" t="str">
        <f>IFERROR(__xludf.DUMMYFUNCTION("""COMPUTED_VALUE"""),"P4700")</f>
        <v>P4700</v>
      </c>
      <c r="G492" s="1">
        <f>IFERROR(__xludf.DUMMYFUNCTION("""COMPUTED_VALUE"""),24.0)</f>
        <v>24</v>
      </c>
    </row>
    <row r="493">
      <c r="A493" s="1" t="str">
        <f t="shared" si="1"/>
        <v>EN P5743 320</v>
      </c>
      <c r="C493" s="1" t="str">
        <f t="shared" si="2"/>
        <v>PT P5743</v>
      </c>
      <c r="E493" s="1" t="str">
        <f>IFERROR(__xludf.DUMMYFUNCTION("SPLIT(A:A,"" "",TRUE,TRUE)"),"EN")</f>
        <v>EN</v>
      </c>
      <c r="F493" s="1" t="str">
        <f>IFERROR(__xludf.DUMMYFUNCTION("""COMPUTED_VALUE"""),"P5743")</f>
        <v>P5743</v>
      </c>
      <c r="G493" s="1">
        <f>IFERROR(__xludf.DUMMYFUNCTION("""COMPUTED_VALUE"""),320.0)</f>
        <v>320</v>
      </c>
    </row>
    <row r="494">
      <c r="A494" s="1" t="str">
        <f t="shared" si="1"/>
        <v>EN P2857 339</v>
      </c>
      <c r="C494" s="1" t="str">
        <f t="shared" si="2"/>
        <v>PT P2857</v>
      </c>
      <c r="E494" s="1" t="str">
        <f>IFERROR(__xludf.DUMMYFUNCTION("SPLIT(A:A,"" "",TRUE,TRUE)"),"EN")</f>
        <v>EN</v>
      </c>
      <c r="F494" s="1" t="str">
        <f>IFERROR(__xludf.DUMMYFUNCTION("""COMPUTED_VALUE"""),"P2857")</f>
        <v>P2857</v>
      </c>
      <c r="G494" s="1">
        <f>IFERROR(__xludf.DUMMYFUNCTION("""COMPUTED_VALUE"""),339.0)</f>
        <v>339</v>
      </c>
    </row>
    <row r="495">
      <c r="A495" s="1" t="str">
        <f t="shared" si="1"/>
        <v>EN P516 219</v>
      </c>
      <c r="C495" s="1" t="str">
        <f t="shared" si="2"/>
        <v>PT P516</v>
      </c>
      <c r="E495" s="1" t="str">
        <f>IFERROR(__xludf.DUMMYFUNCTION("SPLIT(A:A,"" "",TRUE,TRUE)"),"EN")</f>
        <v>EN</v>
      </c>
      <c r="F495" s="1" t="str">
        <f>IFERROR(__xludf.DUMMYFUNCTION("""COMPUTED_VALUE"""),"P516")</f>
        <v>P516</v>
      </c>
      <c r="G495" s="1">
        <f>IFERROR(__xludf.DUMMYFUNCTION("""COMPUTED_VALUE"""),219.0)</f>
        <v>219</v>
      </c>
    </row>
    <row r="496">
      <c r="A496" s="1" t="str">
        <f t="shared" si="1"/>
        <v>EN P2949 219</v>
      </c>
      <c r="C496" s="1" t="str">
        <f t="shared" si="2"/>
        <v>PT P2949</v>
      </c>
      <c r="E496" s="1" t="str">
        <f>IFERROR(__xludf.DUMMYFUNCTION("SPLIT(A:A,"" "",TRUE,TRUE)"),"EN")</f>
        <v>EN</v>
      </c>
      <c r="F496" s="1" t="str">
        <f>IFERROR(__xludf.DUMMYFUNCTION("""COMPUTED_VALUE"""),"P2949")</f>
        <v>P2949</v>
      </c>
      <c r="G496" s="1">
        <f>IFERROR(__xludf.DUMMYFUNCTION("""COMPUTED_VALUE"""),219.0)</f>
        <v>219</v>
      </c>
    </row>
    <row r="497">
      <c r="A497" s="1" t="str">
        <f t="shared" si="1"/>
        <v>EN P2809 84</v>
      </c>
      <c r="C497" s="1" t="str">
        <f t="shared" si="2"/>
        <v>PT P2809</v>
      </c>
      <c r="E497" s="1" t="str">
        <f>IFERROR(__xludf.DUMMYFUNCTION("SPLIT(A:A,"" "",TRUE,TRUE)"),"EN")</f>
        <v>EN</v>
      </c>
      <c r="F497" s="1" t="str">
        <f>IFERROR(__xludf.DUMMYFUNCTION("""COMPUTED_VALUE"""),"P2809")</f>
        <v>P2809</v>
      </c>
      <c r="G497" s="1">
        <f>IFERROR(__xludf.DUMMYFUNCTION("""COMPUTED_VALUE"""),84.0)</f>
        <v>84</v>
      </c>
    </row>
    <row r="498">
      <c r="A498" s="1" t="str">
        <f t="shared" si="1"/>
        <v>EN P3236 97</v>
      </c>
      <c r="C498" s="1" t="str">
        <f t="shared" si="2"/>
        <v>PT P3236</v>
      </c>
      <c r="E498" s="1" t="str">
        <f>IFERROR(__xludf.DUMMYFUNCTION("SPLIT(A:A,"" "",TRUE,TRUE)"),"EN")</f>
        <v>EN</v>
      </c>
      <c r="F498" s="1" t="str">
        <f>IFERROR(__xludf.DUMMYFUNCTION("""COMPUTED_VALUE"""),"P3236")</f>
        <v>P3236</v>
      </c>
      <c r="G498" s="1">
        <f>IFERROR(__xludf.DUMMYFUNCTION("""COMPUTED_VALUE"""),97.0)</f>
        <v>97</v>
      </c>
    </row>
    <row r="499">
      <c r="A499" s="1" t="str">
        <f t="shared" si="1"/>
        <v>EN P5518 122</v>
      </c>
      <c r="C499" s="1" t="str">
        <f t="shared" si="2"/>
        <v>PT P5518</v>
      </c>
      <c r="E499" s="1" t="str">
        <f>IFERROR(__xludf.DUMMYFUNCTION("SPLIT(A:A,"" "",TRUE,TRUE)"),"EN")</f>
        <v>EN</v>
      </c>
      <c r="F499" s="1" t="str">
        <f>IFERROR(__xludf.DUMMYFUNCTION("""COMPUTED_VALUE"""),"P5518")</f>
        <v>P5518</v>
      </c>
      <c r="G499" s="1">
        <f>IFERROR(__xludf.DUMMYFUNCTION("""COMPUTED_VALUE"""),122.0)</f>
        <v>122</v>
      </c>
    </row>
    <row r="500">
      <c r="A500" s="1" t="str">
        <f t="shared" si="1"/>
        <v>EN P868 201</v>
      </c>
      <c r="C500" s="1" t="str">
        <f t="shared" si="2"/>
        <v>PT P868</v>
      </c>
      <c r="E500" s="1" t="str">
        <f>IFERROR(__xludf.DUMMYFUNCTION("SPLIT(A:A,"" "",TRUE,TRUE)"),"EN")</f>
        <v>EN</v>
      </c>
      <c r="F500" s="1" t="str">
        <f>IFERROR(__xludf.DUMMYFUNCTION("""COMPUTED_VALUE"""),"P868")</f>
        <v>P868</v>
      </c>
      <c r="G500" s="1">
        <f>IFERROR(__xludf.DUMMYFUNCTION("""COMPUTED_VALUE"""),201.0)</f>
        <v>201</v>
      </c>
    </row>
    <row r="501">
      <c r="A501" s="1" t="str">
        <f t="shared" si="1"/>
        <v>EN P1701 61</v>
      </c>
      <c r="C501" s="1" t="str">
        <f t="shared" si="2"/>
        <v>PT P1701</v>
      </c>
      <c r="E501" s="1" t="str">
        <f>IFERROR(__xludf.DUMMYFUNCTION("SPLIT(A:A,"" "",TRUE,TRUE)"),"EN")</f>
        <v>EN</v>
      </c>
      <c r="F501" s="1" t="str">
        <f>IFERROR(__xludf.DUMMYFUNCTION("""COMPUTED_VALUE"""),"P1701")</f>
        <v>P1701</v>
      </c>
      <c r="G501" s="1">
        <f>IFERROR(__xludf.DUMMYFUNCTION("""COMPUTED_VALUE"""),61.0)</f>
        <v>61</v>
      </c>
    </row>
    <row r="502">
      <c r="A502" s="1" t="str">
        <f t="shared" si="1"/>
        <v>EN P5070 238</v>
      </c>
      <c r="C502" s="1" t="str">
        <f t="shared" si="2"/>
        <v>PT P5070</v>
      </c>
      <c r="E502" s="1" t="str">
        <f>IFERROR(__xludf.DUMMYFUNCTION("SPLIT(A:A,"" "",TRUE,TRUE)"),"EN")</f>
        <v>EN</v>
      </c>
      <c r="F502" s="1" t="str">
        <f>IFERROR(__xludf.DUMMYFUNCTION("""COMPUTED_VALUE"""),"P5070")</f>
        <v>P5070</v>
      </c>
      <c r="G502" s="1">
        <f>IFERROR(__xludf.DUMMYFUNCTION("""COMPUTED_VALUE"""),238.0)</f>
        <v>238</v>
      </c>
    </row>
    <row r="503">
      <c r="A503" s="1" t="str">
        <f t="shared" si="1"/>
        <v>EN P4008 238</v>
      </c>
      <c r="C503" s="1" t="str">
        <f t="shared" si="2"/>
        <v>PT P4008</v>
      </c>
      <c r="E503" s="1" t="str">
        <f>IFERROR(__xludf.DUMMYFUNCTION("SPLIT(A:A,"" "",TRUE,TRUE)"),"EN")</f>
        <v>EN</v>
      </c>
      <c r="F503" s="1" t="str">
        <f>IFERROR(__xludf.DUMMYFUNCTION("""COMPUTED_VALUE"""),"P4008")</f>
        <v>P4008</v>
      </c>
      <c r="G503" s="1">
        <f>IFERROR(__xludf.DUMMYFUNCTION("""COMPUTED_VALUE"""),238.0)</f>
        <v>238</v>
      </c>
    </row>
    <row r="504">
      <c r="A504" s="1" t="str">
        <f t="shared" si="1"/>
        <v>EN P5972 381</v>
      </c>
      <c r="C504" s="1" t="str">
        <f t="shared" si="2"/>
        <v>PT P5972</v>
      </c>
      <c r="E504" s="1" t="str">
        <f>IFERROR(__xludf.DUMMYFUNCTION("SPLIT(A:A,"" "",TRUE,TRUE)"),"EN")</f>
        <v>EN</v>
      </c>
      <c r="F504" s="1" t="str">
        <f>IFERROR(__xludf.DUMMYFUNCTION("""COMPUTED_VALUE"""),"P5972")</f>
        <v>P5972</v>
      </c>
      <c r="G504" s="1">
        <f>IFERROR(__xludf.DUMMYFUNCTION("""COMPUTED_VALUE"""),381.0)</f>
        <v>381</v>
      </c>
    </row>
    <row r="505">
      <c r="A505" s="1" t="str">
        <f t="shared" si="1"/>
        <v>EN P391 393</v>
      </c>
      <c r="C505" s="1" t="str">
        <f t="shared" si="2"/>
        <v>PT P391</v>
      </c>
      <c r="E505" s="1" t="str">
        <f>IFERROR(__xludf.DUMMYFUNCTION("SPLIT(A:A,"" "",TRUE,TRUE)"),"EN")</f>
        <v>EN</v>
      </c>
      <c r="F505" s="1" t="str">
        <f>IFERROR(__xludf.DUMMYFUNCTION("""COMPUTED_VALUE"""),"P391")</f>
        <v>P391</v>
      </c>
      <c r="G505" s="1">
        <f>IFERROR(__xludf.DUMMYFUNCTION("""COMPUTED_VALUE"""),393.0)</f>
        <v>393</v>
      </c>
    </row>
    <row r="506">
      <c r="A506" s="1" t="str">
        <f t="shared" si="1"/>
        <v>EN P2826 78</v>
      </c>
      <c r="C506" s="1" t="str">
        <f t="shared" si="2"/>
        <v>PT P2826</v>
      </c>
      <c r="E506" s="1" t="str">
        <f>IFERROR(__xludf.DUMMYFUNCTION("SPLIT(A:A,"" "",TRUE,TRUE)"),"EN")</f>
        <v>EN</v>
      </c>
      <c r="F506" s="1" t="str">
        <f>IFERROR(__xludf.DUMMYFUNCTION("""COMPUTED_VALUE"""),"P2826")</f>
        <v>P2826</v>
      </c>
      <c r="G506" s="1">
        <f>IFERROR(__xludf.DUMMYFUNCTION("""COMPUTED_VALUE"""),78.0)</f>
        <v>78</v>
      </c>
    </row>
    <row r="507">
      <c r="A507" s="1" t="str">
        <f t="shared" si="1"/>
        <v>EN P78 359</v>
      </c>
      <c r="C507" s="1" t="str">
        <f t="shared" si="2"/>
        <v>PT P78</v>
      </c>
      <c r="E507" s="1" t="str">
        <f>IFERROR(__xludf.DUMMYFUNCTION("SPLIT(A:A,"" "",TRUE,TRUE)"),"EN")</f>
        <v>EN</v>
      </c>
      <c r="F507" s="1" t="str">
        <f>IFERROR(__xludf.DUMMYFUNCTION("""COMPUTED_VALUE"""),"P78")</f>
        <v>P78</v>
      </c>
      <c r="G507" s="1">
        <f>IFERROR(__xludf.DUMMYFUNCTION("""COMPUTED_VALUE"""),359.0)</f>
        <v>359</v>
      </c>
    </row>
    <row r="508">
      <c r="A508" s="1" t="str">
        <f t="shared" si="1"/>
        <v>EN P762 160</v>
      </c>
      <c r="C508" s="1" t="str">
        <f t="shared" si="2"/>
        <v>PT P762</v>
      </c>
      <c r="E508" s="1" t="str">
        <f>IFERROR(__xludf.DUMMYFUNCTION("SPLIT(A:A,"" "",TRUE,TRUE)"),"EN")</f>
        <v>EN</v>
      </c>
      <c r="F508" s="1" t="str">
        <f>IFERROR(__xludf.DUMMYFUNCTION("""COMPUTED_VALUE"""),"P762")</f>
        <v>P762</v>
      </c>
      <c r="G508" s="1">
        <f>IFERROR(__xludf.DUMMYFUNCTION("""COMPUTED_VALUE"""),160.0)</f>
        <v>160</v>
      </c>
    </row>
    <row r="509">
      <c r="A509" s="1" t="str">
        <f t="shared" si="1"/>
        <v>EN P1771 331</v>
      </c>
      <c r="C509" s="1" t="str">
        <f t="shared" si="2"/>
        <v>PT P1771</v>
      </c>
      <c r="E509" s="1" t="str">
        <f>IFERROR(__xludf.DUMMYFUNCTION("SPLIT(A:A,"" "",TRUE,TRUE)"),"EN")</f>
        <v>EN</v>
      </c>
      <c r="F509" s="1" t="str">
        <f>IFERROR(__xludf.DUMMYFUNCTION("""COMPUTED_VALUE"""),"P1771")</f>
        <v>P1771</v>
      </c>
      <c r="G509" s="1">
        <f>IFERROR(__xludf.DUMMYFUNCTION("""COMPUTED_VALUE"""),331.0)</f>
        <v>331</v>
      </c>
    </row>
    <row r="510">
      <c r="A510" s="1" t="str">
        <f t="shared" si="1"/>
        <v>EN P1280 197</v>
      </c>
      <c r="C510" s="1" t="str">
        <f t="shared" si="2"/>
        <v>PT P1280</v>
      </c>
      <c r="E510" s="1" t="str">
        <f>IFERROR(__xludf.DUMMYFUNCTION("SPLIT(A:A,"" "",TRUE,TRUE)"),"EN")</f>
        <v>EN</v>
      </c>
      <c r="F510" s="1" t="str">
        <f>IFERROR(__xludf.DUMMYFUNCTION("""COMPUTED_VALUE"""),"P1280")</f>
        <v>P1280</v>
      </c>
      <c r="G510" s="1">
        <f>IFERROR(__xludf.DUMMYFUNCTION("""COMPUTED_VALUE"""),197.0)</f>
        <v>197</v>
      </c>
    </row>
    <row r="511">
      <c r="A511" s="1" t="str">
        <f t="shared" si="1"/>
        <v>EN P1703 242</v>
      </c>
      <c r="C511" s="1" t="str">
        <f t="shared" si="2"/>
        <v>PT P1703</v>
      </c>
      <c r="E511" s="1" t="str">
        <f>IFERROR(__xludf.DUMMYFUNCTION("SPLIT(A:A,"" "",TRUE,TRUE)"),"EN")</f>
        <v>EN</v>
      </c>
      <c r="F511" s="1" t="str">
        <f>IFERROR(__xludf.DUMMYFUNCTION("""COMPUTED_VALUE"""),"P1703")</f>
        <v>P1703</v>
      </c>
      <c r="G511" s="1">
        <f>IFERROR(__xludf.DUMMYFUNCTION("""COMPUTED_VALUE"""),242.0)</f>
        <v>242</v>
      </c>
    </row>
    <row r="512">
      <c r="A512" s="1" t="str">
        <f t="shared" si="1"/>
        <v>EN P459 42</v>
      </c>
      <c r="C512" s="1" t="str">
        <f t="shared" si="2"/>
        <v>PT P459</v>
      </c>
      <c r="E512" s="1" t="str">
        <f>IFERROR(__xludf.DUMMYFUNCTION("SPLIT(A:A,"" "",TRUE,TRUE)"),"EN")</f>
        <v>EN</v>
      </c>
      <c r="F512" s="1" t="str">
        <f>IFERROR(__xludf.DUMMYFUNCTION("""COMPUTED_VALUE"""),"P459")</f>
        <v>P459</v>
      </c>
      <c r="G512" s="1">
        <f>IFERROR(__xludf.DUMMYFUNCTION("""COMPUTED_VALUE"""),42.0)</f>
        <v>42</v>
      </c>
    </row>
    <row r="513">
      <c r="A513" s="1" t="str">
        <f t="shared" si="1"/>
        <v>EN P2517 77</v>
      </c>
      <c r="C513" s="1" t="str">
        <f t="shared" si="2"/>
        <v>PT P2517</v>
      </c>
      <c r="E513" s="1" t="str">
        <f>IFERROR(__xludf.DUMMYFUNCTION("SPLIT(A:A,"" "",TRUE,TRUE)"),"EN")</f>
        <v>EN</v>
      </c>
      <c r="F513" s="1" t="str">
        <f>IFERROR(__xludf.DUMMYFUNCTION("""COMPUTED_VALUE"""),"P2517")</f>
        <v>P2517</v>
      </c>
      <c r="G513" s="1">
        <f>IFERROR(__xludf.DUMMYFUNCTION("""COMPUTED_VALUE"""),77.0)</f>
        <v>77</v>
      </c>
    </row>
    <row r="514">
      <c r="A514" s="1" t="str">
        <f t="shared" si="1"/>
        <v>EN P2270 194</v>
      </c>
      <c r="C514" s="1" t="str">
        <f t="shared" si="2"/>
        <v>PT P2270</v>
      </c>
      <c r="E514" s="1" t="str">
        <f>IFERROR(__xludf.DUMMYFUNCTION("SPLIT(A:A,"" "",TRUE,TRUE)"),"EN")</f>
        <v>EN</v>
      </c>
      <c r="F514" s="1" t="str">
        <f>IFERROR(__xludf.DUMMYFUNCTION("""COMPUTED_VALUE"""),"P2270")</f>
        <v>P2270</v>
      </c>
      <c r="G514" s="1">
        <f>IFERROR(__xludf.DUMMYFUNCTION("""COMPUTED_VALUE"""),194.0)</f>
        <v>194</v>
      </c>
    </row>
    <row r="515">
      <c r="A515" s="1" t="str">
        <f t="shared" si="1"/>
        <v>EN P2993 73</v>
      </c>
      <c r="C515" s="1" t="str">
        <f t="shared" si="2"/>
        <v>PT P2993</v>
      </c>
      <c r="E515" s="1" t="str">
        <f>IFERROR(__xludf.DUMMYFUNCTION("SPLIT(A:A,"" "",TRUE,TRUE)"),"EN")</f>
        <v>EN</v>
      </c>
      <c r="F515" s="1" t="str">
        <f>IFERROR(__xludf.DUMMYFUNCTION("""COMPUTED_VALUE"""),"P2993")</f>
        <v>P2993</v>
      </c>
      <c r="G515" s="1">
        <f>IFERROR(__xludf.DUMMYFUNCTION("""COMPUTED_VALUE"""),73.0)</f>
        <v>73</v>
      </c>
    </row>
    <row r="516">
      <c r="A516" s="1" t="str">
        <f t="shared" si="1"/>
        <v>EN P4554 227</v>
      </c>
      <c r="C516" s="1" t="str">
        <f t="shared" si="2"/>
        <v>PT P4554</v>
      </c>
      <c r="E516" s="1" t="str">
        <f>IFERROR(__xludf.DUMMYFUNCTION("SPLIT(A:A,"" "",TRUE,TRUE)"),"EN")</f>
        <v>EN</v>
      </c>
      <c r="F516" s="1" t="str">
        <f>IFERROR(__xludf.DUMMYFUNCTION("""COMPUTED_VALUE"""),"P4554")</f>
        <v>P4554</v>
      </c>
      <c r="G516" s="1">
        <f>IFERROR(__xludf.DUMMYFUNCTION("""COMPUTED_VALUE"""),227.0)</f>
        <v>227</v>
      </c>
    </row>
    <row r="517">
      <c r="A517" s="1" t="str">
        <f t="shared" si="1"/>
        <v>EN P5343 52</v>
      </c>
      <c r="C517" s="1" t="str">
        <f t="shared" si="2"/>
        <v>PT P5343</v>
      </c>
      <c r="E517" s="1" t="str">
        <f>IFERROR(__xludf.DUMMYFUNCTION("SPLIT(A:A,"" "",TRUE,TRUE)"),"EN")</f>
        <v>EN</v>
      </c>
      <c r="F517" s="1" t="str">
        <f>IFERROR(__xludf.DUMMYFUNCTION("""COMPUTED_VALUE"""),"P5343")</f>
        <v>P5343</v>
      </c>
      <c r="G517" s="1">
        <f>IFERROR(__xludf.DUMMYFUNCTION("""COMPUTED_VALUE"""),52.0)</f>
        <v>52</v>
      </c>
    </row>
    <row r="518">
      <c r="A518" s="1" t="str">
        <f t="shared" si="1"/>
        <v>EN P2002 242</v>
      </c>
      <c r="C518" s="1" t="str">
        <f t="shared" si="2"/>
        <v>PT P2002</v>
      </c>
      <c r="E518" s="1" t="str">
        <f>IFERROR(__xludf.DUMMYFUNCTION("SPLIT(A:A,"" "",TRUE,TRUE)"),"EN")</f>
        <v>EN</v>
      </c>
      <c r="F518" s="1" t="str">
        <f>IFERROR(__xludf.DUMMYFUNCTION("""COMPUTED_VALUE"""),"P2002")</f>
        <v>P2002</v>
      </c>
      <c r="G518" s="1">
        <f>IFERROR(__xludf.DUMMYFUNCTION("""COMPUTED_VALUE"""),242.0)</f>
        <v>242</v>
      </c>
    </row>
    <row r="519">
      <c r="A519" s="1" t="str">
        <f t="shared" si="1"/>
        <v>EN P3247 259</v>
      </c>
      <c r="C519" s="1" t="str">
        <f t="shared" si="2"/>
        <v>PT P3247</v>
      </c>
      <c r="E519" s="1" t="str">
        <f>IFERROR(__xludf.DUMMYFUNCTION("SPLIT(A:A,"" "",TRUE,TRUE)"),"EN")</f>
        <v>EN</v>
      </c>
      <c r="F519" s="1" t="str">
        <f>IFERROR(__xludf.DUMMYFUNCTION("""COMPUTED_VALUE"""),"P3247")</f>
        <v>P3247</v>
      </c>
      <c r="G519" s="1">
        <f>IFERROR(__xludf.DUMMYFUNCTION("""COMPUTED_VALUE"""),259.0)</f>
        <v>259</v>
      </c>
    </row>
    <row r="520">
      <c r="A520" s="1" t="str">
        <f t="shared" si="1"/>
        <v>EN P4018 150</v>
      </c>
      <c r="C520" s="1" t="str">
        <f t="shared" si="2"/>
        <v>PT P4018</v>
      </c>
      <c r="E520" s="1" t="str">
        <f>IFERROR(__xludf.DUMMYFUNCTION("SPLIT(A:A,"" "",TRUE,TRUE)"),"EN")</f>
        <v>EN</v>
      </c>
      <c r="F520" s="1" t="str">
        <f>IFERROR(__xludf.DUMMYFUNCTION("""COMPUTED_VALUE"""),"P4018")</f>
        <v>P4018</v>
      </c>
      <c r="G520" s="1">
        <f>IFERROR(__xludf.DUMMYFUNCTION("""COMPUTED_VALUE"""),150.0)</f>
        <v>150</v>
      </c>
    </row>
    <row r="521">
      <c r="A521" s="1" t="str">
        <f t="shared" si="1"/>
        <v>EN P3850 44</v>
      </c>
      <c r="C521" s="1" t="str">
        <f t="shared" si="2"/>
        <v>PT P3850</v>
      </c>
      <c r="E521" s="1" t="str">
        <f>IFERROR(__xludf.DUMMYFUNCTION("SPLIT(A:A,"" "",TRUE,TRUE)"),"EN")</f>
        <v>EN</v>
      </c>
      <c r="F521" s="1" t="str">
        <f>IFERROR(__xludf.DUMMYFUNCTION("""COMPUTED_VALUE"""),"P3850")</f>
        <v>P3850</v>
      </c>
      <c r="G521" s="1">
        <f>IFERROR(__xludf.DUMMYFUNCTION("""COMPUTED_VALUE"""),44.0)</f>
        <v>44</v>
      </c>
    </row>
    <row r="522">
      <c r="A522" s="1" t="str">
        <f t="shared" si="1"/>
        <v>EN P5502 126</v>
      </c>
      <c r="C522" s="1" t="str">
        <f t="shared" si="2"/>
        <v>PT P5502</v>
      </c>
      <c r="E522" s="1" t="str">
        <f>IFERROR(__xludf.DUMMYFUNCTION("SPLIT(A:A,"" "",TRUE,TRUE)"),"EN")</f>
        <v>EN</v>
      </c>
      <c r="F522" s="1" t="str">
        <f>IFERROR(__xludf.DUMMYFUNCTION("""COMPUTED_VALUE"""),"P5502")</f>
        <v>P5502</v>
      </c>
      <c r="G522" s="1">
        <f>IFERROR(__xludf.DUMMYFUNCTION("""COMPUTED_VALUE"""),126.0)</f>
        <v>126</v>
      </c>
    </row>
    <row r="523">
      <c r="A523" s="1" t="str">
        <f t="shared" si="1"/>
        <v>EN P783 253</v>
      </c>
      <c r="C523" s="1" t="str">
        <f t="shared" si="2"/>
        <v>PT P783</v>
      </c>
      <c r="E523" s="1" t="str">
        <f>IFERROR(__xludf.DUMMYFUNCTION("SPLIT(A:A,"" "",TRUE,TRUE)"),"EN")</f>
        <v>EN</v>
      </c>
      <c r="F523" s="1" t="str">
        <f>IFERROR(__xludf.DUMMYFUNCTION("""COMPUTED_VALUE"""),"P783")</f>
        <v>P783</v>
      </c>
      <c r="G523" s="1">
        <f>IFERROR(__xludf.DUMMYFUNCTION("""COMPUTED_VALUE"""),253.0)</f>
        <v>253</v>
      </c>
    </row>
    <row r="524">
      <c r="A524" s="1" t="str">
        <f t="shared" si="1"/>
        <v>EN P3511 253</v>
      </c>
      <c r="C524" s="1" t="str">
        <f t="shared" si="2"/>
        <v>PT P3511</v>
      </c>
      <c r="E524" s="1" t="str">
        <f>IFERROR(__xludf.DUMMYFUNCTION("SPLIT(A:A,"" "",TRUE,TRUE)"),"EN")</f>
        <v>EN</v>
      </c>
      <c r="F524" s="1" t="str">
        <f>IFERROR(__xludf.DUMMYFUNCTION("""COMPUTED_VALUE"""),"P3511")</f>
        <v>P3511</v>
      </c>
      <c r="G524" s="1">
        <f>IFERROR(__xludf.DUMMYFUNCTION("""COMPUTED_VALUE"""),253.0)</f>
        <v>253</v>
      </c>
    </row>
    <row r="525">
      <c r="A525" s="1" t="str">
        <f t="shared" si="1"/>
        <v>EN P4696 367</v>
      </c>
      <c r="C525" s="1" t="str">
        <f t="shared" si="2"/>
        <v>PT P4696</v>
      </c>
      <c r="E525" s="1" t="str">
        <f>IFERROR(__xludf.DUMMYFUNCTION("SPLIT(A:A,"" "",TRUE,TRUE)"),"EN")</f>
        <v>EN</v>
      </c>
      <c r="F525" s="1" t="str">
        <f>IFERROR(__xludf.DUMMYFUNCTION("""COMPUTED_VALUE"""),"P4696")</f>
        <v>P4696</v>
      </c>
      <c r="G525" s="1">
        <f>IFERROR(__xludf.DUMMYFUNCTION("""COMPUTED_VALUE"""),367.0)</f>
        <v>367</v>
      </c>
    </row>
    <row r="526">
      <c r="A526" s="1" t="str">
        <f t="shared" si="1"/>
        <v>EN P285 320</v>
      </c>
      <c r="C526" s="1" t="str">
        <f t="shared" si="2"/>
        <v>PT P285</v>
      </c>
      <c r="E526" s="1" t="str">
        <f>IFERROR(__xludf.DUMMYFUNCTION("SPLIT(A:A,"" "",TRUE,TRUE)"),"EN")</f>
        <v>EN</v>
      </c>
      <c r="F526" s="1" t="str">
        <f>IFERROR(__xludf.DUMMYFUNCTION("""COMPUTED_VALUE"""),"P285")</f>
        <v>P285</v>
      </c>
      <c r="G526" s="1">
        <f>IFERROR(__xludf.DUMMYFUNCTION("""COMPUTED_VALUE"""),320.0)</f>
        <v>320</v>
      </c>
    </row>
    <row r="527">
      <c r="A527" s="1" t="str">
        <f t="shared" si="1"/>
        <v>EN P2995 222</v>
      </c>
      <c r="C527" s="1" t="str">
        <f t="shared" si="2"/>
        <v>PT P2995</v>
      </c>
      <c r="E527" s="1" t="str">
        <f>IFERROR(__xludf.DUMMYFUNCTION("SPLIT(A:A,"" "",TRUE,TRUE)"),"EN")</f>
        <v>EN</v>
      </c>
      <c r="F527" s="1" t="str">
        <f>IFERROR(__xludf.DUMMYFUNCTION("""COMPUTED_VALUE"""),"P2995")</f>
        <v>P2995</v>
      </c>
      <c r="G527" s="1">
        <f>IFERROR(__xludf.DUMMYFUNCTION("""COMPUTED_VALUE"""),222.0)</f>
        <v>222</v>
      </c>
    </row>
    <row r="528">
      <c r="A528" s="1" t="str">
        <f t="shared" si="1"/>
        <v>EN P1415 251</v>
      </c>
      <c r="C528" s="1" t="str">
        <f t="shared" si="2"/>
        <v>PT P1415</v>
      </c>
      <c r="E528" s="1" t="str">
        <f>IFERROR(__xludf.DUMMYFUNCTION("SPLIT(A:A,"" "",TRUE,TRUE)"),"EN")</f>
        <v>EN</v>
      </c>
      <c r="F528" s="1" t="str">
        <f>IFERROR(__xludf.DUMMYFUNCTION("""COMPUTED_VALUE"""),"P1415")</f>
        <v>P1415</v>
      </c>
      <c r="G528" s="1">
        <f>IFERROR(__xludf.DUMMYFUNCTION("""COMPUTED_VALUE"""),251.0)</f>
        <v>251</v>
      </c>
    </row>
    <row r="529">
      <c r="A529" s="1" t="str">
        <f t="shared" si="1"/>
        <v>EN P3286 105</v>
      </c>
      <c r="C529" s="1" t="str">
        <f t="shared" si="2"/>
        <v>PT P3286</v>
      </c>
      <c r="E529" s="1" t="str">
        <f>IFERROR(__xludf.DUMMYFUNCTION("SPLIT(A:A,"" "",TRUE,TRUE)"),"EN")</f>
        <v>EN</v>
      </c>
      <c r="F529" s="1" t="str">
        <f>IFERROR(__xludf.DUMMYFUNCTION("""COMPUTED_VALUE"""),"P3286")</f>
        <v>P3286</v>
      </c>
      <c r="G529" s="1">
        <f>IFERROR(__xludf.DUMMYFUNCTION("""COMPUTED_VALUE"""),105.0)</f>
        <v>105</v>
      </c>
    </row>
    <row r="530">
      <c r="A530" s="1" t="str">
        <f t="shared" si="1"/>
        <v>EN P841 210</v>
      </c>
      <c r="C530" s="1" t="str">
        <f t="shared" si="2"/>
        <v>PT P841</v>
      </c>
      <c r="E530" s="1" t="str">
        <f>IFERROR(__xludf.DUMMYFUNCTION("SPLIT(A:A,"" "",TRUE,TRUE)"),"EN")</f>
        <v>EN</v>
      </c>
      <c r="F530" s="1" t="str">
        <f>IFERROR(__xludf.DUMMYFUNCTION("""COMPUTED_VALUE"""),"P841")</f>
        <v>P841</v>
      </c>
      <c r="G530" s="1">
        <f>IFERROR(__xludf.DUMMYFUNCTION("""COMPUTED_VALUE"""),210.0)</f>
        <v>210</v>
      </c>
    </row>
    <row r="531">
      <c r="A531" s="1" t="str">
        <f t="shared" si="1"/>
        <v>EN P5604 253</v>
      </c>
      <c r="C531" s="1" t="str">
        <f t="shared" si="2"/>
        <v>PT P5604</v>
      </c>
      <c r="E531" s="1" t="str">
        <f>IFERROR(__xludf.DUMMYFUNCTION("SPLIT(A:A,"" "",TRUE,TRUE)"),"EN")</f>
        <v>EN</v>
      </c>
      <c r="F531" s="1" t="str">
        <f>IFERROR(__xludf.DUMMYFUNCTION("""COMPUTED_VALUE"""),"P5604")</f>
        <v>P5604</v>
      </c>
      <c r="G531" s="1">
        <f>IFERROR(__xludf.DUMMYFUNCTION("""COMPUTED_VALUE"""),253.0)</f>
        <v>253</v>
      </c>
    </row>
    <row r="532">
      <c r="A532" s="1" t="str">
        <f t="shared" si="1"/>
        <v>EN P4035 188</v>
      </c>
      <c r="C532" s="1" t="str">
        <f t="shared" si="2"/>
        <v>PT P4035</v>
      </c>
      <c r="E532" s="1" t="str">
        <f>IFERROR(__xludf.DUMMYFUNCTION("SPLIT(A:A,"" "",TRUE,TRUE)"),"EN")</f>
        <v>EN</v>
      </c>
      <c r="F532" s="1" t="str">
        <f>IFERROR(__xludf.DUMMYFUNCTION("""COMPUTED_VALUE"""),"P4035")</f>
        <v>P4035</v>
      </c>
      <c r="G532" s="1">
        <f>IFERROR(__xludf.DUMMYFUNCTION("""COMPUTED_VALUE"""),188.0)</f>
        <v>188</v>
      </c>
    </row>
    <row r="533">
      <c r="A533" s="1" t="str">
        <f t="shared" si="1"/>
        <v>EN P4696 380</v>
      </c>
      <c r="C533" s="1" t="str">
        <f t="shared" si="2"/>
        <v>PT P4696</v>
      </c>
      <c r="E533" s="1" t="str">
        <f>IFERROR(__xludf.DUMMYFUNCTION("SPLIT(A:A,"" "",TRUE,TRUE)"),"EN")</f>
        <v>EN</v>
      </c>
      <c r="F533" s="1" t="str">
        <f>IFERROR(__xludf.DUMMYFUNCTION("""COMPUTED_VALUE"""),"P4696")</f>
        <v>P4696</v>
      </c>
      <c r="G533" s="1">
        <f>IFERROR(__xludf.DUMMYFUNCTION("""COMPUTED_VALUE"""),380.0)</f>
        <v>380</v>
      </c>
    </row>
    <row r="534">
      <c r="A534" s="1" t="str">
        <f t="shared" si="1"/>
        <v>EN P1010 208</v>
      </c>
      <c r="C534" s="1" t="str">
        <f t="shared" si="2"/>
        <v>PT P1010</v>
      </c>
      <c r="E534" s="1" t="str">
        <f>IFERROR(__xludf.DUMMYFUNCTION("SPLIT(A:A,"" "",TRUE,TRUE)"),"EN")</f>
        <v>EN</v>
      </c>
      <c r="F534" s="1" t="str">
        <f>IFERROR(__xludf.DUMMYFUNCTION("""COMPUTED_VALUE"""),"P1010")</f>
        <v>P1010</v>
      </c>
      <c r="G534" s="1">
        <f>IFERROR(__xludf.DUMMYFUNCTION("""COMPUTED_VALUE"""),208.0)</f>
        <v>208</v>
      </c>
    </row>
    <row r="535">
      <c r="A535" s="1" t="str">
        <f t="shared" si="1"/>
        <v>EN P3562 294</v>
      </c>
      <c r="C535" s="1" t="str">
        <f t="shared" si="2"/>
        <v>PT P3562</v>
      </c>
      <c r="E535" s="1" t="str">
        <f>IFERROR(__xludf.DUMMYFUNCTION("SPLIT(A:A,"" "",TRUE,TRUE)"),"EN")</f>
        <v>EN</v>
      </c>
      <c r="F535" s="1" t="str">
        <f>IFERROR(__xludf.DUMMYFUNCTION("""COMPUTED_VALUE"""),"P3562")</f>
        <v>P3562</v>
      </c>
      <c r="G535" s="1">
        <f>IFERROR(__xludf.DUMMYFUNCTION("""COMPUTED_VALUE"""),294.0)</f>
        <v>294</v>
      </c>
    </row>
    <row r="536">
      <c r="A536" s="1" t="str">
        <f t="shared" si="1"/>
        <v>EN P1809 341</v>
      </c>
      <c r="C536" s="1" t="str">
        <f t="shared" si="2"/>
        <v>PT P1809</v>
      </c>
      <c r="E536" s="1" t="str">
        <f>IFERROR(__xludf.DUMMYFUNCTION("SPLIT(A:A,"" "",TRUE,TRUE)"),"EN")</f>
        <v>EN</v>
      </c>
      <c r="F536" s="1" t="str">
        <f>IFERROR(__xludf.DUMMYFUNCTION("""COMPUTED_VALUE"""),"P1809")</f>
        <v>P1809</v>
      </c>
      <c r="G536" s="1">
        <f>IFERROR(__xludf.DUMMYFUNCTION("""COMPUTED_VALUE"""),341.0)</f>
        <v>341</v>
      </c>
    </row>
    <row r="537">
      <c r="A537" s="1" t="str">
        <f t="shared" si="1"/>
        <v>EN P3047 300</v>
      </c>
      <c r="C537" s="1" t="str">
        <f t="shared" si="2"/>
        <v>PT P3047</v>
      </c>
      <c r="E537" s="1" t="str">
        <f>IFERROR(__xludf.DUMMYFUNCTION("SPLIT(A:A,"" "",TRUE,TRUE)"),"EN")</f>
        <v>EN</v>
      </c>
      <c r="F537" s="1" t="str">
        <f>IFERROR(__xludf.DUMMYFUNCTION("""COMPUTED_VALUE"""),"P3047")</f>
        <v>P3047</v>
      </c>
      <c r="G537" s="1">
        <f>IFERROR(__xludf.DUMMYFUNCTION("""COMPUTED_VALUE"""),300.0)</f>
        <v>300</v>
      </c>
    </row>
    <row r="538">
      <c r="A538" s="1" t="str">
        <f t="shared" si="1"/>
        <v>EN P2852 254</v>
      </c>
      <c r="C538" s="1" t="str">
        <f t="shared" si="2"/>
        <v>PT P2852</v>
      </c>
      <c r="E538" s="1" t="str">
        <f>IFERROR(__xludf.DUMMYFUNCTION("SPLIT(A:A,"" "",TRUE,TRUE)"),"EN")</f>
        <v>EN</v>
      </c>
      <c r="F538" s="1" t="str">
        <f>IFERROR(__xludf.DUMMYFUNCTION("""COMPUTED_VALUE"""),"P2852")</f>
        <v>P2852</v>
      </c>
      <c r="G538" s="1">
        <f>IFERROR(__xludf.DUMMYFUNCTION("""COMPUTED_VALUE"""),254.0)</f>
        <v>254</v>
      </c>
    </row>
    <row r="539">
      <c r="A539" s="1" t="str">
        <f t="shared" si="1"/>
        <v>EN P1568 147</v>
      </c>
      <c r="C539" s="1" t="str">
        <f t="shared" si="2"/>
        <v>PT P1568</v>
      </c>
      <c r="E539" s="1" t="str">
        <f>IFERROR(__xludf.DUMMYFUNCTION("SPLIT(A:A,"" "",TRUE,TRUE)"),"EN")</f>
        <v>EN</v>
      </c>
      <c r="F539" s="1" t="str">
        <f>IFERROR(__xludf.DUMMYFUNCTION("""COMPUTED_VALUE"""),"P1568")</f>
        <v>P1568</v>
      </c>
      <c r="G539" s="1">
        <f>IFERROR(__xludf.DUMMYFUNCTION("""COMPUTED_VALUE"""),147.0)</f>
        <v>147</v>
      </c>
    </row>
    <row r="540">
      <c r="A540" s="1" t="str">
        <f t="shared" si="1"/>
        <v>EN P4845 66</v>
      </c>
      <c r="C540" s="1" t="str">
        <f t="shared" si="2"/>
        <v>PT P4845</v>
      </c>
      <c r="E540" s="1" t="str">
        <f>IFERROR(__xludf.DUMMYFUNCTION("SPLIT(A:A,"" "",TRUE,TRUE)"),"EN")</f>
        <v>EN</v>
      </c>
      <c r="F540" s="1" t="str">
        <f>IFERROR(__xludf.DUMMYFUNCTION("""COMPUTED_VALUE"""),"P4845")</f>
        <v>P4845</v>
      </c>
      <c r="G540" s="1">
        <f>IFERROR(__xludf.DUMMYFUNCTION("""COMPUTED_VALUE"""),66.0)</f>
        <v>66</v>
      </c>
    </row>
    <row r="541">
      <c r="A541" s="1" t="str">
        <f t="shared" si="1"/>
        <v>EN P2029 135</v>
      </c>
      <c r="C541" s="1" t="str">
        <f t="shared" si="2"/>
        <v>PT P2029</v>
      </c>
      <c r="E541" s="1" t="str">
        <f>IFERROR(__xludf.DUMMYFUNCTION("SPLIT(A:A,"" "",TRUE,TRUE)"),"EN")</f>
        <v>EN</v>
      </c>
      <c r="F541" s="1" t="str">
        <f>IFERROR(__xludf.DUMMYFUNCTION("""COMPUTED_VALUE"""),"P2029")</f>
        <v>P2029</v>
      </c>
      <c r="G541" s="1">
        <f>IFERROR(__xludf.DUMMYFUNCTION("""COMPUTED_VALUE"""),135.0)</f>
        <v>135</v>
      </c>
    </row>
    <row r="542">
      <c r="A542" s="1" t="str">
        <f t="shared" si="1"/>
        <v>EN P4074 82</v>
      </c>
      <c r="C542" s="1" t="str">
        <f t="shared" si="2"/>
        <v>PT P4074</v>
      </c>
      <c r="E542" s="1" t="str">
        <f>IFERROR(__xludf.DUMMYFUNCTION("SPLIT(A:A,"" "",TRUE,TRUE)"),"EN")</f>
        <v>EN</v>
      </c>
      <c r="F542" s="1" t="str">
        <f>IFERROR(__xludf.DUMMYFUNCTION("""COMPUTED_VALUE"""),"P4074")</f>
        <v>P4074</v>
      </c>
      <c r="G542" s="1">
        <f>IFERROR(__xludf.DUMMYFUNCTION("""COMPUTED_VALUE"""),82.0)</f>
        <v>82</v>
      </c>
    </row>
    <row r="543">
      <c r="A543" s="1" t="str">
        <f t="shared" si="1"/>
        <v>EN P5656 91</v>
      </c>
      <c r="C543" s="1" t="str">
        <f t="shared" si="2"/>
        <v>PT P5656</v>
      </c>
      <c r="E543" s="1" t="str">
        <f>IFERROR(__xludf.DUMMYFUNCTION("SPLIT(A:A,"" "",TRUE,TRUE)"),"EN")</f>
        <v>EN</v>
      </c>
      <c r="F543" s="1" t="str">
        <f>IFERROR(__xludf.DUMMYFUNCTION("""COMPUTED_VALUE"""),"P5656")</f>
        <v>P5656</v>
      </c>
      <c r="G543" s="1">
        <f>IFERROR(__xludf.DUMMYFUNCTION("""COMPUTED_VALUE"""),91.0)</f>
        <v>91</v>
      </c>
    </row>
    <row r="544">
      <c r="A544" s="1" t="str">
        <f t="shared" si="1"/>
        <v>EN P2640 240</v>
      </c>
      <c r="C544" s="1" t="str">
        <f t="shared" si="2"/>
        <v>PT P2640</v>
      </c>
      <c r="E544" s="1" t="str">
        <f>IFERROR(__xludf.DUMMYFUNCTION("SPLIT(A:A,"" "",TRUE,TRUE)"),"EN")</f>
        <v>EN</v>
      </c>
      <c r="F544" s="1" t="str">
        <f>IFERROR(__xludf.DUMMYFUNCTION("""COMPUTED_VALUE"""),"P2640")</f>
        <v>P2640</v>
      </c>
      <c r="G544" s="1">
        <f>IFERROR(__xludf.DUMMYFUNCTION("""COMPUTED_VALUE"""),240.0)</f>
        <v>240</v>
      </c>
    </row>
    <row r="545">
      <c r="A545" s="1" t="str">
        <f t="shared" si="1"/>
        <v>EN P4798 378</v>
      </c>
      <c r="C545" s="1" t="str">
        <f t="shared" si="2"/>
        <v>PT P4798</v>
      </c>
      <c r="E545" s="1" t="str">
        <f>IFERROR(__xludf.DUMMYFUNCTION("SPLIT(A:A,"" "",TRUE,TRUE)"),"EN")</f>
        <v>EN</v>
      </c>
      <c r="F545" s="1" t="str">
        <f>IFERROR(__xludf.DUMMYFUNCTION("""COMPUTED_VALUE"""),"P4798")</f>
        <v>P4798</v>
      </c>
      <c r="G545" s="1">
        <f>IFERROR(__xludf.DUMMYFUNCTION("""COMPUTED_VALUE"""),378.0)</f>
        <v>378</v>
      </c>
    </row>
    <row r="546">
      <c r="A546" s="1" t="str">
        <f t="shared" si="1"/>
        <v>EN P1619 312</v>
      </c>
      <c r="C546" s="1" t="str">
        <f t="shared" si="2"/>
        <v>PT P1619</v>
      </c>
      <c r="E546" s="1" t="str">
        <f>IFERROR(__xludf.DUMMYFUNCTION("SPLIT(A:A,"" "",TRUE,TRUE)"),"EN")</f>
        <v>EN</v>
      </c>
      <c r="F546" s="1" t="str">
        <f>IFERROR(__xludf.DUMMYFUNCTION("""COMPUTED_VALUE"""),"P1619")</f>
        <v>P1619</v>
      </c>
      <c r="G546" s="1">
        <f>IFERROR(__xludf.DUMMYFUNCTION("""COMPUTED_VALUE"""),312.0)</f>
        <v>312</v>
      </c>
    </row>
    <row r="547">
      <c r="A547" s="1" t="str">
        <f t="shared" si="1"/>
        <v>EN P2827 64</v>
      </c>
      <c r="C547" s="1" t="str">
        <f t="shared" si="2"/>
        <v>PT P2827</v>
      </c>
      <c r="E547" s="1" t="str">
        <f>IFERROR(__xludf.DUMMYFUNCTION("SPLIT(A:A,"" "",TRUE,TRUE)"),"EN")</f>
        <v>EN</v>
      </c>
      <c r="F547" s="1" t="str">
        <f>IFERROR(__xludf.DUMMYFUNCTION("""COMPUTED_VALUE"""),"P2827")</f>
        <v>P2827</v>
      </c>
      <c r="G547" s="1">
        <f>IFERROR(__xludf.DUMMYFUNCTION("""COMPUTED_VALUE"""),64.0)</f>
        <v>64</v>
      </c>
    </row>
    <row r="548">
      <c r="A548" s="1" t="str">
        <f t="shared" si="1"/>
        <v>EN P2309 8</v>
      </c>
      <c r="C548" s="1" t="str">
        <f t="shared" si="2"/>
        <v>PT P2309</v>
      </c>
      <c r="E548" s="1" t="str">
        <f>IFERROR(__xludf.DUMMYFUNCTION("SPLIT(A:A,"" "",TRUE,TRUE)"),"EN")</f>
        <v>EN</v>
      </c>
      <c r="F548" s="1" t="str">
        <f>IFERROR(__xludf.DUMMYFUNCTION("""COMPUTED_VALUE"""),"P2309")</f>
        <v>P2309</v>
      </c>
      <c r="G548" s="1">
        <f>IFERROR(__xludf.DUMMYFUNCTION("""COMPUTED_VALUE"""),8.0)</f>
        <v>8</v>
      </c>
    </row>
    <row r="549">
      <c r="A549" s="1" t="str">
        <f t="shared" si="1"/>
        <v>EN P4947 233</v>
      </c>
      <c r="C549" s="1" t="str">
        <f t="shared" si="2"/>
        <v>PT P4947</v>
      </c>
      <c r="E549" s="1" t="str">
        <f>IFERROR(__xludf.DUMMYFUNCTION("SPLIT(A:A,"" "",TRUE,TRUE)"),"EN")</f>
        <v>EN</v>
      </c>
      <c r="F549" s="1" t="str">
        <f>IFERROR(__xludf.DUMMYFUNCTION("""COMPUTED_VALUE"""),"P4947")</f>
        <v>P4947</v>
      </c>
      <c r="G549" s="1">
        <f>IFERROR(__xludf.DUMMYFUNCTION("""COMPUTED_VALUE"""),233.0)</f>
        <v>233</v>
      </c>
    </row>
    <row r="550">
      <c r="A550" s="1" t="str">
        <f t="shared" si="1"/>
        <v>EN P4489 359</v>
      </c>
      <c r="C550" s="1" t="str">
        <f t="shared" si="2"/>
        <v>PT P4489</v>
      </c>
      <c r="E550" s="1" t="str">
        <f>IFERROR(__xludf.DUMMYFUNCTION("SPLIT(A:A,"" "",TRUE,TRUE)"),"EN")</f>
        <v>EN</v>
      </c>
      <c r="F550" s="1" t="str">
        <f>IFERROR(__xludf.DUMMYFUNCTION("""COMPUTED_VALUE"""),"P4489")</f>
        <v>P4489</v>
      </c>
      <c r="G550" s="1">
        <f>IFERROR(__xludf.DUMMYFUNCTION("""COMPUTED_VALUE"""),359.0)</f>
        <v>359</v>
      </c>
    </row>
    <row r="551">
      <c r="A551" s="1" t="str">
        <f t="shared" si="1"/>
        <v>EN P3168 184</v>
      </c>
      <c r="C551" s="1" t="str">
        <f t="shared" si="2"/>
        <v>PT P3168</v>
      </c>
      <c r="E551" s="1" t="str">
        <f>IFERROR(__xludf.DUMMYFUNCTION("SPLIT(A:A,"" "",TRUE,TRUE)"),"EN")</f>
        <v>EN</v>
      </c>
      <c r="F551" s="1" t="str">
        <f>IFERROR(__xludf.DUMMYFUNCTION("""COMPUTED_VALUE"""),"P3168")</f>
        <v>P3168</v>
      </c>
      <c r="G551" s="1">
        <f>IFERROR(__xludf.DUMMYFUNCTION("""COMPUTED_VALUE"""),184.0)</f>
        <v>184</v>
      </c>
    </row>
    <row r="552">
      <c r="A552" s="1" t="str">
        <f t="shared" si="1"/>
        <v>EN P1157 272</v>
      </c>
      <c r="C552" s="1" t="str">
        <f t="shared" si="2"/>
        <v>PT P1157</v>
      </c>
      <c r="E552" s="1" t="str">
        <f>IFERROR(__xludf.DUMMYFUNCTION("SPLIT(A:A,"" "",TRUE,TRUE)"),"EN")</f>
        <v>EN</v>
      </c>
      <c r="F552" s="1" t="str">
        <f>IFERROR(__xludf.DUMMYFUNCTION("""COMPUTED_VALUE"""),"P1157")</f>
        <v>P1157</v>
      </c>
      <c r="G552" s="1">
        <f>IFERROR(__xludf.DUMMYFUNCTION("""COMPUTED_VALUE"""),272.0)</f>
        <v>272</v>
      </c>
    </row>
    <row r="553">
      <c r="A553" s="1" t="str">
        <f t="shared" si="1"/>
        <v>EN P5776 1</v>
      </c>
      <c r="C553" s="1" t="str">
        <f t="shared" si="2"/>
        <v>PT P5776</v>
      </c>
      <c r="E553" s="1" t="str">
        <f>IFERROR(__xludf.DUMMYFUNCTION("SPLIT(A:A,"" "",TRUE,TRUE)"),"EN")</f>
        <v>EN</v>
      </c>
      <c r="F553" s="1" t="str">
        <f>IFERROR(__xludf.DUMMYFUNCTION("""COMPUTED_VALUE"""),"P5776")</f>
        <v>P5776</v>
      </c>
      <c r="G553" s="1">
        <f>IFERROR(__xludf.DUMMYFUNCTION("""COMPUTED_VALUE"""),1.0)</f>
        <v>1</v>
      </c>
    </row>
    <row r="554">
      <c r="A554" s="1" t="str">
        <f t="shared" si="1"/>
        <v>EN P2402 32</v>
      </c>
      <c r="C554" s="1" t="str">
        <f t="shared" si="2"/>
        <v>PT P2402</v>
      </c>
      <c r="E554" s="1" t="str">
        <f>IFERROR(__xludf.DUMMYFUNCTION("SPLIT(A:A,"" "",TRUE,TRUE)"),"EN")</f>
        <v>EN</v>
      </c>
      <c r="F554" s="1" t="str">
        <f>IFERROR(__xludf.DUMMYFUNCTION("""COMPUTED_VALUE"""),"P2402")</f>
        <v>P2402</v>
      </c>
      <c r="G554" s="1">
        <f>IFERROR(__xludf.DUMMYFUNCTION("""COMPUTED_VALUE"""),32.0)</f>
        <v>32</v>
      </c>
    </row>
    <row r="555">
      <c r="A555" s="1" t="str">
        <f t="shared" si="1"/>
        <v>EN P4437 319</v>
      </c>
      <c r="C555" s="1" t="str">
        <f t="shared" si="2"/>
        <v>PT P4437</v>
      </c>
      <c r="E555" s="1" t="str">
        <f>IFERROR(__xludf.DUMMYFUNCTION("SPLIT(A:A,"" "",TRUE,TRUE)"),"EN")</f>
        <v>EN</v>
      </c>
      <c r="F555" s="1" t="str">
        <f>IFERROR(__xludf.DUMMYFUNCTION("""COMPUTED_VALUE"""),"P4437")</f>
        <v>P4437</v>
      </c>
      <c r="G555" s="1">
        <f>IFERROR(__xludf.DUMMYFUNCTION("""COMPUTED_VALUE"""),319.0)</f>
        <v>319</v>
      </c>
    </row>
    <row r="556">
      <c r="A556" s="1" t="str">
        <f t="shared" si="1"/>
        <v>EN P2933 39</v>
      </c>
      <c r="C556" s="1" t="str">
        <f t="shared" si="2"/>
        <v>PT P2933</v>
      </c>
      <c r="E556" s="1" t="str">
        <f>IFERROR(__xludf.DUMMYFUNCTION("SPLIT(A:A,"" "",TRUE,TRUE)"),"EN")</f>
        <v>EN</v>
      </c>
      <c r="F556" s="1" t="str">
        <f>IFERROR(__xludf.DUMMYFUNCTION("""COMPUTED_VALUE"""),"P2933")</f>
        <v>P2933</v>
      </c>
      <c r="G556" s="1">
        <f>IFERROR(__xludf.DUMMYFUNCTION("""COMPUTED_VALUE"""),39.0)</f>
        <v>39</v>
      </c>
    </row>
    <row r="557">
      <c r="A557" s="1" t="str">
        <f t="shared" si="1"/>
        <v>EN P545 286</v>
      </c>
      <c r="C557" s="1" t="str">
        <f t="shared" si="2"/>
        <v>PT P545</v>
      </c>
      <c r="E557" s="1" t="str">
        <f>IFERROR(__xludf.DUMMYFUNCTION("SPLIT(A:A,"" "",TRUE,TRUE)"),"EN")</f>
        <v>EN</v>
      </c>
      <c r="F557" s="1" t="str">
        <f>IFERROR(__xludf.DUMMYFUNCTION("""COMPUTED_VALUE"""),"P545")</f>
        <v>P545</v>
      </c>
      <c r="G557" s="1">
        <f>IFERROR(__xludf.DUMMYFUNCTION("""COMPUTED_VALUE"""),286.0)</f>
        <v>286</v>
      </c>
    </row>
    <row r="558">
      <c r="A558" s="1" t="str">
        <f t="shared" si="1"/>
        <v>EN P360 192</v>
      </c>
      <c r="C558" s="1" t="str">
        <f t="shared" si="2"/>
        <v>PT P360</v>
      </c>
      <c r="E558" s="1" t="str">
        <f>IFERROR(__xludf.DUMMYFUNCTION("SPLIT(A:A,"" "",TRUE,TRUE)"),"EN")</f>
        <v>EN</v>
      </c>
      <c r="F558" s="1" t="str">
        <f>IFERROR(__xludf.DUMMYFUNCTION("""COMPUTED_VALUE"""),"P360")</f>
        <v>P360</v>
      </c>
      <c r="G558" s="1">
        <f>IFERROR(__xludf.DUMMYFUNCTION("""COMPUTED_VALUE"""),192.0)</f>
        <v>192</v>
      </c>
    </row>
    <row r="559">
      <c r="A559" s="1" t="str">
        <f t="shared" si="1"/>
        <v>EN P4557 105</v>
      </c>
      <c r="C559" s="1" t="str">
        <f t="shared" si="2"/>
        <v>PT P4557</v>
      </c>
      <c r="E559" s="1" t="str">
        <f>IFERROR(__xludf.DUMMYFUNCTION("SPLIT(A:A,"" "",TRUE,TRUE)"),"EN")</f>
        <v>EN</v>
      </c>
      <c r="F559" s="1" t="str">
        <f>IFERROR(__xludf.DUMMYFUNCTION("""COMPUTED_VALUE"""),"P4557")</f>
        <v>P4557</v>
      </c>
      <c r="G559" s="1">
        <f>IFERROR(__xludf.DUMMYFUNCTION("""COMPUTED_VALUE"""),105.0)</f>
        <v>105</v>
      </c>
    </row>
    <row r="560">
      <c r="A560" s="1" t="str">
        <f t="shared" si="1"/>
        <v>EN P2604 265</v>
      </c>
      <c r="C560" s="1" t="str">
        <f t="shared" si="2"/>
        <v>PT P2604</v>
      </c>
      <c r="E560" s="1" t="str">
        <f>IFERROR(__xludf.DUMMYFUNCTION("SPLIT(A:A,"" "",TRUE,TRUE)"),"EN")</f>
        <v>EN</v>
      </c>
      <c r="F560" s="1" t="str">
        <f>IFERROR(__xludf.DUMMYFUNCTION("""COMPUTED_VALUE"""),"P2604")</f>
        <v>P2604</v>
      </c>
      <c r="G560" s="1">
        <f>IFERROR(__xludf.DUMMYFUNCTION("""COMPUTED_VALUE"""),265.0)</f>
        <v>265</v>
      </c>
    </row>
    <row r="561">
      <c r="A561" s="1" t="str">
        <f t="shared" si="1"/>
        <v>EN P3959 302</v>
      </c>
      <c r="C561" s="1" t="str">
        <f t="shared" si="2"/>
        <v>PT P3959</v>
      </c>
      <c r="E561" s="1" t="str">
        <f>IFERROR(__xludf.DUMMYFUNCTION("SPLIT(A:A,"" "",TRUE,TRUE)"),"EN")</f>
        <v>EN</v>
      </c>
      <c r="F561" s="1" t="str">
        <f>IFERROR(__xludf.DUMMYFUNCTION("""COMPUTED_VALUE"""),"P3959")</f>
        <v>P3959</v>
      </c>
      <c r="G561" s="1">
        <f>IFERROR(__xludf.DUMMYFUNCTION("""COMPUTED_VALUE"""),302.0)</f>
        <v>302</v>
      </c>
    </row>
    <row r="562">
      <c r="A562" s="1" t="str">
        <f t="shared" si="1"/>
        <v>EN P2705 361</v>
      </c>
      <c r="C562" s="1" t="str">
        <f t="shared" si="2"/>
        <v>PT P2705</v>
      </c>
      <c r="E562" s="1" t="str">
        <f>IFERROR(__xludf.DUMMYFUNCTION("SPLIT(A:A,"" "",TRUE,TRUE)"),"EN")</f>
        <v>EN</v>
      </c>
      <c r="F562" s="1" t="str">
        <f>IFERROR(__xludf.DUMMYFUNCTION("""COMPUTED_VALUE"""),"P2705")</f>
        <v>P2705</v>
      </c>
      <c r="G562" s="1">
        <f>IFERROR(__xludf.DUMMYFUNCTION("""COMPUTED_VALUE"""),361.0)</f>
        <v>361</v>
      </c>
    </row>
    <row r="563">
      <c r="A563" s="1" t="str">
        <f t="shared" si="1"/>
        <v>EN P2997 124</v>
      </c>
      <c r="C563" s="1" t="str">
        <f t="shared" si="2"/>
        <v>PT P2997</v>
      </c>
      <c r="E563" s="1" t="str">
        <f>IFERROR(__xludf.DUMMYFUNCTION("SPLIT(A:A,"" "",TRUE,TRUE)"),"EN")</f>
        <v>EN</v>
      </c>
      <c r="F563" s="1" t="str">
        <f>IFERROR(__xludf.DUMMYFUNCTION("""COMPUTED_VALUE"""),"P2997")</f>
        <v>P2997</v>
      </c>
      <c r="G563" s="1">
        <f>IFERROR(__xludf.DUMMYFUNCTION("""COMPUTED_VALUE"""),124.0)</f>
        <v>124</v>
      </c>
    </row>
    <row r="564">
      <c r="A564" s="1" t="str">
        <f t="shared" si="1"/>
        <v>EN P3983 312</v>
      </c>
      <c r="C564" s="1" t="str">
        <f t="shared" si="2"/>
        <v>PT P3983</v>
      </c>
      <c r="E564" s="1" t="str">
        <f>IFERROR(__xludf.DUMMYFUNCTION("SPLIT(A:A,"" "",TRUE,TRUE)"),"EN")</f>
        <v>EN</v>
      </c>
      <c r="F564" s="1" t="str">
        <f>IFERROR(__xludf.DUMMYFUNCTION("""COMPUTED_VALUE"""),"P3983")</f>
        <v>P3983</v>
      </c>
      <c r="G564" s="1">
        <f>IFERROR(__xludf.DUMMYFUNCTION("""COMPUTED_VALUE"""),312.0)</f>
        <v>312</v>
      </c>
    </row>
    <row r="565">
      <c r="A565" s="1" t="str">
        <f t="shared" si="1"/>
        <v>EN P4557 14</v>
      </c>
      <c r="C565" s="1" t="str">
        <f t="shared" si="2"/>
        <v>PT P4557</v>
      </c>
      <c r="E565" s="1" t="str">
        <f>IFERROR(__xludf.DUMMYFUNCTION("SPLIT(A:A,"" "",TRUE,TRUE)"),"EN")</f>
        <v>EN</v>
      </c>
      <c r="F565" s="1" t="str">
        <f>IFERROR(__xludf.DUMMYFUNCTION("""COMPUTED_VALUE"""),"P4557")</f>
        <v>P4557</v>
      </c>
      <c r="G565" s="1">
        <f>IFERROR(__xludf.DUMMYFUNCTION("""COMPUTED_VALUE"""),14.0)</f>
        <v>14</v>
      </c>
    </row>
    <row r="566">
      <c r="A566" s="1" t="str">
        <f t="shared" si="1"/>
        <v>EN P5778 36</v>
      </c>
      <c r="C566" s="1" t="str">
        <f t="shared" si="2"/>
        <v>PT P5778</v>
      </c>
      <c r="E566" s="1" t="str">
        <f>IFERROR(__xludf.DUMMYFUNCTION("SPLIT(A:A,"" "",TRUE,TRUE)"),"EN")</f>
        <v>EN</v>
      </c>
      <c r="F566" s="1" t="str">
        <f>IFERROR(__xludf.DUMMYFUNCTION("""COMPUTED_VALUE"""),"P5778")</f>
        <v>P5778</v>
      </c>
      <c r="G566" s="1">
        <f>IFERROR(__xludf.DUMMYFUNCTION("""COMPUTED_VALUE"""),36.0)</f>
        <v>36</v>
      </c>
    </row>
    <row r="567">
      <c r="A567" s="1" t="str">
        <f t="shared" si="1"/>
        <v>EN P5489 223</v>
      </c>
      <c r="C567" s="1" t="str">
        <f t="shared" si="2"/>
        <v>PT P5489</v>
      </c>
      <c r="E567" s="1" t="str">
        <f>IFERROR(__xludf.DUMMYFUNCTION("SPLIT(A:A,"" "",TRUE,TRUE)"),"EN")</f>
        <v>EN</v>
      </c>
      <c r="F567" s="1" t="str">
        <f>IFERROR(__xludf.DUMMYFUNCTION("""COMPUTED_VALUE"""),"P5489")</f>
        <v>P5489</v>
      </c>
      <c r="G567" s="1">
        <f>IFERROR(__xludf.DUMMYFUNCTION("""COMPUTED_VALUE"""),223.0)</f>
        <v>223</v>
      </c>
    </row>
    <row r="568">
      <c r="A568" s="1" t="str">
        <f t="shared" si="1"/>
        <v>EN P4045 257</v>
      </c>
      <c r="C568" s="1" t="str">
        <f t="shared" si="2"/>
        <v>PT P4045</v>
      </c>
      <c r="E568" s="1" t="str">
        <f>IFERROR(__xludf.DUMMYFUNCTION("SPLIT(A:A,"" "",TRUE,TRUE)"),"EN")</f>
        <v>EN</v>
      </c>
      <c r="F568" s="1" t="str">
        <f>IFERROR(__xludf.DUMMYFUNCTION("""COMPUTED_VALUE"""),"P4045")</f>
        <v>P4045</v>
      </c>
      <c r="G568" s="1">
        <f>IFERROR(__xludf.DUMMYFUNCTION("""COMPUTED_VALUE"""),257.0)</f>
        <v>257</v>
      </c>
    </row>
    <row r="569">
      <c r="A569" s="1" t="str">
        <f t="shared" si="1"/>
        <v>EN P3247 171</v>
      </c>
      <c r="C569" s="1" t="str">
        <f t="shared" si="2"/>
        <v>PT P3247</v>
      </c>
      <c r="E569" s="1" t="str">
        <f>IFERROR(__xludf.DUMMYFUNCTION("SPLIT(A:A,"" "",TRUE,TRUE)"),"EN")</f>
        <v>EN</v>
      </c>
      <c r="F569" s="1" t="str">
        <f>IFERROR(__xludf.DUMMYFUNCTION("""COMPUTED_VALUE"""),"P3247")</f>
        <v>P3247</v>
      </c>
      <c r="G569" s="1">
        <f>IFERROR(__xludf.DUMMYFUNCTION("""COMPUTED_VALUE"""),171.0)</f>
        <v>171</v>
      </c>
    </row>
    <row r="570">
      <c r="A570" s="1" t="str">
        <f t="shared" si="1"/>
        <v>EN P5731 215</v>
      </c>
      <c r="C570" s="1" t="str">
        <f t="shared" si="2"/>
        <v>PT P5731</v>
      </c>
      <c r="E570" s="1" t="str">
        <f>IFERROR(__xludf.DUMMYFUNCTION("SPLIT(A:A,"" "",TRUE,TRUE)"),"EN")</f>
        <v>EN</v>
      </c>
      <c r="F570" s="1" t="str">
        <f>IFERROR(__xludf.DUMMYFUNCTION("""COMPUTED_VALUE"""),"P5731")</f>
        <v>P5731</v>
      </c>
      <c r="G570" s="1">
        <f>IFERROR(__xludf.DUMMYFUNCTION("""COMPUTED_VALUE"""),215.0)</f>
        <v>215</v>
      </c>
    </row>
    <row r="571">
      <c r="A571" s="1" t="str">
        <f t="shared" si="1"/>
        <v>EN P49 299</v>
      </c>
      <c r="C571" s="1" t="str">
        <f t="shared" si="2"/>
        <v>PT P49</v>
      </c>
      <c r="E571" s="1" t="str">
        <f>IFERROR(__xludf.DUMMYFUNCTION("SPLIT(A:A,"" "",TRUE,TRUE)"),"EN")</f>
        <v>EN</v>
      </c>
      <c r="F571" s="1" t="str">
        <f>IFERROR(__xludf.DUMMYFUNCTION("""COMPUTED_VALUE"""),"P49")</f>
        <v>P49</v>
      </c>
      <c r="G571" s="1">
        <f>IFERROR(__xludf.DUMMYFUNCTION("""COMPUTED_VALUE"""),299.0)</f>
        <v>299</v>
      </c>
    </row>
    <row r="572">
      <c r="A572" s="1" t="str">
        <f t="shared" si="1"/>
        <v>EN P5271 358</v>
      </c>
      <c r="C572" s="1" t="str">
        <f t="shared" si="2"/>
        <v>PT P5271</v>
      </c>
      <c r="E572" s="1" t="str">
        <f>IFERROR(__xludf.DUMMYFUNCTION("SPLIT(A:A,"" "",TRUE,TRUE)"),"EN")</f>
        <v>EN</v>
      </c>
      <c r="F572" s="1" t="str">
        <f>IFERROR(__xludf.DUMMYFUNCTION("""COMPUTED_VALUE"""),"P5271")</f>
        <v>P5271</v>
      </c>
      <c r="G572" s="1">
        <f>IFERROR(__xludf.DUMMYFUNCTION("""COMPUTED_VALUE"""),358.0)</f>
        <v>358</v>
      </c>
    </row>
    <row r="573">
      <c r="A573" s="1" t="str">
        <f t="shared" si="1"/>
        <v>EN P4678 380</v>
      </c>
      <c r="C573" s="1" t="str">
        <f t="shared" si="2"/>
        <v>PT P4678</v>
      </c>
      <c r="E573" s="1" t="str">
        <f>IFERROR(__xludf.DUMMYFUNCTION("SPLIT(A:A,"" "",TRUE,TRUE)"),"EN")</f>
        <v>EN</v>
      </c>
      <c r="F573" s="1" t="str">
        <f>IFERROR(__xludf.DUMMYFUNCTION("""COMPUTED_VALUE"""),"P4678")</f>
        <v>P4678</v>
      </c>
      <c r="G573" s="1">
        <f>IFERROR(__xludf.DUMMYFUNCTION("""COMPUTED_VALUE"""),380.0)</f>
        <v>380</v>
      </c>
    </row>
    <row r="574">
      <c r="A574" s="1" t="str">
        <f t="shared" si="1"/>
        <v>EN P5604 75</v>
      </c>
      <c r="C574" s="1" t="str">
        <f t="shared" si="2"/>
        <v>PT P5604</v>
      </c>
      <c r="E574" s="1" t="str">
        <f>IFERROR(__xludf.DUMMYFUNCTION("SPLIT(A:A,"" "",TRUE,TRUE)"),"EN")</f>
        <v>EN</v>
      </c>
      <c r="F574" s="1" t="str">
        <f>IFERROR(__xludf.DUMMYFUNCTION("""COMPUTED_VALUE"""),"P5604")</f>
        <v>P5604</v>
      </c>
      <c r="G574" s="1">
        <f>IFERROR(__xludf.DUMMYFUNCTION("""COMPUTED_VALUE"""),75.0)</f>
        <v>75</v>
      </c>
    </row>
    <row r="575">
      <c r="A575" s="1" t="str">
        <f t="shared" si="1"/>
        <v>EN P5760 129</v>
      </c>
      <c r="C575" s="1" t="str">
        <f t="shared" si="2"/>
        <v>PT P5760</v>
      </c>
      <c r="E575" s="1" t="str">
        <f>IFERROR(__xludf.DUMMYFUNCTION("SPLIT(A:A,"" "",TRUE,TRUE)"),"EN")</f>
        <v>EN</v>
      </c>
      <c r="F575" s="1" t="str">
        <f>IFERROR(__xludf.DUMMYFUNCTION("""COMPUTED_VALUE"""),"P5760")</f>
        <v>P5760</v>
      </c>
      <c r="G575" s="1">
        <f>IFERROR(__xludf.DUMMYFUNCTION("""COMPUTED_VALUE"""),129.0)</f>
        <v>129</v>
      </c>
    </row>
    <row r="576">
      <c r="A576" s="1" t="str">
        <f t="shared" si="1"/>
        <v>EN P4849 329</v>
      </c>
      <c r="C576" s="1" t="str">
        <f t="shared" si="2"/>
        <v>PT P4849</v>
      </c>
      <c r="E576" s="1" t="str">
        <f>IFERROR(__xludf.DUMMYFUNCTION("SPLIT(A:A,"" "",TRUE,TRUE)"),"EN")</f>
        <v>EN</v>
      </c>
      <c r="F576" s="1" t="str">
        <f>IFERROR(__xludf.DUMMYFUNCTION("""COMPUTED_VALUE"""),"P4849")</f>
        <v>P4849</v>
      </c>
      <c r="G576" s="1">
        <f>IFERROR(__xludf.DUMMYFUNCTION("""COMPUTED_VALUE"""),329.0)</f>
        <v>329</v>
      </c>
    </row>
    <row r="577">
      <c r="A577" s="1" t="str">
        <f t="shared" si="1"/>
        <v>EN P3670 280</v>
      </c>
      <c r="C577" s="1" t="str">
        <f t="shared" si="2"/>
        <v>PT P3670</v>
      </c>
      <c r="E577" s="1" t="str">
        <f>IFERROR(__xludf.DUMMYFUNCTION("SPLIT(A:A,"" "",TRUE,TRUE)"),"EN")</f>
        <v>EN</v>
      </c>
      <c r="F577" s="1" t="str">
        <f>IFERROR(__xludf.DUMMYFUNCTION("""COMPUTED_VALUE"""),"P3670")</f>
        <v>P3670</v>
      </c>
      <c r="G577" s="1">
        <f>IFERROR(__xludf.DUMMYFUNCTION("""COMPUTED_VALUE"""),280.0)</f>
        <v>280</v>
      </c>
    </row>
    <row r="578">
      <c r="A578" s="1" t="str">
        <f t="shared" si="1"/>
        <v>EN P1244 316</v>
      </c>
      <c r="C578" s="1" t="str">
        <f t="shared" si="2"/>
        <v>PT P1244</v>
      </c>
      <c r="E578" s="1" t="str">
        <f>IFERROR(__xludf.DUMMYFUNCTION("SPLIT(A:A,"" "",TRUE,TRUE)"),"EN")</f>
        <v>EN</v>
      </c>
      <c r="F578" s="1" t="str">
        <f>IFERROR(__xludf.DUMMYFUNCTION("""COMPUTED_VALUE"""),"P1244")</f>
        <v>P1244</v>
      </c>
      <c r="G578" s="1">
        <f>IFERROR(__xludf.DUMMYFUNCTION("""COMPUTED_VALUE"""),316.0)</f>
        <v>316</v>
      </c>
    </row>
    <row r="579">
      <c r="A579" s="1" t="str">
        <f t="shared" si="1"/>
        <v>EN P3271 166</v>
      </c>
      <c r="C579" s="1" t="str">
        <f t="shared" si="2"/>
        <v>PT P3271</v>
      </c>
      <c r="E579" s="1" t="str">
        <f>IFERROR(__xludf.DUMMYFUNCTION("SPLIT(A:A,"" "",TRUE,TRUE)"),"EN")</f>
        <v>EN</v>
      </c>
      <c r="F579" s="1" t="str">
        <f>IFERROR(__xludf.DUMMYFUNCTION("""COMPUTED_VALUE"""),"P3271")</f>
        <v>P3271</v>
      </c>
      <c r="G579" s="1">
        <f>IFERROR(__xludf.DUMMYFUNCTION("""COMPUTED_VALUE"""),166.0)</f>
        <v>166</v>
      </c>
    </row>
    <row r="580">
      <c r="A580" s="1" t="str">
        <f t="shared" si="1"/>
        <v>EN P1079 336</v>
      </c>
      <c r="C580" s="1" t="str">
        <f t="shared" si="2"/>
        <v>PT P1079</v>
      </c>
      <c r="E580" s="1" t="str">
        <f>IFERROR(__xludf.DUMMYFUNCTION("SPLIT(A:A,"" "",TRUE,TRUE)"),"EN")</f>
        <v>EN</v>
      </c>
      <c r="F580" s="1" t="str">
        <f>IFERROR(__xludf.DUMMYFUNCTION("""COMPUTED_VALUE"""),"P1079")</f>
        <v>P1079</v>
      </c>
      <c r="G580" s="1">
        <f>IFERROR(__xludf.DUMMYFUNCTION("""COMPUTED_VALUE"""),336.0)</f>
        <v>336</v>
      </c>
    </row>
    <row r="581">
      <c r="A581" s="1" t="str">
        <f t="shared" si="1"/>
        <v>EN P4408 159</v>
      </c>
      <c r="C581" s="1" t="str">
        <f t="shared" si="2"/>
        <v>PT P4408</v>
      </c>
      <c r="E581" s="1" t="str">
        <f>IFERROR(__xludf.DUMMYFUNCTION("SPLIT(A:A,"" "",TRUE,TRUE)"),"EN")</f>
        <v>EN</v>
      </c>
      <c r="F581" s="1" t="str">
        <f>IFERROR(__xludf.DUMMYFUNCTION("""COMPUTED_VALUE"""),"P4408")</f>
        <v>P4408</v>
      </c>
      <c r="G581" s="1">
        <f>IFERROR(__xludf.DUMMYFUNCTION("""COMPUTED_VALUE"""),159.0)</f>
        <v>159</v>
      </c>
    </row>
    <row r="582">
      <c r="A582" s="1" t="str">
        <f t="shared" si="1"/>
        <v>EN P5150 316</v>
      </c>
      <c r="C582" s="1" t="str">
        <f t="shared" si="2"/>
        <v>PT P5150</v>
      </c>
      <c r="E582" s="1" t="str">
        <f>IFERROR(__xludf.DUMMYFUNCTION("SPLIT(A:A,"" "",TRUE,TRUE)"),"EN")</f>
        <v>EN</v>
      </c>
      <c r="F582" s="1" t="str">
        <f>IFERROR(__xludf.DUMMYFUNCTION("""COMPUTED_VALUE"""),"P5150")</f>
        <v>P5150</v>
      </c>
      <c r="G582" s="1">
        <f>IFERROR(__xludf.DUMMYFUNCTION("""COMPUTED_VALUE"""),316.0)</f>
        <v>316</v>
      </c>
    </row>
    <row r="583">
      <c r="A583" s="1" t="str">
        <f t="shared" si="1"/>
        <v>EN P1493 91</v>
      </c>
      <c r="C583" s="1" t="str">
        <f t="shared" si="2"/>
        <v>PT P1493</v>
      </c>
      <c r="E583" s="1" t="str">
        <f>IFERROR(__xludf.DUMMYFUNCTION("SPLIT(A:A,"" "",TRUE,TRUE)"),"EN")</f>
        <v>EN</v>
      </c>
      <c r="F583" s="1" t="str">
        <f>IFERROR(__xludf.DUMMYFUNCTION("""COMPUTED_VALUE"""),"P1493")</f>
        <v>P1493</v>
      </c>
      <c r="G583" s="1">
        <f>IFERROR(__xludf.DUMMYFUNCTION("""COMPUTED_VALUE"""),91.0)</f>
        <v>91</v>
      </c>
    </row>
    <row r="584">
      <c r="A584" s="1" t="str">
        <f t="shared" si="1"/>
        <v>EN P4808 137</v>
      </c>
      <c r="C584" s="1" t="str">
        <f t="shared" si="2"/>
        <v>PT P4808</v>
      </c>
      <c r="E584" s="1" t="str">
        <f>IFERROR(__xludf.DUMMYFUNCTION("SPLIT(A:A,"" "",TRUE,TRUE)"),"EN")</f>
        <v>EN</v>
      </c>
      <c r="F584" s="1" t="str">
        <f>IFERROR(__xludf.DUMMYFUNCTION("""COMPUTED_VALUE"""),"P4808")</f>
        <v>P4808</v>
      </c>
      <c r="G584" s="1">
        <f>IFERROR(__xludf.DUMMYFUNCTION("""COMPUTED_VALUE"""),137.0)</f>
        <v>137</v>
      </c>
    </row>
    <row r="585">
      <c r="A585" s="1" t="str">
        <f t="shared" si="1"/>
        <v>EN P3617 261</v>
      </c>
      <c r="C585" s="1" t="str">
        <f t="shared" si="2"/>
        <v>PT P3617</v>
      </c>
      <c r="E585" s="1" t="str">
        <f>IFERROR(__xludf.DUMMYFUNCTION("SPLIT(A:A,"" "",TRUE,TRUE)"),"EN")</f>
        <v>EN</v>
      </c>
      <c r="F585" s="1" t="str">
        <f>IFERROR(__xludf.DUMMYFUNCTION("""COMPUTED_VALUE"""),"P3617")</f>
        <v>P3617</v>
      </c>
      <c r="G585" s="1">
        <f>IFERROR(__xludf.DUMMYFUNCTION("""COMPUTED_VALUE"""),261.0)</f>
        <v>261</v>
      </c>
    </row>
    <row r="586">
      <c r="A586" s="1" t="str">
        <f t="shared" si="1"/>
        <v>EN P829 392</v>
      </c>
      <c r="C586" s="1" t="str">
        <f t="shared" si="2"/>
        <v>PT P829</v>
      </c>
      <c r="E586" s="1" t="str">
        <f>IFERROR(__xludf.DUMMYFUNCTION("SPLIT(A:A,"" "",TRUE,TRUE)"),"EN")</f>
        <v>EN</v>
      </c>
      <c r="F586" s="1" t="str">
        <f>IFERROR(__xludf.DUMMYFUNCTION("""COMPUTED_VALUE"""),"P829")</f>
        <v>P829</v>
      </c>
      <c r="G586" s="1">
        <f>IFERROR(__xludf.DUMMYFUNCTION("""COMPUTED_VALUE"""),392.0)</f>
        <v>392</v>
      </c>
    </row>
    <row r="587">
      <c r="A587" s="1" t="str">
        <f t="shared" si="1"/>
        <v>EN P4425 28</v>
      </c>
      <c r="C587" s="1" t="str">
        <f t="shared" si="2"/>
        <v>PT P4425</v>
      </c>
      <c r="E587" s="1" t="str">
        <f>IFERROR(__xludf.DUMMYFUNCTION("SPLIT(A:A,"" "",TRUE,TRUE)"),"EN")</f>
        <v>EN</v>
      </c>
      <c r="F587" s="1" t="str">
        <f>IFERROR(__xludf.DUMMYFUNCTION("""COMPUTED_VALUE"""),"P4425")</f>
        <v>P4425</v>
      </c>
      <c r="G587" s="1">
        <f>IFERROR(__xludf.DUMMYFUNCTION("""COMPUTED_VALUE"""),28.0)</f>
        <v>28</v>
      </c>
    </row>
    <row r="588">
      <c r="A588" s="1" t="str">
        <f t="shared" si="1"/>
        <v>EN P3235 111</v>
      </c>
      <c r="C588" s="1" t="str">
        <f t="shared" si="2"/>
        <v>PT P3235</v>
      </c>
      <c r="E588" s="1" t="str">
        <f>IFERROR(__xludf.DUMMYFUNCTION("SPLIT(A:A,"" "",TRUE,TRUE)"),"EN")</f>
        <v>EN</v>
      </c>
      <c r="F588" s="1" t="str">
        <f>IFERROR(__xludf.DUMMYFUNCTION("""COMPUTED_VALUE"""),"P3235")</f>
        <v>P3235</v>
      </c>
      <c r="G588" s="1">
        <f>IFERROR(__xludf.DUMMYFUNCTION("""COMPUTED_VALUE"""),111.0)</f>
        <v>111</v>
      </c>
    </row>
    <row r="589">
      <c r="A589" s="1" t="str">
        <f t="shared" si="1"/>
        <v>EN P2420 156</v>
      </c>
      <c r="C589" s="1" t="str">
        <f t="shared" si="2"/>
        <v>PT P2420</v>
      </c>
      <c r="E589" s="1" t="str">
        <f>IFERROR(__xludf.DUMMYFUNCTION("SPLIT(A:A,"" "",TRUE,TRUE)"),"EN")</f>
        <v>EN</v>
      </c>
      <c r="F589" s="1" t="str">
        <f>IFERROR(__xludf.DUMMYFUNCTION("""COMPUTED_VALUE"""),"P2420")</f>
        <v>P2420</v>
      </c>
      <c r="G589" s="1">
        <f>IFERROR(__xludf.DUMMYFUNCTION("""COMPUTED_VALUE"""),156.0)</f>
        <v>156</v>
      </c>
    </row>
    <row r="590">
      <c r="A590" s="1" t="str">
        <f t="shared" si="1"/>
        <v>EN P3762 143</v>
      </c>
      <c r="C590" s="1" t="str">
        <f t="shared" si="2"/>
        <v>PT P3762</v>
      </c>
      <c r="E590" s="1" t="str">
        <f>IFERROR(__xludf.DUMMYFUNCTION("SPLIT(A:A,"" "",TRUE,TRUE)"),"EN")</f>
        <v>EN</v>
      </c>
      <c r="F590" s="1" t="str">
        <f>IFERROR(__xludf.DUMMYFUNCTION("""COMPUTED_VALUE"""),"P3762")</f>
        <v>P3762</v>
      </c>
      <c r="G590" s="1">
        <f>IFERROR(__xludf.DUMMYFUNCTION("""COMPUTED_VALUE"""),143.0)</f>
        <v>143</v>
      </c>
    </row>
    <row r="591">
      <c r="A591" s="1" t="str">
        <f t="shared" si="1"/>
        <v>EN P3600 216</v>
      </c>
      <c r="C591" s="1" t="str">
        <f t="shared" si="2"/>
        <v>PT P3600</v>
      </c>
      <c r="E591" s="1" t="str">
        <f>IFERROR(__xludf.DUMMYFUNCTION("SPLIT(A:A,"" "",TRUE,TRUE)"),"EN")</f>
        <v>EN</v>
      </c>
      <c r="F591" s="1" t="str">
        <f>IFERROR(__xludf.DUMMYFUNCTION("""COMPUTED_VALUE"""),"P3600")</f>
        <v>P3600</v>
      </c>
      <c r="G591" s="1">
        <f>IFERROR(__xludf.DUMMYFUNCTION("""COMPUTED_VALUE"""),216.0)</f>
        <v>216</v>
      </c>
    </row>
    <row r="592">
      <c r="A592" s="1" t="str">
        <f t="shared" si="1"/>
        <v>EN P4920 373</v>
      </c>
      <c r="C592" s="1" t="str">
        <f t="shared" si="2"/>
        <v>PT P4920</v>
      </c>
      <c r="E592" s="1" t="str">
        <f>IFERROR(__xludf.DUMMYFUNCTION("SPLIT(A:A,"" "",TRUE,TRUE)"),"EN")</f>
        <v>EN</v>
      </c>
      <c r="F592" s="1" t="str">
        <f>IFERROR(__xludf.DUMMYFUNCTION("""COMPUTED_VALUE"""),"P4920")</f>
        <v>P4920</v>
      </c>
      <c r="G592" s="1">
        <f>IFERROR(__xludf.DUMMYFUNCTION("""COMPUTED_VALUE"""),373.0)</f>
        <v>373</v>
      </c>
    </row>
    <row r="593">
      <c r="A593" s="1" t="str">
        <f t="shared" si="1"/>
        <v>EN P5096 400</v>
      </c>
      <c r="C593" s="1" t="str">
        <f t="shared" si="2"/>
        <v>PT P5096</v>
      </c>
      <c r="E593" s="1" t="str">
        <f>IFERROR(__xludf.DUMMYFUNCTION("SPLIT(A:A,"" "",TRUE,TRUE)"),"EN")</f>
        <v>EN</v>
      </c>
      <c r="F593" s="1" t="str">
        <f>IFERROR(__xludf.DUMMYFUNCTION("""COMPUTED_VALUE"""),"P5096")</f>
        <v>P5096</v>
      </c>
      <c r="G593" s="1">
        <f>IFERROR(__xludf.DUMMYFUNCTION("""COMPUTED_VALUE"""),400.0)</f>
        <v>400</v>
      </c>
    </row>
    <row r="594">
      <c r="A594" s="1" t="str">
        <f t="shared" si="1"/>
        <v>EN P4542 337</v>
      </c>
      <c r="C594" s="1" t="str">
        <f t="shared" si="2"/>
        <v>PT P4542</v>
      </c>
      <c r="E594" s="1" t="str">
        <f>IFERROR(__xludf.DUMMYFUNCTION("SPLIT(A:A,"" "",TRUE,TRUE)"),"EN")</f>
        <v>EN</v>
      </c>
      <c r="F594" s="1" t="str">
        <f>IFERROR(__xludf.DUMMYFUNCTION("""COMPUTED_VALUE"""),"P4542")</f>
        <v>P4542</v>
      </c>
      <c r="G594" s="1">
        <f>IFERROR(__xludf.DUMMYFUNCTION("""COMPUTED_VALUE"""),337.0)</f>
        <v>337</v>
      </c>
    </row>
    <row r="595">
      <c r="A595" s="1" t="str">
        <f t="shared" si="1"/>
        <v>EN P3087 250</v>
      </c>
      <c r="C595" s="1" t="str">
        <f t="shared" si="2"/>
        <v>PT P3087</v>
      </c>
      <c r="E595" s="1" t="str">
        <f>IFERROR(__xludf.DUMMYFUNCTION("SPLIT(A:A,"" "",TRUE,TRUE)"),"EN")</f>
        <v>EN</v>
      </c>
      <c r="F595" s="1" t="str">
        <f>IFERROR(__xludf.DUMMYFUNCTION("""COMPUTED_VALUE"""),"P3087")</f>
        <v>P3087</v>
      </c>
      <c r="G595" s="1">
        <f>IFERROR(__xludf.DUMMYFUNCTION("""COMPUTED_VALUE"""),250.0)</f>
        <v>250</v>
      </c>
    </row>
    <row r="596">
      <c r="A596" s="1" t="str">
        <f t="shared" si="1"/>
        <v>EN P2338 337</v>
      </c>
      <c r="C596" s="1" t="str">
        <f t="shared" si="2"/>
        <v>PT P2338</v>
      </c>
      <c r="E596" s="1" t="str">
        <f>IFERROR(__xludf.DUMMYFUNCTION("SPLIT(A:A,"" "",TRUE,TRUE)"),"EN")</f>
        <v>EN</v>
      </c>
      <c r="F596" s="1" t="str">
        <f>IFERROR(__xludf.DUMMYFUNCTION("""COMPUTED_VALUE"""),"P2338")</f>
        <v>P2338</v>
      </c>
      <c r="G596" s="1">
        <f>IFERROR(__xludf.DUMMYFUNCTION("""COMPUTED_VALUE"""),337.0)</f>
        <v>337</v>
      </c>
    </row>
    <row r="597">
      <c r="A597" s="1" t="str">
        <f t="shared" si="1"/>
        <v>EN P450 53</v>
      </c>
      <c r="C597" s="1" t="str">
        <f t="shared" si="2"/>
        <v>PT P450</v>
      </c>
      <c r="E597" s="1" t="str">
        <f>IFERROR(__xludf.DUMMYFUNCTION("SPLIT(A:A,"" "",TRUE,TRUE)"),"EN")</f>
        <v>EN</v>
      </c>
      <c r="F597" s="1" t="str">
        <f>IFERROR(__xludf.DUMMYFUNCTION("""COMPUTED_VALUE"""),"P450")</f>
        <v>P450</v>
      </c>
      <c r="G597" s="1">
        <f>IFERROR(__xludf.DUMMYFUNCTION("""COMPUTED_VALUE"""),53.0)</f>
        <v>53</v>
      </c>
    </row>
    <row r="598">
      <c r="A598" s="1" t="str">
        <f t="shared" si="1"/>
        <v>EN P3300 339</v>
      </c>
      <c r="C598" s="1" t="str">
        <f t="shared" si="2"/>
        <v>PT P3300</v>
      </c>
      <c r="E598" s="1" t="str">
        <f>IFERROR(__xludf.DUMMYFUNCTION("SPLIT(A:A,"" "",TRUE,TRUE)"),"EN")</f>
        <v>EN</v>
      </c>
      <c r="F598" s="1" t="str">
        <f>IFERROR(__xludf.DUMMYFUNCTION("""COMPUTED_VALUE"""),"P3300")</f>
        <v>P3300</v>
      </c>
      <c r="G598" s="1">
        <f>IFERROR(__xludf.DUMMYFUNCTION("""COMPUTED_VALUE"""),339.0)</f>
        <v>339</v>
      </c>
    </row>
    <row r="599">
      <c r="A599" s="1" t="str">
        <f t="shared" si="1"/>
        <v>EN P1528 286</v>
      </c>
      <c r="C599" s="1" t="str">
        <f t="shared" si="2"/>
        <v>PT P1528</v>
      </c>
      <c r="E599" s="1" t="str">
        <f>IFERROR(__xludf.DUMMYFUNCTION("SPLIT(A:A,"" "",TRUE,TRUE)"),"EN")</f>
        <v>EN</v>
      </c>
      <c r="F599" s="1" t="str">
        <f>IFERROR(__xludf.DUMMYFUNCTION("""COMPUTED_VALUE"""),"P1528")</f>
        <v>P1528</v>
      </c>
      <c r="G599" s="1">
        <f>IFERROR(__xludf.DUMMYFUNCTION("""COMPUTED_VALUE"""),286.0)</f>
        <v>286</v>
      </c>
    </row>
    <row r="600">
      <c r="A600" s="1" t="str">
        <f t="shared" si="1"/>
        <v>EN P1807 324</v>
      </c>
      <c r="C600" s="1" t="str">
        <f t="shared" si="2"/>
        <v>PT P1807</v>
      </c>
      <c r="E600" s="1" t="str">
        <f>IFERROR(__xludf.DUMMYFUNCTION("SPLIT(A:A,"" "",TRUE,TRUE)"),"EN")</f>
        <v>EN</v>
      </c>
      <c r="F600" s="1" t="str">
        <f>IFERROR(__xludf.DUMMYFUNCTION("""COMPUTED_VALUE"""),"P1807")</f>
        <v>P1807</v>
      </c>
      <c r="G600" s="1">
        <f>IFERROR(__xludf.DUMMYFUNCTION("""COMPUTED_VALUE"""),324.0)</f>
        <v>324</v>
      </c>
    </row>
    <row r="601">
      <c r="A601" s="1" t="str">
        <f t="shared" si="1"/>
        <v>EN P1005 95</v>
      </c>
      <c r="C601" s="1" t="str">
        <f t="shared" si="2"/>
        <v>PT P1005</v>
      </c>
      <c r="E601" s="1" t="str">
        <f>IFERROR(__xludf.DUMMYFUNCTION("SPLIT(A:A,"" "",TRUE,TRUE)"),"EN")</f>
        <v>EN</v>
      </c>
      <c r="F601" s="1" t="str">
        <f>IFERROR(__xludf.DUMMYFUNCTION("""COMPUTED_VALUE"""),"P1005")</f>
        <v>P1005</v>
      </c>
      <c r="G601" s="1">
        <f>IFERROR(__xludf.DUMMYFUNCTION("""COMPUTED_VALUE"""),95.0)</f>
        <v>95</v>
      </c>
    </row>
    <row r="602">
      <c r="A602" s="1" t="str">
        <f t="shared" si="1"/>
        <v>EN P3970 341</v>
      </c>
      <c r="C602" s="1" t="str">
        <f t="shared" si="2"/>
        <v>PT P3970</v>
      </c>
      <c r="E602" s="1" t="str">
        <f>IFERROR(__xludf.DUMMYFUNCTION("SPLIT(A:A,"" "",TRUE,TRUE)"),"EN")</f>
        <v>EN</v>
      </c>
      <c r="F602" s="1" t="str">
        <f>IFERROR(__xludf.DUMMYFUNCTION("""COMPUTED_VALUE"""),"P3970")</f>
        <v>P3970</v>
      </c>
      <c r="G602" s="1">
        <f>IFERROR(__xludf.DUMMYFUNCTION("""COMPUTED_VALUE"""),341.0)</f>
        <v>341</v>
      </c>
    </row>
    <row r="603">
      <c r="A603" s="1" t="str">
        <f t="shared" si="1"/>
        <v>EN P1156 312</v>
      </c>
      <c r="C603" s="1" t="str">
        <f t="shared" si="2"/>
        <v>PT P1156</v>
      </c>
      <c r="E603" s="1" t="str">
        <f>IFERROR(__xludf.DUMMYFUNCTION("SPLIT(A:A,"" "",TRUE,TRUE)"),"EN")</f>
        <v>EN</v>
      </c>
      <c r="F603" s="1" t="str">
        <f>IFERROR(__xludf.DUMMYFUNCTION("""COMPUTED_VALUE"""),"P1156")</f>
        <v>P1156</v>
      </c>
      <c r="G603" s="1">
        <f>IFERROR(__xludf.DUMMYFUNCTION("""COMPUTED_VALUE"""),312.0)</f>
        <v>312</v>
      </c>
    </row>
    <row r="604">
      <c r="A604" s="1" t="str">
        <f t="shared" si="1"/>
        <v>EN P2131 156</v>
      </c>
      <c r="C604" s="1" t="str">
        <f t="shared" si="2"/>
        <v>PT P2131</v>
      </c>
      <c r="E604" s="1" t="str">
        <f>IFERROR(__xludf.DUMMYFUNCTION("SPLIT(A:A,"" "",TRUE,TRUE)"),"EN")</f>
        <v>EN</v>
      </c>
      <c r="F604" s="1" t="str">
        <f>IFERROR(__xludf.DUMMYFUNCTION("""COMPUTED_VALUE"""),"P2131")</f>
        <v>P2131</v>
      </c>
      <c r="G604" s="1">
        <f>IFERROR(__xludf.DUMMYFUNCTION("""COMPUTED_VALUE"""),156.0)</f>
        <v>156</v>
      </c>
    </row>
    <row r="605">
      <c r="A605" s="1" t="str">
        <f t="shared" si="1"/>
        <v>EN P715 103</v>
      </c>
      <c r="C605" s="1" t="str">
        <f t="shared" si="2"/>
        <v>PT P715</v>
      </c>
      <c r="E605" s="1" t="str">
        <f>IFERROR(__xludf.DUMMYFUNCTION("SPLIT(A:A,"" "",TRUE,TRUE)"),"EN")</f>
        <v>EN</v>
      </c>
      <c r="F605" s="1" t="str">
        <f>IFERROR(__xludf.DUMMYFUNCTION("""COMPUTED_VALUE"""),"P715")</f>
        <v>P715</v>
      </c>
      <c r="G605" s="1">
        <f>IFERROR(__xludf.DUMMYFUNCTION("""COMPUTED_VALUE"""),103.0)</f>
        <v>103</v>
      </c>
    </row>
    <row r="606">
      <c r="A606" s="1" t="str">
        <f t="shared" si="1"/>
        <v>EN P517 172</v>
      </c>
      <c r="C606" s="1" t="str">
        <f t="shared" si="2"/>
        <v>PT P517</v>
      </c>
      <c r="E606" s="1" t="str">
        <f>IFERROR(__xludf.DUMMYFUNCTION("SPLIT(A:A,"" "",TRUE,TRUE)"),"EN")</f>
        <v>EN</v>
      </c>
      <c r="F606" s="1" t="str">
        <f>IFERROR(__xludf.DUMMYFUNCTION("""COMPUTED_VALUE"""),"P517")</f>
        <v>P517</v>
      </c>
      <c r="G606" s="1">
        <f>IFERROR(__xludf.DUMMYFUNCTION("""COMPUTED_VALUE"""),172.0)</f>
        <v>172</v>
      </c>
    </row>
    <row r="607">
      <c r="A607" s="1" t="str">
        <f t="shared" si="1"/>
        <v>EN P1270 91</v>
      </c>
      <c r="C607" s="1" t="str">
        <f t="shared" si="2"/>
        <v>PT P1270</v>
      </c>
      <c r="E607" s="1" t="str">
        <f>IFERROR(__xludf.DUMMYFUNCTION("SPLIT(A:A,"" "",TRUE,TRUE)"),"EN")</f>
        <v>EN</v>
      </c>
      <c r="F607" s="1" t="str">
        <f>IFERROR(__xludf.DUMMYFUNCTION("""COMPUTED_VALUE"""),"P1270")</f>
        <v>P1270</v>
      </c>
      <c r="G607" s="1">
        <f>IFERROR(__xludf.DUMMYFUNCTION("""COMPUTED_VALUE"""),91.0)</f>
        <v>91</v>
      </c>
    </row>
    <row r="608">
      <c r="A608" s="1" t="str">
        <f t="shared" si="1"/>
        <v>EN P2790 161</v>
      </c>
      <c r="C608" s="1" t="str">
        <f t="shared" si="2"/>
        <v>PT P2790</v>
      </c>
      <c r="E608" s="1" t="str">
        <f>IFERROR(__xludf.DUMMYFUNCTION("SPLIT(A:A,"" "",TRUE,TRUE)"),"EN")</f>
        <v>EN</v>
      </c>
      <c r="F608" s="1" t="str">
        <f>IFERROR(__xludf.DUMMYFUNCTION("""COMPUTED_VALUE"""),"P2790")</f>
        <v>P2790</v>
      </c>
      <c r="G608" s="1">
        <f>IFERROR(__xludf.DUMMYFUNCTION("""COMPUTED_VALUE"""),161.0)</f>
        <v>161</v>
      </c>
    </row>
    <row r="609">
      <c r="A609" s="1" t="str">
        <f t="shared" si="1"/>
        <v>EN P1438 33</v>
      </c>
      <c r="C609" s="1" t="str">
        <f t="shared" si="2"/>
        <v>PT P1438</v>
      </c>
      <c r="E609" s="1" t="str">
        <f>IFERROR(__xludf.DUMMYFUNCTION("SPLIT(A:A,"" "",TRUE,TRUE)"),"EN")</f>
        <v>EN</v>
      </c>
      <c r="F609" s="1" t="str">
        <f>IFERROR(__xludf.DUMMYFUNCTION("""COMPUTED_VALUE"""),"P1438")</f>
        <v>P1438</v>
      </c>
      <c r="G609" s="1">
        <f>IFERROR(__xludf.DUMMYFUNCTION("""COMPUTED_VALUE"""),33.0)</f>
        <v>33</v>
      </c>
    </row>
    <row r="610">
      <c r="A610" s="1" t="str">
        <f t="shared" si="1"/>
        <v>EN P679 180</v>
      </c>
      <c r="C610" s="1" t="str">
        <f t="shared" si="2"/>
        <v>PT P679</v>
      </c>
      <c r="E610" s="1" t="str">
        <f>IFERROR(__xludf.DUMMYFUNCTION("SPLIT(A:A,"" "",TRUE,TRUE)"),"EN")</f>
        <v>EN</v>
      </c>
      <c r="F610" s="1" t="str">
        <f>IFERROR(__xludf.DUMMYFUNCTION("""COMPUTED_VALUE"""),"P679")</f>
        <v>P679</v>
      </c>
      <c r="G610" s="1">
        <f>IFERROR(__xludf.DUMMYFUNCTION("""COMPUTED_VALUE"""),180.0)</f>
        <v>180</v>
      </c>
    </row>
    <row r="611">
      <c r="A611" s="1" t="str">
        <f t="shared" si="1"/>
        <v>EN P1120 68</v>
      </c>
      <c r="C611" s="1" t="str">
        <f t="shared" si="2"/>
        <v>PT P1120</v>
      </c>
      <c r="E611" s="1" t="str">
        <f>IFERROR(__xludf.DUMMYFUNCTION("SPLIT(A:A,"" "",TRUE,TRUE)"),"EN")</f>
        <v>EN</v>
      </c>
      <c r="F611" s="1" t="str">
        <f>IFERROR(__xludf.DUMMYFUNCTION("""COMPUTED_VALUE"""),"P1120")</f>
        <v>P1120</v>
      </c>
      <c r="G611" s="1">
        <f>IFERROR(__xludf.DUMMYFUNCTION("""COMPUTED_VALUE"""),68.0)</f>
        <v>68</v>
      </c>
    </row>
    <row r="612">
      <c r="A612" s="1" t="str">
        <f t="shared" si="1"/>
        <v>EN P4020 113</v>
      </c>
      <c r="C612" s="1" t="str">
        <f t="shared" si="2"/>
        <v>PT P4020</v>
      </c>
      <c r="E612" s="1" t="str">
        <f>IFERROR(__xludf.DUMMYFUNCTION("SPLIT(A:A,"" "",TRUE,TRUE)"),"EN")</f>
        <v>EN</v>
      </c>
      <c r="F612" s="1" t="str">
        <f>IFERROR(__xludf.DUMMYFUNCTION("""COMPUTED_VALUE"""),"P4020")</f>
        <v>P4020</v>
      </c>
      <c r="G612" s="1">
        <f>IFERROR(__xludf.DUMMYFUNCTION("""COMPUTED_VALUE"""),113.0)</f>
        <v>113</v>
      </c>
    </row>
    <row r="613">
      <c r="A613" s="1" t="str">
        <f t="shared" si="1"/>
        <v>EN P1847 256</v>
      </c>
      <c r="C613" s="1" t="str">
        <f t="shared" si="2"/>
        <v>PT P1847</v>
      </c>
      <c r="E613" s="1" t="str">
        <f>IFERROR(__xludf.DUMMYFUNCTION("SPLIT(A:A,"" "",TRUE,TRUE)"),"EN")</f>
        <v>EN</v>
      </c>
      <c r="F613" s="1" t="str">
        <f>IFERROR(__xludf.DUMMYFUNCTION("""COMPUTED_VALUE"""),"P1847")</f>
        <v>P1847</v>
      </c>
      <c r="G613" s="1">
        <f>IFERROR(__xludf.DUMMYFUNCTION("""COMPUTED_VALUE"""),256.0)</f>
        <v>256</v>
      </c>
    </row>
    <row r="614">
      <c r="A614" s="1" t="str">
        <f t="shared" si="1"/>
        <v>EN P2336 139</v>
      </c>
      <c r="C614" s="1" t="str">
        <f t="shared" si="2"/>
        <v>PT P2336</v>
      </c>
      <c r="E614" s="1" t="str">
        <f>IFERROR(__xludf.DUMMYFUNCTION("SPLIT(A:A,"" "",TRUE,TRUE)"),"EN")</f>
        <v>EN</v>
      </c>
      <c r="F614" s="1" t="str">
        <f>IFERROR(__xludf.DUMMYFUNCTION("""COMPUTED_VALUE"""),"P2336")</f>
        <v>P2336</v>
      </c>
      <c r="G614" s="1">
        <f>IFERROR(__xludf.DUMMYFUNCTION("""COMPUTED_VALUE"""),139.0)</f>
        <v>139</v>
      </c>
    </row>
    <row r="615">
      <c r="A615" s="1" t="str">
        <f t="shared" si="1"/>
        <v>EN P2655 53</v>
      </c>
      <c r="C615" s="1" t="str">
        <f t="shared" si="2"/>
        <v>PT P2655</v>
      </c>
      <c r="E615" s="1" t="str">
        <f>IFERROR(__xludf.DUMMYFUNCTION("SPLIT(A:A,"" "",TRUE,TRUE)"),"EN")</f>
        <v>EN</v>
      </c>
      <c r="F615" s="1" t="str">
        <f>IFERROR(__xludf.DUMMYFUNCTION("""COMPUTED_VALUE"""),"P2655")</f>
        <v>P2655</v>
      </c>
      <c r="G615" s="1">
        <f>IFERROR(__xludf.DUMMYFUNCTION("""COMPUTED_VALUE"""),53.0)</f>
        <v>53</v>
      </c>
    </row>
    <row r="616">
      <c r="A616" s="1" t="str">
        <f t="shared" si="1"/>
        <v>EN P4609 132</v>
      </c>
      <c r="C616" s="1" t="str">
        <f t="shared" si="2"/>
        <v>PT P4609</v>
      </c>
      <c r="E616" s="1" t="str">
        <f>IFERROR(__xludf.DUMMYFUNCTION("SPLIT(A:A,"" "",TRUE,TRUE)"),"EN")</f>
        <v>EN</v>
      </c>
      <c r="F616" s="1" t="str">
        <f>IFERROR(__xludf.DUMMYFUNCTION("""COMPUTED_VALUE"""),"P4609")</f>
        <v>P4609</v>
      </c>
      <c r="G616" s="1">
        <f>IFERROR(__xludf.DUMMYFUNCTION("""COMPUTED_VALUE"""),132.0)</f>
        <v>132</v>
      </c>
    </row>
    <row r="617">
      <c r="A617" s="1" t="str">
        <f t="shared" si="1"/>
        <v>EN P12 315</v>
      </c>
      <c r="C617" s="1" t="str">
        <f t="shared" si="2"/>
        <v>PT P12</v>
      </c>
      <c r="E617" s="1" t="str">
        <f>IFERROR(__xludf.DUMMYFUNCTION("SPLIT(A:A,"" "",TRUE,TRUE)"),"EN")</f>
        <v>EN</v>
      </c>
      <c r="F617" s="1" t="str">
        <f>IFERROR(__xludf.DUMMYFUNCTION("""COMPUTED_VALUE"""),"P12")</f>
        <v>P12</v>
      </c>
      <c r="G617" s="1">
        <f>IFERROR(__xludf.DUMMYFUNCTION("""COMPUTED_VALUE"""),315.0)</f>
        <v>315</v>
      </c>
    </row>
    <row r="618">
      <c r="A618" s="1" t="str">
        <f t="shared" si="1"/>
        <v>EN P1071 274</v>
      </c>
      <c r="C618" s="1" t="str">
        <f t="shared" si="2"/>
        <v>PT P1071</v>
      </c>
      <c r="E618" s="1" t="str">
        <f>IFERROR(__xludf.DUMMYFUNCTION("SPLIT(A:A,"" "",TRUE,TRUE)"),"EN")</f>
        <v>EN</v>
      </c>
      <c r="F618" s="1" t="str">
        <f>IFERROR(__xludf.DUMMYFUNCTION("""COMPUTED_VALUE"""),"P1071")</f>
        <v>P1071</v>
      </c>
      <c r="G618" s="1">
        <f>IFERROR(__xludf.DUMMYFUNCTION("""COMPUTED_VALUE"""),274.0)</f>
        <v>274</v>
      </c>
    </row>
    <row r="619">
      <c r="A619" s="1" t="str">
        <f t="shared" si="1"/>
        <v>EN P5115 180</v>
      </c>
      <c r="C619" s="1" t="str">
        <f t="shared" si="2"/>
        <v>PT P5115</v>
      </c>
      <c r="E619" s="1" t="str">
        <f>IFERROR(__xludf.DUMMYFUNCTION("SPLIT(A:A,"" "",TRUE,TRUE)"),"EN")</f>
        <v>EN</v>
      </c>
      <c r="F619" s="1" t="str">
        <f>IFERROR(__xludf.DUMMYFUNCTION("""COMPUTED_VALUE"""),"P5115")</f>
        <v>P5115</v>
      </c>
      <c r="G619" s="1">
        <f>IFERROR(__xludf.DUMMYFUNCTION("""COMPUTED_VALUE"""),180.0)</f>
        <v>180</v>
      </c>
    </row>
    <row r="620">
      <c r="A620" s="1" t="str">
        <f t="shared" si="1"/>
        <v>EN P4749 82</v>
      </c>
      <c r="C620" s="1" t="str">
        <f t="shared" si="2"/>
        <v>PT P4749</v>
      </c>
      <c r="E620" s="1" t="str">
        <f>IFERROR(__xludf.DUMMYFUNCTION("SPLIT(A:A,"" "",TRUE,TRUE)"),"EN")</f>
        <v>EN</v>
      </c>
      <c r="F620" s="1" t="str">
        <f>IFERROR(__xludf.DUMMYFUNCTION("""COMPUTED_VALUE"""),"P4749")</f>
        <v>P4749</v>
      </c>
      <c r="G620" s="1">
        <f>IFERROR(__xludf.DUMMYFUNCTION("""COMPUTED_VALUE"""),82.0)</f>
        <v>82</v>
      </c>
    </row>
    <row r="621">
      <c r="A621" s="1" t="str">
        <f t="shared" si="1"/>
        <v>EN P2358 130</v>
      </c>
      <c r="C621" s="1" t="str">
        <f t="shared" si="2"/>
        <v>PT P2358</v>
      </c>
      <c r="E621" s="1" t="str">
        <f>IFERROR(__xludf.DUMMYFUNCTION("SPLIT(A:A,"" "",TRUE,TRUE)"),"EN")</f>
        <v>EN</v>
      </c>
      <c r="F621" s="1" t="str">
        <f>IFERROR(__xludf.DUMMYFUNCTION("""COMPUTED_VALUE"""),"P2358")</f>
        <v>P2358</v>
      </c>
      <c r="G621" s="1">
        <f>IFERROR(__xludf.DUMMYFUNCTION("""COMPUTED_VALUE"""),130.0)</f>
        <v>130</v>
      </c>
    </row>
    <row r="622">
      <c r="A622" s="1" t="str">
        <f t="shared" si="1"/>
        <v>EN P1026 180</v>
      </c>
      <c r="C622" s="1" t="str">
        <f t="shared" si="2"/>
        <v>PT P1026</v>
      </c>
      <c r="E622" s="1" t="str">
        <f>IFERROR(__xludf.DUMMYFUNCTION("SPLIT(A:A,"" "",TRUE,TRUE)"),"EN")</f>
        <v>EN</v>
      </c>
      <c r="F622" s="1" t="str">
        <f>IFERROR(__xludf.DUMMYFUNCTION("""COMPUTED_VALUE"""),"P1026")</f>
        <v>P1026</v>
      </c>
      <c r="G622" s="1">
        <f>IFERROR(__xludf.DUMMYFUNCTION("""COMPUTED_VALUE"""),180.0)</f>
        <v>180</v>
      </c>
    </row>
    <row r="623">
      <c r="A623" s="1" t="str">
        <f t="shared" si="1"/>
        <v>EN P2907 331</v>
      </c>
      <c r="C623" s="1" t="str">
        <f t="shared" si="2"/>
        <v>PT P2907</v>
      </c>
      <c r="E623" s="1" t="str">
        <f>IFERROR(__xludf.DUMMYFUNCTION("SPLIT(A:A,"" "",TRUE,TRUE)"),"EN")</f>
        <v>EN</v>
      </c>
      <c r="F623" s="1" t="str">
        <f>IFERROR(__xludf.DUMMYFUNCTION("""COMPUTED_VALUE"""),"P2907")</f>
        <v>P2907</v>
      </c>
      <c r="G623" s="1">
        <f>IFERROR(__xludf.DUMMYFUNCTION("""COMPUTED_VALUE"""),331.0)</f>
        <v>331</v>
      </c>
    </row>
    <row r="624">
      <c r="A624" s="1" t="str">
        <f t="shared" si="1"/>
        <v>EN P4789 71</v>
      </c>
      <c r="C624" s="1" t="str">
        <f t="shared" si="2"/>
        <v>PT P4789</v>
      </c>
      <c r="E624" s="1" t="str">
        <f>IFERROR(__xludf.DUMMYFUNCTION("SPLIT(A:A,"" "",TRUE,TRUE)"),"EN")</f>
        <v>EN</v>
      </c>
      <c r="F624" s="1" t="str">
        <f>IFERROR(__xludf.DUMMYFUNCTION("""COMPUTED_VALUE"""),"P4789")</f>
        <v>P4789</v>
      </c>
      <c r="G624" s="1">
        <f>IFERROR(__xludf.DUMMYFUNCTION("""COMPUTED_VALUE"""),71.0)</f>
        <v>71</v>
      </c>
    </row>
    <row r="625">
      <c r="A625" s="1" t="str">
        <f t="shared" si="1"/>
        <v>EN P3208 324</v>
      </c>
      <c r="C625" s="1" t="str">
        <f t="shared" si="2"/>
        <v>PT P3208</v>
      </c>
      <c r="E625" s="1" t="str">
        <f>IFERROR(__xludf.DUMMYFUNCTION("SPLIT(A:A,"" "",TRUE,TRUE)"),"EN")</f>
        <v>EN</v>
      </c>
      <c r="F625" s="1" t="str">
        <f>IFERROR(__xludf.DUMMYFUNCTION("""COMPUTED_VALUE"""),"P3208")</f>
        <v>P3208</v>
      </c>
      <c r="G625" s="1">
        <f>IFERROR(__xludf.DUMMYFUNCTION("""COMPUTED_VALUE"""),324.0)</f>
        <v>324</v>
      </c>
    </row>
    <row r="626">
      <c r="A626" s="1" t="str">
        <f t="shared" si="1"/>
        <v>EN P2627 302</v>
      </c>
      <c r="C626" s="1" t="str">
        <f t="shared" si="2"/>
        <v>PT P2627</v>
      </c>
      <c r="E626" s="1" t="str">
        <f>IFERROR(__xludf.DUMMYFUNCTION("SPLIT(A:A,"" "",TRUE,TRUE)"),"EN")</f>
        <v>EN</v>
      </c>
      <c r="F626" s="1" t="str">
        <f>IFERROR(__xludf.DUMMYFUNCTION("""COMPUTED_VALUE"""),"P2627")</f>
        <v>P2627</v>
      </c>
      <c r="G626" s="1">
        <f>IFERROR(__xludf.DUMMYFUNCTION("""COMPUTED_VALUE"""),302.0)</f>
        <v>302</v>
      </c>
    </row>
    <row r="627">
      <c r="A627" s="1" t="str">
        <f t="shared" si="1"/>
        <v>EN P5742 350</v>
      </c>
      <c r="C627" s="1" t="str">
        <f t="shared" si="2"/>
        <v>PT P5742</v>
      </c>
      <c r="E627" s="1" t="str">
        <f>IFERROR(__xludf.DUMMYFUNCTION("SPLIT(A:A,"" "",TRUE,TRUE)"),"EN")</f>
        <v>EN</v>
      </c>
      <c r="F627" s="1" t="str">
        <f>IFERROR(__xludf.DUMMYFUNCTION("""COMPUTED_VALUE"""),"P5742")</f>
        <v>P5742</v>
      </c>
      <c r="G627" s="1">
        <f>IFERROR(__xludf.DUMMYFUNCTION("""COMPUTED_VALUE"""),350.0)</f>
        <v>350</v>
      </c>
    </row>
    <row r="628">
      <c r="A628" s="1" t="str">
        <f t="shared" si="1"/>
        <v>EN P4210 9</v>
      </c>
      <c r="C628" s="1" t="str">
        <f t="shared" si="2"/>
        <v>PT P4210</v>
      </c>
      <c r="E628" s="1" t="str">
        <f>IFERROR(__xludf.DUMMYFUNCTION("SPLIT(A:A,"" "",TRUE,TRUE)"),"EN")</f>
        <v>EN</v>
      </c>
      <c r="F628" s="1" t="str">
        <f>IFERROR(__xludf.DUMMYFUNCTION("""COMPUTED_VALUE"""),"P4210")</f>
        <v>P4210</v>
      </c>
      <c r="G628" s="1">
        <f>IFERROR(__xludf.DUMMYFUNCTION("""COMPUTED_VALUE"""),9.0)</f>
        <v>9</v>
      </c>
    </row>
    <row r="629">
      <c r="A629" s="1" t="str">
        <f t="shared" si="1"/>
        <v>EN P2623 16</v>
      </c>
      <c r="C629" s="1" t="str">
        <f t="shared" si="2"/>
        <v>PT P2623</v>
      </c>
      <c r="E629" s="1" t="str">
        <f>IFERROR(__xludf.DUMMYFUNCTION("SPLIT(A:A,"" "",TRUE,TRUE)"),"EN")</f>
        <v>EN</v>
      </c>
      <c r="F629" s="1" t="str">
        <f>IFERROR(__xludf.DUMMYFUNCTION("""COMPUTED_VALUE"""),"P2623")</f>
        <v>P2623</v>
      </c>
      <c r="G629" s="1">
        <f>IFERROR(__xludf.DUMMYFUNCTION("""COMPUTED_VALUE"""),16.0)</f>
        <v>16</v>
      </c>
    </row>
    <row r="630">
      <c r="A630" s="1" t="str">
        <f t="shared" si="1"/>
        <v>EN P2273 360</v>
      </c>
      <c r="C630" s="1" t="str">
        <f t="shared" si="2"/>
        <v>PT P2273</v>
      </c>
      <c r="E630" s="1" t="str">
        <f>IFERROR(__xludf.DUMMYFUNCTION("SPLIT(A:A,"" "",TRUE,TRUE)"),"EN")</f>
        <v>EN</v>
      </c>
      <c r="F630" s="1" t="str">
        <f>IFERROR(__xludf.DUMMYFUNCTION("""COMPUTED_VALUE"""),"P2273")</f>
        <v>P2273</v>
      </c>
      <c r="G630" s="1">
        <f>IFERROR(__xludf.DUMMYFUNCTION("""COMPUTED_VALUE"""),360.0)</f>
        <v>360</v>
      </c>
    </row>
    <row r="631">
      <c r="A631" s="1" t="str">
        <f t="shared" si="1"/>
        <v>EN P5482 221</v>
      </c>
      <c r="C631" s="1" t="str">
        <f t="shared" si="2"/>
        <v>PT P5482</v>
      </c>
      <c r="E631" s="1" t="str">
        <f>IFERROR(__xludf.DUMMYFUNCTION("SPLIT(A:A,"" "",TRUE,TRUE)"),"EN")</f>
        <v>EN</v>
      </c>
      <c r="F631" s="1" t="str">
        <f>IFERROR(__xludf.DUMMYFUNCTION("""COMPUTED_VALUE"""),"P5482")</f>
        <v>P5482</v>
      </c>
      <c r="G631" s="1">
        <f>IFERROR(__xludf.DUMMYFUNCTION("""COMPUTED_VALUE"""),221.0)</f>
        <v>221</v>
      </c>
    </row>
    <row r="632">
      <c r="A632" s="1" t="str">
        <f t="shared" si="1"/>
        <v>EN P663 223</v>
      </c>
      <c r="C632" s="1" t="str">
        <f t="shared" si="2"/>
        <v>PT P663</v>
      </c>
      <c r="E632" s="1" t="str">
        <f>IFERROR(__xludf.DUMMYFUNCTION("SPLIT(A:A,"" "",TRUE,TRUE)"),"EN")</f>
        <v>EN</v>
      </c>
      <c r="F632" s="1" t="str">
        <f>IFERROR(__xludf.DUMMYFUNCTION("""COMPUTED_VALUE"""),"P663")</f>
        <v>P663</v>
      </c>
      <c r="G632" s="1">
        <f>IFERROR(__xludf.DUMMYFUNCTION("""COMPUTED_VALUE"""),223.0)</f>
        <v>223</v>
      </c>
    </row>
    <row r="633">
      <c r="A633" s="1" t="str">
        <f t="shared" si="1"/>
        <v>EN P5749 121</v>
      </c>
      <c r="C633" s="1" t="str">
        <f t="shared" si="2"/>
        <v>PT P5749</v>
      </c>
      <c r="E633" s="1" t="str">
        <f>IFERROR(__xludf.DUMMYFUNCTION("SPLIT(A:A,"" "",TRUE,TRUE)"),"EN")</f>
        <v>EN</v>
      </c>
      <c r="F633" s="1" t="str">
        <f>IFERROR(__xludf.DUMMYFUNCTION("""COMPUTED_VALUE"""),"P5749")</f>
        <v>P5749</v>
      </c>
      <c r="G633" s="1">
        <f>IFERROR(__xludf.DUMMYFUNCTION("""COMPUTED_VALUE"""),121.0)</f>
        <v>121</v>
      </c>
    </row>
    <row r="634">
      <c r="A634" s="1" t="str">
        <f t="shared" si="1"/>
        <v>EN P4561 391</v>
      </c>
      <c r="C634" s="1" t="str">
        <f t="shared" si="2"/>
        <v>PT P4561</v>
      </c>
      <c r="E634" s="1" t="str">
        <f>IFERROR(__xludf.DUMMYFUNCTION("SPLIT(A:A,"" "",TRUE,TRUE)"),"EN")</f>
        <v>EN</v>
      </c>
      <c r="F634" s="1" t="str">
        <f>IFERROR(__xludf.DUMMYFUNCTION("""COMPUTED_VALUE"""),"P4561")</f>
        <v>P4561</v>
      </c>
      <c r="G634" s="1">
        <f>IFERROR(__xludf.DUMMYFUNCTION("""COMPUTED_VALUE"""),391.0)</f>
        <v>391</v>
      </c>
    </row>
    <row r="635">
      <c r="A635" s="1" t="str">
        <f t="shared" si="1"/>
        <v>EN P1666 338</v>
      </c>
      <c r="C635" s="1" t="str">
        <f t="shared" si="2"/>
        <v>PT P1666</v>
      </c>
      <c r="E635" s="1" t="str">
        <f>IFERROR(__xludf.DUMMYFUNCTION("SPLIT(A:A,"" "",TRUE,TRUE)"),"EN")</f>
        <v>EN</v>
      </c>
      <c r="F635" s="1" t="str">
        <f>IFERROR(__xludf.DUMMYFUNCTION("""COMPUTED_VALUE"""),"P1666")</f>
        <v>P1666</v>
      </c>
      <c r="G635" s="1">
        <f>IFERROR(__xludf.DUMMYFUNCTION("""COMPUTED_VALUE"""),338.0)</f>
        <v>338</v>
      </c>
    </row>
    <row r="636">
      <c r="A636" s="1" t="str">
        <f t="shared" si="1"/>
        <v>EN P2416 71</v>
      </c>
      <c r="C636" s="1" t="str">
        <f t="shared" si="2"/>
        <v>PT P2416</v>
      </c>
      <c r="E636" s="1" t="str">
        <f>IFERROR(__xludf.DUMMYFUNCTION("SPLIT(A:A,"" "",TRUE,TRUE)"),"EN")</f>
        <v>EN</v>
      </c>
      <c r="F636" s="1" t="str">
        <f>IFERROR(__xludf.DUMMYFUNCTION("""COMPUTED_VALUE"""),"P2416")</f>
        <v>P2416</v>
      </c>
      <c r="G636" s="1">
        <f>IFERROR(__xludf.DUMMYFUNCTION("""COMPUTED_VALUE"""),71.0)</f>
        <v>71</v>
      </c>
    </row>
    <row r="637">
      <c r="A637" s="1" t="str">
        <f t="shared" si="1"/>
        <v>EN P2389 328</v>
      </c>
      <c r="C637" s="1" t="str">
        <f t="shared" si="2"/>
        <v>PT P2389</v>
      </c>
      <c r="E637" s="1" t="str">
        <f>IFERROR(__xludf.DUMMYFUNCTION("SPLIT(A:A,"" "",TRUE,TRUE)"),"EN")</f>
        <v>EN</v>
      </c>
      <c r="F637" s="1" t="str">
        <f>IFERROR(__xludf.DUMMYFUNCTION("""COMPUTED_VALUE"""),"P2389")</f>
        <v>P2389</v>
      </c>
      <c r="G637" s="1">
        <f>IFERROR(__xludf.DUMMYFUNCTION("""COMPUTED_VALUE"""),328.0)</f>
        <v>328</v>
      </c>
    </row>
    <row r="638">
      <c r="A638" s="1" t="str">
        <f t="shared" si="1"/>
        <v>EN P1156 199</v>
      </c>
      <c r="C638" s="1" t="str">
        <f t="shared" si="2"/>
        <v>PT P1156</v>
      </c>
      <c r="E638" s="1" t="str">
        <f>IFERROR(__xludf.DUMMYFUNCTION("SPLIT(A:A,"" "",TRUE,TRUE)"),"EN")</f>
        <v>EN</v>
      </c>
      <c r="F638" s="1" t="str">
        <f>IFERROR(__xludf.DUMMYFUNCTION("""COMPUTED_VALUE"""),"P1156")</f>
        <v>P1156</v>
      </c>
      <c r="G638" s="1">
        <f>IFERROR(__xludf.DUMMYFUNCTION("""COMPUTED_VALUE"""),199.0)</f>
        <v>199</v>
      </c>
    </row>
    <row r="639">
      <c r="A639" s="1" t="str">
        <f t="shared" si="1"/>
        <v>EN P1174 46</v>
      </c>
      <c r="C639" s="1" t="str">
        <f t="shared" si="2"/>
        <v>PT P1174</v>
      </c>
      <c r="E639" s="1" t="str">
        <f>IFERROR(__xludf.DUMMYFUNCTION("SPLIT(A:A,"" "",TRUE,TRUE)"),"EN")</f>
        <v>EN</v>
      </c>
      <c r="F639" s="1" t="str">
        <f>IFERROR(__xludf.DUMMYFUNCTION("""COMPUTED_VALUE"""),"P1174")</f>
        <v>P1174</v>
      </c>
      <c r="G639" s="1">
        <f>IFERROR(__xludf.DUMMYFUNCTION("""COMPUTED_VALUE"""),46.0)</f>
        <v>46</v>
      </c>
    </row>
    <row r="640">
      <c r="A640" s="1" t="str">
        <f t="shared" si="1"/>
        <v>EN P3031 381</v>
      </c>
      <c r="C640" s="1" t="str">
        <f t="shared" si="2"/>
        <v>PT P3031</v>
      </c>
      <c r="E640" s="1" t="str">
        <f>IFERROR(__xludf.DUMMYFUNCTION("SPLIT(A:A,"" "",TRUE,TRUE)"),"EN")</f>
        <v>EN</v>
      </c>
      <c r="F640" s="1" t="str">
        <f>IFERROR(__xludf.DUMMYFUNCTION("""COMPUTED_VALUE"""),"P3031")</f>
        <v>P3031</v>
      </c>
      <c r="G640" s="1">
        <f>IFERROR(__xludf.DUMMYFUNCTION("""COMPUTED_VALUE"""),381.0)</f>
        <v>381</v>
      </c>
    </row>
    <row r="641">
      <c r="A641" s="1" t="str">
        <f t="shared" si="1"/>
        <v>EN P4995 390</v>
      </c>
      <c r="C641" s="1" t="str">
        <f t="shared" si="2"/>
        <v>PT P4995</v>
      </c>
      <c r="E641" s="1" t="str">
        <f>IFERROR(__xludf.DUMMYFUNCTION("SPLIT(A:A,"" "",TRUE,TRUE)"),"EN")</f>
        <v>EN</v>
      </c>
      <c r="F641" s="1" t="str">
        <f>IFERROR(__xludf.DUMMYFUNCTION("""COMPUTED_VALUE"""),"P4995")</f>
        <v>P4995</v>
      </c>
      <c r="G641" s="1">
        <f>IFERROR(__xludf.DUMMYFUNCTION("""COMPUTED_VALUE"""),390.0)</f>
        <v>390</v>
      </c>
    </row>
    <row r="642">
      <c r="A642" s="1" t="str">
        <f t="shared" si="1"/>
        <v>EN P3863 260</v>
      </c>
      <c r="C642" s="1" t="str">
        <f t="shared" si="2"/>
        <v>PT P3863</v>
      </c>
      <c r="E642" s="1" t="str">
        <f>IFERROR(__xludf.DUMMYFUNCTION("SPLIT(A:A,"" "",TRUE,TRUE)"),"EN")</f>
        <v>EN</v>
      </c>
      <c r="F642" s="1" t="str">
        <f>IFERROR(__xludf.DUMMYFUNCTION("""COMPUTED_VALUE"""),"P3863")</f>
        <v>P3863</v>
      </c>
      <c r="G642" s="1">
        <f>IFERROR(__xludf.DUMMYFUNCTION("""COMPUTED_VALUE"""),260.0)</f>
        <v>260</v>
      </c>
    </row>
    <row r="643">
      <c r="A643" s="1" t="str">
        <f t="shared" si="1"/>
        <v>EN P4984 370</v>
      </c>
      <c r="C643" s="1" t="str">
        <f t="shared" si="2"/>
        <v>PT P4984</v>
      </c>
      <c r="E643" s="1" t="str">
        <f>IFERROR(__xludf.DUMMYFUNCTION("SPLIT(A:A,"" "",TRUE,TRUE)"),"EN")</f>
        <v>EN</v>
      </c>
      <c r="F643" s="1" t="str">
        <f>IFERROR(__xludf.DUMMYFUNCTION("""COMPUTED_VALUE"""),"P4984")</f>
        <v>P4984</v>
      </c>
      <c r="G643" s="1">
        <f>IFERROR(__xludf.DUMMYFUNCTION("""COMPUTED_VALUE"""),370.0)</f>
        <v>370</v>
      </c>
    </row>
    <row r="644">
      <c r="A644" s="1" t="str">
        <f t="shared" si="1"/>
        <v>EN P615 37</v>
      </c>
      <c r="C644" s="1" t="str">
        <f t="shared" si="2"/>
        <v>PT P615</v>
      </c>
      <c r="E644" s="1" t="str">
        <f>IFERROR(__xludf.DUMMYFUNCTION("SPLIT(A:A,"" "",TRUE,TRUE)"),"EN")</f>
        <v>EN</v>
      </c>
      <c r="F644" s="1" t="str">
        <f>IFERROR(__xludf.DUMMYFUNCTION("""COMPUTED_VALUE"""),"P615")</f>
        <v>P615</v>
      </c>
      <c r="G644" s="1">
        <f>IFERROR(__xludf.DUMMYFUNCTION("""COMPUTED_VALUE"""),37.0)</f>
        <v>37</v>
      </c>
    </row>
    <row r="645">
      <c r="A645" s="1" t="str">
        <f t="shared" si="1"/>
        <v>EN P2809 88</v>
      </c>
      <c r="C645" s="1" t="str">
        <f t="shared" si="2"/>
        <v>PT P2809</v>
      </c>
      <c r="E645" s="1" t="str">
        <f>IFERROR(__xludf.DUMMYFUNCTION("SPLIT(A:A,"" "",TRUE,TRUE)"),"EN")</f>
        <v>EN</v>
      </c>
      <c r="F645" s="1" t="str">
        <f>IFERROR(__xludf.DUMMYFUNCTION("""COMPUTED_VALUE"""),"P2809")</f>
        <v>P2809</v>
      </c>
      <c r="G645" s="1">
        <f>IFERROR(__xludf.DUMMYFUNCTION("""COMPUTED_VALUE"""),88.0)</f>
        <v>88</v>
      </c>
    </row>
    <row r="646">
      <c r="A646" s="1" t="str">
        <f t="shared" si="1"/>
        <v>EN P5016 88</v>
      </c>
      <c r="C646" s="1" t="str">
        <f t="shared" si="2"/>
        <v>PT P5016</v>
      </c>
      <c r="E646" s="1" t="str">
        <f>IFERROR(__xludf.DUMMYFUNCTION("SPLIT(A:A,"" "",TRUE,TRUE)"),"EN")</f>
        <v>EN</v>
      </c>
      <c r="F646" s="1" t="str">
        <f>IFERROR(__xludf.DUMMYFUNCTION("""COMPUTED_VALUE"""),"P5016")</f>
        <v>P5016</v>
      </c>
      <c r="G646" s="1">
        <f>IFERROR(__xludf.DUMMYFUNCTION("""COMPUTED_VALUE"""),88.0)</f>
        <v>88</v>
      </c>
    </row>
    <row r="647">
      <c r="A647" s="1" t="str">
        <f t="shared" si="1"/>
        <v>EN P2497 129</v>
      </c>
      <c r="C647" s="1" t="str">
        <f t="shared" si="2"/>
        <v>PT P2497</v>
      </c>
      <c r="E647" s="1" t="str">
        <f>IFERROR(__xludf.DUMMYFUNCTION("SPLIT(A:A,"" "",TRUE,TRUE)"),"EN")</f>
        <v>EN</v>
      </c>
      <c r="F647" s="1" t="str">
        <f>IFERROR(__xludf.DUMMYFUNCTION("""COMPUTED_VALUE"""),"P2497")</f>
        <v>P2497</v>
      </c>
      <c r="G647" s="1">
        <f>IFERROR(__xludf.DUMMYFUNCTION("""COMPUTED_VALUE"""),129.0)</f>
        <v>129</v>
      </c>
    </row>
    <row r="648">
      <c r="A648" s="1" t="str">
        <f t="shared" si="1"/>
        <v>EN P1480 338</v>
      </c>
      <c r="C648" s="1" t="str">
        <f t="shared" si="2"/>
        <v>PT P1480</v>
      </c>
      <c r="E648" s="1" t="str">
        <f>IFERROR(__xludf.DUMMYFUNCTION("SPLIT(A:A,"" "",TRUE,TRUE)"),"EN")</f>
        <v>EN</v>
      </c>
      <c r="F648" s="1" t="str">
        <f>IFERROR(__xludf.DUMMYFUNCTION("""COMPUTED_VALUE"""),"P1480")</f>
        <v>P1480</v>
      </c>
      <c r="G648" s="1">
        <f>IFERROR(__xludf.DUMMYFUNCTION("""COMPUTED_VALUE"""),338.0)</f>
        <v>338</v>
      </c>
    </row>
    <row r="649">
      <c r="A649" s="1" t="str">
        <f t="shared" si="1"/>
        <v>EN P3355 318</v>
      </c>
      <c r="C649" s="1" t="str">
        <f t="shared" si="2"/>
        <v>PT P3355</v>
      </c>
      <c r="E649" s="1" t="str">
        <f>IFERROR(__xludf.DUMMYFUNCTION("SPLIT(A:A,"" "",TRUE,TRUE)"),"EN")</f>
        <v>EN</v>
      </c>
      <c r="F649" s="1" t="str">
        <f>IFERROR(__xludf.DUMMYFUNCTION("""COMPUTED_VALUE"""),"P3355")</f>
        <v>P3355</v>
      </c>
      <c r="G649" s="1">
        <f>IFERROR(__xludf.DUMMYFUNCTION("""COMPUTED_VALUE"""),318.0)</f>
        <v>318</v>
      </c>
    </row>
    <row r="650">
      <c r="A650" s="1" t="str">
        <f t="shared" si="1"/>
        <v>EN P3745 130</v>
      </c>
      <c r="C650" s="1" t="str">
        <f t="shared" si="2"/>
        <v>PT P3745</v>
      </c>
      <c r="E650" s="1" t="str">
        <f>IFERROR(__xludf.DUMMYFUNCTION("SPLIT(A:A,"" "",TRUE,TRUE)"),"EN")</f>
        <v>EN</v>
      </c>
      <c r="F650" s="1" t="str">
        <f>IFERROR(__xludf.DUMMYFUNCTION("""COMPUTED_VALUE"""),"P3745")</f>
        <v>P3745</v>
      </c>
      <c r="G650" s="1">
        <f>IFERROR(__xludf.DUMMYFUNCTION("""COMPUTED_VALUE"""),130.0)</f>
        <v>130</v>
      </c>
    </row>
    <row r="651">
      <c r="A651" s="1" t="str">
        <f t="shared" si="1"/>
        <v>EN P1370 332</v>
      </c>
      <c r="C651" s="1" t="str">
        <f t="shared" si="2"/>
        <v>PT P1370</v>
      </c>
      <c r="E651" s="1" t="str">
        <f>IFERROR(__xludf.DUMMYFUNCTION("SPLIT(A:A,"" "",TRUE,TRUE)"),"EN")</f>
        <v>EN</v>
      </c>
      <c r="F651" s="1" t="str">
        <f>IFERROR(__xludf.DUMMYFUNCTION("""COMPUTED_VALUE"""),"P1370")</f>
        <v>P1370</v>
      </c>
      <c r="G651" s="1">
        <f>IFERROR(__xludf.DUMMYFUNCTION("""COMPUTED_VALUE"""),332.0)</f>
        <v>332</v>
      </c>
    </row>
    <row r="652">
      <c r="A652" s="1" t="str">
        <f t="shared" si="1"/>
        <v>EN P3550 62</v>
      </c>
      <c r="C652" s="1" t="str">
        <f t="shared" si="2"/>
        <v>PT P3550</v>
      </c>
      <c r="E652" s="1" t="str">
        <f>IFERROR(__xludf.DUMMYFUNCTION("SPLIT(A:A,"" "",TRUE,TRUE)"),"EN")</f>
        <v>EN</v>
      </c>
      <c r="F652" s="1" t="str">
        <f>IFERROR(__xludf.DUMMYFUNCTION("""COMPUTED_VALUE"""),"P3550")</f>
        <v>P3550</v>
      </c>
      <c r="G652" s="1">
        <f>IFERROR(__xludf.DUMMYFUNCTION("""COMPUTED_VALUE"""),62.0)</f>
        <v>62</v>
      </c>
    </row>
    <row r="653">
      <c r="A653" s="1" t="str">
        <f t="shared" si="1"/>
        <v>EN P3992 249</v>
      </c>
      <c r="C653" s="1" t="str">
        <f t="shared" si="2"/>
        <v>PT P3992</v>
      </c>
      <c r="E653" s="1" t="str">
        <f>IFERROR(__xludf.DUMMYFUNCTION("SPLIT(A:A,"" "",TRUE,TRUE)"),"EN")</f>
        <v>EN</v>
      </c>
      <c r="F653" s="1" t="str">
        <f>IFERROR(__xludf.DUMMYFUNCTION("""COMPUTED_VALUE"""),"P3992")</f>
        <v>P3992</v>
      </c>
      <c r="G653" s="1">
        <f>IFERROR(__xludf.DUMMYFUNCTION("""COMPUTED_VALUE"""),249.0)</f>
        <v>249</v>
      </c>
    </row>
    <row r="654">
      <c r="A654" s="1" t="str">
        <f t="shared" si="1"/>
        <v>EN P4226 151</v>
      </c>
      <c r="C654" s="1" t="str">
        <f t="shared" si="2"/>
        <v>PT P4226</v>
      </c>
      <c r="E654" s="1" t="str">
        <f>IFERROR(__xludf.DUMMYFUNCTION("SPLIT(A:A,"" "",TRUE,TRUE)"),"EN")</f>
        <v>EN</v>
      </c>
      <c r="F654" s="1" t="str">
        <f>IFERROR(__xludf.DUMMYFUNCTION("""COMPUTED_VALUE"""),"P4226")</f>
        <v>P4226</v>
      </c>
      <c r="G654" s="1">
        <f>IFERROR(__xludf.DUMMYFUNCTION("""COMPUTED_VALUE"""),151.0)</f>
        <v>151</v>
      </c>
    </row>
    <row r="655">
      <c r="A655" s="1" t="str">
        <f t="shared" si="1"/>
        <v>EN P2342 263</v>
      </c>
      <c r="C655" s="1" t="str">
        <f t="shared" si="2"/>
        <v>PT P2342</v>
      </c>
      <c r="E655" s="1" t="str">
        <f>IFERROR(__xludf.DUMMYFUNCTION("SPLIT(A:A,"" "",TRUE,TRUE)"),"EN")</f>
        <v>EN</v>
      </c>
      <c r="F655" s="1" t="str">
        <f>IFERROR(__xludf.DUMMYFUNCTION("""COMPUTED_VALUE"""),"P2342")</f>
        <v>P2342</v>
      </c>
      <c r="G655" s="1">
        <f>IFERROR(__xludf.DUMMYFUNCTION("""COMPUTED_VALUE"""),263.0)</f>
        <v>263</v>
      </c>
    </row>
    <row r="656">
      <c r="A656" s="1" t="str">
        <f t="shared" si="1"/>
        <v>EN P4343 255</v>
      </c>
      <c r="C656" s="1" t="str">
        <f t="shared" si="2"/>
        <v>PT P4343</v>
      </c>
      <c r="E656" s="1" t="str">
        <f>IFERROR(__xludf.DUMMYFUNCTION("SPLIT(A:A,"" "",TRUE,TRUE)"),"EN")</f>
        <v>EN</v>
      </c>
      <c r="F656" s="1" t="str">
        <f>IFERROR(__xludf.DUMMYFUNCTION("""COMPUTED_VALUE"""),"P4343")</f>
        <v>P4343</v>
      </c>
      <c r="G656" s="1">
        <f>IFERROR(__xludf.DUMMYFUNCTION("""COMPUTED_VALUE"""),255.0)</f>
        <v>255</v>
      </c>
    </row>
    <row r="657">
      <c r="A657" s="1" t="str">
        <f t="shared" si="1"/>
        <v>EN P1739 12</v>
      </c>
      <c r="C657" s="1" t="str">
        <f t="shared" si="2"/>
        <v>PT P1739</v>
      </c>
      <c r="E657" s="1" t="str">
        <f>IFERROR(__xludf.DUMMYFUNCTION("SPLIT(A:A,"" "",TRUE,TRUE)"),"EN")</f>
        <v>EN</v>
      </c>
      <c r="F657" s="1" t="str">
        <f>IFERROR(__xludf.DUMMYFUNCTION("""COMPUTED_VALUE"""),"P1739")</f>
        <v>P1739</v>
      </c>
      <c r="G657" s="1">
        <f>IFERROR(__xludf.DUMMYFUNCTION("""COMPUTED_VALUE"""),12.0)</f>
        <v>12</v>
      </c>
    </row>
    <row r="658">
      <c r="A658" s="1" t="str">
        <f t="shared" si="1"/>
        <v>EN P1485 7</v>
      </c>
      <c r="C658" s="1" t="str">
        <f t="shared" si="2"/>
        <v>PT P1485</v>
      </c>
      <c r="E658" s="1" t="str">
        <f>IFERROR(__xludf.DUMMYFUNCTION("SPLIT(A:A,"" "",TRUE,TRUE)"),"EN")</f>
        <v>EN</v>
      </c>
      <c r="F658" s="1" t="str">
        <f>IFERROR(__xludf.DUMMYFUNCTION("""COMPUTED_VALUE"""),"P1485")</f>
        <v>P1485</v>
      </c>
      <c r="G658" s="1">
        <f>IFERROR(__xludf.DUMMYFUNCTION("""COMPUTED_VALUE"""),7.0)</f>
        <v>7</v>
      </c>
    </row>
    <row r="659">
      <c r="A659" s="1" t="str">
        <f t="shared" si="1"/>
        <v>EN P3991 357</v>
      </c>
      <c r="C659" s="1" t="str">
        <f t="shared" si="2"/>
        <v>PT P3991</v>
      </c>
      <c r="E659" s="1" t="str">
        <f>IFERROR(__xludf.DUMMYFUNCTION("SPLIT(A:A,"" "",TRUE,TRUE)"),"EN")</f>
        <v>EN</v>
      </c>
      <c r="F659" s="1" t="str">
        <f>IFERROR(__xludf.DUMMYFUNCTION("""COMPUTED_VALUE"""),"P3991")</f>
        <v>P3991</v>
      </c>
      <c r="G659" s="1">
        <f>IFERROR(__xludf.DUMMYFUNCTION("""COMPUTED_VALUE"""),357.0)</f>
        <v>357</v>
      </c>
    </row>
    <row r="660">
      <c r="A660" s="1" t="str">
        <f t="shared" si="1"/>
        <v>EN P1874 280</v>
      </c>
      <c r="C660" s="1" t="str">
        <f t="shared" si="2"/>
        <v>PT P1874</v>
      </c>
      <c r="E660" s="1" t="str">
        <f>IFERROR(__xludf.DUMMYFUNCTION("SPLIT(A:A,"" "",TRUE,TRUE)"),"EN")</f>
        <v>EN</v>
      </c>
      <c r="F660" s="1" t="str">
        <f>IFERROR(__xludf.DUMMYFUNCTION("""COMPUTED_VALUE"""),"P1874")</f>
        <v>P1874</v>
      </c>
      <c r="G660" s="1">
        <f>IFERROR(__xludf.DUMMYFUNCTION("""COMPUTED_VALUE"""),280.0)</f>
        <v>280</v>
      </c>
    </row>
    <row r="661">
      <c r="A661" s="1" t="str">
        <f t="shared" si="1"/>
        <v>EN P1089 60</v>
      </c>
      <c r="C661" s="1" t="str">
        <f t="shared" si="2"/>
        <v>PT P1089</v>
      </c>
      <c r="E661" s="1" t="str">
        <f>IFERROR(__xludf.DUMMYFUNCTION("SPLIT(A:A,"" "",TRUE,TRUE)"),"EN")</f>
        <v>EN</v>
      </c>
      <c r="F661" s="1" t="str">
        <f>IFERROR(__xludf.DUMMYFUNCTION("""COMPUTED_VALUE"""),"P1089")</f>
        <v>P1089</v>
      </c>
      <c r="G661" s="1">
        <f>IFERROR(__xludf.DUMMYFUNCTION("""COMPUTED_VALUE"""),60.0)</f>
        <v>60</v>
      </c>
    </row>
    <row r="662">
      <c r="A662" s="1" t="str">
        <f t="shared" si="1"/>
        <v>EN P1857 377</v>
      </c>
      <c r="C662" s="1" t="str">
        <f t="shared" si="2"/>
        <v>PT P1857</v>
      </c>
      <c r="E662" s="1" t="str">
        <f>IFERROR(__xludf.DUMMYFUNCTION("SPLIT(A:A,"" "",TRUE,TRUE)"),"EN")</f>
        <v>EN</v>
      </c>
      <c r="F662" s="1" t="str">
        <f>IFERROR(__xludf.DUMMYFUNCTION("""COMPUTED_VALUE"""),"P1857")</f>
        <v>P1857</v>
      </c>
      <c r="G662" s="1">
        <f>IFERROR(__xludf.DUMMYFUNCTION("""COMPUTED_VALUE"""),377.0)</f>
        <v>377</v>
      </c>
    </row>
    <row r="663">
      <c r="A663" s="1" t="str">
        <f t="shared" si="1"/>
        <v>EN P3902 261</v>
      </c>
      <c r="C663" s="1" t="str">
        <f t="shared" si="2"/>
        <v>PT P3902</v>
      </c>
      <c r="E663" s="1" t="str">
        <f>IFERROR(__xludf.DUMMYFUNCTION("SPLIT(A:A,"" "",TRUE,TRUE)"),"EN")</f>
        <v>EN</v>
      </c>
      <c r="F663" s="1" t="str">
        <f>IFERROR(__xludf.DUMMYFUNCTION("""COMPUTED_VALUE"""),"P3902")</f>
        <v>P3902</v>
      </c>
      <c r="G663" s="1">
        <f>IFERROR(__xludf.DUMMYFUNCTION("""COMPUTED_VALUE"""),261.0)</f>
        <v>261</v>
      </c>
    </row>
    <row r="664">
      <c r="A664" s="1" t="str">
        <f t="shared" si="1"/>
        <v>EN P310 339</v>
      </c>
      <c r="C664" s="1" t="str">
        <f t="shared" si="2"/>
        <v>PT P310</v>
      </c>
      <c r="E664" s="1" t="str">
        <f>IFERROR(__xludf.DUMMYFUNCTION("SPLIT(A:A,"" "",TRUE,TRUE)"),"EN")</f>
        <v>EN</v>
      </c>
      <c r="F664" s="1" t="str">
        <f>IFERROR(__xludf.DUMMYFUNCTION("""COMPUTED_VALUE"""),"P310")</f>
        <v>P310</v>
      </c>
      <c r="G664" s="1">
        <f>IFERROR(__xludf.DUMMYFUNCTION("""COMPUTED_VALUE"""),339.0)</f>
        <v>339</v>
      </c>
    </row>
    <row r="665">
      <c r="A665" s="1" t="str">
        <f t="shared" si="1"/>
        <v>EN P5016 61</v>
      </c>
      <c r="C665" s="1" t="str">
        <f t="shared" si="2"/>
        <v>PT P5016</v>
      </c>
      <c r="E665" s="1" t="str">
        <f>IFERROR(__xludf.DUMMYFUNCTION("SPLIT(A:A,"" "",TRUE,TRUE)"),"EN")</f>
        <v>EN</v>
      </c>
      <c r="F665" s="1" t="str">
        <f>IFERROR(__xludf.DUMMYFUNCTION("""COMPUTED_VALUE"""),"P5016")</f>
        <v>P5016</v>
      </c>
      <c r="G665" s="1">
        <f>IFERROR(__xludf.DUMMYFUNCTION("""COMPUTED_VALUE"""),61.0)</f>
        <v>61</v>
      </c>
    </row>
    <row r="666">
      <c r="A666" s="1" t="str">
        <f t="shared" si="1"/>
        <v>EN P669 315</v>
      </c>
      <c r="C666" s="1" t="str">
        <f t="shared" si="2"/>
        <v>PT P669</v>
      </c>
      <c r="E666" s="1" t="str">
        <f>IFERROR(__xludf.DUMMYFUNCTION("SPLIT(A:A,"" "",TRUE,TRUE)"),"EN")</f>
        <v>EN</v>
      </c>
      <c r="F666" s="1" t="str">
        <f>IFERROR(__xludf.DUMMYFUNCTION("""COMPUTED_VALUE"""),"P669")</f>
        <v>P669</v>
      </c>
      <c r="G666" s="1">
        <f>IFERROR(__xludf.DUMMYFUNCTION("""COMPUTED_VALUE"""),315.0)</f>
        <v>315</v>
      </c>
    </row>
    <row r="667">
      <c r="A667" s="1" t="str">
        <f t="shared" si="1"/>
        <v>EN P196 197</v>
      </c>
      <c r="C667" s="1" t="str">
        <f t="shared" si="2"/>
        <v>PT P196</v>
      </c>
      <c r="E667" s="1" t="str">
        <f>IFERROR(__xludf.DUMMYFUNCTION("SPLIT(A:A,"" "",TRUE,TRUE)"),"EN")</f>
        <v>EN</v>
      </c>
      <c r="F667" s="1" t="str">
        <f>IFERROR(__xludf.DUMMYFUNCTION("""COMPUTED_VALUE"""),"P196")</f>
        <v>P196</v>
      </c>
      <c r="G667" s="1">
        <f>IFERROR(__xludf.DUMMYFUNCTION("""COMPUTED_VALUE"""),197.0)</f>
        <v>197</v>
      </c>
    </row>
    <row r="668">
      <c r="A668" s="1" t="str">
        <f t="shared" si="1"/>
        <v>EN P3710 215</v>
      </c>
      <c r="C668" s="1" t="str">
        <f t="shared" si="2"/>
        <v>PT P3710</v>
      </c>
      <c r="E668" s="1" t="str">
        <f>IFERROR(__xludf.DUMMYFUNCTION("SPLIT(A:A,"" "",TRUE,TRUE)"),"EN")</f>
        <v>EN</v>
      </c>
      <c r="F668" s="1" t="str">
        <f>IFERROR(__xludf.DUMMYFUNCTION("""COMPUTED_VALUE"""),"P3710")</f>
        <v>P3710</v>
      </c>
      <c r="G668" s="1">
        <f>IFERROR(__xludf.DUMMYFUNCTION("""COMPUTED_VALUE"""),215.0)</f>
        <v>215</v>
      </c>
    </row>
    <row r="669">
      <c r="A669" s="1" t="str">
        <f t="shared" si="1"/>
        <v>EN P5890 269</v>
      </c>
      <c r="C669" s="1" t="str">
        <f t="shared" si="2"/>
        <v>PT P5890</v>
      </c>
      <c r="E669" s="1" t="str">
        <f>IFERROR(__xludf.DUMMYFUNCTION("SPLIT(A:A,"" "",TRUE,TRUE)"),"EN")</f>
        <v>EN</v>
      </c>
      <c r="F669" s="1" t="str">
        <f>IFERROR(__xludf.DUMMYFUNCTION("""COMPUTED_VALUE"""),"P5890")</f>
        <v>P5890</v>
      </c>
      <c r="G669" s="1">
        <f>IFERROR(__xludf.DUMMYFUNCTION("""COMPUTED_VALUE"""),269.0)</f>
        <v>269</v>
      </c>
    </row>
    <row r="670">
      <c r="A670" s="1" t="str">
        <f t="shared" si="1"/>
        <v>EN P3247 223</v>
      </c>
      <c r="C670" s="1" t="str">
        <f t="shared" si="2"/>
        <v>PT P3247</v>
      </c>
      <c r="E670" s="1" t="str">
        <f>IFERROR(__xludf.DUMMYFUNCTION("SPLIT(A:A,"" "",TRUE,TRUE)"),"EN")</f>
        <v>EN</v>
      </c>
      <c r="F670" s="1" t="str">
        <f>IFERROR(__xludf.DUMMYFUNCTION("""COMPUTED_VALUE"""),"P3247")</f>
        <v>P3247</v>
      </c>
      <c r="G670" s="1">
        <f>IFERROR(__xludf.DUMMYFUNCTION("""COMPUTED_VALUE"""),223.0)</f>
        <v>223</v>
      </c>
    </row>
    <row r="671">
      <c r="A671" s="1" t="str">
        <f t="shared" si="1"/>
        <v>EN P4878 206</v>
      </c>
      <c r="C671" s="1" t="str">
        <f t="shared" si="2"/>
        <v>PT P4878</v>
      </c>
      <c r="E671" s="1" t="str">
        <f>IFERROR(__xludf.DUMMYFUNCTION("SPLIT(A:A,"" "",TRUE,TRUE)"),"EN")</f>
        <v>EN</v>
      </c>
      <c r="F671" s="1" t="str">
        <f>IFERROR(__xludf.DUMMYFUNCTION("""COMPUTED_VALUE"""),"P4878")</f>
        <v>P4878</v>
      </c>
      <c r="G671" s="1">
        <f>IFERROR(__xludf.DUMMYFUNCTION("""COMPUTED_VALUE"""),206.0)</f>
        <v>206</v>
      </c>
    </row>
    <row r="672">
      <c r="A672" s="1" t="str">
        <f t="shared" si="1"/>
        <v>EN P691 37</v>
      </c>
      <c r="C672" s="1" t="str">
        <f t="shared" si="2"/>
        <v>PT P691</v>
      </c>
      <c r="E672" s="1" t="str">
        <f>IFERROR(__xludf.DUMMYFUNCTION("SPLIT(A:A,"" "",TRUE,TRUE)"),"EN")</f>
        <v>EN</v>
      </c>
      <c r="F672" s="1" t="str">
        <f>IFERROR(__xludf.DUMMYFUNCTION("""COMPUTED_VALUE"""),"P691")</f>
        <v>P691</v>
      </c>
      <c r="G672" s="1">
        <f>IFERROR(__xludf.DUMMYFUNCTION("""COMPUTED_VALUE"""),37.0)</f>
        <v>37</v>
      </c>
    </row>
    <row r="673">
      <c r="A673" s="1" t="str">
        <f t="shared" si="1"/>
        <v>EN P506 29</v>
      </c>
      <c r="C673" s="1" t="str">
        <f t="shared" si="2"/>
        <v>PT P506</v>
      </c>
      <c r="E673" s="1" t="str">
        <f>IFERROR(__xludf.DUMMYFUNCTION("SPLIT(A:A,"" "",TRUE,TRUE)"),"EN")</f>
        <v>EN</v>
      </c>
      <c r="F673" s="1" t="str">
        <f>IFERROR(__xludf.DUMMYFUNCTION("""COMPUTED_VALUE"""),"P506")</f>
        <v>P506</v>
      </c>
      <c r="G673" s="1">
        <f>IFERROR(__xludf.DUMMYFUNCTION("""COMPUTED_VALUE"""),29.0)</f>
        <v>29</v>
      </c>
    </row>
    <row r="674">
      <c r="A674" s="1" t="str">
        <f t="shared" si="1"/>
        <v>EN P2829 102</v>
      </c>
      <c r="C674" s="1" t="str">
        <f t="shared" si="2"/>
        <v>PT P2829</v>
      </c>
      <c r="E674" s="1" t="str">
        <f>IFERROR(__xludf.DUMMYFUNCTION("SPLIT(A:A,"" "",TRUE,TRUE)"),"EN")</f>
        <v>EN</v>
      </c>
      <c r="F674" s="1" t="str">
        <f>IFERROR(__xludf.DUMMYFUNCTION("""COMPUTED_VALUE"""),"P2829")</f>
        <v>P2829</v>
      </c>
      <c r="G674" s="1">
        <f>IFERROR(__xludf.DUMMYFUNCTION("""COMPUTED_VALUE"""),102.0)</f>
        <v>102</v>
      </c>
    </row>
    <row r="675">
      <c r="A675" s="1" t="str">
        <f t="shared" si="1"/>
        <v>EN P3982 393</v>
      </c>
      <c r="C675" s="1" t="str">
        <f t="shared" si="2"/>
        <v>PT P3982</v>
      </c>
      <c r="E675" s="1" t="str">
        <f>IFERROR(__xludf.DUMMYFUNCTION("SPLIT(A:A,"" "",TRUE,TRUE)"),"EN")</f>
        <v>EN</v>
      </c>
      <c r="F675" s="1" t="str">
        <f>IFERROR(__xludf.DUMMYFUNCTION("""COMPUTED_VALUE"""),"P3982")</f>
        <v>P3982</v>
      </c>
      <c r="G675" s="1">
        <f>IFERROR(__xludf.DUMMYFUNCTION("""COMPUTED_VALUE"""),393.0)</f>
        <v>393</v>
      </c>
    </row>
    <row r="676">
      <c r="A676" s="1" t="str">
        <f t="shared" si="1"/>
        <v>EN P4357 211</v>
      </c>
      <c r="C676" s="1" t="str">
        <f t="shared" si="2"/>
        <v>PT P4357</v>
      </c>
      <c r="E676" s="1" t="str">
        <f>IFERROR(__xludf.DUMMYFUNCTION("SPLIT(A:A,"" "",TRUE,TRUE)"),"EN")</f>
        <v>EN</v>
      </c>
      <c r="F676" s="1" t="str">
        <f>IFERROR(__xludf.DUMMYFUNCTION("""COMPUTED_VALUE"""),"P4357")</f>
        <v>P4357</v>
      </c>
      <c r="G676" s="1">
        <f>IFERROR(__xludf.DUMMYFUNCTION("""COMPUTED_VALUE"""),211.0)</f>
        <v>211</v>
      </c>
    </row>
    <row r="677">
      <c r="A677" s="1" t="str">
        <f t="shared" si="1"/>
        <v>EN P950 164</v>
      </c>
      <c r="C677" s="1" t="str">
        <f t="shared" si="2"/>
        <v>PT P950</v>
      </c>
      <c r="E677" s="1" t="str">
        <f>IFERROR(__xludf.DUMMYFUNCTION("SPLIT(A:A,"" "",TRUE,TRUE)"),"EN")</f>
        <v>EN</v>
      </c>
      <c r="F677" s="1" t="str">
        <f>IFERROR(__xludf.DUMMYFUNCTION("""COMPUTED_VALUE"""),"P950")</f>
        <v>P950</v>
      </c>
      <c r="G677" s="1">
        <f>IFERROR(__xludf.DUMMYFUNCTION("""COMPUTED_VALUE"""),164.0)</f>
        <v>164</v>
      </c>
    </row>
    <row r="678">
      <c r="A678" s="1" t="str">
        <f t="shared" si="1"/>
        <v>EN P4463 269</v>
      </c>
      <c r="C678" s="1" t="str">
        <f t="shared" si="2"/>
        <v>PT P4463</v>
      </c>
      <c r="E678" s="1" t="str">
        <f>IFERROR(__xludf.DUMMYFUNCTION("SPLIT(A:A,"" "",TRUE,TRUE)"),"EN")</f>
        <v>EN</v>
      </c>
      <c r="F678" s="1" t="str">
        <f>IFERROR(__xludf.DUMMYFUNCTION("""COMPUTED_VALUE"""),"P4463")</f>
        <v>P4463</v>
      </c>
      <c r="G678" s="1">
        <f>IFERROR(__xludf.DUMMYFUNCTION("""COMPUTED_VALUE"""),269.0)</f>
        <v>269</v>
      </c>
    </row>
    <row r="679">
      <c r="A679" s="1" t="str">
        <f t="shared" si="1"/>
        <v>EN P4950 176</v>
      </c>
      <c r="C679" s="1" t="str">
        <f t="shared" si="2"/>
        <v>PT P4950</v>
      </c>
      <c r="E679" s="1" t="str">
        <f>IFERROR(__xludf.DUMMYFUNCTION("SPLIT(A:A,"" "",TRUE,TRUE)"),"EN")</f>
        <v>EN</v>
      </c>
      <c r="F679" s="1" t="str">
        <f>IFERROR(__xludf.DUMMYFUNCTION("""COMPUTED_VALUE"""),"P4950")</f>
        <v>P4950</v>
      </c>
      <c r="G679" s="1">
        <f>IFERROR(__xludf.DUMMYFUNCTION("""COMPUTED_VALUE"""),176.0)</f>
        <v>176</v>
      </c>
    </row>
    <row r="680">
      <c r="A680" s="1" t="str">
        <f t="shared" si="1"/>
        <v>EN P3318 145</v>
      </c>
      <c r="C680" s="1" t="str">
        <f t="shared" si="2"/>
        <v>PT P3318</v>
      </c>
      <c r="E680" s="1" t="str">
        <f>IFERROR(__xludf.DUMMYFUNCTION("SPLIT(A:A,"" "",TRUE,TRUE)"),"EN")</f>
        <v>EN</v>
      </c>
      <c r="F680" s="1" t="str">
        <f>IFERROR(__xludf.DUMMYFUNCTION("""COMPUTED_VALUE"""),"P3318")</f>
        <v>P3318</v>
      </c>
      <c r="G680" s="1">
        <f>IFERROR(__xludf.DUMMYFUNCTION("""COMPUTED_VALUE"""),145.0)</f>
        <v>145</v>
      </c>
    </row>
    <row r="681">
      <c r="A681" s="1" t="str">
        <f t="shared" si="1"/>
        <v>EN P2491 96</v>
      </c>
      <c r="C681" s="1" t="str">
        <f t="shared" si="2"/>
        <v>PT P2491</v>
      </c>
      <c r="E681" s="1" t="str">
        <f>IFERROR(__xludf.DUMMYFUNCTION("SPLIT(A:A,"" "",TRUE,TRUE)"),"EN")</f>
        <v>EN</v>
      </c>
      <c r="F681" s="1" t="str">
        <f>IFERROR(__xludf.DUMMYFUNCTION("""COMPUTED_VALUE"""),"P2491")</f>
        <v>P2491</v>
      </c>
      <c r="G681" s="1">
        <f>IFERROR(__xludf.DUMMYFUNCTION("""COMPUTED_VALUE"""),96.0)</f>
        <v>96</v>
      </c>
    </row>
    <row r="682">
      <c r="A682" s="1" t="str">
        <f t="shared" si="1"/>
        <v>EN P5485 209</v>
      </c>
      <c r="C682" s="1" t="str">
        <f t="shared" si="2"/>
        <v>PT P5485</v>
      </c>
      <c r="E682" s="1" t="str">
        <f>IFERROR(__xludf.DUMMYFUNCTION("SPLIT(A:A,"" "",TRUE,TRUE)"),"EN")</f>
        <v>EN</v>
      </c>
      <c r="F682" s="1" t="str">
        <f>IFERROR(__xludf.DUMMYFUNCTION("""COMPUTED_VALUE"""),"P5485")</f>
        <v>P5485</v>
      </c>
      <c r="G682" s="1">
        <f>IFERROR(__xludf.DUMMYFUNCTION("""COMPUTED_VALUE"""),209.0)</f>
        <v>209</v>
      </c>
    </row>
    <row r="683">
      <c r="A683" s="1" t="str">
        <f t="shared" si="1"/>
        <v>EN P1229 220</v>
      </c>
      <c r="C683" s="1" t="str">
        <f t="shared" si="2"/>
        <v>PT P1229</v>
      </c>
      <c r="E683" s="1" t="str">
        <f>IFERROR(__xludf.DUMMYFUNCTION("SPLIT(A:A,"" "",TRUE,TRUE)"),"EN")</f>
        <v>EN</v>
      </c>
      <c r="F683" s="1" t="str">
        <f>IFERROR(__xludf.DUMMYFUNCTION("""COMPUTED_VALUE"""),"P1229")</f>
        <v>P1229</v>
      </c>
      <c r="G683" s="1">
        <f>IFERROR(__xludf.DUMMYFUNCTION("""COMPUTED_VALUE"""),220.0)</f>
        <v>220</v>
      </c>
    </row>
    <row r="684">
      <c r="A684" s="1" t="str">
        <f t="shared" si="1"/>
        <v>EN P5150 271</v>
      </c>
      <c r="C684" s="1" t="str">
        <f t="shared" si="2"/>
        <v>PT P5150</v>
      </c>
      <c r="E684" s="1" t="str">
        <f>IFERROR(__xludf.DUMMYFUNCTION("SPLIT(A:A,"" "",TRUE,TRUE)"),"EN")</f>
        <v>EN</v>
      </c>
      <c r="F684" s="1" t="str">
        <f>IFERROR(__xludf.DUMMYFUNCTION("""COMPUTED_VALUE"""),"P5150")</f>
        <v>P5150</v>
      </c>
      <c r="G684" s="1">
        <f>IFERROR(__xludf.DUMMYFUNCTION("""COMPUTED_VALUE"""),271.0)</f>
        <v>271</v>
      </c>
    </row>
    <row r="685">
      <c r="A685" s="1" t="str">
        <f t="shared" si="1"/>
        <v>EN P3240 256</v>
      </c>
      <c r="C685" s="1" t="str">
        <f t="shared" si="2"/>
        <v>PT P3240</v>
      </c>
      <c r="E685" s="1" t="str">
        <f>IFERROR(__xludf.DUMMYFUNCTION("SPLIT(A:A,"" "",TRUE,TRUE)"),"EN")</f>
        <v>EN</v>
      </c>
      <c r="F685" s="1" t="str">
        <f>IFERROR(__xludf.DUMMYFUNCTION("""COMPUTED_VALUE"""),"P3240")</f>
        <v>P3240</v>
      </c>
      <c r="G685" s="1">
        <f>IFERROR(__xludf.DUMMYFUNCTION("""COMPUTED_VALUE"""),256.0)</f>
        <v>256</v>
      </c>
    </row>
    <row r="686">
      <c r="A686" s="1" t="str">
        <f t="shared" si="1"/>
        <v>EN P663 146</v>
      </c>
      <c r="C686" s="1" t="str">
        <f t="shared" si="2"/>
        <v>PT P663</v>
      </c>
      <c r="E686" s="1" t="str">
        <f>IFERROR(__xludf.DUMMYFUNCTION("SPLIT(A:A,"" "",TRUE,TRUE)"),"EN")</f>
        <v>EN</v>
      </c>
      <c r="F686" s="1" t="str">
        <f>IFERROR(__xludf.DUMMYFUNCTION("""COMPUTED_VALUE"""),"P663")</f>
        <v>P663</v>
      </c>
      <c r="G686" s="1">
        <f>IFERROR(__xludf.DUMMYFUNCTION("""COMPUTED_VALUE"""),146.0)</f>
        <v>146</v>
      </c>
    </row>
    <row r="687">
      <c r="A687" s="1" t="str">
        <f t="shared" si="1"/>
        <v>EN P3528 77</v>
      </c>
      <c r="C687" s="1" t="str">
        <f t="shared" si="2"/>
        <v>PT P3528</v>
      </c>
      <c r="E687" s="1" t="str">
        <f>IFERROR(__xludf.DUMMYFUNCTION("SPLIT(A:A,"" "",TRUE,TRUE)"),"EN")</f>
        <v>EN</v>
      </c>
      <c r="F687" s="1" t="str">
        <f>IFERROR(__xludf.DUMMYFUNCTION("""COMPUTED_VALUE"""),"P3528")</f>
        <v>P3528</v>
      </c>
      <c r="G687" s="1">
        <f>IFERROR(__xludf.DUMMYFUNCTION("""COMPUTED_VALUE"""),77.0)</f>
        <v>77</v>
      </c>
    </row>
    <row r="688">
      <c r="A688" s="1" t="str">
        <f t="shared" si="1"/>
        <v>EN P1109 30</v>
      </c>
      <c r="C688" s="1" t="str">
        <f t="shared" si="2"/>
        <v>PT P1109</v>
      </c>
      <c r="E688" s="1" t="str">
        <f>IFERROR(__xludf.DUMMYFUNCTION("SPLIT(A:A,"" "",TRUE,TRUE)"),"EN")</f>
        <v>EN</v>
      </c>
      <c r="F688" s="1" t="str">
        <f>IFERROR(__xludf.DUMMYFUNCTION("""COMPUTED_VALUE"""),"P1109")</f>
        <v>P1109</v>
      </c>
      <c r="G688" s="1">
        <f>IFERROR(__xludf.DUMMYFUNCTION("""COMPUTED_VALUE"""),30.0)</f>
        <v>30</v>
      </c>
    </row>
    <row r="689">
      <c r="A689" s="1" t="str">
        <f t="shared" si="1"/>
        <v>EN P3753 31</v>
      </c>
      <c r="C689" s="1" t="str">
        <f t="shared" si="2"/>
        <v>PT P3753</v>
      </c>
      <c r="E689" s="1" t="str">
        <f>IFERROR(__xludf.DUMMYFUNCTION("SPLIT(A:A,"" "",TRUE,TRUE)"),"EN")</f>
        <v>EN</v>
      </c>
      <c r="F689" s="1" t="str">
        <f>IFERROR(__xludf.DUMMYFUNCTION("""COMPUTED_VALUE"""),"P3753")</f>
        <v>P3753</v>
      </c>
      <c r="G689" s="1">
        <f>IFERROR(__xludf.DUMMYFUNCTION("""COMPUTED_VALUE"""),31.0)</f>
        <v>31</v>
      </c>
    </row>
    <row r="690">
      <c r="A690" s="1" t="str">
        <f t="shared" si="1"/>
        <v>EN P3580 1</v>
      </c>
      <c r="C690" s="1" t="str">
        <f t="shared" si="2"/>
        <v>PT P3580</v>
      </c>
      <c r="E690" s="1" t="str">
        <f>IFERROR(__xludf.DUMMYFUNCTION("SPLIT(A:A,"" "",TRUE,TRUE)"),"EN")</f>
        <v>EN</v>
      </c>
      <c r="F690" s="1" t="str">
        <f>IFERROR(__xludf.DUMMYFUNCTION("""COMPUTED_VALUE"""),"P3580")</f>
        <v>P3580</v>
      </c>
      <c r="G690" s="1">
        <f>IFERROR(__xludf.DUMMYFUNCTION("""COMPUTED_VALUE"""),1.0)</f>
        <v>1</v>
      </c>
    </row>
    <row r="691">
      <c r="A691" s="1" t="str">
        <f t="shared" si="1"/>
        <v>EN P711 231</v>
      </c>
      <c r="C691" s="1" t="str">
        <f t="shared" si="2"/>
        <v>PT P711</v>
      </c>
      <c r="E691" s="1" t="str">
        <f>IFERROR(__xludf.DUMMYFUNCTION("SPLIT(A:A,"" "",TRUE,TRUE)"),"EN")</f>
        <v>EN</v>
      </c>
      <c r="F691" s="1" t="str">
        <f>IFERROR(__xludf.DUMMYFUNCTION("""COMPUTED_VALUE"""),"P711")</f>
        <v>P711</v>
      </c>
      <c r="G691" s="1">
        <f>IFERROR(__xludf.DUMMYFUNCTION("""COMPUTED_VALUE"""),231.0)</f>
        <v>231</v>
      </c>
    </row>
    <row r="692">
      <c r="A692" s="1" t="str">
        <f t="shared" si="1"/>
        <v>EN P465 108</v>
      </c>
      <c r="C692" s="1" t="str">
        <f t="shared" si="2"/>
        <v>PT P465</v>
      </c>
      <c r="E692" s="1" t="str">
        <f>IFERROR(__xludf.DUMMYFUNCTION("SPLIT(A:A,"" "",TRUE,TRUE)"),"EN")</f>
        <v>EN</v>
      </c>
      <c r="F692" s="1" t="str">
        <f>IFERROR(__xludf.DUMMYFUNCTION("""COMPUTED_VALUE"""),"P465")</f>
        <v>P465</v>
      </c>
      <c r="G692" s="1">
        <f>IFERROR(__xludf.DUMMYFUNCTION("""COMPUTED_VALUE"""),108.0)</f>
        <v>108</v>
      </c>
    </row>
    <row r="693">
      <c r="A693" s="1" t="str">
        <f t="shared" si="1"/>
        <v>EN P320 399</v>
      </c>
      <c r="C693" s="1" t="str">
        <f t="shared" si="2"/>
        <v>PT P320</v>
      </c>
      <c r="E693" s="1" t="str">
        <f>IFERROR(__xludf.DUMMYFUNCTION("SPLIT(A:A,"" "",TRUE,TRUE)"),"EN")</f>
        <v>EN</v>
      </c>
      <c r="F693" s="1" t="str">
        <f>IFERROR(__xludf.DUMMYFUNCTION("""COMPUTED_VALUE"""),"P320")</f>
        <v>P320</v>
      </c>
      <c r="G693" s="1">
        <f>IFERROR(__xludf.DUMMYFUNCTION("""COMPUTED_VALUE"""),399.0)</f>
        <v>399</v>
      </c>
    </row>
    <row r="694">
      <c r="A694" s="1" t="str">
        <f t="shared" si="1"/>
        <v>EN P5362 123</v>
      </c>
      <c r="C694" s="1" t="str">
        <f t="shared" si="2"/>
        <v>PT P5362</v>
      </c>
      <c r="E694" s="1" t="str">
        <f>IFERROR(__xludf.DUMMYFUNCTION("SPLIT(A:A,"" "",TRUE,TRUE)"),"EN")</f>
        <v>EN</v>
      </c>
      <c r="F694" s="1" t="str">
        <f>IFERROR(__xludf.DUMMYFUNCTION("""COMPUTED_VALUE"""),"P5362")</f>
        <v>P5362</v>
      </c>
      <c r="G694" s="1">
        <f>IFERROR(__xludf.DUMMYFUNCTION("""COMPUTED_VALUE"""),123.0)</f>
        <v>123</v>
      </c>
    </row>
    <row r="695">
      <c r="A695" s="1" t="str">
        <f t="shared" si="1"/>
        <v>EN P2775 141</v>
      </c>
      <c r="C695" s="1" t="str">
        <f t="shared" si="2"/>
        <v>PT P2775</v>
      </c>
      <c r="E695" s="1" t="str">
        <f>IFERROR(__xludf.DUMMYFUNCTION("SPLIT(A:A,"" "",TRUE,TRUE)"),"EN")</f>
        <v>EN</v>
      </c>
      <c r="F695" s="1" t="str">
        <f>IFERROR(__xludf.DUMMYFUNCTION("""COMPUTED_VALUE"""),"P2775")</f>
        <v>P2775</v>
      </c>
      <c r="G695" s="1">
        <f>IFERROR(__xludf.DUMMYFUNCTION("""COMPUTED_VALUE"""),141.0)</f>
        <v>141</v>
      </c>
    </row>
    <row r="696">
      <c r="A696" s="1" t="str">
        <f t="shared" si="1"/>
        <v>EN P2264 169</v>
      </c>
      <c r="C696" s="1" t="str">
        <f t="shared" si="2"/>
        <v>PT P2264</v>
      </c>
      <c r="E696" s="1" t="str">
        <f>IFERROR(__xludf.DUMMYFUNCTION("SPLIT(A:A,"" "",TRUE,TRUE)"),"EN")</f>
        <v>EN</v>
      </c>
      <c r="F696" s="1" t="str">
        <f>IFERROR(__xludf.DUMMYFUNCTION("""COMPUTED_VALUE"""),"P2264")</f>
        <v>P2264</v>
      </c>
      <c r="G696" s="1">
        <f>IFERROR(__xludf.DUMMYFUNCTION("""COMPUTED_VALUE"""),169.0)</f>
        <v>169</v>
      </c>
    </row>
    <row r="697">
      <c r="A697" s="1" t="str">
        <f t="shared" si="1"/>
        <v>EN P5131 108</v>
      </c>
      <c r="C697" s="1" t="str">
        <f t="shared" si="2"/>
        <v>PT P5131</v>
      </c>
      <c r="E697" s="1" t="str">
        <f>IFERROR(__xludf.DUMMYFUNCTION("SPLIT(A:A,"" "",TRUE,TRUE)"),"EN")</f>
        <v>EN</v>
      </c>
      <c r="F697" s="1" t="str">
        <f>IFERROR(__xludf.DUMMYFUNCTION("""COMPUTED_VALUE"""),"P5131")</f>
        <v>P5131</v>
      </c>
      <c r="G697" s="1">
        <f>IFERROR(__xludf.DUMMYFUNCTION("""COMPUTED_VALUE"""),108.0)</f>
        <v>108</v>
      </c>
    </row>
    <row r="698">
      <c r="A698" s="1" t="str">
        <f t="shared" si="1"/>
        <v>EN P3317 263</v>
      </c>
      <c r="C698" s="1" t="str">
        <f t="shared" si="2"/>
        <v>PT P3317</v>
      </c>
      <c r="E698" s="1" t="str">
        <f>IFERROR(__xludf.DUMMYFUNCTION("SPLIT(A:A,"" "",TRUE,TRUE)"),"EN")</f>
        <v>EN</v>
      </c>
      <c r="F698" s="1" t="str">
        <f>IFERROR(__xludf.DUMMYFUNCTION("""COMPUTED_VALUE"""),"P3317")</f>
        <v>P3317</v>
      </c>
      <c r="G698" s="1">
        <f>IFERROR(__xludf.DUMMYFUNCTION("""COMPUTED_VALUE"""),263.0)</f>
        <v>263</v>
      </c>
    </row>
    <row r="699">
      <c r="A699" s="1" t="str">
        <f t="shared" si="1"/>
        <v>EN P1881 390</v>
      </c>
      <c r="C699" s="1" t="str">
        <f t="shared" si="2"/>
        <v>PT P1881</v>
      </c>
      <c r="E699" s="1" t="str">
        <f>IFERROR(__xludf.DUMMYFUNCTION("SPLIT(A:A,"" "",TRUE,TRUE)"),"EN")</f>
        <v>EN</v>
      </c>
      <c r="F699" s="1" t="str">
        <f>IFERROR(__xludf.DUMMYFUNCTION("""COMPUTED_VALUE"""),"P1881")</f>
        <v>P1881</v>
      </c>
      <c r="G699" s="1">
        <f>IFERROR(__xludf.DUMMYFUNCTION("""COMPUTED_VALUE"""),390.0)</f>
        <v>390</v>
      </c>
    </row>
    <row r="700">
      <c r="A700" s="1" t="str">
        <f t="shared" si="1"/>
        <v>EN P1872 218</v>
      </c>
      <c r="C700" s="1" t="str">
        <f t="shared" si="2"/>
        <v>PT P1872</v>
      </c>
      <c r="E700" s="1" t="str">
        <f>IFERROR(__xludf.DUMMYFUNCTION("SPLIT(A:A,"" "",TRUE,TRUE)"),"EN")</f>
        <v>EN</v>
      </c>
      <c r="F700" s="1" t="str">
        <f>IFERROR(__xludf.DUMMYFUNCTION("""COMPUTED_VALUE"""),"P1872")</f>
        <v>P1872</v>
      </c>
      <c r="G700" s="1">
        <f>IFERROR(__xludf.DUMMYFUNCTION("""COMPUTED_VALUE"""),218.0)</f>
        <v>218</v>
      </c>
    </row>
    <row r="701">
      <c r="A701" s="1" t="str">
        <f t="shared" si="1"/>
        <v>EN P2034 346</v>
      </c>
      <c r="C701" s="1" t="str">
        <f t="shared" si="2"/>
        <v>PT P2034</v>
      </c>
      <c r="E701" s="1" t="str">
        <f>IFERROR(__xludf.DUMMYFUNCTION("SPLIT(A:A,"" "",TRUE,TRUE)"),"EN")</f>
        <v>EN</v>
      </c>
      <c r="F701" s="1" t="str">
        <f>IFERROR(__xludf.DUMMYFUNCTION("""COMPUTED_VALUE"""),"P2034")</f>
        <v>P2034</v>
      </c>
      <c r="G701" s="1">
        <f>IFERROR(__xludf.DUMMYFUNCTION("""COMPUTED_VALUE"""),346.0)</f>
        <v>346</v>
      </c>
    </row>
    <row r="702">
      <c r="A702" s="1" t="str">
        <f t="shared" si="1"/>
        <v>EN P5588 165</v>
      </c>
      <c r="C702" s="1" t="str">
        <f t="shared" si="2"/>
        <v>PT P5588</v>
      </c>
      <c r="E702" s="1" t="str">
        <f>IFERROR(__xludf.DUMMYFUNCTION("SPLIT(A:A,"" "",TRUE,TRUE)"),"EN")</f>
        <v>EN</v>
      </c>
      <c r="F702" s="1" t="str">
        <f>IFERROR(__xludf.DUMMYFUNCTION("""COMPUTED_VALUE"""),"P5588")</f>
        <v>P5588</v>
      </c>
      <c r="G702" s="1">
        <f>IFERROR(__xludf.DUMMYFUNCTION("""COMPUTED_VALUE"""),165.0)</f>
        <v>165</v>
      </c>
    </row>
    <row r="703">
      <c r="A703" s="1" t="str">
        <f t="shared" si="1"/>
        <v>EN P899 339</v>
      </c>
      <c r="C703" s="1" t="str">
        <f t="shared" si="2"/>
        <v>PT P899</v>
      </c>
      <c r="E703" s="1" t="str">
        <f>IFERROR(__xludf.DUMMYFUNCTION("SPLIT(A:A,"" "",TRUE,TRUE)"),"EN")</f>
        <v>EN</v>
      </c>
      <c r="F703" s="1" t="str">
        <f>IFERROR(__xludf.DUMMYFUNCTION("""COMPUTED_VALUE"""),"P899")</f>
        <v>P899</v>
      </c>
      <c r="G703" s="1">
        <f>IFERROR(__xludf.DUMMYFUNCTION("""COMPUTED_VALUE"""),339.0)</f>
        <v>339</v>
      </c>
    </row>
    <row r="704">
      <c r="A704" s="1" t="str">
        <f t="shared" si="1"/>
        <v>EN P5127 195</v>
      </c>
      <c r="C704" s="1" t="str">
        <f t="shared" si="2"/>
        <v>PT P5127</v>
      </c>
      <c r="E704" s="1" t="str">
        <f>IFERROR(__xludf.DUMMYFUNCTION("SPLIT(A:A,"" "",TRUE,TRUE)"),"EN")</f>
        <v>EN</v>
      </c>
      <c r="F704" s="1" t="str">
        <f>IFERROR(__xludf.DUMMYFUNCTION("""COMPUTED_VALUE"""),"P5127")</f>
        <v>P5127</v>
      </c>
      <c r="G704" s="1">
        <f>IFERROR(__xludf.DUMMYFUNCTION("""COMPUTED_VALUE"""),195.0)</f>
        <v>195</v>
      </c>
    </row>
    <row r="705">
      <c r="A705" s="1" t="str">
        <f t="shared" si="1"/>
        <v>EN P104 158</v>
      </c>
      <c r="C705" s="1" t="str">
        <f t="shared" si="2"/>
        <v>PT P104</v>
      </c>
      <c r="E705" s="1" t="str">
        <f>IFERROR(__xludf.DUMMYFUNCTION("SPLIT(A:A,"" "",TRUE,TRUE)"),"EN")</f>
        <v>EN</v>
      </c>
      <c r="F705" s="1" t="str">
        <f>IFERROR(__xludf.DUMMYFUNCTION("""COMPUTED_VALUE"""),"P104")</f>
        <v>P104</v>
      </c>
      <c r="G705" s="1">
        <f>IFERROR(__xludf.DUMMYFUNCTION("""COMPUTED_VALUE"""),158.0)</f>
        <v>158</v>
      </c>
    </row>
    <row r="706">
      <c r="A706" s="1" t="str">
        <f t="shared" si="1"/>
        <v>EN P3392 61</v>
      </c>
      <c r="C706" s="1" t="str">
        <f t="shared" si="2"/>
        <v>PT P3392</v>
      </c>
      <c r="E706" s="1" t="str">
        <f>IFERROR(__xludf.DUMMYFUNCTION("SPLIT(A:A,"" "",TRUE,TRUE)"),"EN")</f>
        <v>EN</v>
      </c>
      <c r="F706" s="1" t="str">
        <f>IFERROR(__xludf.DUMMYFUNCTION("""COMPUTED_VALUE"""),"P3392")</f>
        <v>P3392</v>
      </c>
      <c r="G706" s="1">
        <f>IFERROR(__xludf.DUMMYFUNCTION("""COMPUTED_VALUE"""),61.0)</f>
        <v>61</v>
      </c>
    </row>
    <row r="707">
      <c r="A707" s="1" t="str">
        <f t="shared" si="1"/>
        <v>EN P2425 391</v>
      </c>
      <c r="C707" s="1" t="str">
        <f t="shared" si="2"/>
        <v>PT P2425</v>
      </c>
      <c r="E707" s="1" t="str">
        <f>IFERROR(__xludf.DUMMYFUNCTION("SPLIT(A:A,"" "",TRUE,TRUE)"),"EN")</f>
        <v>EN</v>
      </c>
      <c r="F707" s="1" t="str">
        <f>IFERROR(__xludf.DUMMYFUNCTION("""COMPUTED_VALUE"""),"P2425")</f>
        <v>P2425</v>
      </c>
      <c r="G707" s="1">
        <f>IFERROR(__xludf.DUMMYFUNCTION("""COMPUTED_VALUE"""),391.0)</f>
        <v>391</v>
      </c>
    </row>
    <row r="708">
      <c r="A708" s="1" t="str">
        <f t="shared" si="1"/>
        <v>EN P439 159</v>
      </c>
      <c r="C708" s="1" t="str">
        <f t="shared" si="2"/>
        <v>PT P439</v>
      </c>
      <c r="E708" s="1" t="str">
        <f>IFERROR(__xludf.DUMMYFUNCTION("SPLIT(A:A,"" "",TRUE,TRUE)"),"EN")</f>
        <v>EN</v>
      </c>
      <c r="F708" s="1" t="str">
        <f>IFERROR(__xludf.DUMMYFUNCTION("""COMPUTED_VALUE"""),"P439")</f>
        <v>P439</v>
      </c>
      <c r="G708" s="1">
        <f>IFERROR(__xludf.DUMMYFUNCTION("""COMPUTED_VALUE"""),159.0)</f>
        <v>159</v>
      </c>
    </row>
    <row r="709">
      <c r="A709" s="1" t="str">
        <f t="shared" si="1"/>
        <v>EN P726 152</v>
      </c>
      <c r="C709" s="1" t="str">
        <f t="shared" si="2"/>
        <v>PT P726</v>
      </c>
      <c r="E709" s="1" t="str">
        <f>IFERROR(__xludf.DUMMYFUNCTION("SPLIT(A:A,"" "",TRUE,TRUE)"),"EN")</f>
        <v>EN</v>
      </c>
      <c r="F709" s="1" t="str">
        <f>IFERROR(__xludf.DUMMYFUNCTION("""COMPUTED_VALUE"""),"P726")</f>
        <v>P726</v>
      </c>
      <c r="G709" s="1">
        <f>IFERROR(__xludf.DUMMYFUNCTION("""COMPUTED_VALUE"""),152.0)</f>
        <v>152</v>
      </c>
    </row>
    <row r="710">
      <c r="A710" s="1" t="str">
        <f t="shared" si="1"/>
        <v>EN P5942 242</v>
      </c>
      <c r="C710" s="1" t="str">
        <f t="shared" si="2"/>
        <v>PT P5942</v>
      </c>
      <c r="E710" s="1" t="str">
        <f>IFERROR(__xludf.DUMMYFUNCTION("SPLIT(A:A,"" "",TRUE,TRUE)"),"EN")</f>
        <v>EN</v>
      </c>
      <c r="F710" s="1" t="str">
        <f>IFERROR(__xludf.DUMMYFUNCTION("""COMPUTED_VALUE"""),"P5942")</f>
        <v>P5942</v>
      </c>
      <c r="G710" s="1">
        <f>IFERROR(__xludf.DUMMYFUNCTION("""COMPUTED_VALUE"""),242.0)</f>
        <v>242</v>
      </c>
    </row>
    <row r="711">
      <c r="A711" s="1" t="str">
        <f t="shared" si="1"/>
        <v>EN P2727 62</v>
      </c>
      <c r="C711" s="1" t="str">
        <f t="shared" si="2"/>
        <v>PT P2727</v>
      </c>
      <c r="E711" s="1" t="str">
        <f>IFERROR(__xludf.DUMMYFUNCTION("SPLIT(A:A,"" "",TRUE,TRUE)"),"EN")</f>
        <v>EN</v>
      </c>
      <c r="F711" s="1" t="str">
        <f>IFERROR(__xludf.DUMMYFUNCTION("""COMPUTED_VALUE"""),"P2727")</f>
        <v>P2727</v>
      </c>
      <c r="G711" s="1">
        <f>IFERROR(__xludf.DUMMYFUNCTION("""COMPUTED_VALUE"""),62.0)</f>
        <v>62</v>
      </c>
    </row>
    <row r="712">
      <c r="A712" s="1" t="str">
        <f t="shared" si="1"/>
        <v>EN P2679 261</v>
      </c>
      <c r="C712" s="1" t="str">
        <f t="shared" si="2"/>
        <v>PT P2679</v>
      </c>
      <c r="E712" s="1" t="str">
        <f>IFERROR(__xludf.DUMMYFUNCTION("SPLIT(A:A,"" "",TRUE,TRUE)"),"EN")</f>
        <v>EN</v>
      </c>
      <c r="F712" s="1" t="str">
        <f>IFERROR(__xludf.DUMMYFUNCTION("""COMPUTED_VALUE"""),"P2679")</f>
        <v>P2679</v>
      </c>
      <c r="G712" s="1">
        <f>IFERROR(__xludf.DUMMYFUNCTION("""COMPUTED_VALUE"""),261.0)</f>
        <v>261</v>
      </c>
    </row>
    <row r="713">
      <c r="A713" s="1" t="str">
        <f t="shared" si="1"/>
        <v>EN P1400 162</v>
      </c>
      <c r="C713" s="1" t="str">
        <f t="shared" si="2"/>
        <v>PT P1400</v>
      </c>
      <c r="E713" s="1" t="str">
        <f>IFERROR(__xludf.DUMMYFUNCTION("SPLIT(A:A,"" "",TRUE,TRUE)"),"EN")</f>
        <v>EN</v>
      </c>
      <c r="F713" s="1" t="str">
        <f>IFERROR(__xludf.DUMMYFUNCTION("""COMPUTED_VALUE"""),"P1400")</f>
        <v>P1400</v>
      </c>
      <c r="G713" s="1">
        <f>IFERROR(__xludf.DUMMYFUNCTION("""COMPUTED_VALUE"""),162.0)</f>
        <v>162</v>
      </c>
    </row>
    <row r="714">
      <c r="A714" s="1" t="str">
        <f t="shared" si="1"/>
        <v>EN P627 167</v>
      </c>
      <c r="C714" s="1" t="str">
        <f t="shared" si="2"/>
        <v>PT P627</v>
      </c>
      <c r="E714" s="1" t="str">
        <f>IFERROR(__xludf.DUMMYFUNCTION("SPLIT(A:A,"" "",TRUE,TRUE)"),"EN")</f>
        <v>EN</v>
      </c>
      <c r="F714" s="1" t="str">
        <f>IFERROR(__xludf.DUMMYFUNCTION("""COMPUTED_VALUE"""),"P627")</f>
        <v>P627</v>
      </c>
      <c r="G714" s="1">
        <f>IFERROR(__xludf.DUMMYFUNCTION("""COMPUTED_VALUE"""),167.0)</f>
        <v>167</v>
      </c>
    </row>
    <row r="715">
      <c r="A715" s="1" t="str">
        <f t="shared" si="1"/>
        <v>EN P597 363</v>
      </c>
      <c r="C715" s="1" t="str">
        <f t="shared" si="2"/>
        <v>PT P597</v>
      </c>
      <c r="E715" s="1" t="str">
        <f>IFERROR(__xludf.DUMMYFUNCTION("SPLIT(A:A,"" "",TRUE,TRUE)"),"EN")</f>
        <v>EN</v>
      </c>
      <c r="F715" s="1" t="str">
        <f>IFERROR(__xludf.DUMMYFUNCTION("""COMPUTED_VALUE"""),"P597")</f>
        <v>P597</v>
      </c>
      <c r="G715" s="1">
        <f>IFERROR(__xludf.DUMMYFUNCTION("""COMPUTED_VALUE"""),363.0)</f>
        <v>363</v>
      </c>
    </row>
    <row r="716">
      <c r="A716" s="1" t="str">
        <f t="shared" si="1"/>
        <v>EN P2180 250</v>
      </c>
      <c r="C716" s="1" t="str">
        <f t="shared" si="2"/>
        <v>PT P2180</v>
      </c>
      <c r="E716" s="1" t="str">
        <f>IFERROR(__xludf.DUMMYFUNCTION("SPLIT(A:A,"" "",TRUE,TRUE)"),"EN")</f>
        <v>EN</v>
      </c>
      <c r="F716" s="1" t="str">
        <f>IFERROR(__xludf.DUMMYFUNCTION("""COMPUTED_VALUE"""),"P2180")</f>
        <v>P2180</v>
      </c>
      <c r="G716" s="1">
        <f>IFERROR(__xludf.DUMMYFUNCTION("""COMPUTED_VALUE"""),250.0)</f>
        <v>250</v>
      </c>
    </row>
    <row r="717">
      <c r="A717" s="1" t="str">
        <f t="shared" si="1"/>
        <v>EN P4990 206</v>
      </c>
      <c r="C717" s="1" t="str">
        <f t="shared" si="2"/>
        <v>PT P4990</v>
      </c>
      <c r="E717" s="1" t="str">
        <f>IFERROR(__xludf.DUMMYFUNCTION("SPLIT(A:A,"" "",TRUE,TRUE)"),"EN")</f>
        <v>EN</v>
      </c>
      <c r="F717" s="1" t="str">
        <f>IFERROR(__xludf.DUMMYFUNCTION("""COMPUTED_VALUE"""),"P4990")</f>
        <v>P4990</v>
      </c>
      <c r="G717" s="1">
        <f>IFERROR(__xludf.DUMMYFUNCTION("""COMPUTED_VALUE"""),206.0)</f>
        <v>206</v>
      </c>
    </row>
    <row r="718">
      <c r="A718" s="1" t="str">
        <f t="shared" si="1"/>
        <v>EN P2552 118</v>
      </c>
      <c r="C718" s="1" t="str">
        <f t="shared" si="2"/>
        <v>PT P2552</v>
      </c>
      <c r="E718" s="1" t="str">
        <f>IFERROR(__xludf.DUMMYFUNCTION("SPLIT(A:A,"" "",TRUE,TRUE)"),"EN")</f>
        <v>EN</v>
      </c>
      <c r="F718" s="1" t="str">
        <f>IFERROR(__xludf.DUMMYFUNCTION("""COMPUTED_VALUE"""),"P2552")</f>
        <v>P2552</v>
      </c>
      <c r="G718" s="1">
        <f>IFERROR(__xludf.DUMMYFUNCTION("""COMPUTED_VALUE"""),118.0)</f>
        <v>118</v>
      </c>
    </row>
    <row r="719">
      <c r="A719" s="1" t="str">
        <f t="shared" si="1"/>
        <v>EN P2544 300</v>
      </c>
      <c r="C719" s="1" t="str">
        <f t="shared" si="2"/>
        <v>PT P2544</v>
      </c>
      <c r="E719" s="1" t="str">
        <f>IFERROR(__xludf.DUMMYFUNCTION("SPLIT(A:A,"" "",TRUE,TRUE)"),"EN")</f>
        <v>EN</v>
      </c>
      <c r="F719" s="1" t="str">
        <f>IFERROR(__xludf.DUMMYFUNCTION("""COMPUTED_VALUE"""),"P2544")</f>
        <v>P2544</v>
      </c>
      <c r="G719" s="1">
        <f>IFERROR(__xludf.DUMMYFUNCTION("""COMPUTED_VALUE"""),300.0)</f>
        <v>300</v>
      </c>
    </row>
    <row r="720">
      <c r="A720" s="1" t="str">
        <f t="shared" si="1"/>
        <v>EN P1696 326</v>
      </c>
      <c r="C720" s="1" t="str">
        <f t="shared" si="2"/>
        <v>PT P1696</v>
      </c>
      <c r="E720" s="1" t="str">
        <f>IFERROR(__xludf.DUMMYFUNCTION("SPLIT(A:A,"" "",TRUE,TRUE)"),"EN")</f>
        <v>EN</v>
      </c>
      <c r="F720" s="1" t="str">
        <f>IFERROR(__xludf.DUMMYFUNCTION("""COMPUTED_VALUE"""),"P1696")</f>
        <v>P1696</v>
      </c>
      <c r="G720" s="1">
        <f>IFERROR(__xludf.DUMMYFUNCTION("""COMPUTED_VALUE"""),326.0)</f>
        <v>326</v>
      </c>
    </row>
    <row r="721">
      <c r="A721" s="1" t="str">
        <f t="shared" si="1"/>
        <v>EN P4620 187</v>
      </c>
      <c r="C721" s="1" t="str">
        <f t="shared" si="2"/>
        <v>PT P4620</v>
      </c>
      <c r="E721" s="1" t="str">
        <f>IFERROR(__xludf.DUMMYFUNCTION("SPLIT(A:A,"" "",TRUE,TRUE)"),"EN")</f>
        <v>EN</v>
      </c>
      <c r="F721" s="1" t="str">
        <f>IFERROR(__xludf.DUMMYFUNCTION("""COMPUTED_VALUE"""),"P4620")</f>
        <v>P4620</v>
      </c>
      <c r="G721" s="1">
        <f>IFERROR(__xludf.DUMMYFUNCTION("""COMPUTED_VALUE"""),187.0)</f>
        <v>187</v>
      </c>
    </row>
    <row r="722">
      <c r="A722" s="1" t="str">
        <f t="shared" si="1"/>
        <v>EN P5001 43</v>
      </c>
      <c r="C722" s="1" t="str">
        <f t="shared" si="2"/>
        <v>PT P5001</v>
      </c>
      <c r="E722" s="1" t="str">
        <f>IFERROR(__xludf.DUMMYFUNCTION("SPLIT(A:A,"" "",TRUE,TRUE)"),"EN")</f>
        <v>EN</v>
      </c>
      <c r="F722" s="1" t="str">
        <f>IFERROR(__xludf.DUMMYFUNCTION("""COMPUTED_VALUE"""),"P5001")</f>
        <v>P5001</v>
      </c>
      <c r="G722" s="1">
        <f>IFERROR(__xludf.DUMMYFUNCTION("""COMPUTED_VALUE"""),43.0)</f>
        <v>43</v>
      </c>
    </row>
    <row r="723">
      <c r="A723" s="1" t="str">
        <f t="shared" si="1"/>
        <v>EN P1320 174</v>
      </c>
      <c r="C723" s="1" t="str">
        <f t="shared" si="2"/>
        <v>PT P1320</v>
      </c>
      <c r="E723" s="1" t="str">
        <f>IFERROR(__xludf.DUMMYFUNCTION("SPLIT(A:A,"" "",TRUE,TRUE)"),"EN")</f>
        <v>EN</v>
      </c>
      <c r="F723" s="1" t="str">
        <f>IFERROR(__xludf.DUMMYFUNCTION("""COMPUTED_VALUE"""),"P1320")</f>
        <v>P1320</v>
      </c>
      <c r="G723" s="1">
        <f>IFERROR(__xludf.DUMMYFUNCTION("""COMPUTED_VALUE"""),174.0)</f>
        <v>174</v>
      </c>
    </row>
    <row r="724">
      <c r="A724" s="1" t="str">
        <f t="shared" si="1"/>
        <v>EN P1657 81</v>
      </c>
      <c r="C724" s="1" t="str">
        <f t="shared" si="2"/>
        <v>PT P1657</v>
      </c>
      <c r="E724" s="1" t="str">
        <f>IFERROR(__xludf.DUMMYFUNCTION("SPLIT(A:A,"" "",TRUE,TRUE)"),"EN")</f>
        <v>EN</v>
      </c>
      <c r="F724" s="1" t="str">
        <f>IFERROR(__xludf.DUMMYFUNCTION("""COMPUTED_VALUE"""),"P1657")</f>
        <v>P1657</v>
      </c>
      <c r="G724" s="1">
        <f>IFERROR(__xludf.DUMMYFUNCTION("""COMPUTED_VALUE"""),81.0)</f>
        <v>81</v>
      </c>
    </row>
    <row r="725">
      <c r="A725" s="1" t="str">
        <f t="shared" si="1"/>
        <v>EN P5929 312</v>
      </c>
      <c r="C725" s="1" t="str">
        <f t="shared" si="2"/>
        <v>PT P5929</v>
      </c>
      <c r="E725" s="1" t="str">
        <f>IFERROR(__xludf.DUMMYFUNCTION("SPLIT(A:A,"" "",TRUE,TRUE)"),"EN")</f>
        <v>EN</v>
      </c>
      <c r="F725" s="1" t="str">
        <f>IFERROR(__xludf.DUMMYFUNCTION("""COMPUTED_VALUE"""),"P5929")</f>
        <v>P5929</v>
      </c>
      <c r="G725" s="1">
        <f>IFERROR(__xludf.DUMMYFUNCTION("""COMPUTED_VALUE"""),312.0)</f>
        <v>312</v>
      </c>
    </row>
    <row r="726">
      <c r="A726" s="1" t="str">
        <f t="shared" si="1"/>
        <v>EN P3932 392</v>
      </c>
      <c r="C726" s="1" t="str">
        <f t="shared" si="2"/>
        <v>PT P3932</v>
      </c>
      <c r="E726" s="1" t="str">
        <f>IFERROR(__xludf.DUMMYFUNCTION("SPLIT(A:A,"" "",TRUE,TRUE)"),"EN")</f>
        <v>EN</v>
      </c>
      <c r="F726" s="1" t="str">
        <f>IFERROR(__xludf.DUMMYFUNCTION("""COMPUTED_VALUE"""),"P3932")</f>
        <v>P3932</v>
      </c>
      <c r="G726" s="1">
        <f>IFERROR(__xludf.DUMMYFUNCTION("""COMPUTED_VALUE"""),392.0)</f>
        <v>392</v>
      </c>
    </row>
    <row r="727">
      <c r="A727" s="1" t="str">
        <f t="shared" si="1"/>
        <v>EN P2209 113</v>
      </c>
      <c r="C727" s="1" t="str">
        <f t="shared" si="2"/>
        <v>PT P2209</v>
      </c>
      <c r="E727" s="1" t="str">
        <f>IFERROR(__xludf.DUMMYFUNCTION("SPLIT(A:A,"" "",TRUE,TRUE)"),"EN")</f>
        <v>EN</v>
      </c>
      <c r="F727" s="1" t="str">
        <f>IFERROR(__xludf.DUMMYFUNCTION("""COMPUTED_VALUE"""),"P2209")</f>
        <v>P2209</v>
      </c>
      <c r="G727" s="1">
        <f>IFERROR(__xludf.DUMMYFUNCTION("""COMPUTED_VALUE"""),113.0)</f>
        <v>113</v>
      </c>
    </row>
    <row r="728">
      <c r="A728" s="1" t="str">
        <f t="shared" si="1"/>
        <v>EN P5544 339</v>
      </c>
      <c r="C728" s="1" t="str">
        <f t="shared" si="2"/>
        <v>PT P5544</v>
      </c>
      <c r="E728" s="1" t="str">
        <f>IFERROR(__xludf.DUMMYFUNCTION("SPLIT(A:A,"" "",TRUE,TRUE)"),"EN")</f>
        <v>EN</v>
      </c>
      <c r="F728" s="1" t="str">
        <f>IFERROR(__xludf.DUMMYFUNCTION("""COMPUTED_VALUE"""),"P5544")</f>
        <v>P5544</v>
      </c>
      <c r="G728" s="1">
        <f>IFERROR(__xludf.DUMMYFUNCTION("""COMPUTED_VALUE"""),339.0)</f>
        <v>339</v>
      </c>
    </row>
    <row r="729">
      <c r="A729" s="1" t="str">
        <f t="shared" si="1"/>
        <v>EN P5897 249</v>
      </c>
      <c r="C729" s="1" t="str">
        <f t="shared" si="2"/>
        <v>PT P5897</v>
      </c>
      <c r="E729" s="1" t="str">
        <f>IFERROR(__xludf.DUMMYFUNCTION("SPLIT(A:A,"" "",TRUE,TRUE)"),"EN")</f>
        <v>EN</v>
      </c>
      <c r="F729" s="1" t="str">
        <f>IFERROR(__xludf.DUMMYFUNCTION("""COMPUTED_VALUE"""),"P5897")</f>
        <v>P5897</v>
      </c>
      <c r="G729" s="1">
        <f>IFERROR(__xludf.DUMMYFUNCTION("""COMPUTED_VALUE"""),249.0)</f>
        <v>249</v>
      </c>
    </row>
    <row r="730">
      <c r="A730" s="1" t="str">
        <f t="shared" si="1"/>
        <v>EN P1078 200</v>
      </c>
      <c r="C730" s="1" t="str">
        <f t="shared" si="2"/>
        <v>PT P1078</v>
      </c>
      <c r="E730" s="1" t="str">
        <f>IFERROR(__xludf.DUMMYFUNCTION("SPLIT(A:A,"" "",TRUE,TRUE)"),"EN")</f>
        <v>EN</v>
      </c>
      <c r="F730" s="1" t="str">
        <f>IFERROR(__xludf.DUMMYFUNCTION("""COMPUTED_VALUE"""),"P1078")</f>
        <v>P1078</v>
      </c>
      <c r="G730" s="1">
        <f>IFERROR(__xludf.DUMMYFUNCTION("""COMPUTED_VALUE"""),200.0)</f>
        <v>200</v>
      </c>
    </row>
    <row r="731">
      <c r="A731" s="1" t="str">
        <f t="shared" si="1"/>
        <v>EN P5066 311</v>
      </c>
      <c r="C731" s="1" t="str">
        <f t="shared" si="2"/>
        <v>PT P5066</v>
      </c>
      <c r="E731" s="1" t="str">
        <f>IFERROR(__xludf.DUMMYFUNCTION("SPLIT(A:A,"" "",TRUE,TRUE)"),"EN")</f>
        <v>EN</v>
      </c>
      <c r="F731" s="1" t="str">
        <f>IFERROR(__xludf.DUMMYFUNCTION("""COMPUTED_VALUE"""),"P5066")</f>
        <v>P5066</v>
      </c>
      <c r="G731" s="1">
        <f>IFERROR(__xludf.DUMMYFUNCTION("""COMPUTED_VALUE"""),311.0)</f>
        <v>311</v>
      </c>
    </row>
    <row r="732">
      <c r="A732" s="1" t="str">
        <f t="shared" si="1"/>
        <v>EN P4729 35</v>
      </c>
      <c r="C732" s="1" t="str">
        <f t="shared" si="2"/>
        <v>PT P4729</v>
      </c>
      <c r="E732" s="1" t="str">
        <f>IFERROR(__xludf.DUMMYFUNCTION("SPLIT(A:A,"" "",TRUE,TRUE)"),"EN")</f>
        <v>EN</v>
      </c>
      <c r="F732" s="1" t="str">
        <f>IFERROR(__xludf.DUMMYFUNCTION("""COMPUTED_VALUE"""),"P4729")</f>
        <v>P4729</v>
      </c>
      <c r="G732" s="1">
        <f>IFERROR(__xludf.DUMMYFUNCTION("""COMPUTED_VALUE"""),35.0)</f>
        <v>35</v>
      </c>
    </row>
    <row r="733">
      <c r="A733" s="1" t="str">
        <f t="shared" si="1"/>
        <v>EN P4952 2</v>
      </c>
      <c r="C733" s="1" t="str">
        <f t="shared" si="2"/>
        <v>PT P4952</v>
      </c>
      <c r="E733" s="1" t="str">
        <f>IFERROR(__xludf.DUMMYFUNCTION("SPLIT(A:A,"" "",TRUE,TRUE)"),"EN")</f>
        <v>EN</v>
      </c>
      <c r="F733" s="1" t="str">
        <f>IFERROR(__xludf.DUMMYFUNCTION("""COMPUTED_VALUE"""),"P4952")</f>
        <v>P4952</v>
      </c>
      <c r="G733" s="1">
        <f>IFERROR(__xludf.DUMMYFUNCTION("""COMPUTED_VALUE"""),2.0)</f>
        <v>2</v>
      </c>
    </row>
    <row r="734">
      <c r="A734" s="1" t="str">
        <f t="shared" si="1"/>
        <v>EN P5734 210</v>
      </c>
      <c r="C734" s="1" t="str">
        <f t="shared" si="2"/>
        <v>PT P5734</v>
      </c>
      <c r="E734" s="1" t="str">
        <f>IFERROR(__xludf.DUMMYFUNCTION("SPLIT(A:A,"" "",TRUE,TRUE)"),"EN")</f>
        <v>EN</v>
      </c>
      <c r="F734" s="1" t="str">
        <f>IFERROR(__xludf.DUMMYFUNCTION("""COMPUTED_VALUE"""),"P5734")</f>
        <v>P5734</v>
      </c>
      <c r="G734" s="1">
        <f>IFERROR(__xludf.DUMMYFUNCTION("""COMPUTED_VALUE"""),210.0)</f>
        <v>210</v>
      </c>
    </row>
    <row r="735">
      <c r="A735" s="1" t="str">
        <f t="shared" si="1"/>
        <v>EN P1547 387</v>
      </c>
      <c r="C735" s="1" t="str">
        <f t="shared" si="2"/>
        <v>PT P1547</v>
      </c>
      <c r="E735" s="1" t="str">
        <f>IFERROR(__xludf.DUMMYFUNCTION("SPLIT(A:A,"" "",TRUE,TRUE)"),"EN")</f>
        <v>EN</v>
      </c>
      <c r="F735" s="1" t="str">
        <f>IFERROR(__xludf.DUMMYFUNCTION("""COMPUTED_VALUE"""),"P1547")</f>
        <v>P1547</v>
      </c>
      <c r="G735" s="1">
        <f>IFERROR(__xludf.DUMMYFUNCTION("""COMPUTED_VALUE"""),387.0)</f>
        <v>387</v>
      </c>
    </row>
    <row r="736">
      <c r="A736" s="1" t="str">
        <f t="shared" si="1"/>
        <v>EN P5622 350</v>
      </c>
      <c r="C736" s="1" t="str">
        <f t="shared" si="2"/>
        <v>PT P5622</v>
      </c>
      <c r="E736" s="1" t="str">
        <f>IFERROR(__xludf.DUMMYFUNCTION("SPLIT(A:A,"" "",TRUE,TRUE)"),"EN")</f>
        <v>EN</v>
      </c>
      <c r="F736" s="1" t="str">
        <f>IFERROR(__xludf.DUMMYFUNCTION("""COMPUTED_VALUE"""),"P5622")</f>
        <v>P5622</v>
      </c>
      <c r="G736" s="1">
        <f>IFERROR(__xludf.DUMMYFUNCTION("""COMPUTED_VALUE"""),350.0)</f>
        <v>350</v>
      </c>
    </row>
    <row r="737">
      <c r="A737" s="1" t="str">
        <f t="shared" si="1"/>
        <v>EN P4570 332</v>
      </c>
      <c r="C737" s="1" t="str">
        <f t="shared" si="2"/>
        <v>PT P4570</v>
      </c>
      <c r="E737" s="1" t="str">
        <f>IFERROR(__xludf.DUMMYFUNCTION("SPLIT(A:A,"" "",TRUE,TRUE)"),"EN")</f>
        <v>EN</v>
      </c>
      <c r="F737" s="1" t="str">
        <f>IFERROR(__xludf.DUMMYFUNCTION("""COMPUTED_VALUE"""),"P4570")</f>
        <v>P4570</v>
      </c>
      <c r="G737" s="1">
        <f>IFERROR(__xludf.DUMMYFUNCTION("""COMPUTED_VALUE"""),332.0)</f>
        <v>332</v>
      </c>
    </row>
    <row r="738">
      <c r="A738" s="1" t="str">
        <f t="shared" si="1"/>
        <v>EN P2837 108</v>
      </c>
      <c r="C738" s="1" t="str">
        <f t="shared" si="2"/>
        <v>PT P2837</v>
      </c>
      <c r="E738" s="1" t="str">
        <f>IFERROR(__xludf.DUMMYFUNCTION("SPLIT(A:A,"" "",TRUE,TRUE)"),"EN")</f>
        <v>EN</v>
      </c>
      <c r="F738" s="1" t="str">
        <f>IFERROR(__xludf.DUMMYFUNCTION("""COMPUTED_VALUE"""),"P2837")</f>
        <v>P2837</v>
      </c>
      <c r="G738" s="1">
        <f>IFERROR(__xludf.DUMMYFUNCTION("""COMPUTED_VALUE"""),108.0)</f>
        <v>108</v>
      </c>
    </row>
    <row r="739">
      <c r="A739" s="1" t="str">
        <f t="shared" si="1"/>
        <v>EN P505 164</v>
      </c>
      <c r="C739" s="1" t="str">
        <f t="shared" si="2"/>
        <v>PT P505</v>
      </c>
      <c r="E739" s="1" t="str">
        <f>IFERROR(__xludf.DUMMYFUNCTION("SPLIT(A:A,"" "",TRUE,TRUE)"),"EN")</f>
        <v>EN</v>
      </c>
      <c r="F739" s="1" t="str">
        <f>IFERROR(__xludf.DUMMYFUNCTION("""COMPUTED_VALUE"""),"P505")</f>
        <v>P505</v>
      </c>
      <c r="G739" s="1">
        <f>IFERROR(__xludf.DUMMYFUNCTION("""COMPUTED_VALUE"""),164.0)</f>
        <v>164</v>
      </c>
    </row>
    <row r="740">
      <c r="A740" s="1" t="str">
        <f t="shared" si="1"/>
        <v>EN P1442 31</v>
      </c>
      <c r="C740" s="1" t="str">
        <f t="shared" si="2"/>
        <v>PT P1442</v>
      </c>
      <c r="E740" s="1" t="str">
        <f>IFERROR(__xludf.DUMMYFUNCTION("SPLIT(A:A,"" "",TRUE,TRUE)"),"EN")</f>
        <v>EN</v>
      </c>
      <c r="F740" s="1" t="str">
        <f>IFERROR(__xludf.DUMMYFUNCTION("""COMPUTED_VALUE"""),"P1442")</f>
        <v>P1442</v>
      </c>
      <c r="G740" s="1">
        <f>IFERROR(__xludf.DUMMYFUNCTION("""COMPUTED_VALUE"""),31.0)</f>
        <v>31</v>
      </c>
    </row>
    <row r="741">
      <c r="A741" s="1" t="str">
        <f t="shared" si="1"/>
        <v>EN P4080 293</v>
      </c>
      <c r="C741" s="1" t="str">
        <f t="shared" si="2"/>
        <v>PT P4080</v>
      </c>
      <c r="E741" s="1" t="str">
        <f>IFERROR(__xludf.DUMMYFUNCTION("SPLIT(A:A,"" "",TRUE,TRUE)"),"EN")</f>
        <v>EN</v>
      </c>
      <c r="F741" s="1" t="str">
        <f>IFERROR(__xludf.DUMMYFUNCTION("""COMPUTED_VALUE"""),"P4080")</f>
        <v>P4080</v>
      </c>
      <c r="G741" s="1">
        <f>IFERROR(__xludf.DUMMYFUNCTION("""COMPUTED_VALUE"""),293.0)</f>
        <v>293</v>
      </c>
    </row>
    <row r="742">
      <c r="A742" s="1" t="str">
        <f t="shared" si="1"/>
        <v>EN P399 236</v>
      </c>
      <c r="C742" s="1" t="str">
        <f t="shared" si="2"/>
        <v>PT P399</v>
      </c>
      <c r="E742" s="1" t="str">
        <f>IFERROR(__xludf.DUMMYFUNCTION("SPLIT(A:A,"" "",TRUE,TRUE)"),"EN")</f>
        <v>EN</v>
      </c>
      <c r="F742" s="1" t="str">
        <f>IFERROR(__xludf.DUMMYFUNCTION("""COMPUTED_VALUE"""),"P399")</f>
        <v>P399</v>
      </c>
      <c r="G742" s="1">
        <f>IFERROR(__xludf.DUMMYFUNCTION("""COMPUTED_VALUE"""),236.0)</f>
        <v>236</v>
      </c>
    </row>
    <row r="743">
      <c r="A743" s="1" t="str">
        <f t="shared" si="1"/>
        <v>EN P7 275</v>
      </c>
      <c r="C743" s="1" t="str">
        <f t="shared" si="2"/>
        <v>PT P7</v>
      </c>
      <c r="E743" s="1" t="str">
        <f>IFERROR(__xludf.DUMMYFUNCTION("SPLIT(A:A,"" "",TRUE,TRUE)"),"EN")</f>
        <v>EN</v>
      </c>
      <c r="F743" s="1" t="str">
        <f>IFERROR(__xludf.DUMMYFUNCTION("""COMPUTED_VALUE"""),"P7")</f>
        <v>P7</v>
      </c>
      <c r="G743" s="1">
        <f>IFERROR(__xludf.DUMMYFUNCTION("""COMPUTED_VALUE"""),275.0)</f>
        <v>275</v>
      </c>
    </row>
    <row r="744">
      <c r="A744" s="1" t="str">
        <f t="shared" si="1"/>
        <v>EN P2466 330</v>
      </c>
      <c r="C744" s="1" t="str">
        <f t="shared" si="2"/>
        <v>PT P2466</v>
      </c>
      <c r="E744" s="1" t="str">
        <f>IFERROR(__xludf.DUMMYFUNCTION("SPLIT(A:A,"" "",TRUE,TRUE)"),"EN")</f>
        <v>EN</v>
      </c>
      <c r="F744" s="1" t="str">
        <f>IFERROR(__xludf.DUMMYFUNCTION("""COMPUTED_VALUE"""),"P2466")</f>
        <v>P2466</v>
      </c>
      <c r="G744" s="1">
        <f>IFERROR(__xludf.DUMMYFUNCTION("""COMPUTED_VALUE"""),330.0)</f>
        <v>330</v>
      </c>
    </row>
    <row r="745">
      <c r="A745" s="1" t="str">
        <f t="shared" si="1"/>
        <v>EN P5882 329</v>
      </c>
      <c r="C745" s="1" t="str">
        <f t="shared" si="2"/>
        <v>PT P5882</v>
      </c>
      <c r="E745" s="1" t="str">
        <f>IFERROR(__xludf.DUMMYFUNCTION("SPLIT(A:A,"" "",TRUE,TRUE)"),"EN")</f>
        <v>EN</v>
      </c>
      <c r="F745" s="1" t="str">
        <f>IFERROR(__xludf.DUMMYFUNCTION("""COMPUTED_VALUE"""),"P5882")</f>
        <v>P5882</v>
      </c>
      <c r="G745" s="1">
        <f>IFERROR(__xludf.DUMMYFUNCTION("""COMPUTED_VALUE"""),329.0)</f>
        <v>329</v>
      </c>
    </row>
    <row r="746">
      <c r="A746" s="1" t="str">
        <f t="shared" si="1"/>
        <v>EN P899 281</v>
      </c>
      <c r="C746" s="1" t="str">
        <f t="shared" si="2"/>
        <v>PT P899</v>
      </c>
      <c r="E746" s="1" t="str">
        <f>IFERROR(__xludf.DUMMYFUNCTION("SPLIT(A:A,"" "",TRUE,TRUE)"),"EN")</f>
        <v>EN</v>
      </c>
      <c r="F746" s="1" t="str">
        <f>IFERROR(__xludf.DUMMYFUNCTION("""COMPUTED_VALUE"""),"P899")</f>
        <v>P899</v>
      </c>
      <c r="G746" s="1">
        <f>IFERROR(__xludf.DUMMYFUNCTION("""COMPUTED_VALUE"""),281.0)</f>
        <v>281</v>
      </c>
    </row>
    <row r="747">
      <c r="A747" s="1" t="str">
        <f t="shared" si="1"/>
        <v>EN P5931 283</v>
      </c>
      <c r="C747" s="1" t="str">
        <f t="shared" si="2"/>
        <v>PT P5931</v>
      </c>
      <c r="E747" s="1" t="str">
        <f>IFERROR(__xludf.DUMMYFUNCTION("SPLIT(A:A,"" "",TRUE,TRUE)"),"EN")</f>
        <v>EN</v>
      </c>
      <c r="F747" s="1" t="str">
        <f>IFERROR(__xludf.DUMMYFUNCTION("""COMPUTED_VALUE"""),"P5931")</f>
        <v>P5931</v>
      </c>
      <c r="G747" s="1">
        <f>IFERROR(__xludf.DUMMYFUNCTION("""COMPUTED_VALUE"""),283.0)</f>
        <v>283</v>
      </c>
    </row>
    <row r="748">
      <c r="A748" s="1" t="str">
        <f t="shared" si="1"/>
        <v>EN P81 74</v>
      </c>
      <c r="C748" s="1" t="str">
        <f t="shared" si="2"/>
        <v>PT P81</v>
      </c>
      <c r="E748" s="1" t="str">
        <f>IFERROR(__xludf.DUMMYFUNCTION("SPLIT(A:A,"" "",TRUE,TRUE)"),"EN")</f>
        <v>EN</v>
      </c>
      <c r="F748" s="1" t="str">
        <f>IFERROR(__xludf.DUMMYFUNCTION("""COMPUTED_VALUE"""),"P81")</f>
        <v>P81</v>
      </c>
      <c r="G748" s="1">
        <f>IFERROR(__xludf.DUMMYFUNCTION("""COMPUTED_VALUE"""),74.0)</f>
        <v>74</v>
      </c>
    </row>
    <row r="749">
      <c r="A749" s="1" t="str">
        <f t="shared" si="1"/>
        <v>EN P3787 276</v>
      </c>
      <c r="C749" s="1" t="str">
        <f t="shared" si="2"/>
        <v>PT P3787</v>
      </c>
      <c r="E749" s="1" t="str">
        <f>IFERROR(__xludf.DUMMYFUNCTION("SPLIT(A:A,"" "",TRUE,TRUE)"),"EN")</f>
        <v>EN</v>
      </c>
      <c r="F749" s="1" t="str">
        <f>IFERROR(__xludf.DUMMYFUNCTION("""COMPUTED_VALUE"""),"P3787")</f>
        <v>P3787</v>
      </c>
      <c r="G749" s="1">
        <f>IFERROR(__xludf.DUMMYFUNCTION("""COMPUTED_VALUE"""),276.0)</f>
        <v>276</v>
      </c>
    </row>
    <row r="750">
      <c r="A750" s="1" t="str">
        <f t="shared" si="1"/>
        <v>EN P710 291</v>
      </c>
      <c r="C750" s="1" t="str">
        <f t="shared" si="2"/>
        <v>PT P710</v>
      </c>
      <c r="E750" s="1" t="str">
        <f>IFERROR(__xludf.DUMMYFUNCTION("SPLIT(A:A,"" "",TRUE,TRUE)"),"EN")</f>
        <v>EN</v>
      </c>
      <c r="F750" s="1" t="str">
        <f>IFERROR(__xludf.DUMMYFUNCTION("""COMPUTED_VALUE"""),"P710")</f>
        <v>P710</v>
      </c>
      <c r="G750" s="1">
        <f>IFERROR(__xludf.DUMMYFUNCTION("""COMPUTED_VALUE"""),291.0)</f>
        <v>291</v>
      </c>
    </row>
    <row r="751">
      <c r="A751" s="1" t="str">
        <f t="shared" si="1"/>
        <v>EN P605 136</v>
      </c>
      <c r="C751" s="1" t="str">
        <f t="shared" si="2"/>
        <v>PT P605</v>
      </c>
      <c r="E751" s="1" t="str">
        <f>IFERROR(__xludf.DUMMYFUNCTION("SPLIT(A:A,"" "",TRUE,TRUE)"),"EN")</f>
        <v>EN</v>
      </c>
      <c r="F751" s="1" t="str">
        <f>IFERROR(__xludf.DUMMYFUNCTION("""COMPUTED_VALUE"""),"P605")</f>
        <v>P605</v>
      </c>
      <c r="G751" s="1">
        <f>IFERROR(__xludf.DUMMYFUNCTION("""COMPUTED_VALUE"""),136.0)</f>
        <v>136</v>
      </c>
    </row>
    <row r="752">
      <c r="A752" s="1" t="str">
        <f t="shared" si="1"/>
        <v>EN P5485 306</v>
      </c>
      <c r="C752" s="1" t="str">
        <f t="shared" si="2"/>
        <v>PT P5485</v>
      </c>
      <c r="E752" s="1" t="str">
        <f>IFERROR(__xludf.DUMMYFUNCTION("SPLIT(A:A,"" "",TRUE,TRUE)"),"EN")</f>
        <v>EN</v>
      </c>
      <c r="F752" s="1" t="str">
        <f>IFERROR(__xludf.DUMMYFUNCTION("""COMPUTED_VALUE"""),"P5485")</f>
        <v>P5485</v>
      </c>
      <c r="G752" s="1">
        <f>IFERROR(__xludf.DUMMYFUNCTION("""COMPUTED_VALUE"""),306.0)</f>
        <v>306</v>
      </c>
    </row>
    <row r="753">
      <c r="A753" s="1" t="str">
        <f t="shared" si="1"/>
        <v>EN P2704 136</v>
      </c>
      <c r="C753" s="1" t="str">
        <f t="shared" si="2"/>
        <v>PT P2704</v>
      </c>
      <c r="E753" s="1" t="str">
        <f>IFERROR(__xludf.DUMMYFUNCTION("SPLIT(A:A,"" "",TRUE,TRUE)"),"EN")</f>
        <v>EN</v>
      </c>
      <c r="F753" s="1" t="str">
        <f>IFERROR(__xludf.DUMMYFUNCTION("""COMPUTED_VALUE"""),"P2704")</f>
        <v>P2704</v>
      </c>
      <c r="G753" s="1">
        <f>IFERROR(__xludf.DUMMYFUNCTION("""COMPUTED_VALUE"""),136.0)</f>
        <v>136</v>
      </c>
    </row>
    <row r="754">
      <c r="A754" s="1" t="str">
        <f t="shared" si="1"/>
        <v>EN P3148 319</v>
      </c>
      <c r="C754" s="1" t="str">
        <f t="shared" si="2"/>
        <v>PT P3148</v>
      </c>
      <c r="E754" s="1" t="str">
        <f>IFERROR(__xludf.DUMMYFUNCTION("SPLIT(A:A,"" "",TRUE,TRUE)"),"EN")</f>
        <v>EN</v>
      </c>
      <c r="F754" s="1" t="str">
        <f>IFERROR(__xludf.DUMMYFUNCTION("""COMPUTED_VALUE"""),"P3148")</f>
        <v>P3148</v>
      </c>
      <c r="G754" s="1">
        <f>IFERROR(__xludf.DUMMYFUNCTION("""COMPUTED_VALUE"""),319.0)</f>
        <v>319</v>
      </c>
    </row>
    <row r="755">
      <c r="A755" s="1" t="str">
        <f t="shared" si="1"/>
        <v>EN P458 38</v>
      </c>
      <c r="C755" s="1" t="str">
        <f t="shared" si="2"/>
        <v>PT P458</v>
      </c>
      <c r="E755" s="1" t="str">
        <f>IFERROR(__xludf.DUMMYFUNCTION("SPLIT(A:A,"" "",TRUE,TRUE)"),"EN")</f>
        <v>EN</v>
      </c>
      <c r="F755" s="1" t="str">
        <f>IFERROR(__xludf.DUMMYFUNCTION("""COMPUTED_VALUE"""),"P458")</f>
        <v>P458</v>
      </c>
      <c r="G755" s="1">
        <f>IFERROR(__xludf.DUMMYFUNCTION("""COMPUTED_VALUE"""),38.0)</f>
        <v>38</v>
      </c>
    </row>
    <row r="756">
      <c r="A756" s="1" t="str">
        <f t="shared" si="1"/>
        <v>EN P5359 21</v>
      </c>
      <c r="C756" s="1" t="str">
        <f t="shared" si="2"/>
        <v>PT P5359</v>
      </c>
      <c r="E756" s="1" t="str">
        <f>IFERROR(__xludf.DUMMYFUNCTION("SPLIT(A:A,"" "",TRUE,TRUE)"),"EN")</f>
        <v>EN</v>
      </c>
      <c r="F756" s="1" t="str">
        <f>IFERROR(__xludf.DUMMYFUNCTION("""COMPUTED_VALUE"""),"P5359")</f>
        <v>P5359</v>
      </c>
      <c r="G756" s="1">
        <f>IFERROR(__xludf.DUMMYFUNCTION("""COMPUTED_VALUE"""),21.0)</f>
        <v>21</v>
      </c>
    </row>
    <row r="757">
      <c r="A757" s="1" t="str">
        <f t="shared" si="1"/>
        <v>EN P5360 354</v>
      </c>
      <c r="C757" s="1" t="str">
        <f t="shared" si="2"/>
        <v>PT P5360</v>
      </c>
      <c r="E757" s="1" t="str">
        <f>IFERROR(__xludf.DUMMYFUNCTION("SPLIT(A:A,"" "",TRUE,TRUE)"),"EN")</f>
        <v>EN</v>
      </c>
      <c r="F757" s="1" t="str">
        <f>IFERROR(__xludf.DUMMYFUNCTION("""COMPUTED_VALUE"""),"P5360")</f>
        <v>P5360</v>
      </c>
      <c r="G757" s="1">
        <f>IFERROR(__xludf.DUMMYFUNCTION("""COMPUTED_VALUE"""),354.0)</f>
        <v>354</v>
      </c>
    </row>
    <row r="758">
      <c r="A758" s="1" t="str">
        <f t="shared" si="1"/>
        <v>EN P2236 253</v>
      </c>
      <c r="C758" s="1" t="str">
        <f t="shared" si="2"/>
        <v>PT P2236</v>
      </c>
      <c r="E758" s="1" t="str">
        <f>IFERROR(__xludf.DUMMYFUNCTION("SPLIT(A:A,"" "",TRUE,TRUE)"),"EN")</f>
        <v>EN</v>
      </c>
      <c r="F758" s="1" t="str">
        <f>IFERROR(__xludf.DUMMYFUNCTION("""COMPUTED_VALUE"""),"P2236")</f>
        <v>P2236</v>
      </c>
      <c r="G758" s="1">
        <f>IFERROR(__xludf.DUMMYFUNCTION("""COMPUTED_VALUE"""),253.0)</f>
        <v>253</v>
      </c>
    </row>
    <row r="759">
      <c r="A759" s="1" t="str">
        <f t="shared" si="1"/>
        <v>EN P1127 358</v>
      </c>
      <c r="C759" s="1" t="str">
        <f t="shared" si="2"/>
        <v>PT P1127</v>
      </c>
      <c r="E759" s="1" t="str">
        <f>IFERROR(__xludf.DUMMYFUNCTION("SPLIT(A:A,"" "",TRUE,TRUE)"),"EN")</f>
        <v>EN</v>
      </c>
      <c r="F759" s="1" t="str">
        <f>IFERROR(__xludf.DUMMYFUNCTION("""COMPUTED_VALUE"""),"P1127")</f>
        <v>P1127</v>
      </c>
      <c r="G759" s="1">
        <f>IFERROR(__xludf.DUMMYFUNCTION("""COMPUTED_VALUE"""),358.0)</f>
        <v>358</v>
      </c>
    </row>
    <row r="760">
      <c r="A760" s="1" t="str">
        <f t="shared" si="1"/>
        <v>EN P2359 210</v>
      </c>
      <c r="C760" s="1" t="str">
        <f t="shared" si="2"/>
        <v>PT P2359</v>
      </c>
      <c r="E760" s="1" t="str">
        <f>IFERROR(__xludf.DUMMYFUNCTION("SPLIT(A:A,"" "",TRUE,TRUE)"),"EN")</f>
        <v>EN</v>
      </c>
      <c r="F760" s="1" t="str">
        <f>IFERROR(__xludf.DUMMYFUNCTION("""COMPUTED_VALUE"""),"P2359")</f>
        <v>P2359</v>
      </c>
      <c r="G760" s="1">
        <f>IFERROR(__xludf.DUMMYFUNCTION("""COMPUTED_VALUE"""),210.0)</f>
        <v>210</v>
      </c>
    </row>
    <row r="761">
      <c r="A761" s="1" t="str">
        <f t="shared" si="1"/>
        <v>EN P5287 75</v>
      </c>
      <c r="C761" s="1" t="str">
        <f t="shared" si="2"/>
        <v>PT P5287</v>
      </c>
      <c r="E761" s="1" t="str">
        <f>IFERROR(__xludf.DUMMYFUNCTION("SPLIT(A:A,"" "",TRUE,TRUE)"),"EN")</f>
        <v>EN</v>
      </c>
      <c r="F761" s="1" t="str">
        <f>IFERROR(__xludf.DUMMYFUNCTION("""COMPUTED_VALUE"""),"P5287")</f>
        <v>P5287</v>
      </c>
      <c r="G761" s="1">
        <f>IFERROR(__xludf.DUMMYFUNCTION("""COMPUTED_VALUE"""),75.0)</f>
        <v>75</v>
      </c>
    </row>
    <row r="762">
      <c r="A762" s="1" t="str">
        <f t="shared" si="1"/>
        <v>EN P3756 319</v>
      </c>
      <c r="C762" s="1" t="str">
        <f t="shared" si="2"/>
        <v>PT P3756</v>
      </c>
      <c r="E762" s="1" t="str">
        <f>IFERROR(__xludf.DUMMYFUNCTION("SPLIT(A:A,"" "",TRUE,TRUE)"),"EN")</f>
        <v>EN</v>
      </c>
      <c r="F762" s="1" t="str">
        <f>IFERROR(__xludf.DUMMYFUNCTION("""COMPUTED_VALUE"""),"P3756")</f>
        <v>P3756</v>
      </c>
      <c r="G762" s="1">
        <f>IFERROR(__xludf.DUMMYFUNCTION("""COMPUTED_VALUE"""),319.0)</f>
        <v>319</v>
      </c>
    </row>
    <row r="763">
      <c r="A763" s="1" t="str">
        <f t="shared" si="1"/>
        <v>EN P5994 60</v>
      </c>
      <c r="C763" s="1" t="str">
        <f t="shared" si="2"/>
        <v>PT P5994</v>
      </c>
      <c r="E763" s="1" t="str">
        <f>IFERROR(__xludf.DUMMYFUNCTION("SPLIT(A:A,"" "",TRUE,TRUE)"),"EN")</f>
        <v>EN</v>
      </c>
      <c r="F763" s="1" t="str">
        <f>IFERROR(__xludf.DUMMYFUNCTION("""COMPUTED_VALUE"""),"P5994")</f>
        <v>P5994</v>
      </c>
      <c r="G763" s="1">
        <f>IFERROR(__xludf.DUMMYFUNCTION("""COMPUTED_VALUE"""),60.0)</f>
        <v>60</v>
      </c>
    </row>
    <row r="764">
      <c r="A764" s="1" t="str">
        <f t="shared" si="1"/>
        <v>EN P3758 364</v>
      </c>
      <c r="C764" s="1" t="str">
        <f t="shared" si="2"/>
        <v>PT P3758</v>
      </c>
      <c r="E764" s="1" t="str">
        <f>IFERROR(__xludf.DUMMYFUNCTION("SPLIT(A:A,"" "",TRUE,TRUE)"),"EN")</f>
        <v>EN</v>
      </c>
      <c r="F764" s="1" t="str">
        <f>IFERROR(__xludf.DUMMYFUNCTION("""COMPUTED_VALUE"""),"P3758")</f>
        <v>P3758</v>
      </c>
      <c r="G764" s="1">
        <f>IFERROR(__xludf.DUMMYFUNCTION("""COMPUTED_VALUE"""),364.0)</f>
        <v>364</v>
      </c>
    </row>
    <row r="765">
      <c r="A765" s="1" t="str">
        <f t="shared" si="1"/>
        <v>EN P2779 308</v>
      </c>
      <c r="C765" s="1" t="str">
        <f t="shared" si="2"/>
        <v>PT P2779</v>
      </c>
      <c r="E765" s="1" t="str">
        <f>IFERROR(__xludf.DUMMYFUNCTION("SPLIT(A:A,"" "",TRUE,TRUE)"),"EN")</f>
        <v>EN</v>
      </c>
      <c r="F765" s="1" t="str">
        <f>IFERROR(__xludf.DUMMYFUNCTION("""COMPUTED_VALUE"""),"P2779")</f>
        <v>P2779</v>
      </c>
      <c r="G765" s="1">
        <f>IFERROR(__xludf.DUMMYFUNCTION("""COMPUTED_VALUE"""),308.0)</f>
        <v>308</v>
      </c>
    </row>
    <row r="766">
      <c r="A766" s="1" t="str">
        <f t="shared" si="1"/>
        <v>EN P1686 26</v>
      </c>
      <c r="C766" s="1" t="str">
        <f t="shared" si="2"/>
        <v>PT P1686</v>
      </c>
      <c r="E766" s="1" t="str">
        <f>IFERROR(__xludf.DUMMYFUNCTION("SPLIT(A:A,"" "",TRUE,TRUE)"),"EN")</f>
        <v>EN</v>
      </c>
      <c r="F766" s="1" t="str">
        <f>IFERROR(__xludf.DUMMYFUNCTION("""COMPUTED_VALUE"""),"P1686")</f>
        <v>P1686</v>
      </c>
      <c r="G766" s="1">
        <f>IFERROR(__xludf.DUMMYFUNCTION("""COMPUTED_VALUE"""),26.0)</f>
        <v>26</v>
      </c>
    </row>
    <row r="767">
      <c r="A767" s="1" t="str">
        <f t="shared" si="1"/>
        <v>EN P5615 270</v>
      </c>
      <c r="C767" s="1" t="str">
        <f t="shared" si="2"/>
        <v>PT P5615</v>
      </c>
      <c r="E767" s="1" t="str">
        <f>IFERROR(__xludf.DUMMYFUNCTION("SPLIT(A:A,"" "",TRUE,TRUE)"),"EN")</f>
        <v>EN</v>
      </c>
      <c r="F767" s="1" t="str">
        <f>IFERROR(__xludf.DUMMYFUNCTION("""COMPUTED_VALUE"""),"P5615")</f>
        <v>P5615</v>
      </c>
      <c r="G767" s="1">
        <f>IFERROR(__xludf.DUMMYFUNCTION("""COMPUTED_VALUE"""),270.0)</f>
        <v>270</v>
      </c>
    </row>
    <row r="768">
      <c r="A768" s="1" t="str">
        <f t="shared" si="1"/>
        <v>EN P3074 40</v>
      </c>
      <c r="C768" s="1" t="str">
        <f t="shared" si="2"/>
        <v>PT P3074</v>
      </c>
      <c r="E768" s="1" t="str">
        <f>IFERROR(__xludf.DUMMYFUNCTION("SPLIT(A:A,"" "",TRUE,TRUE)"),"EN")</f>
        <v>EN</v>
      </c>
      <c r="F768" s="1" t="str">
        <f>IFERROR(__xludf.DUMMYFUNCTION("""COMPUTED_VALUE"""),"P3074")</f>
        <v>P3074</v>
      </c>
      <c r="G768" s="1">
        <f>IFERROR(__xludf.DUMMYFUNCTION("""COMPUTED_VALUE"""),40.0)</f>
        <v>40</v>
      </c>
    </row>
    <row r="769">
      <c r="A769" s="1" t="str">
        <f t="shared" si="1"/>
        <v>EN P2024 264</v>
      </c>
      <c r="C769" s="1" t="str">
        <f t="shared" si="2"/>
        <v>PT P2024</v>
      </c>
      <c r="E769" s="1" t="str">
        <f>IFERROR(__xludf.DUMMYFUNCTION("SPLIT(A:A,"" "",TRUE,TRUE)"),"EN")</f>
        <v>EN</v>
      </c>
      <c r="F769" s="1" t="str">
        <f>IFERROR(__xludf.DUMMYFUNCTION("""COMPUTED_VALUE"""),"P2024")</f>
        <v>P2024</v>
      </c>
      <c r="G769" s="1">
        <f>IFERROR(__xludf.DUMMYFUNCTION("""COMPUTED_VALUE"""),264.0)</f>
        <v>264</v>
      </c>
    </row>
    <row r="770">
      <c r="A770" s="1" t="str">
        <f t="shared" si="1"/>
        <v>EN P3605 243</v>
      </c>
      <c r="C770" s="1" t="str">
        <f t="shared" si="2"/>
        <v>PT P3605</v>
      </c>
      <c r="E770" s="1" t="str">
        <f>IFERROR(__xludf.DUMMYFUNCTION("SPLIT(A:A,"" "",TRUE,TRUE)"),"EN")</f>
        <v>EN</v>
      </c>
      <c r="F770" s="1" t="str">
        <f>IFERROR(__xludf.DUMMYFUNCTION("""COMPUTED_VALUE"""),"P3605")</f>
        <v>P3605</v>
      </c>
      <c r="G770" s="1">
        <f>IFERROR(__xludf.DUMMYFUNCTION("""COMPUTED_VALUE"""),243.0)</f>
        <v>243</v>
      </c>
    </row>
    <row r="771">
      <c r="A771" s="1" t="str">
        <f t="shared" si="1"/>
        <v>EN P4985 72</v>
      </c>
      <c r="C771" s="1" t="str">
        <f t="shared" si="2"/>
        <v>PT P4985</v>
      </c>
      <c r="E771" s="1" t="str">
        <f>IFERROR(__xludf.DUMMYFUNCTION("SPLIT(A:A,"" "",TRUE,TRUE)"),"EN")</f>
        <v>EN</v>
      </c>
      <c r="F771" s="1" t="str">
        <f>IFERROR(__xludf.DUMMYFUNCTION("""COMPUTED_VALUE"""),"P4985")</f>
        <v>P4985</v>
      </c>
      <c r="G771" s="1">
        <f>IFERROR(__xludf.DUMMYFUNCTION("""COMPUTED_VALUE"""),72.0)</f>
        <v>72</v>
      </c>
    </row>
    <row r="772">
      <c r="A772" s="1" t="str">
        <f t="shared" si="1"/>
        <v>EN P1022 226</v>
      </c>
      <c r="C772" s="1" t="str">
        <f t="shared" si="2"/>
        <v>PT P1022</v>
      </c>
      <c r="E772" s="1" t="str">
        <f>IFERROR(__xludf.DUMMYFUNCTION("SPLIT(A:A,"" "",TRUE,TRUE)"),"EN")</f>
        <v>EN</v>
      </c>
      <c r="F772" s="1" t="str">
        <f>IFERROR(__xludf.DUMMYFUNCTION("""COMPUTED_VALUE"""),"P1022")</f>
        <v>P1022</v>
      </c>
      <c r="G772" s="1">
        <f>IFERROR(__xludf.DUMMYFUNCTION("""COMPUTED_VALUE"""),226.0)</f>
        <v>226</v>
      </c>
    </row>
    <row r="773">
      <c r="A773" s="1" t="str">
        <f t="shared" si="1"/>
        <v>EN P3129 14</v>
      </c>
      <c r="C773" s="1" t="str">
        <f t="shared" si="2"/>
        <v>PT P3129</v>
      </c>
      <c r="E773" s="1" t="str">
        <f>IFERROR(__xludf.DUMMYFUNCTION("SPLIT(A:A,"" "",TRUE,TRUE)"),"EN")</f>
        <v>EN</v>
      </c>
      <c r="F773" s="1" t="str">
        <f>IFERROR(__xludf.DUMMYFUNCTION("""COMPUTED_VALUE"""),"P3129")</f>
        <v>P3129</v>
      </c>
      <c r="G773" s="1">
        <f>IFERROR(__xludf.DUMMYFUNCTION("""COMPUTED_VALUE"""),14.0)</f>
        <v>14</v>
      </c>
    </row>
    <row r="774">
      <c r="A774" s="1" t="str">
        <f t="shared" si="1"/>
        <v>EN P2149 366</v>
      </c>
      <c r="C774" s="1" t="str">
        <f t="shared" si="2"/>
        <v>PT P2149</v>
      </c>
      <c r="E774" s="1" t="str">
        <f>IFERROR(__xludf.DUMMYFUNCTION("SPLIT(A:A,"" "",TRUE,TRUE)"),"EN")</f>
        <v>EN</v>
      </c>
      <c r="F774" s="1" t="str">
        <f>IFERROR(__xludf.DUMMYFUNCTION("""COMPUTED_VALUE"""),"P2149")</f>
        <v>P2149</v>
      </c>
      <c r="G774" s="1">
        <f>IFERROR(__xludf.DUMMYFUNCTION("""COMPUTED_VALUE"""),366.0)</f>
        <v>366</v>
      </c>
    </row>
    <row r="775">
      <c r="A775" s="1" t="str">
        <f t="shared" si="1"/>
        <v>EN P5125 142</v>
      </c>
      <c r="C775" s="1" t="str">
        <f t="shared" si="2"/>
        <v>PT P5125</v>
      </c>
      <c r="E775" s="1" t="str">
        <f>IFERROR(__xludf.DUMMYFUNCTION("SPLIT(A:A,"" "",TRUE,TRUE)"),"EN")</f>
        <v>EN</v>
      </c>
      <c r="F775" s="1" t="str">
        <f>IFERROR(__xludf.DUMMYFUNCTION("""COMPUTED_VALUE"""),"P5125")</f>
        <v>P5125</v>
      </c>
      <c r="G775" s="1">
        <f>IFERROR(__xludf.DUMMYFUNCTION("""COMPUTED_VALUE"""),142.0)</f>
        <v>142</v>
      </c>
    </row>
    <row r="776">
      <c r="A776" s="1" t="str">
        <f t="shared" si="1"/>
        <v>EN P5618 138</v>
      </c>
      <c r="C776" s="1" t="str">
        <f t="shared" si="2"/>
        <v>PT P5618</v>
      </c>
      <c r="E776" s="1" t="str">
        <f>IFERROR(__xludf.DUMMYFUNCTION("SPLIT(A:A,"" "",TRUE,TRUE)"),"EN")</f>
        <v>EN</v>
      </c>
      <c r="F776" s="1" t="str">
        <f>IFERROR(__xludf.DUMMYFUNCTION("""COMPUTED_VALUE"""),"P5618")</f>
        <v>P5618</v>
      </c>
      <c r="G776" s="1">
        <f>IFERROR(__xludf.DUMMYFUNCTION("""COMPUTED_VALUE"""),138.0)</f>
        <v>138</v>
      </c>
    </row>
    <row r="777">
      <c r="A777" s="1" t="str">
        <f t="shared" si="1"/>
        <v>EN P4249 319</v>
      </c>
      <c r="C777" s="1" t="str">
        <f t="shared" si="2"/>
        <v>PT P4249</v>
      </c>
      <c r="E777" s="1" t="str">
        <f>IFERROR(__xludf.DUMMYFUNCTION("SPLIT(A:A,"" "",TRUE,TRUE)"),"EN")</f>
        <v>EN</v>
      </c>
      <c r="F777" s="1" t="str">
        <f>IFERROR(__xludf.DUMMYFUNCTION("""COMPUTED_VALUE"""),"P4249")</f>
        <v>P4249</v>
      </c>
      <c r="G777" s="1">
        <f>IFERROR(__xludf.DUMMYFUNCTION("""COMPUTED_VALUE"""),319.0)</f>
        <v>319</v>
      </c>
    </row>
    <row r="778">
      <c r="A778" s="1" t="str">
        <f t="shared" si="1"/>
        <v>EN P1108 262</v>
      </c>
      <c r="C778" s="1" t="str">
        <f t="shared" si="2"/>
        <v>PT P1108</v>
      </c>
      <c r="E778" s="1" t="str">
        <f>IFERROR(__xludf.DUMMYFUNCTION("SPLIT(A:A,"" "",TRUE,TRUE)"),"EN")</f>
        <v>EN</v>
      </c>
      <c r="F778" s="1" t="str">
        <f>IFERROR(__xludf.DUMMYFUNCTION("""COMPUTED_VALUE"""),"P1108")</f>
        <v>P1108</v>
      </c>
      <c r="G778" s="1">
        <f>IFERROR(__xludf.DUMMYFUNCTION("""COMPUTED_VALUE"""),262.0)</f>
        <v>262</v>
      </c>
    </row>
    <row r="779">
      <c r="A779" s="1" t="str">
        <f t="shared" si="1"/>
        <v>EN P2930 312</v>
      </c>
      <c r="C779" s="1" t="str">
        <f t="shared" si="2"/>
        <v>PT P2930</v>
      </c>
      <c r="E779" s="1" t="str">
        <f>IFERROR(__xludf.DUMMYFUNCTION("SPLIT(A:A,"" "",TRUE,TRUE)"),"EN")</f>
        <v>EN</v>
      </c>
      <c r="F779" s="1" t="str">
        <f>IFERROR(__xludf.DUMMYFUNCTION("""COMPUTED_VALUE"""),"P2930")</f>
        <v>P2930</v>
      </c>
      <c r="G779" s="1">
        <f>IFERROR(__xludf.DUMMYFUNCTION("""COMPUTED_VALUE"""),312.0)</f>
        <v>312</v>
      </c>
    </row>
    <row r="780">
      <c r="A780" s="1" t="str">
        <f t="shared" si="1"/>
        <v>EN P791 365</v>
      </c>
      <c r="C780" s="1" t="str">
        <f t="shared" si="2"/>
        <v>PT P791</v>
      </c>
      <c r="E780" s="1" t="str">
        <f>IFERROR(__xludf.DUMMYFUNCTION("SPLIT(A:A,"" "",TRUE,TRUE)"),"EN")</f>
        <v>EN</v>
      </c>
      <c r="F780" s="1" t="str">
        <f>IFERROR(__xludf.DUMMYFUNCTION("""COMPUTED_VALUE"""),"P791")</f>
        <v>P791</v>
      </c>
      <c r="G780" s="1">
        <f>IFERROR(__xludf.DUMMYFUNCTION("""COMPUTED_VALUE"""),365.0)</f>
        <v>365</v>
      </c>
    </row>
    <row r="781">
      <c r="A781" s="1" t="str">
        <f t="shared" si="1"/>
        <v>EN P526 187</v>
      </c>
      <c r="C781" s="1" t="str">
        <f t="shared" si="2"/>
        <v>PT P526</v>
      </c>
      <c r="E781" s="1" t="str">
        <f>IFERROR(__xludf.DUMMYFUNCTION("SPLIT(A:A,"" "",TRUE,TRUE)"),"EN")</f>
        <v>EN</v>
      </c>
      <c r="F781" s="1" t="str">
        <f>IFERROR(__xludf.DUMMYFUNCTION("""COMPUTED_VALUE"""),"P526")</f>
        <v>P526</v>
      </c>
      <c r="G781" s="1">
        <f>IFERROR(__xludf.DUMMYFUNCTION("""COMPUTED_VALUE"""),187.0)</f>
        <v>187</v>
      </c>
    </row>
    <row r="782">
      <c r="A782" s="1" t="str">
        <f t="shared" si="1"/>
        <v>EN P2243 376</v>
      </c>
      <c r="C782" s="1" t="str">
        <f t="shared" si="2"/>
        <v>PT P2243</v>
      </c>
      <c r="E782" s="1" t="str">
        <f>IFERROR(__xludf.DUMMYFUNCTION("SPLIT(A:A,"" "",TRUE,TRUE)"),"EN")</f>
        <v>EN</v>
      </c>
      <c r="F782" s="1" t="str">
        <f>IFERROR(__xludf.DUMMYFUNCTION("""COMPUTED_VALUE"""),"P2243")</f>
        <v>P2243</v>
      </c>
      <c r="G782" s="1">
        <f>IFERROR(__xludf.DUMMYFUNCTION("""COMPUTED_VALUE"""),376.0)</f>
        <v>376</v>
      </c>
    </row>
    <row r="783">
      <c r="A783" s="1" t="str">
        <f t="shared" si="1"/>
        <v>EN P2754 79</v>
      </c>
      <c r="C783" s="1" t="str">
        <f t="shared" si="2"/>
        <v>PT P2754</v>
      </c>
      <c r="E783" s="1" t="str">
        <f>IFERROR(__xludf.DUMMYFUNCTION("SPLIT(A:A,"" "",TRUE,TRUE)"),"EN")</f>
        <v>EN</v>
      </c>
      <c r="F783" s="1" t="str">
        <f>IFERROR(__xludf.DUMMYFUNCTION("""COMPUTED_VALUE"""),"P2754")</f>
        <v>P2754</v>
      </c>
      <c r="G783" s="1">
        <f>IFERROR(__xludf.DUMMYFUNCTION("""COMPUTED_VALUE"""),79.0)</f>
        <v>79</v>
      </c>
    </row>
    <row r="784">
      <c r="A784" s="1" t="str">
        <f t="shared" si="1"/>
        <v>EN P312 185</v>
      </c>
      <c r="C784" s="1" t="str">
        <f t="shared" si="2"/>
        <v>PT P312</v>
      </c>
      <c r="E784" s="1" t="str">
        <f>IFERROR(__xludf.DUMMYFUNCTION("SPLIT(A:A,"" "",TRUE,TRUE)"),"EN")</f>
        <v>EN</v>
      </c>
      <c r="F784" s="1" t="str">
        <f>IFERROR(__xludf.DUMMYFUNCTION("""COMPUTED_VALUE"""),"P312")</f>
        <v>P312</v>
      </c>
      <c r="G784" s="1">
        <f>IFERROR(__xludf.DUMMYFUNCTION("""COMPUTED_VALUE"""),185.0)</f>
        <v>185</v>
      </c>
    </row>
    <row r="785">
      <c r="A785" s="1" t="str">
        <f t="shared" si="1"/>
        <v>EN P4053 400</v>
      </c>
      <c r="C785" s="1" t="str">
        <f t="shared" si="2"/>
        <v>PT P4053</v>
      </c>
      <c r="E785" s="1" t="str">
        <f>IFERROR(__xludf.DUMMYFUNCTION("SPLIT(A:A,"" "",TRUE,TRUE)"),"EN")</f>
        <v>EN</v>
      </c>
      <c r="F785" s="1" t="str">
        <f>IFERROR(__xludf.DUMMYFUNCTION("""COMPUTED_VALUE"""),"P4053")</f>
        <v>P4053</v>
      </c>
      <c r="G785" s="1">
        <f>IFERROR(__xludf.DUMMYFUNCTION("""COMPUTED_VALUE"""),400.0)</f>
        <v>400</v>
      </c>
    </row>
    <row r="786">
      <c r="A786" s="1" t="str">
        <f t="shared" si="1"/>
        <v>EN P4424 250</v>
      </c>
      <c r="C786" s="1" t="str">
        <f t="shared" si="2"/>
        <v>PT P4424</v>
      </c>
      <c r="E786" s="1" t="str">
        <f>IFERROR(__xludf.DUMMYFUNCTION("SPLIT(A:A,"" "",TRUE,TRUE)"),"EN")</f>
        <v>EN</v>
      </c>
      <c r="F786" s="1" t="str">
        <f>IFERROR(__xludf.DUMMYFUNCTION("""COMPUTED_VALUE"""),"P4424")</f>
        <v>P4424</v>
      </c>
      <c r="G786" s="1">
        <f>IFERROR(__xludf.DUMMYFUNCTION("""COMPUTED_VALUE"""),250.0)</f>
        <v>250</v>
      </c>
    </row>
    <row r="787">
      <c r="A787" s="1" t="str">
        <f t="shared" si="1"/>
        <v>EN P4679 344</v>
      </c>
      <c r="C787" s="1" t="str">
        <f t="shared" si="2"/>
        <v>PT P4679</v>
      </c>
      <c r="E787" s="1" t="str">
        <f>IFERROR(__xludf.DUMMYFUNCTION("SPLIT(A:A,"" "",TRUE,TRUE)"),"EN")</f>
        <v>EN</v>
      </c>
      <c r="F787" s="1" t="str">
        <f>IFERROR(__xludf.DUMMYFUNCTION("""COMPUTED_VALUE"""),"P4679")</f>
        <v>P4679</v>
      </c>
      <c r="G787" s="1">
        <f>IFERROR(__xludf.DUMMYFUNCTION("""COMPUTED_VALUE"""),344.0)</f>
        <v>344</v>
      </c>
    </row>
    <row r="788">
      <c r="A788" s="1" t="str">
        <f t="shared" si="1"/>
        <v>EN P5394 201</v>
      </c>
      <c r="C788" s="1" t="str">
        <f t="shared" si="2"/>
        <v>PT P5394</v>
      </c>
      <c r="E788" s="1" t="str">
        <f>IFERROR(__xludf.DUMMYFUNCTION("SPLIT(A:A,"" "",TRUE,TRUE)"),"EN")</f>
        <v>EN</v>
      </c>
      <c r="F788" s="1" t="str">
        <f>IFERROR(__xludf.DUMMYFUNCTION("""COMPUTED_VALUE"""),"P5394")</f>
        <v>P5394</v>
      </c>
      <c r="G788" s="1">
        <f>IFERROR(__xludf.DUMMYFUNCTION("""COMPUTED_VALUE"""),201.0)</f>
        <v>201</v>
      </c>
    </row>
    <row r="789">
      <c r="A789" s="1" t="str">
        <f t="shared" si="1"/>
        <v>EN P2573 174</v>
      </c>
      <c r="C789" s="1" t="str">
        <f t="shared" si="2"/>
        <v>PT P2573</v>
      </c>
      <c r="E789" s="1" t="str">
        <f>IFERROR(__xludf.DUMMYFUNCTION("SPLIT(A:A,"" "",TRUE,TRUE)"),"EN")</f>
        <v>EN</v>
      </c>
      <c r="F789" s="1" t="str">
        <f>IFERROR(__xludf.DUMMYFUNCTION("""COMPUTED_VALUE"""),"P2573")</f>
        <v>P2573</v>
      </c>
      <c r="G789" s="1">
        <f>IFERROR(__xludf.DUMMYFUNCTION("""COMPUTED_VALUE"""),174.0)</f>
        <v>174</v>
      </c>
    </row>
    <row r="790">
      <c r="A790" s="1" t="str">
        <f t="shared" si="1"/>
        <v>EN P2154 265</v>
      </c>
      <c r="C790" s="1" t="str">
        <f t="shared" si="2"/>
        <v>PT P2154</v>
      </c>
      <c r="E790" s="1" t="str">
        <f>IFERROR(__xludf.DUMMYFUNCTION("SPLIT(A:A,"" "",TRUE,TRUE)"),"EN")</f>
        <v>EN</v>
      </c>
      <c r="F790" s="1" t="str">
        <f>IFERROR(__xludf.DUMMYFUNCTION("""COMPUTED_VALUE"""),"P2154")</f>
        <v>P2154</v>
      </c>
      <c r="G790" s="1">
        <f>IFERROR(__xludf.DUMMYFUNCTION("""COMPUTED_VALUE"""),265.0)</f>
        <v>265</v>
      </c>
    </row>
    <row r="791">
      <c r="A791" s="1" t="str">
        <f t="shared" si="1"/>
        <v>EN P1946 399</v>
      </c>
      <c r="C791" s="1" t="str">
        <f t="shared" si="2"/>
        <v>PT P1946</v>
      </c>
      <c r="E791" s="1" t="str">
        <f>IFERROR(__xludf.DUMMYFUNCTION("SPLIT(A:A,"" "",TRUE,TRUE)"),"EN")</f>
        <v>EN</v>
      </c>
      <c r="F791" s="1" t="str">
        <f>IFERROR(__xludf.DUMMYFUNCTION("""COMPUTED_VALUE"""),"P1946")</f>
        <v>P1946</v>
      </c>
      <c r="G791" s="1">
        <f>IFERROR(__xludf.DUMMYFUNCTION("""COMPUTED_VALUE"""),399.0)</f>
        <v>399</v>
      </c>
    </row>
    <row r="792">
      <c r="A792" s="1" t="str">
        <f t="shared" si="1"/>
        <v>EN P3800 298</v>
      </c>
      <c r="C792" s="1" t="str">
        <f t="shared" si="2"/>
        <v>PT P3800</v>
      </c>
      <c r="E792" s="1" t="str">
        <f>IFERROR(__xludf.DUMMYFUNCTION("SPLIT(A:A,"" "",TRUE,TRUE)"),"EN")</f>
        <v>EN</v>
      </c>
      <c r="F792" s="1" t="str">
        <f>IFERROR(__xludf.DUMMYFUNCTION("""COMPUTED_VALUE"""),"P3800")</f>
        <v>P3800</v>
      </c>
      <c r="G792" s="1">
        <f>IFERROR(__xludf.DUMMYFUNCTION("""COMPUTED_VALUE"""),298.0)</f>
        <v>298</v>
      </c>
    </row>
    <row r="793">
      <c r="A793" s="1" t="str">
        <f t="shared" si="1"/>
        <v>EN P4124 194</v>
      </c>
      <c r="C793" s="1" t="str">
        <f t="shared" si="2"/>
        <v>PT P4124</v>
      </c>
      <c r="E793" s="1" t="str">
        <f>IFERROR(__xludf.DUMMYFUNCTION("SPLIT(A:A,"" "",TRUE,TRUE)"),"EN")</f>
        <v>EN</v>
      </c>
      <c r="F793" s="1" t="str">
        <f>IFERROR(__xludf.DUMMYFUNCTION("""COMPUTED_VALUE"""),"P4124")</f>
        <v>P4124</v>
      </c>
      <c r="G793" s="1">
        <f>IFERROR(__xludf.DUMMYFUNCTION("""COMPUTED_VALUE"""),194.0)</f>
        <v>194</v>
      </c>
    </row>
    <row r="794">
      <c r="A794" s="1" t="str">
        <f t="shared" si="1"/>
        <v>EN P2080 251</v>
      </c>
      <c r="C794" s="1" t="str">
        <f t="shared" si="2"/>
        <v>PT P2080</v>
      </c>
      <c r="E794" s="1" t="str">
        <f>IFERROR(__xludf.DUMMYFUNCTION("SPLIT(A:A,"" "",TRUE,TRUE)"),"EN")</f>
        <v>EN</v>
      </c>
      <c r="F794" s="1" t="str">
        <f>IFERROR(__xludf.DUMMYFUNCTION("""COMPUTED_VALUE"""),"P2080")</f>
        <v>P2080</v>
      </c>
      <c r="G794" s="1">
        <f>IFERROR(__xludf.DUMMYFUNCTION("""COMPUTED_VALUE"""),251.0)</f>
        <v>251</v>
      </c>
    </row>
    <row r="795">
      <c r="A795" s="1" t="str">
        <f t="shared" si="1"/>
        <v>EN P3492 254</v>
      </c>
      <c r="C795" s="1" t="str">
        <f t="shared" si="2"/>
        <v>PT P3492</v>
      </c>
      <c r="E795" s="1" t="str">
        <f>IFERROR(__xludf.DUMMYFUNCTION("SPLIT(A:A,"" "",TRUE,TRUE)"),"EN")</f>
        <v>EN</v>
      </c>
      <c r="F795" s="1" t="str">
        <f>IFERROR(__xludf.DUMMYFUNCTION("""COMPUTED_VALUE"""),"P3492")</f>
        <v>P3492</v>
      </c>
      <c r="G795" s="1">
        <f>IFERROR(__xludf.DUMMYFUNCTION("""COMPUTED_VALUE"""),254.0)</f>
        <v>254</v>
      </c>
    </row>
    <row r="796">
      <c r="A796" s="1" t="str">
        <f t="shared" si="1"/>
        <v>EN P5778 255</v>
      </c>
      <c r="C796" s="1" t="str">
        <f t="shared" si="2"/>
        <v>PT P5778</v>
      </c>
      <c r="E796" s="1" t="str">
        <f>IFERROR(__xludf.DUMMYFUNCTION("SPLIT(A:A,"" "",TRUE,TRUE)"),"EN")</f>
        <v>EN</v>
      </c>
      <c r="F796" s="1" t="str">
        <f>IFERROR(__xludf.DUMMYFUNCTION("""COMPUTED_VALUE"""),"P5778")</f>
        <v>P5778</v>
      </c>
      <c r="G796" s="1">
        <f>IFERROR(__xludf.DUMMYFUNCTION("""COMPUTED_VALUE"""),255.0)</f>
        <v>255</v>
      </c>
    </row>
    <row r="797">
      <c r="A797" s="1" t="str">
        <f t="shared" si="1"/>
        <v>EN P4338 180</v>
      </c>
      <c r="C797" s="1" t="str">
        <f t="shared" si="2"/>
        <v>PT P4338</v>
      </c>
      <c r="E797" s="1" t="str">
        <f>IFERROR(__xludf.DUMMYFUNCTION("SPLIT(A:A,"" "",TRUE,TRUE)"),"EN")</f>
        <v>EN</v>
      </c>
      <c r="F797" s="1" t="str">
        <f>IFERROR(__xludf.DUMMYFUNCTION("""COMPUTED_VALUE"""),"P4338")</f>
        <v>P4338</v>
      </c>
      <c r="G797" s="1">
        <f>IFERROR(__xludf.DUMMYFUNCTION("""COMPUTED_VALUE"""),180.0)</f>
        <v>180</v>
      </c>
    </row>
    <row r="798">
      <c r="A798" s="1" t="str">
        <f t="shared" si="1"/>
        <v>EN P5577 368</v>
      </c>
      <c r="C798" s="1" t="str">
        <f t="shared" si="2"/>
        <v>PT P5577</v>
      </c>
      <c r="E798" s="1" t="str">
        <f>IFERROR(__xludf.DUMMYFUNCTION("SPLIT(A:A,"" "",TRUE,TRUE)"),"EN")</f>
        <v>EN</v>
      </c>
      <c r="F798" s="1" t="str">
        <f>IFERROR(__xludf.DUMMYFUNCTION("""COMPUTED_VALUE"""),"P5577")</f>
        <v>P5577</v>
      </c>
      <c r="G798" s="1">
        <f>IFERROR(__xludf.DUMMYFUNCTION("""COMPUTED_VALUE"""),368.0)</f>
        <v>368</v>
      </c>
    </row>
    <row r="799">
      <c r="A799" s="1" t="str">
        <f t="shared" si="1"/>
        <v>EN P3067 104</v>
      </c>
      <c r="C799" s="1" t="str">
        <f t="shared" si="2"/>
        <v>PT P3067</v>
      </c>
      <c r="E799" s="1" t="str">
        <f>IFERROR(__xludf.DUMMYFUNCTION("SPLIT(A:A,"" "",TRUE,TRUE)"),"EN")</f>
        <v>EN</v>
      </c>
      <c r="F799" s="1" t="str">
        <f>IFERROR(__xludf.DUMMYFUNCTION("""COMPUTED_VALUE"""),"P3067")</f>
        <v>P3067</v>
      </c>
      <c r="G799" s="1">
        <f>IFERROR(__xludf.DUMMYFUNCTION("""COMPUTED_VALUE"""),104.0)</f>
        <v>104</v>
      </c>
    </row>
    <row r="800">
      <c r="A800" s="1" t="str">
        <f t="shared" si="1"/>
        <v>EN P5682 56</v>
      </c>
      <c r="C800" s="1" t="str">
        <f t="shared" si="2"/>
        <v>PT P5682</v>
      </c>
      <c r="E800" s="1" t="str">
        <f>IFERROR(__xludf.DUMMYFUNCTION("SPLIT(A:A,"" "",TRUE,TRUE)"),"EN")</f>
        <v>EN</v>
      </c>
      <c r="F800" s="1" t="str">
        <f>IFERROR(__xludf.DUMMYFUNCTION("""COMPUTED_VALUE"""),"P5682")</f>
        <v>P5682</v>
      </c>
      <c r="G800" s="1">
        <f>IFERROR(__xludf.DUMMYFUNCTION("""COMPUTED_VALUE"""),56.0)</f>
        <v>56</v>
      </c>
    </row>
    <row r="801">
      <c r="A801" s="1" t="str">
        <f t="shared" si="1"/>
        <v>EN P2611 37</v>
      </c>
      <c r="C801" s="1" t="str">
        <f t="shared" si="2"/>
        <v>PT P2611</v>
      </c>
      <c r="E801" s="1" t="str">
        <f>IFERROR(__xludf.DUMMYFUNCTION("SPLIT(A:A,"" "",TRUE,TRUE)"),"EN")</f>
        <v>EN</v>
      </c>
      <c r="F801" s="1" t="str">
        <f>IFERROR(__xludf.DUMMYFUNCTION("""COMPUTED_VALUE"""),"P2611")</f>
        <v>P2611</v>
      </c>
      <c r="G801" s="1">
        <f>IFERROR(__xludf.DUMMYFUNCTION("""COMPUTED_VALUE"""),37.0)</f>
        <v>37</v>
      </c>
    </row>
    <row r="802">
      <c r="A802" s="1" t="str">
        <f t="shared" si="1"/>
        <v>EN P2980 112</v>
      </c>
      <c r="C802" s="1" t="str">
        <f t="shared" si="2"/>
        <v>PT P2980</v>
      </c>
      <c r="E802" s="1" t="str">
        <f>IFERROR(__xludf.DUMMYFUNCTION("SPLIT(A:A,"" "",TRUE,TRUE)"),"EN")</f>
        <v>EN</v>
      </c>
      <c r="F802" s="1" t="str">
        <f>IFERROR(__xludf.DUMMYFUNCTION("""COMPUTED_VALUE"""),"P2980")</f>
        <v>P2980</v>
      </c>
      <c r="G802" s="1">
        <f>IFERROR(__xludf.DUMMYFUNCTION("""COMPUTED_VALUE"""),112.0)</f>
        <v>112</v>
      </c>
    </row>
    <row r="803">
      <c r="A803" s="1" t="str">
        <f t="shared" si="1"/>
        <v>EN P3882 45</v>
      </c>
      <c r="C803" s="1" t="str">
        <f t="shared" si="2"/>
        <v>PT P3882</v>
      </c>
      <c r="E803" s="1" t="str">
        <f>IFERROR(__xludf.DUMMYFUNCTION("SPLIT(A:A,"" "",TRUE,TRUE)"),"EN")</f>
        <v>EN</v>
      </c>
      <c r="F803" s="1" t="str">
        <f>IFERROR(__xludf.DUMMYFUNCTION("""COMPUTED_VALUE"""),"P3882")</f>
        <v>P3882</v>
      </c>
      <c r="G803" s="1">
        <f>IFERROR(__xludf.DUMMYFUNCTION("""COMPUTED_VALUE"""),45.0)</f>
        <v>45</v>
      </c>
    </row>
    <row r="804">
      <c r="A804" s="1" t="str">
        <f t="shared" si="1"/>
        <v>EN P5595 195</v>
      </c>
      <c r="C804" s="1" t="str">
        <f t="shared" si="2"/>
        <v>PT P5595</v>
      </c>
      <c r="E804" s="1" t="str">
        <f>IFERROR(__xludf.DUMMYFUNCTION("SPLIT(A:A,"" "",TRUE,TRUE)"),"EN")</f>
        <v>EN</v>
      </c>
      <c r="F804" s="1" t="str">
        <f>IFERROR(__xludf.DUMMYFUNCTION("""COMPUTED_VALUE"""),"P5595")</f>
        <v>P5595</v>
      </c>
      <c r="G804" s="1">
        <f>IFERROR(__xludf.DUMMYFUNCTION("""COMPUTED_VALUE"""),195.0)</f>
        <v>195</v>
      </c>
    </row>
    <row r="805">
      <c r="A805" s="1" t="str">
        <f t="shared" si="1"/>
        <v>EN P2851 136</v>
      </c>
      <c r="C805" s="1" t="str">
        <f t="shared" si="2"/>
        <v>PT P2851</v>
      </c>
      <c r="E805" s="1" t="str">
        <f>IFERROR(__xludf.DUMMYFUNCTION("SPLIT(A:A,"" "",TRUE,TRUE)"),"EN")</f>
        <v>EN</v>
      </c>
      <c r="F805" s="1" t="str">
        <f>IFERROR(__xludf.DUMMYFUNCTION("""COMPUTED_VALUE"""),"P2851")</f>
        <v>P2851</v>
      </c>
      <c r="G805" s="1">
        <f>IFERROR(__xludf.DUMMYFUNCTION("""COMPUTED_VALUE"""),136.0)</f>
        <v>136</v>
      </c>
    </row>
    <row r="806">
      <c r="A806" s="1" t="str">
        <f t="shared" si="1"/>
        <v>EN P2559 236</v>
      </c>
      <c r="C806" s="1" t="str">
        <f t="shared" si="2"/>
        <v>PT P2559</v>
      </c>
      <c r="E806" s="1" t="str">
        <f>IFERROR(__xludf.DUMMYFUNCTION("SPLIT(A:A,"" "",TRUE,TRUE)"),"EN")</f>
        <v>EN</v>
      </c>
      <c r="F806" s="1" t="str">
        <f>IFERROR(__xludf.DUMMYFUNCTION("""COMPUTED_VALUE"""),"P2559")</f>
        <v>P2559</v>
      </c>
      <c r="G806" s="1">
        <f>IFERROR(__xludf.DUMMYFUNCTION("""COMPUTED_VALUE"""),236.0)</f>
        <v>236</v>
      </c>
    </row>
    <row r="807">
      <c r="A807" s="1" t="str">
        <f t="shared" si="1"/>
        <v>EN P5256 35</v>
      </c>
      <c r="C807" s="1" t="str">
        <f t="shared" si="2"/>
        <v>PT P5256</v>
      </c>
      <c r="E807" s="1" t="str">
        <f>IFERROR(__xludf.DUMMYFUNCTION("SPLIT(A:A,"" "",TRUE,TRUE)"),"EN")</f>
        <v>EN</v>
      </c>
      <c r="F807" s="1" t="str">
        <f>IFERROR(__xludf.DUMMYFUNCTION("""COMPUTED_VALUE"""),"P5256")</f>
        <v>P5256</v>
      </c>
      <c r="G807" s="1">
        <f>IFERROR(__xludf.DUMMYFUNCTION("""COMPUTED_VALUE"""),35.0)</f>
        <v>35</v>
      </c>
    </row>
    <row r="808">
      <c r="A808" s="1" t="str">
        <f t="shared" si="1"/>
        <v>EN P4798 31</v>
      </c>
      <c r="C808" s="1" t="str">
        <f t="shared" si="2"/>
        <v>PT P4798</v>
      </c>
      <c r="E808" s="1" t="str">
        <f>IFERROR(__xludf.DUMMYFUNCTION("SPLIT(A:A,"" "",TRUE,TRUE)"),"EN")</f>
        <v>EN</v>
      </c>
      <c r="F808" s="1" t="str">
        <f>IFERROR(__xludf.DUMMYFUNCTION("""COMPUTED_VALUE"""),"P4798")</f>
        <v>P4798</v>
      </c>
      <c r="G808" s="1">
        <f>IFERROR(__xludf.DUMMYFUNCTION("""COMPUTED_VALUE"""),31.0)</f>
        <v>31</v>
      </c>
    </row>
    <row r="809">
      <c r="A809" s="1" t="str">
        <f t="shared" si="1"/>
        <v>EN P2012 378</v>
      </c>
      <c r="C809" s="1" t="str">
        <f t="shared" si="2"/>
        <v>PT P2012</v>
      </c>
      <c r="E809" s="1" t="str">
        <f>IFERROR(__xludf.DUMMYFUNCTION("SPLIT(A:A,"" "",TRUE,TRUE)"),"EN")</f>
        <v>EN</v>
      </c>
      <c r="F809" s="1" t="str">
        <f>IFERROR(__xludf.DUMMYFUNCTION("""COMPUTED_VALUE"""),"P2012")</f>
        <v>P2012</v>
      </c>
      <c r="G809" s="1">
        <f>IFERROR(__xludf.DUMMYFUNCTION("""COMPUTED_VALUE"""),378.0)</f>
        <v>378</v>
      </c>
    </row>
    <row r="810">
      <c r="A810" s="1" t="str">
        <f t="shared" si="1"/>
        <v>EN P4824 67</v>
      </c>
      <c r="C810" s="1" t="str">
        <f t="shared" si="2"/>
        <v>PT P4824</v>
      </c>
      <c r="E810" s="1" t="str">
        <f>IFERROR(__xludf.DUMMYFUNCTION("SPLIT(A:A,"" "",TRUE,TRUE)"),"EN")</f>
        <v>EN</v>
      </c>
      <c r="F810" s="1" t="str">
        <f>IFERROR(__xludf.DUMMYFUNCTION("""COMPUTED_VALUE"""),"P4824")</f>
        <v>P4824</v>
      </c>
      <c r="G810" s="1">
        <f>IFERROR(__xludf.DUMMYFUNCTION("""COMPUTED_VALUE"""),67.0)</f>
        <v>67</v>
      </c>
    </row>
    <row r="811">
      <c r="A811" s="1" t="str">
        <f t="shared" si="1"/>
        <v>EN P3222 206</v>
      </c>
      <c r="C811" s="1" t="str">
        <f t="shared" si="2"/>
        <v>PT P3222</v>
      </c>
      <c r="E811" s="1" t="str">
        <f>IFERROR(__xludf.DUMMYFUNCTION("SPLIT(A:A,"" "",TRUE,TRUE)"),"EN")</f>
        <v>EN</v>
      </c>
      <c r="F811" s="1" t="str">
        <f>IFERROR(__xludf.DUMMYFUNCTION("""COMPUTED_VALUE"""),"P3222")</f>
        <v>P3222</v>
      </c>
      <c r="G811" s="1">
        <f>IFERROR(__xludf.DUMMYFUNCTION("""COMPUTED_VALUE"""),206.0)</f>
        <v>206</v>
      </c>
    </row>
    <row r="812">
      <c r="A812" s="1" t="str">
        <f t="shared" si="1"/>
        <v>EN P4432 303</v>
      </c>
      <c r="C812" s="1" t="str">
        <f t="shared" si="2"/>
        <v>PT P4432</v>
      </c>
      <c r="E812" s="1" t="str">
        <f>IFERROR(__xludf.DUMMYFUNCTION("SPLIT(A:A,"" "",TRUE,TRUE)"),"EN")</f>
        <v>EN</v>
      </c>
      <c r="F812" s="1" t="str">
        <f>IFERROR(__xludf.DUMMYFUNCTION("""COMPUTED_VALUE"""),"P4432")</f>
        <v>P4432</v>
      </c>
      <c r="G812" s="1">
        <f>IFERROR(__xludf.DUMMYFUNCTION("""COMPUTED_VALUE"""),303.0)</f>
        <v>303</v>
      </c>
    </row>
    <row r="813">
      <c r="A813" s="1" t="str">
        <f t="shared" si="1"/>
        <v>EN P1132 204</v>
      </c>
      <c r="C813" s="1" t="str">
        <f t="shared" si="2"/>
        <v>PT P1132</v>
      </c>
      <c r="E813" s="1" t="str">
        <f>IFERROR(__xludf.DUMMYFUNCTION("SPLIT(A:A,"" "",TRUE,TRUE)"),"EN")</f>
        <v>EN</v>
      </c>
      <c r="F813" s="1" t="str">
        <f>IFERROR(__xludf.DUMMYFUNCTION("""COMPUTED_VALUE"""),"P1132")</f>
        <v>P1132</v>
      </c>
      <c r="G813" s="1">
        <f>IFERROR(__xludf.DUMMYFUNCTION("""COMPUTED_VALUE"""),204.0)</f>
        <v>204</v>
      </c>
    </row>
    <row r="814">
      <c r="A814" s="1" t="str">
        <f t="shared" si="1"/>
        <v>EN P2236 378</v>
      </c>
      <c r="C814" s="1" t="str">
        <f t="shared" si="2"/>
        <v>PT P2236</v>
      </c>
      <c r="E814" s="1" t="str">
        <f>IFERROR(__xludf.DUMMYFUNCTION("SPLIT(A:A,"" "",TRUE,TRUE)"),"EN")</f>
        <v>EN</v>
      </c>
      <c r="F814" s="1" t="str">
        <f>IFERROR(__xludf.DUMMYFUNCTION("""COMPUTED_VALUE"""),"P2236")</f>
        <v>P2236</v>
      </c>
      <c r="G814" s="1">
        <f>IFERROR(__xludf.DUMMYFUNCTION("""COMPUTED_VALUE"""),378.0)</f>
        <v>378</v>
      </c>
    </row>
    <row r="815">
      <c r="A815" s="1" t="str">
        <f t="shared" si="1"/>
        <v>EN P4548 121</v>
      </c>
      <c r="C815" s="1" t="str">
        <f t="shared" si="2"/>
        <v>PT P4548</v>
      </c>
      <c r="E815" s="1" t="str">
        <f>IFERROR(__xludf.DUMMYFUNCTION("SPLIT(A:A,"" "",TRUE,TRUE)"),"EN")</f>
        <v>EN</v>
      </c>
      <c r="F815" s="1" t="str">
        <f>IFERROR(__xludf.DUMMYFUNCTION("""COMPUTED_VALUE"""),"P4548")</f>
        <v>P4548</v>
      </c>
      <c r="G815" s="1">
        <f>IFERROR(__xludf.DUMMYFUNCTION("""COMPUTED_VALUE"""),121.0)</f>
        <v>121</v>
      </c>
    </row>
    <row r="816">
      <c r="A816" s="1" t="str">
        <f t="shared" si="1"/>
        <v>EN P159 35</v>
      </c>
      <c r="C816" s="1" t="str">
        <f t="shared" si="2"/>
        <v>PT P159</v>
      </c>
      <c r="E816" s="1" t="str">
        <f>IFERROR(__xludf.DUMMYFUNCTION("SPLIT(A:A,"" "",TRUE,TRUE)"),"EN")</f>
        <v>EN</v>
      </c>
      <c r="F816" s="1" t="str">
        <f>IFERROR(__xludf.DUMMYFUNCTION("""COMPUTED_VALUE"""),"P159")</f>
        <v>P159</v>
      </c>
      <c r="G816" s="1">
        <f>IFERROR(__xludf.DUMMYFUNCTION("""COMPUTED_VALUE"""),35.0)</f>
        <v>35</v>
      </c>
    </row>
    <row r="817">
      <c r="A817" s="1" t="str">
        <f t="shared" si="1"/>
        <v>EN P3083 177</v>
      </c>
      <c r="C817" s="1" t="str">
        <f t="shared" si="2"/>
        <v>PT P3083</v>
      </c>
      <c r="E817" s="1" t="str">
        <f>IFERROR(__xludf.DUMMYFUNCTION("SPLIT(A:A,"" "",TRUE,TRUE)"),"EN")</f>
        <v>EN</v>
      </c>
      <c r="F817" s="1" t="str">
        <f>IFERROR(__xludf.DUMMYFUNCTION("""COMPUTED_VALUE"""),"P3083")</f>
        <v>P3083</v>
      </c>
      <c r="G817" s="1">
        <f>IFERROR(__xludf.DUMMYFUNCTION("""COMPUTED_VALUE"""),177.0)</f>
        <v>177</v>
      </c>
    </row>
    <row r="818">
      <c r="A818" s="1" t="str">
        <f t="shared" si="1"/>
        <v>EN P1919 105</v>
      </c>
      <c r="C818" s="1" t="str">
        <f t="shared" si="2"/>
        <v>PT P1919</v>
      </c>
      <c r="E818" s="1" t="str">
        <f>IFERROR(__xludf.DUMMYFUNCTION("SPLIT(A:A,"" "",TRUE,TRUE)"),"EN")</f>
        <v>EN</v>
      </c>
      <c r="F818" s="1" t="str">
        <f>IFERROR(__xludf.DUMMYFUNCTION("""COMPUTED_VALUE"""),"P1919")</f>
        <v>P1919</v>
      </c>
      <c r="G818" s="1">
        <f>IFERROR(__xludf.DUMMYFUNCTION("""COMPUTED_VALUE"""),105.0)</f>
        <v>105</v>
      </c>
    </row>
    <row r="819">
      <c r="A819" s="1" t="str">
        <f t="shared" si="1"/>
        <v>EN P1137 85</v>
      </c>
      <c r="C819" s="1" t="str">
        <f t="shared" si="2"/>
        <v>PT P1137</v>
      </c>
      <c r="E819" s="1" t="str">
        <f>IFERROR(__xludf.DUMMYFUNCTION("SPLIT(A:A,"" "",TRUE,TRUE)"),"EN")</f>
        <v>EN</v>
      </c>
      <c r="F819" s="1" t="str">
        <f>IFERROR(__xludf.DUMMYFUNCTION("""COMPUTED_VALUE"""),"P1137")</f>
        <v>P1137</v>
      </c>
      <c r="G819" s="1">
        <f>IFERROR(__xludf.DUMMYFUNCTION("""COMPUTED_VALUE"""),85.0)</f>
        <v>85</v>
      </c>
    </row>
    <row r="820">
      <c r="A820" s="1" t="str">
        <f t="shared" si="1"/>
        <v>EN P3195 158</v>
      </c>
      <c r="C820" s="1" t="str">
        <f t="shared" si="2"/>
        <v>PT P3195</v>
      </c>
      <c r="E820" s="1" t="str">
        <f>IFERROR(__xludf.DUMMYFUNCTION("SPLIT(A:A,"" "",TRUE,TRUE)"),"EN")</f>
        <v>EN</v>
      </c>
      <c r="F820" s="1" t="str">
        <f>IFERROR(__xludf.DUMMYFUNCTION("""COMPUTED_VALUE"""),"P3195")</f>
        <v>P3195</v>
      </c>
      <c r="G820" s="1">
        <f>IFERROR(__xludf.DUMMYFUNCTION("""COMPUTED_VALUE"""),158.0)</f>
        <v>158</v>
      </c>
    </row>
    <row r="821">
      <c r="A821" s="1" t="str">
        <f t="shared" si="1"/>
        <v>EN P4737 322</v>
      </c>
      <c r="C821" s="1" t="str">
        <f t="shared" si="2"/>
        <v>PT P4737</v>
      </c>
      <c r="E821" s="1" t="str">
        <f>IFERROR(__xludf.DUMMYFUNCTION("SPLIT(A:A,"" "",TRUE,TRUE)"),"EN")</f>
        <v>EN</v>
      </c>
      <c r="F821" s="1" t="str">
        <f>IFERROR(__xludf.DUMMYFUNCTION("""COMPUTED_VALUE"""),"P4737")</f>
        <v>P4737</v>
      </c>
      <c r="G821" s="1">
        <f>IFERROR(__xludf.DUMMYFUNCTION("""COMPUTED_VALUE"""),322.0)</f>
        <v>322</v>
      </c>
    </row>
    <row r="822">
      <c r="A822" s="1" t="str">
        <f t="shared" si="1"/>
        <v>EN P4464 84</v>
      </c>
      <c r="C822" s="1" t="str">
        <f t="shared" si="2"/>
        <v>PT P4464</v>
      </c>
      <c r="E822" s="1" t="str">
        <f>IFERROR(__xludf.DUMMYFUNCTION("SPLIT(A:A,"" "",TRUE,TRUE)"),"EN")</f>
        <v>EN</v>
      </c>
      <c r="F822" s="1" t="str">
        <f>IFERROR(__xludf.DUMMYFUNCTION("""COMPUTED_VALUE"""),"P4464")</f>
        <v>P4464</v>
      </c>
      <c r="G822" s="1">
        <f>IFERROR(__xludf.DUMMYFUNCTION("""COMPUTED_VALUE"""),84.0)</f>
        <v>84</v>
      </c>
    </row>
    <row r="823">
      <c r="A823" s="1" t="str">
        <f t="shared" si="1"/>
        <v>EN P3273 113</v>
      </c>
      <c r="C823" s="1" t="str">
        <f t="shared" si="2"/>
        <v>PT P3273</v>
      </c>
      <c r="E823" s="1" t="str">
        <f>IFERROR(__xludf.DUMMYFUNCTION("SPLIT(A:A,"" "",TRUE,TRUE)"),"EN")</f>
        <v>EN</v>
      </c>
      <c r="F823" s="1" t="str">
        <f>IFERROR(__xludf.DUMMYFUNCTION("""COMPUTED_VALUE"""),"P3273")</f>
        <v>P3273</v>
      </c>
      <c r="G823" s="1">
        <f>IFERROR(__xludf.DUMMYFUNCTION("""COMPUTED_VALUE"""),113.0)</f>
        <v>113</v>
      </c>
    </row>
    <row r="824">
      <c r="A824" s="1" t="str">
        <f t="shared" si="1"/>
        <v>EN P5524 280</v>
      </c>
      <c r="C824" s="1" t="str">
        <f t="shared" si="2"/>
        <v>PT P5524</v>
      </c>
      <c r="E824" s="1" t="str">
        <f>IFERROR(__xludf.DUMMYFUNCTION("SPLIT(A:A,"" "",TRUE,TRUE)"),"EN")</f>
        <v>EN</v>
      </c>
      <c r="F824" s="1" t="str">
        <f>IFERROR(__xludf.DUMMYFUNCTION("""COMPUTED_VALUE"""),"P5524")</f>
        <v>P5524</v>
      </c>
      <c r="G824" s="1">
        <f>IFERROR(__xludf.DUMMYFUNCTION("""COMPUTED_VALUE"""),280.0)</f>
        <v>280</v>
      </c>
    </row>
    <row r="825">
      <c r="A825" s="1" t="str">
        <f t="shared" si="1"/>
        <v>EN P4775 43</v>
      </c>
      <c r="C825" s="1" t="str">
        <f t="shared" si="2"/>
        <v>PT P4775</v>
      </c>
      <c r="E825" s="1" t="str">
        <f>IFERROR(__xludf.DUMMYFUNCTION("SPLIT(A:A,"" "",TRUE,TRUE)"),"EN")</f>
        <v>EN</v>
      </c>
      <c r="F825" s="1" t="str">
        <f>IFERROR(__xludf.DUMMYFUNCTION("""COMPUTED_VALUE"""),"P4775")</f>
        <v>P4775</v>
      </c>
      <c r="G825" s="1">
        <f>IFERROR(__xludf.DUMMYFUNCTION("""COMPUTED_VALUE"""),43.0)</f>
        <v>43</v>
      </c>
    </row>
    <row r="826">
      <c r="A826" s="1" t="str">
        <f t="shared" si="1"/>
        <v>EN P5388 282</v>
      </c>
      <c r="C826" s="1" t="str">
        <f t="shared" si="2"/>
        <v>PT P5388</v>
      </c>
      <c r="E826" s="1" t="str">
        <f>IFERROR(__xludf.DUMMYFUNCTION("SPLIT(A:A,"" "",TRUE,TRUE)"),"EN")</f>
        <v>EN</v>
      </c>
      <c r="F826" s="1" t="str">
        <f>IFERROR(__xludf.DUMMYFUNCTION("""COMPUTED_VALUE"""),"P5388")</f>
        <v>P5388</v>
      </c>
      <c r="G826" s="1">
        <f>IFERROR(__xludf.DUMMYFUNCTION("""COMPUTED_VALUE"""),282.0)</f>
        <v>282</v>
      </c>
    </row>
    <row r="827">
      <c r="A827" s="1" t="str">
        <f t="shared" si="1"/>
        <v>EN P3659 243</v>
      </c>
      <c r="C827" s="1" t="str">
        <f t="shared" si="2"/>
        <v>PT P3659</v>
      </c>
      <c r="E827" s="1" t="str">
        <f>IFERROR(__xludf.DUMMYFUNCTION("SPLIT(A:A,"" "",TRUE,TRUE)"),"EN")</f>
        <v>EN</v>
      </c>
      <c r="F827" s="1" t="str">
        <f>IFERROR(__xludf.DUMMYFUNCTION("""COMPUTED_VALUE"""),"P3659")</f>
        <v>P3659</v>
      </c>
      <c r="G827" s="1">
        <f>IFERROR(__xludf.DUMMYFUNCTION("""COMPUTED_VALUE"""),243.0)</f>
        <v>243</v>
      </c>
    </row>
    <row r="828">
      <c r="A828" s="1" t="str">
        <f t="shared" si="1"/>
        <v>EN P4635 324</v>
      </c>
      <c r="C828" s="1" t="str">
        <f t="shared" si="2"/>
        <v>PT P4635</v>
      </c>
      <c r="E828" s="1" t="str">
        <f>IFERROR(__xludf.DUMMYFUNCTION("SPLIT(A:A,"" "",TRUE,TRUE)"),"EN")</f>
        <v>EN</v>
      </c>
      <c r="F828" s="1" t="str">
        <f>IFERROR(__xludf.DUMMYFUNCTION("""COMPUTED_VALUE"""),"P4635")</f>
        <v>P4635</v>
      </c>
      <c r="G828" s="1">
        <f>IFERROR(__xludf.DUMMYFUNCTION("""COMPUTED_VALUE"""),324.0)</f>
        <v>324</v>
      </c>
    </row>
    <row r="829">
      <c r="A829" s="1" t="str">
        <f t="shared" si="1"/>
        <v>EN P1830 190</v>
      </c>
      <c r="C829" s="1" t="str">
        <f t="shared" si="2"/>
        <v>PT P1830</v>
      </c>
      <c r="E829" s="1" t="str">
        <f>IFERROR(__xludf.DUMMYFUNCTION("SPLIT(A:A,"" "",TRUE,TRUE)"),"EN")</f>
        <v>EN</v>
      </c>
      <c r="F829" s="1" t="str">
        <f>IFERROR(__xludf.DUMMYFUNCTION("""COMPUTED_VALUE"""),"P1830")</f>
        <v>P1830</v>
      </c>
      <c r="G829" s="1">
        <f>IFERROR(__xludf.DUMMYFUNCTION("""COMPUTED_VALUE"""),190.0)</f>
        <v>190</v>
      </c>
    </row>
    <row r="830">
      <c r="A830" s="1" t="str">
        <f t="shared" si="1"/>
        <v>EN P3362 298</v>
      </c>
      <c r="C830" s="1" t="str">
        <f t="shared" si="2"/>
        <v>PT P3362</v>
      </c>
      <c r="E830" s="1" t="str">
        <f>IFERROR(__xludf.DUMMYFUNCTION("SPLIT(A:A,"" "",TRUE,TRUE)"),"EN")</f>
        <v>EN</v>
      </c>
      <c r="F830" s="1" t="str">
        <f>IFERROR(__xludf.DUMMYFUNCTION("""COMPUTED_VALUE"""),"P3362")</f>
        <v>P3362</v>
      </c>
      <c r="G830" s="1">
        <f>IFERROR(__xludf.DUMMYFUNCTION("""COMPUTED_VALUE"""),298.0)</f>
        <v>298</v>
      </c>
    </row>
    <row r="831">
      <c r="A831" s="1" t="str">
        <f t="shared" si="1"/>
        <v>EN P3725 14</v>
      </c>
      <c r="C831" s="1" t="str">
        <f t="shared" si="2"/>
        <v>PT P3725</v>
      </c>
      <c r="E831" s="1" t="str">
        <f>IFERROR(__xludf.DUMMYFUNCTION("SPLIT(A:A,"" "",TRUE,TRUE)"),"EN")</f>
        <v>EN</v>
      </c>
      <c r="F831" s="1" t="str">
        <f>IFERROR(__xludf.DUMMYFUNCTION("""COMPUTED_VALUE"""),"P3725")</f>
        <v>P3725</v>
      </c>
      <c r="G831" s="1">
        <f>IFERROR(__xludf.DUMMYFUNCTION("""COMPUTED_VALUE"""),14.0)</f>
        <v>14</v>
      </c>
    </row>
    <row r="832">
      <c r="A832" s="1" t="str">
        <f t="shared" si="1"/>
        <v>EN P632 58</v>
      </c>
      <c r="C832" s="1" t="str">
        <f t="shared" si="2"/>
        <v>PT P632</v>
      </c>
      <c r="E832" s="1" t="str">
        <f>IFERROR(__xludf.DUMMYFUNCTION("SPLIT(A:A,"" "",TRUE,TRUE)"),"EN")</f>
        <v>EN</v>
      </c>
      <c r="F832" s="1" t="str">
        <f>IFERROR(__xludf.DUMMYFUNCTION("""COMPUTED_VALUE"""),"P632")</f>
        <v>P632</v>
      </c>
      <c r="G832" s="1">
        <f>IFERROR(__xludf.DUMMYFUNCTION("""COMPUTED_VALUE"""),58.0)</f>
        <v>58</v>
      </c>
    </row>
    <row r="833">
      <c r="A833" s="1" t="str">
        <f t="shared" si="1"/>
        <v>EN P1191 318</v>
      </c>
      <c r="C833" s="1" t="str">
        <f t="shared" si="2"/>
        <v>PT P1191</v>
      </c>
      <c r="E833" s="1" t="str">
        <f>IFERROR(__xludf.DUMMYFUNCTION("SPLIT(A:A,"" "",TRUE,TRUE)"),"EN")</f>
        <v>EN</v>
      </c>
      <c r="F833" s="1" t="str">
        <f>IFERROR(__xludf.DUMMYFUNCTION("""COMPUTED_VALUE"""),"P1191")</f>
        <v>P1191</v>
      </c>
      <c r="G833" s="1">
        <f>IFERROR(__xludf.DUMMYFUNCTION("""COMPUTED_VALUE"""),318.0)</f>
        <v>318</v>
      </c>
    </row>
    <row r="834">
      <c r="A834" s="1" t="str">
        <f t="shared" si="1"/>
        <v>EN P779 212</v>
      </c>
      <c r="C834" s="1" t="str">
        <f t="shared" si="2"/>
        <v>PT P779</v>
      </c>
      <c r="E834" s="1" t="str">
        <f>IFERROR(__xludf.DUMMYFUNCTION("SPLIT(A:A,"" "",TRUE,TRUE)"),"EN")</f>
        <v>EN</v>
      </c>
      <c r="F834" s="1" t="str">
        <f>IFERROR(__xludf.DUMMYFUNCTION("""COMPUTED_VALUE"""),"P779")</f>
        <v>P779</v>
      </c>
      <c r="G834" s="1">
        <f>IFERROR(__xludf.DUMMYFUNCTION("""COMPUTED_VALUE"""),212.0)</f>
        <v>212</v>
      </c>
    </row>
    <row r="835">
      <c r="A835" s="1" t="str">
        <f t="shared" si="1"/>
        <v>EN P1157 198</v>
      </c>
      <c r="C835" s="1" t="str">
        <f t="shared" si="2"/>
        <v>PT P1157</v>
      </c>
      <c r="E835" s="1" t="str">
        <f>IFERROR(__xludf.DUMMYFUNCTION("SPLIT(A:A,"" "",TRUE,TRUE)"),"EN")</f>
        <v>EN</v>
      </c>
      <c r="F835" s="1" t="str">
        <f>IFERROR(__xludf.DUMMYFUNCTION("""COMPUTED_VALUE"""),"P1157")</f>
        <v>P1157</v>
      </c>
      <c r="G835" s="1">
        <f>IFERROR(__xludf.DUMMYFUNCTION("""COMPUTED_VALUE"""),198.0)</f>
        <v>198</v>
      </c>
    </row>
    <row r="836">
      <c r="A836" s="1" t="str">
        <f t="shared" si="1"/>
        <v>EN P28 60</v>
      </c>
      <c r="C836" s="1" t="str">
        <f t="shared" si="2"/>
        <v>PT P28</v>
      </c>
      <c r="E836" s="1" t="str">
        <f>IFERROR(__xludf.DUMMYFUNCTION("SPLIT(A:A,"" "",TRUE,TRUE)"),"EN")</f>
        <v>EN</v>
      </c>
      <c r="F836" s="1" t="str">
        <f>IFERROR(__xludf.DUMMYFUNCTION("""COMPUTED_VALUE"""),"P28")</f>
        <v>P28</v>
      </c>
      <c r="G836" s="1">
        <f>IFERROR(__xludf.DUMMYFUNCTION("""COMPUTED_VALUE"""),60.0)</f>
        <v>60</v>
      </c>
    </row>
    <row r="837">
      <c r="A837" s="1" t="str">
        <f t="shared" si="1"/>
        <v>EN P1774 292</v>
      </c>
      <c r="C837" s="1" t="str">
        <f t="shared" si="2"/>
        <v>PT P1774</v>
      </c>
      <c r="E837" s="1" t="str">
        <f>IFERROR(__xludf.DUMMYFUNCTION("SPLIT(A:A,"" "",TRUE,TRUE)"),"EN")</f>
        <v>EN</v>
      </c>
      <c r="F837" s="1" t="str">
        <f>IFERROR(__xludf.DUMMYFUNCTION("""COMPUTED_VALUE"""),"P1774")</f>
        <v>P1774</v>
      </c>
      <c r="G837" s="1">
        <f>IFERROR(__xludf.DUMMYFUNCTION("""COMPUTED_VALUE"""),292.0)</f>
        <v>292</v>
      </c>
    </row>
    <row r="838">
      <c r="A838" s="1" t="str">
        <f t="shared" si="1"/>
        <v>EN P1741 161</v>
      </c>
      <c r="C838" s="1" t="str">
        <f t="shared" si="2"/>
        <v>PT P1741</v>
      </c>
      <c r="E838" s="1" t="str">
        <f>IFERROR(__xludf.DUMMYFUNCTION("SPLIT(A:A,"" "",TRUE,TRUE)"),"EN")</f>
        <v>EN</v>
      </c>
      <c r="F838" s="1" t="str">
        <f>IFERROR(__xludf.DUMMYFUNCTION("""COMPUTED_VALUE"""),"P1741")</f>
        <v>P1741</v>
      </c>
      <c r="G838" s="1">
        <f>IFERROR(__xludf.DUMMYFUNCTION("""COMPUTED_VALUE"""),161.0)</f>
        <v>161</v>
      </c>
    </row>
    <row r="839">
      <c r="A839" s="1" t="str">
        <f t="shared" si="1"/>
        <v>EN P1106 389</v>
      </c>
      <c r="C839" s="1" t="str">
        <f t="shared" si="2"/>
        <v>PT P1106</v>
      </c>
      <c r="E839" s="1" t="str">
        <f>IFERROR(__xludf.DUMMYFUNCTION("SPLIT(A:A,"" "",TRUE,TRUE)"),"EN")</f>
        <v>EN</v>
      </c>
      <c r="F839" s="1" t="str">
        <f>IFERROR(__xludf.DUMMYFUNCTION("""COMPUTED_VALUE"""),"P1106")</f>
        <v>P1106</v>
      </c>
      <c r="G839" s="1">
        <f>IFERROR(__xludf.DUMMYFUNCTION("""COMPUTED_VALUE"""),389.0)</f>
        <v>389</v>
      </c>
    </row>
    <row r="840">
      <c r="A840" s="1" t="str">
        <f t="shared" si="1"/>
        <v>EN P2079 124</v>
      </c>
      <c r="C840" s="1" t="str">
        <f t="shared" si="2"/>
        <v>PT P2079</v>
      </c>
      <c r="E840" s="1" t="str">
        <f>IFERROR(__xludf.DUMMYFUNCTION("SPLIT(A:A,"" "",TRUE,TRUE)"),"EN")</f>
        <v>EN</v>
      </c>
      <c r="F840" s="1" t="str">
        <f>IFERROR(__xludf.DUMMYFUNCTION("""COMPUTED_VALUE"""),"P2079")</f>
        <v>P2079</v>
      </c>
      <c r="G840" s="1">
        <f>IFERROR(__xludf.DUMMYFUNCTION("""COMPUTED_VALUE"""),124.0)</f>
        <v>124</v>
      </c>
    </row>
    <row r="841">
      <c r="A841" s="1" t="str">
        <f t="shared" si="1"/>
        <v>EN P2564 291</v>
      </c>
      <c r="C841" s="1" t="str">
        <f t="shared" si="2"/>
        <v>PT P2564</v>
      </c>
      <c r="E841" s="1" t="str">
        <f>IFERROR(__xludf.DUMMYFUNCTION("SPLIT(A:A,"" "",TRUE,TRUE)"),"EN")</f>
        <v>EN</v>
      </c>
      <c r="F841" s="1" t="str">
        <f>IFERROR(__xludf.DUMMYFUNCTION("""COMPUTED_VALUE"""),"P2564")</f>
        <v>P2564</v>
      </c>
      <c r="G841" s="1">
        <f>IFERROR(__xludf.DUMMYFUNCTION("""COMPUTED_VALUE"""),291.0)</f>
        <v>291</v>
      </c>
    </row>
    <row r="842">
      <c r="A842" s="1" t="str">
        <f t="shared" si="1"/>
        <v>EN P2075 311</v>
      </c>
      <c r="C842" s="1" t="str">
        <f t="shared" si="2"/>
        <v>PT P2075</v>
      </c>
      <c r="E842" s="1" t="str">
        <f>IFERROR(__xludf.DUMMYFUNCTION("SPLIT(A:A,"" "",TRUE,TRUE)"),"EN")</f>
        <v>EN</v>
      </c>
      <c r="F842" s="1" t="str">
        <f>IFERROR(__xludf.DUMMYFUNCTION("""COMPUTED_VALUE"""),"P2075")</f>
        <v>P2075</v>
      </c>
      <c r="G842" s="1">
        <f>IFERROR(__xludf.DUMMYFUNCTION("""COMPUTED_VALUE"""),311.0)</f>
        <v>311</v>
      </c>
    </row>
    <row r="843">
      <c r="A843" s="1" t="str">
        <f t="shared" si="1"/>
        <v>EN P1048 159</v>
      </c>
      <c r="C843" s="1" t="str">
        <f t="shared" si="2"/>
        <v>PT P1048</v>
      </c>
      <c r="E843" s="1" t="str">
        <f>IFERROR(__xludf.DUMMYFUNCTION("SPLIT(A:A,"" "",TRUE,TRUE)"),"EN")</f>
        <v>EN</v>
      </c>
      <c r="F843" s="1" t="str">
        <f>IFERROR(__xludf.DUMMYFUNCTION("""COMPUTED_VALUE"""),"P1048")</f>
        <v>P1048</v>
      </c>
      <c r="G843" s="1">
        <f>IFERROR(__xludf.DUMMYFUNCTION("""COMPUTED_VALUE"""),159.0)</f>
        <v>159</v>
      </c>
    </row>
    <row r="844">
      <c r="A844" s="1" t="str">
        <f t="shared" si="1"/>
        <v>EN P4995 43</v>
      </c>
      <c r="C844" s="1" t="str">
        <f t="shared" si="2"/>
        <v>PT P4995</v>
      </c>
      <c r="E844" s="1" t="str">
        <f>IFERROR(__xludf.DUMMYFUNCTION("SPLIT(A:A,"" "",TRUE,TRUE)"),"EN")</f>
        <v>EN</v>
      </c>
      <c r="F844" s="1" t="str">
        <f>IFERROR(__xludf.DUMMYFUNCTION("""COMPUTED_VALUE"""),"P4995")</f>
        <v>P4995</v>
      </c>
      <c r="G844" s="1">
        <f>IFERROR(__xludf.DUMMYFUNCTION("""COMPUTED_VALUE"""),43.0)</f>
        <v>43</v>
      </c>
    </row>
    <row r="845">
      <c r="A845" s="1" t="str">
        <f t="shared" si="1"/>
        <v>EN P3253 158</v>
      </c>
      <c r="C845" s="1" t="str">
        <f t="shared" si="2"/>
        <v>PT P3253</v>
      </c>
      <c r="E845" s="1" t="str">
        <f>IFERROR(__xludf.DUMMYFUNCTION("SPLIT(A:A,"" "",TRUE,TRUE)"),"EN")</f>
        <v>EN</v>
      </c>
      <c r="F845" s="1" t="str">
        <f>IFERROR(__xludf.DUMMYFUNCTION("""COMPUTED_VALUE"""),"P3253")</f>
        <v>P3253</v>
      </c>
      <c r="G845" s="1">
        <f>IFERROR(__xludf.DUMMYFUNCTION("""COMPUTED_VALUE"""),158.0)</f>
        <v>158</v>
      </c>
    </row>
    <row r="846">
      <c r="A846" s="1" t="str">
        <f t="shared" si="1"/>
        <v>EN P3435 216</v>
      </c>
      <c r="C846" s="1" t="str">
        <f t="shared" si="2"/>
        <v>PT P3435</v>
      </c>
      <c r="E846" s="1" t="str">
        <f>IFERROR(__xludf.DUMMYFUNCTION("SPLIT(A:A,"" "",TRUE,TRUE)"),"EN")</f>
        <v>EN</v>
      </c>
      <c r="F846" s="1" t="str">
        <f>IFERROR(__xludf.DUMMYFUNCTION("""COMPUTED_VALUE"""),"P3435")</f>
        <v>P3435</v>
      </c>
      <c r="G846" s="1">
        <f>IFERROR(__xludf.DUMMYFUNCTION("""COMPUTED_VALUE"""),216.0)</f>
        <v>216</v>
      </c>
    </row>
    <row r="847">
      <c r="A847" s="1" t="str">
        <f t="shared" si="1"/>
        <v>EN P2745 369</v>
      </c>
      <c r="C847" s="1" t="str">
        <f t="shared" si="2"/>
        <v>PT P2745</v>
      </c>
      <c r="E847" s="1" t="str">
        <f>IFERROR(__xludf.DUMMYFUNCTION("SPLIT(A:A,"" "",TRUE,TRUE)"),"EN")</f>
        <v>EN</v>
      </c>
      <c r="F847" s="1" t="str">
        <f>IFERROR(__xludf.DUMMYFUNCTION("""COMPUTED_VALUE"""),"P2745")</f>
        <v>P2745</v>
      </c>
      <c r="G847" s="1">
        <f>IFERROR(__xludf.DUMMYFUNCTION("""COMPUTED_VALUE"""),369.0)</f>
        <v>369</v>
      </c>
    </row>
    <row r="848">
      <c r="A848" s="1" t="str">
        <f t="shared" si="1"/>
        <v>EN P4839 204</v>
      </c>
      <c r="C848" s="1" t="str">
        <f t="shared" si="2"/>
        <v>PT P4839</v>
      </c>
      <c r="E848" s="1" t="str">
        <f>IFERROR(__xludf.DUMMYFUNCTION("SPLIT(A:A,"" "",TRUE,TRUE)"),"EN")</f>
        <v>EN</v>
      </c>
      <c r="F848" s="1" t="str">
        <f>IFERROR(__xludf.DUMMYFUNCTION("""COMPUTED_VALUE"""),"P4839")</f>
        <v>P4839</v>
      </c>
      <c r="G848" s="1">
        <f>IFERROR(__xludf.DUMMYFUNCTION("""COMPUTED_VALUE"""),204.0)</f>
        <v>204</v>
      </c>
    </row>
    <row r="849">
      <c r="A849" s="1" t="str">
        <f t="shared" si="1"/>
        <v>EN P5267 355</v>
      </c>
      <c r="C849" s="1" t="str">
        <f t="shared" si="2"/>
        <v>PT P5267</v>
      </c>
      <c r="E849" s="1" t="str">
        <f>IFERROR(__xludf.DUMMYFUNCTION("SPLIT(A:A,"" "",TRUE,TRUE)"),"EN")</f>
        <v>EN</v>
      </c>
      <c r="F849" s="1" t="str">
        <f>IFERROR(__xludf.DUMMYFUNCTION("""COMPUTED_VALUE"""),"P5267")</f>
        <v>P5267</v>
      </c>
      <c r="G849" s="1">
        <f>IFERROR(__xludf.DUMMYFUNCTION("""COMPUTED_VALUE"""),355.0)</f>
        <v>355</v>
      </c>
    </row>
    <row r="850">
      <c r="A850" s="1" t="str">
        <f t="shared" si="1"/>
        <v>EN P1098 217</v>
      </c>
      <c r="C850" s="1" t="str">
        <f t="shared" si="2"/>
        <v>PT P1098</v>
      </c>
      <c r="E850" s="1" t="str">
        <f>IFERROR(__xludf.DUMMYFUNCTION("SPLIT(A:A,"" "",TRUE,TRUE)"),"EN")</f>
        <v>EN</v>
      </c>
      <c r="F850" s="1" t="str">
        <f>IFERROR(__xludf.DUMMYFUNCTION("""COMPUTED_VALUE"""),"P1098")</f>
        <v>P1098</v>
      </c>
      <c r="G850" s="1">
        <f>IFERROR(__xludf.DUMMYFUNCTION("""COMPUTED_VALUE"""),217.0)</f>
        <v>217</v>
      </c>
    </row>
    <row r="851">
      <c r="A851" s="1" t="str">
        <f t="shared" si="1"/>
        <v>EN P4273 149</v>
      </c>
      <c r="C851" s="1" t="str">
        <f t="shared" si="2"/>
        <v>PT P4273</v>
      </c>
      <c r="E851" s="1" t="str">
        <f>IFERROR(__xludf.DUMMYFUNCTION("SPLIT(A:A,"" "",TRUE,TRUE)"),"EN")</f>
        <v>EN</v>
      </c>
      <c r="F851" s="1" t="str">
        <f>IFERROR(__xludf.DUMMYFUNCTION("""COMPUTED_VALUE"""),"P4273")</f>
        <v>P4273</v>
      </c>
      <c r="G851" s="1">
        <f>IFERROR(__xludf.DUMMYFUNCTION("""COMPUTED_VALUE"""),149.0)</f>
        <v>149</v>
      </c>
    </row>
    <row r="852">
      <c r="A852" s="1" t="str">
        <f t="shared" si="1"/>
        <v>EN P3485 301</v>
      </c>
      <c r="C852" s="1" t="str">
        <f t="shared" si="2"/>
        <v>PT P3485</v>
      </c>
      <c r="E852" s="1" t="str">
        <f>IFERROR(__xludf.DUMMYFUNCTION("SPLIT(A:A,"" "",TRUE,TRUE)"),"EN")</f>
        <v>EN</v>
      </c>
      <c r="F852" s="1" t="str">
        <f>IFERROR(__xludf.DUMMYFUNCTION("""COMPUTED_VALUE"""),"P3485")</f>
        <v>P3485</v>
      </c>
      <c r="G852" s="1">
        <f>IFERROR(__xludf.DUMMYFUNCTION("""COMPUTED_VALUE"""),301.0)</f>
        <v>301</v>
      </c>
    </row>
    <row r="853">
      <c r="A853" s="1" t="str">
        <f t="shared" si="1"/>
        <v>EN P2912 65</v>
      </c>
      <c r="C853" s="1" t="str">
        <f t="shared" si="2"/>
        <v>PT P2912</v>
      </c>
      <c r="E853" s="1" t="str">
        <f>IFERROR(__xludf.DUMMYFUNCTION("SPLIT(A:A,"" "",TRUE,TRUE)"),"EN")</f>
        <v>EN</v>
      </c>
      <c r="F853" s="1" t="str">
        <f>IFERROR(__xludf.DUMMYFUNCTION("""COMPUTED_VALUE"""),"P2912")</f>
        <v>P2912</v>
      </c>
      <c r="G853" s="1">
        <f>IFERROR(__xludf.DUMMYFUNCTION("""COMPUTED_VALUE"""),65.0)</f>
        <v>65</v>
      </c>
    </row>
    <row r="854">
      <c r="A854" s="1" t="str">
        <f t="shared" si="1"/>
        <v>EN P4532 84</v>
      </c>
      <c r="C854" s="1" t="str">
        <f t="shared" si="2"/>
        <v>PT P4532</v>
      </c>
      <c r="E854" s="1" t="str">
        <f>IFERROR(__xludf.DUMMYFUNCTION("SPLIT(A:A,"" "",TRUE,TRUE)"),"EN")</f>
        <v>EN</v>
      </c>
      <c r="F854" s="1" t="str">
        <f>IFERROR(__xludf.DUMMYFUNCTION("""COMPUTED_VALUE"""),"P4532")</f>
        <v>P4532</v>
      </c>
      <c r="G854" s="1">
        <f>IFERROR(__xludf.DUMMYFUNCTION("""COMPUTED_VALUE"""),84.0)</f>
        <v>84</v>
      </c>
    </row>
    <row r="855">
      <c r="A855" s="1" t="str">
        <f t="shared" si="1"/>
        <v>EN P4586 343</v>
      </c>
      <c r="C855" s="1" t="str">
        <f t="shared" si="2"/>
        <v>PT P4586</v>
      </c>
      <c r="E855" s="1" t="str">
        <f>IFERROR(__xludf.DUMMYFUNCTION("SPLIT(A:A,"" "",TRUE,TRUE)"),"EN")</f>
        <v>EN</v>
      </c>
      <c r="F855" s="1" t="str">
        <f>IFERROR(__xludf.DUMMYFUNCTION("""COMPUTED_VALUE"""),"P4586")</f>
        <v>P4586</v>
      </c>
      <c r="G855" s="1">
        <f>IFERROR(__xludf.DUMMYFUNCTION("""COMPUTED_VALUE"""),343.0)</f>
        <v>343</v>
      </c>
    </row>
    <row r="856">
      <c r="A856" s="1" t="str">
        <f t="shared" si="1"/>
        <v>EN P1441 213</v>
      </c>
      <c r="C856" s="1" t="str">
        <f t="shared" si="2"/>
        <v>PT P1441</v>
      </c>
      <c r="E856" s="1" t="str">
        <f>IFERROR(__xludf.DUMMYFUNCTION("SPLIT(A:A,"" "",TRUE,TRUE)"),"EN")</f>
        <v>EN</v>
      </c>
      <c r="F856" s="1" t="str">
        <f>IFERROR(__xludf.DUMMYFUNCTION("""COMPUTED_VALUE"""),"P1441")</f>
        <v>P1441</v>
      </c>
      <c r="G856" s="1">
        <f>IFERROR(__xludf.DUMMYFUNCTION("""COMPUTED_VALUE"""),213.0)</f>
        <v>213</v>
      </c>
    </row>
    <row r="857">
      <c r="A857" s="1" t="str">
        <f t="shared" si="1"/>
        <v>EN P3835 104</v>
      </c>
      <c r="C857" s="1" t="str">
        <f t="shared" si="2"/>
        <v>PT P3835</v>
      </c>
      <c r="E857" s="1" t="str">
        <f>IFERROR(__xludf.DUMMYFUNCTION("SPLIT(A:A,"" "",TRUE,TRUE)"),"EN")</f>
        <v>EN</v>
      </c>
      <c r="F857" s="1" t="str">
        <f>IFERROR(__xludf.DUMMYFUNCTION("""COMPUTED_VALUE"""),"P3835")</f>
        <v>P3835</v>
      </c>
      <c r="G857" s="1">
        <f>IFERROR(__xludf.DUMMYFUNCTION("""COMPUTED_VALUE"""),104.0)</f>
        <v>104</v>
      </c>
    </row>
    <row r="858">
      <c r="A858" s="1" t="str">
        <f t="shared" si="1"/>
        <v>EN P1315 161</v>
      </c>
      <c r="C858" s="1" t="str">
        <f t="shared" si="2"/>
        <v>PT P1315</v>
      </c>
      <c r="E858" s="1" t="str">
        <f>IFERROR(__xludf.DUMMYFUNCTION("SPLIT(A:A,"" "",TRUE,TRUE)"),"EN")</f>
        <v>EN</v>
      </c>
      <c r="F858" s="1" t="str">
        <f>IFERROR(__xludf.DUMMYFUNCTION("""COMPUTED_VALUE"""),"P1315")</f>
        <v>P1315</v>
      </c>
      <c r="G858" s="1">
        <f>IFERROR(__xludf.DUMMYFUNCTION("""COMPUTED_VALUE"""),161.0)</f>
        <v>161</v>
      </c>
    </row>
    <row r="859">
      <c r="A859" s="1" t="str">
        <f t="shared" si="1"/>
        <v>EN P551 318</v>
      </c>
      <c r="C859" s="1" t="str">
        <f t="shared" si="2"/>
        <v>PT P551</v>
      </c>
      <c r="E859" s="1" t="str">
        <f>IFERROR(__xludf.DUMMYFUNCTION("SPLIT(A:A,"" "",TRUE,TRUE)"),"EN")</f>
        <v>EN</v>
      </c>
      <c r="F859" s="1" t="str">
        <f>IFERROR(__xludf.DUMMYFUNCTION("""COMPUTED_VALUE"""),"P551")</f>
        <v>P551</v>
      </c>
      <c r="G859" s="1">
        <f>IFERROR(__xludf.DUMMYFUNCTION("""COMPUTED_VALUE"""),318.0)</f>
        <v>318</v>
      </c>
    </row>
    <row r="860">
      <c r="A860" s="1" t="str">
        <f t="shared" si="1"/>
        <v>EN P891 363</v>
      </c>
      <c r="C860" s="1" t="str">
        <f t="shared" si="2"/>
        <v>PT P891</v>
      </c>
      <c r="E860" s="1" t="str">
        <f>IFERROR(__xludf.DUMMYFUNCTION("SPLIT(A:A,"" "",TRUE,TRUE)"),"EN")</f>
        <v>EN</v>
      </c>
      <c r="F860" s="1" t="str">
        <f>IFERROR(__xludf.DUMMYFUNCTION("""COMPUTED_VALUE"""),"P891")</f>
        <v>P891</v>
      </c>
      <c r="G860" s="1">
        <f>IFERROR(__xludf.DUMMYFUNCTION("""COMPUTED_VALUE"""),363.0)</f>
        <v>363</v>
      </c>
    </row>
    <row r="861">
      <c r="A861" s="1" t="str">
        <f t="shared" si="1"/>
        <v>EN P5520 380</v>
      </c>
      <c r="C861" s="1" t="str">
        <f t="shared" si="2"/>
        <v>PT P5520</v>
      </c>
      <c r="E861" s="1" t="str">
        <f>IFERROR(__xludf.DUMMYFUNCTION("SPLIT(A:A,"" "",TRUE,TRUE)"),"EN")</f>
        <v>EN</v>
      </c>
      <c r="F861" s="1" t="str">
        <f>IFERROR(__xludf.DUMMYFUNCTION("""COMPUTED_VALUE"""),"P5520")</f>
        <v>P5520</v>
      </c>
      <c r="G861" s="1">
        <f>IFERROR(__xludf.DUMMYFUNCTION("""COMPUTED_VALUE"""),380.0)</f>
        <v>380</v>
      </c>
    </row>
    <row r="862">
      <c r="A862" s="1" t="str">
        <f t="shared" si="1"/>
        <v>EN P4505 392</v>
      </c>
      <c r="C862" s="1" t="str">
        <f t="shared" si="2"/>
        <v>PT P4505</v>
      </c>
      <c r="E862" s="1" t="str">
        <f>IFERROR(__xludf.DUMMYFUNCTION("SPLIT(A:A,"" "",TRUE,TRUE)"),"EN")</f>
        <v>EN</v>
      </c>
      <c r="F862" s="1" t="str">
        <f>IFERROR(__xludf.DUMMYFUNCTION("""COMPUTED_VALUE"""),"P4505")</f>
        <v>P4505</v>
      </c>
      <c r="G862" s="1">
        <f>IFERROR(__xludf.DUMMYFUNCTION("""COMPUTED_VALUE"""),392.0)</f>
        <v>392</v>
      </c>
    </row>
    <row r="863">
      <c r="A863" s="1" t="str">
        <f t="shared" si="1"/>
        <v>EN P5955 343</v>
      </c>
      <c r="C863" s="1" t="str">
        <f t="shared" si="2"/>
        <v>PT P5955</v>
      </c>
      <c r="E863" s="1" t="str">
        <f>IFERROR(__xludf.DUMMYFUNCTION("SPLIT(A:A,"" "",TRUE,TRUE)"),"EN")</f>
        <v>EN</v>
      </c>
      <c r="F863" s="1" t="str">
        <f>IFERROR(__xludf.DUMMYFUNCTION("""COMPUTED_VALUE"""),"P5955")</f>
        <v>P5955</v>
      </c>
      <c r="G863" s="1">
        <f>IFERROR(__xludf.DUMMYFUNCTION("""COMPUTED_VALUE"""),343.0)</f>
        <v>343</v>
      </c>
    </row>
    <row r="864">
      <c r="A864" s="1" t="str">
        <f t="shared" si="1"/>
        <v>EN P3788 183</v>
      </c>
      <c r="C864" s="1" t="str">
        <f t="shared" si="2"/>
        <v>PT P3788</v>
      </c>
      <c r="E864" s="1" t="str">
        <f>IFERROR(__xludf.DUMMYFUNCTION("SPLIT(A:A,"" "",TRUE,TRUE)"),"EN")</f>
        <v>EN</v>
      </c>
      <c r="F864" s="1" t="str">
        <f>IFERROR(__xludf.DUMMYFUNCTION("""COMPUTED_VALUE"""),"P3788")</f>
        <v>P3788</v>
      </c>
      <c r="G864" s="1">
        <f>IFERROR(__xludf.DUMMYFUNCTION("""COMPUTED_VALUE"""),183.0)</f>
        <v>183</v>
      </c>
    </row>
    <row r="865">
      <c r="A865" s="1" t="str">
        <f t="shared" si="1"/>
        <v>EN P23 168</v>
      </c>
      <c r="C865" s="1" t="str">
        <f t="shared" si="2"/>
        <v>PT P23</v>
      </c>
      <c r="E865" s="1" t="str">
        <f>IFERROR(__xludf.DUMMYFUNCTION("SPLIT(A:A,"" "",TRUE,TRUE)"),"EN")</f>
        <v>EN</v>
      </c>
      <c r="F865" s="1" t="str">
        <f>IFERROR(__xludf.DUMMYFUNCTION("""COMPUTED_VALUE"""),"P23")</f>
        <v>P23</v>
      </c>
      <c r="G865" s="1">
        <f>IFERROR(__xludf.DUMMYFUNCTION("""COMPUTED_VALUE"""),168.0)</f>
        <v>168</v>
      </c>
    </row>
    <row r="866">
      <c r="A866" s="1" t="str">
        <f t="shared" si="1"/>
        <v>EN P1038 312</v>
      </c>
      <c r="C866" s="1" t="str">
        <f t="shared" si="2"/>
        <v>PT P1038</v>
      </c>
      <c r="E866" s="1" t="str">
        <f>IFERROR(__xludf.DUMMYFUNCTION("SPLIT(A:A,"" "",TRUE,TRUE)"),"EN")</f>
        <v>EN</v>
      </c>
      <c r="F866" s="1" t="str">
        <f>IFERROR(__xludf.DUMMYFUNCTION("""COMPUTED_VALUE"""),"P1038")</f>
        <v>P1038</v>
      </c>
      <c r="G866" s="1">
        <f>IFERROR(__xludf.DUMMYFUNCTION("""COMPUTED_VALUE"""),312.0)</f>
        <v>312</v>
      </c>
    </row>
    <row r="867">
      <c r="A867" s="1" t="str">
        <f t="shared" si="1"/>
        <v>EN P3403 242</v>
      </c>
      <c r="C867" s="1" t="str">
        <f t="shared" si="2"/>
        <v>PT P3403</v>
      </c>
      <c r="E867" s="1" t="str">
        <f>IFERROR(__xludf.DUMMYFUNCTION("SPLIT(A:A,"" "",TRUE,TRUE)"),"EN")</f>
        <v>EN</v>
      </c>
      <c r="F867" s="1" t="str">
        <f>IFERROR(__xludf.DUMMYFUNCTION("""COMPUTED_VALUE"""),"P3403")</f>
        <v>P3403</v>
      </c>
      <c r="G867" s="1">
        <f>IFERROR(__xludf.DUMMYFUNCTION("""COMPUTED_VALUE"""),242.0)</f>
        <v>242</v>
      </c>
    </row>
    <row r="868">
      <c r="A868" s="1" t="str">
        <f t="shared" si="1"/>
        <v>EN P3325 223</v>
      </c>
      <c r="C868" s="1" t="str">
        <f t="shared" si="2"/>
        <v>PT P3325</v>
      </c>
      <c r="E868" s="1" t="str">
        <f>IFERROR(__xludf.DUMMYFUNCTION("SPLIT(A:A,"" "",TRUE,TRUE)"),"EN")</f>
        <v>EN</v>
      </c>
      <c r="F868" s="1" t="str">
        <f>IFERROR(__xludf.DUMMYFUNCTION("""COMPUTED_VALUE"""),"P3325")</f>
        <v>P3325</v>
      </c>
      <c r="G868" s="1">
        <f>IFERROR(__xludf.DUMMYFUNCTION("""COMPUTED_VALUE"""),223.0)</f>
        <v>223</v>
      </c>
    </row>
    <row r="869">
      <c r="A869" s="1" t="str">
        <f t="shared" si="1"/>
        <v>EN P2662 337</v>
      </c>
      <c r="C869" s="1" t="str">
        <f t="shared" si="2"/>
        <v>PT P2662</v>
      </c>
      <c r="E869" s="1" t="str">
        <f>IFERROR(__xludf.DUMMYFUNCTION("SPLIT(A:A,"" "",TRUE,TRUE)"),"EN")</f>
        <v>EN</v>
      </c>
      <c r="F869" s="1" t="str">
        <f>IFERROR(__xludf.DUMMYFUNCTION("""COMPUTED_VALUE"""),"P2662")</f>
        <v>P2662</v>
      </c>
      <c r="G869" s="1">
        <f>IFERROR(__xludf.DUMMYFUNCTION("""COMPUTED_VALUE"""),337.0)</f>
        <v>337</v>
      </c>
    </row>
    <row r="870">
      <c r="A870" s="1" t="str">
        <f t="shared" si="1"/>
        <v>EN P4236 372</v>
      </c>
      <c r="C870" s="1" t="str">
        <f t="shared" si="2"/>
        <v>PT P4236</v>
      </c>
      <c r="E870" s="1" t="str">
        <f>IFERROR(__xludf.DUMMYFUNCTION("SPLIT(A:A,"" "",TRUE,TRUE)"),"EN")</f>
        <v>EN</v>
      </c>
      <c r="F870" s="1" t="str">
        <f>IFERROR(__xludf.DUMMYFUNCTION("""COMPUTED_VALUE"""),"P4236")</f>
        <v>P4236</v>
      </c>
      <c r="G870" s="1">
        <f>IFERROR(__xludf.DUMMYFUNCTION("""COMPUTED_VALUE"""),372.0)</f>
        <v>372</v>
      </c>
    </row>
    <row r="871">
      <c r="A871" s="1" t="str">
        <f t="shared" si="1"/>
        <v>EN P5599 310</v>
      </c>
      <c r="C871" s="1" t="str">
        <f t="shared" si="2"/>
        <v>PT P5599</v>
      </c>
      <c r="E871" s="1" t="str">
        <f>IFERROR(__xludf.DUMMYFUNCTION("SPLIT(A:A,"" "",TRUE,TRUE)"),"EN")</f>
        <v>EN</v>
      </c>
      <c r="F871" s="1" t="str">
        <f>IFERROR(__xludf.DUMMYFUNCTION("""COMPUTED_VALUE"""),"P5599")</f>
        <v>P5599</v>
      </c>
      <c r="G871" s="1">
        <f>IFERROR(__xludf.DUMMYFUNCTION("""COMPUTED_VALUE"""),310.0)</f>
        <v>310</v>
      </c>
    </row>
    <row r="872">
      <c r="A872" s="1" t="str">
        <f t="shared" si="1"/>
        <v>EN P4632 313</v>
      </c>
      <c r="C872" s="1" t="str">
        <f t="shared" si="2"/>
        <v>PT P4632</v>
      </c>
      <c r="E872" s="1" t="str">
        <f>IFERROR(__xludf.DUMMYFUNCTION("SPLIT(A:A,"" "",TRUE,TRUE)"),"EN")</f>
        <v>EN</v>
      </c>
      <c r="F872" s="1" t="str">
        <f>IFERROR(__xludf.DUMMYFUNCTION("""COMPUTED_VALUE"""),"P4632")</f>
        <v>P4632</v>
      </c>
      <c r="G872" s="1">
        <f>IFERROR(__xludf.DUMMYFUNCTION("""COMPUTED_VALUE"""),313.0)</f>
        <v>313</v>
      </c>
    </row>
    <row r="873">
      <c r="A873" s="1" t="str">
        <f t="shared" si="1"/>
        <v>EN P5874 387</v>
      </c>
      <c r="C873" s="1" t="str">
        <f t="shared" si="2"/>
        <v>PT P5874</v>
      </c>
      <c r="E873" s="1" t="str">
        <f>IFERROR(__xludf.DUMMYFUNCTION("SPLIT(A:A,"" "",TRUE,TRUE)"),"EN")</f>
        <v>EN</v>
      </c>
      <c r="F873" s="1" t="str">
        <f>IFERROR(__xludf.DUMMYFUNCTION("""COMPUTED_VALUE"""),"P5874")</f>
        <v>P5874</v>
      </c>
      <c r="G873" s="1">
        <f>IFERROR(__xludf.DUMMYFUNCTION("""COMPUTED_VALUE"""),387.0)</f>
        <v>387</v>
      </c>
    </row>
    <row r="874">
      <c r="A874" s="1" t="str">
        <f t="shared" si="1"/>
        <v>EN P1026 281</v>
      </c>
      <c r="C874" s="1" t="str">
        <f t="shared" si="2"/>
        <v>PT P1026</v>
      </c>
      <c r="E874" s="1" t="str">
        <f>IFERROR(__xludf.DUMMYFUNCTION("SPLIT(A:A,"" "",TRUE,TRUE)"),"EN")</f>
        <v>EN</v>
      </c>
      <c r="F874" s="1" t="str">
        <f>IFERROR(__xludf.DUMMYFUNCTION("""COMPUTED_VALUE"""),"P1026")</f>
        <v>P1026</v>
      </c>
      <c r="G874" s="1">
        <f>IFERROR(__xludf.DUMMYFUNCTION("""COMPUTED_VALUE"""),281.0)</f>
        <v>281</v>
      </c>
    </row>
    <row r="875">
      <c r="A875" s="1" t="str">
        <f t="shared" si="1"/>
        <v>EN P1954 214</v>
      </c>
      <c r="C875" s="1" t="str">
        <f t="shared" si="2"/>
        <v>PT P1954</v>
      </c>
      <c r="E875" s="1" t="str">
        <f>IFERROR(__xludf.DUMMYFUNCTION("SPLIT(A:A,"" "",TRUE,TRUE)"),"EN")</f>
        <v>EN</v>
      </c>
      <c r="F875" s="1" t="str">
        <f>IFERROR(__xludf.DUMMYFUNCTION("""COMPUTED_VALUE"""),"P1954")</f>
        <v>P1954</v>
      </c>
      <c r="G875" s="1">
        <f>IFERROR(__xludf.DUMMYFUNCTION("""COMPUTED_VALUE"""),214.0)</f>
        <v>214</v>
      </c>
    </row>
    <row r="876">
      <c r="A876" s="1" t="str">
        <f t="shared" si="1"/>
        <v>EN P4033 321</v>
      </c>
      <c r="C876" s="1" t="str">
        <f t="shared" si="2"/>
        <v>PT P4033</v>
      </c>
      <c r="E876" s="1" t="str">
        <f>IFERROR(__xludf.DUMMYFUNCTION("SPLIT(A:A,"" "",TRUE,TRUE)"),"EN")</f>
        <v>EN</v>
      </c>
      <c r="F876" s="1" t="str">
        <f>IFERROR(__xludf.DUMMYFUNCTION("""COMPUTED_VALUE"""),"P4033")</f>
        <v>P4033</v>
      </c>
      <c r="G876" s="1">
        <f>IFERROR(__xludf.DUMMYFUNCTION("""COMPUTED_VALUE"""),321.0)</f>
        <v>321</v>
      </c>
    </row>
    <row r="877">
      <c r="A877" s="1" t="str">
        <f t="shared" si="1"/>
        <v>EN P944 55</v>
      </c>
      <c r="C877" s="1" t="str">
        <f t="shared" si="2"/>
        <v>PT P944</v>
      </c>
      <c r="E877" s="1" t="str">
        <f>IFERROR(__xludf.DUMMYFUNCTION("SPLIT(A:A,"" "",TRUE,TRUE)"),"EN")</f>
        <v>EN</v>
      </c>
      <c r="F877" s="1" t="str">
        <f>IFERROR(__xludf.DUMMYFUNCTION("""COMPUTED_VALUE"""),"P944")</f>
        <v>P944</v>
      </c>
      <c r="G877" s="1">
        <f>IFERROR(__xludf.DUMMYFUNCTION("""COMPUTED_VALUE"""),55.0)</f>
        <v>55</v>
      </c>
    </row>
    <row r="878">
      <c r="A878" s="1" t="str">
        <f t="shared" si="1"/>
        <v>EN P5941 129</v>
      </c>
      <c r="C878" s="1" t="str">
        <f t="shared" si="2"/>
        <v>PT P5941</v>
      </c>
      <c r="E878" s="1" t="str">
        <f>IFERROR(__xludf.DUMMYFUNCTION("SPLIT(A:A,"" "",TRUE,TRUE)"),"EN")</f>
        <v>EN</v>
      </c>
      <c r="F878" s="1" t="str">
        <f>IFERROR(__xludf.DUMMYFUNCTION("""COMPUTED_VALUE"""),"P5941")</f>
        <v>P5941</v>
      </c>
      <c r="G878" s="1">
        <f>IFERROR(__xludf.DUMMYFUNCTION("""COMPUTED_VALUE"""),129.0)</f>
        <v>129</v>
      </c>
    </row>
    <row r="879">
      <c r="A879" s="1" t="str">
        <f t="shared" si="1"/>
        <v>EN P5992 56</v>
      </c>
      <c r="C879" s="1" t="str">
        <f t="shared" si="2"/>
        <v>PT P5992</v>
      </c>
      <c r="E879" s="1" t="str">
        <f>IFERROR(__xludf.DUMMYFUNCTION("SPLIT(A:A,"" "",TRUE,TRUE)"),"EN")</f>
        <v>EN</v>
      </c>
      <c r="F879" s="1" t="str">
        <f>IFERROR(__xludf.DUMMYFUNCTION("""COMPUTED_VALUE"""),"P5992")</f>
        <v>P5992</v>
      </c>
      <c r="G879" s="1">
        <f>IFERROR(__xludf.DUMMYFUNCTION("""COMPUTED_VALUE"""),56.0)</f>
        <v>56</v>
      </c>
    </row>
    <row r="880">
      <c r="A880" s="1" t="str">
        <f t="shared" si="1"/>
        <v>EN P1688 124</v>
      </c>
      <c r="C880" s="1" t="str">
        <f t="shared" si="2"/>
        <v>PT P1688</v>
      </c>
      <c r="E880" s="1" t="str">
        <f>IFERROR(__xludf.DUMMYFUNCTION("SPLIT(A:A,"" "",TRUE,TRUE)"),"EN")</f>
        <v>EN</v>
      </c>
      <c r="F880" s="1" t="str">
        <f>IFERROR(__xludf.DUMMYFUNCTION("""COMPUTED_VALUE"""),"P1688")</f>
        <v>P1688</v>
      </c>
      <c r="G880" s="1">
        <f>IFERROR(__xludf.DUMMYFUNCTION("""COMPUTED_VALUE"""),124.0)</f>
        <v>124</v>
      </c>
    </row>
    <row r="881">
      <c r="A881" s="1" t="str">
        <f t="shared" si="1"/>
        <v>EN P1823 123</v>
      </c>
      <c r="C881" s="1" t="str">
        <f t="shared" si="2"/>
        <v>PT P1823</v>
      </c>
      <c r="E881" s="1" t="str">
        <f>IFERROR(__xludf.DUMMYFUNCTION("SPLIT(A:A,"" "",TRUE,TRUE)"),"EN")</f>
        <v>EN</v>
      </c>
      <c r="F881" s="1" t="str">
        <f>IFERROR(__xludf.DUMMYFUNCTION("""COMPUTED_VALUE"""),"P1823")</f>
        <v>P1823</v>
      </c>
      <c r="G881" s="1">
        <f>IFERROR(__xludf.DUMMYFUNCTION("""COMPUTED_VALUE"""),123.0)</f>
        <v>123</v>
      </c>
    </row>
    <row r="882">
      <c r="A882" s="1" t="str">
        <f t="shared" si="1"/>
        <v>EN P3490 192</v>
      </c>
      <c r="C882" s="1" t="str">
        <f t="shared" si="2"/>
        <v>PT P3490</v>
      </c>
      <c r="E882" s="1" t="str">
        <f>IFERROR(__xludf.DUMMYFUNCTION("SPLIT(A:A,"" "",TRUE,TRUE)"),"EN")</f>
        <v>EN</v>
      </c>
      <c r="F882" s="1" t="str">
        <f>IFERROR(__xludf.DUMMYFUNCTION("""COMPUTED_VALUE"""),"P3490")</f>
        <v>P3490</v>
      </c>
      <c r="G882" s="1">
        <f>IFERROR(__xludf.DUMMYFUNCTION("""COMPUTED_VALUE"""),192.0)</f>
        <v>192</v>
      </c>
    </row>
    <row r="883">
      <c r="A883" s="1" t="str">
        <f t="shared" si="1"/>
        <v>EN P504 324</v>
      </c>
      <c r="C883" s="1" t="str">
        <f t="shared" si="2"/>
        <v>PT P504</v>
      </c>
      <c r="E883" s="1" t="str">
        <f>IFERROR(__xludf.DUMMYFUNCTION("SPLIT(A:A,"" "",TRUE,TRUE)"),"EN")</f>
        <v>EN</v>
      </c>
      <c r="F883" s="1" t="str">
        <f>IFERROR(__xludf.DUMMYFUNCTION("""COMPUTED_VALUE"""),"P504")</f>
        <v>P504</v>
      </c>
      <c r="G883" s="1">
        <f>IFERROR(__xludf.DUMMYFUNCTION("""COMPUTED_VALUE"""),324.0)</f>
        <v>324</v>
      </c>
    </row>
    <row r="884">
      <c r="A884" s="1" t="str">
        <f t="shared" si="1"/>
        <v>EN P3970 327</v>
      </c>
      <c r="C884" s="1" t="str">
        <f t="shared" si="2"/>
        <v>PT P3970</v>
      </c>
      <c r="E884" s="1" t="str">
        <f>IFERROR(__xludf.DUMMYFUNCTION("SPLIT(A:A,"" "",TRUE,TRUE)"),"EN")</f>
        <v>EN</v>
      </c>
      <c r="F884" s="1" t="str">
        <f>IFERROR(__xludf.DUMMYFUNCTION("""COMPUTED_VALUE"""),"P3970")</f>
        <v>P3970</v>
      </c>
      <c r="G884" s="1">
        <f>IFERROR(__xludf.DUMMYFUNCTION("""COMPUTED_VALUE"""),327.0)</f>
        <v>327</v>
      </c>
    </row>
    <row r="885">
      <c r="A885" s="1" t="str">
        <f t="shared" si="1"/>
        <v>EN P737 399</v>
      </c>
      <c r="C885" s="1" t="str">
        <f t="shared" si="2"/>
        <v>PT P737</v>
      </c>
      <c r="E885" s="1" t="str">
        <f>IFERROR(__xludf.DUMMYFUNCTION("SPLIT(A:A,"" "",TRUE,TRUE)"),"EN")</f>
        <v>EN</v>
      </c>
      <c r="F885" s="1" t="str">
        <f>IFERROR(__xludf.DUMMYFUNCTION("""COMPUTED_VALUE"""),"P737")</f>
        <v>P737</v>
      </c>
      <c r="G885" s="1">
        <f>IFERROR(__xludf.DUMMYFUNCTION("""COMPUTED_VALUE"""),399.0)</f>
        <v>399</v>
      </c>
    </row>
    <row r="886">
      <c r="A886" s="1" t="str">
        <f t="shared" si="1"/>
        <v>EN P5997 162</v>
      </c>
      <c r="C886" s="1" t="str">
        <f t="shared" si="2"/>
        <v>PT P5997</v>
      </c>
      <c r="E886" s="1" t="str">
        <f>IFERROR(__xludf.DUMMYFUNCTION("SPLIT(A:A,"" "",TRUE,TRUE)"),"EN")</f>
        <v>EN</v>
      </c>
      <c r="F886" s="1" t="str">
        <f>IFERROR(__xludf.DUMMYFUNCTION("""COMPUTED_VALUE"""),"P5997")</f>
        <v>P5997</v>
      </c>
      <c r="G886" s="1">
        <f>IFERROR(__xludf.DUMMYFUNCTION("""COMPUTED_VALUE"""),162.0)</f>
        <v>162</v>
      </c>
    </row>
    <row r="887">
      <c r="A887" s="1" t="str">
        <f t="shared" si="1"/>
        <v>EN P4924 313</v>
      </c>
      <c r="C887" s="1" t="str">
        <f t="shared" si="2"/>
        <v>PT P4924</v>
      </c>
      <c r="E887" s="1" t="str">
        <f>IFERROR(__xludf.DUMMYFUNCTION("SPLIT(A:A,"" "",TRUE,TRUE)"),"EN")</f>
        <v>EN</v>
      </c>
      <c r="F887" s="1" t="str">
        <f>IFERROR(__xludf.DUMMYFUNCTION("""COMPUTED_VALUE"""),"P4924")</f>
        <v>P4924</v>
      </c>
      <c r="G887" s="1">
        <f>IFERROR(__xludf.DUMMYFUNCTION("""COMPUTED_VALUE"""),313.0)</f>
        <v>313</v>
      </c>
    </row>
    <row r="888">
      <c r="A888" s="1" t="str">
        <f t="shared" si="1"/>
        <v>EN P3404 139</v>
      </c>
      <c r="C888" s="1" t="str">
        <f t="shared" si="2"/>
        <v>PT P3404</v>
      </c>
      <c r="E888" s="1" t="str">
        <f>IFERROR(__xludf.DUMMYFUNCTION("SPLIT(A:A,"" "",TRUE,TRUE)"),"EN")</f>
        <v>EN</v>
      </c>
      <c r="F888" s="1" t="str">
        <f>IFERROR(__xludf.DUMMYFUNCTION("""COMPUTED_VALUE"""),"P3404")</f>
        <v>P3404</v>
      </c>
      <c r="G888" s="1">
        <f>IFERROR(__xludf.DUMMYFUNCTION("""COMPUTED_VALUE"""),139.0)</f>
        <v>139</v>
      </c>
    </row>
    <row r="889">
      <c r="A889" s="1" t="str">
        <f t="shared" si="1"/>
        <v>EN P2815 112</v>
      </c>
      <c r="C889" s="1" t="str">
        <f t="shared" si="2"/>
        <v>PT P2815</v>
      </c>
      <c r="E889" s="1" t="str">
        <f>IFERROR(__xludf.DUMMYFUNCTION("SPLIT(A:A,"" "",TRUE,TRUE)"),"EN")</f>
        <v>EN</v>
      </c>
      <c r="F889" s="1" t="str">
        <f>IFERROR(__xludf.DUMMYFUNCTION("""COMPUTED_VALUE"""),"P2815")</f>
        <v>P2815</v>
      </c>
      <c r="G889" s="1">
        <f>IFERROR(__xludf.DUMMYFUNCTION("""COMPUTED_VALUE"""),112.0)</f>
        <v>112</v>
      </c>
    </row>
    <row r="890">
      <c r="A890" s="1" t="str">
        <f t="shared" si="1"/>
        <v>EN P5482 313</v>
      </c>
      <c r="C890" s="1" t="str">
        <f t="shared" si="2"/>
        <v>PT P5482</v>
      </c>
      <c r="E890" s="1" t="str">
        <f>IFERROR(__xludf.DUMMYFUNCTION("SPLIT(A:A,"" "",TRUE,TRUE)"),"EN")</f>
        <v>EN</v>
      </c>
      <c r="F890" s="1" t="str">
        <f>IFERROR(__xludf.DUMMYFUNCTION("""COMPUTED_VALUE"""),"P5482")</f>
        <v>P5482</v>
      </c>
      <c r="G890" s="1">
        <f>IFERROR(__xludf.DUMMYFUNCTION("""COMPUTED_VALUE"""),313.0)</f>
        <v>313</v>
      </c>
    </row>
    <row r="891">
      <c r="A891" s="1" t="str">
        <f t="shared" si="1"/>
        <v>EN P4875 327</v>
      </c>
      <c r="C891" s="1" t="str">
        <f t="shared" si="2"/>
        <v>PT P4875</v>
      </c>
      <c r="E891" s="1" t="str">
        <f>IFERROR(__xludf.DUMMYFUNCTION("SPLIT(A:A,"" "",TRUE,TRUE)"),"EN")</f>
        <v>EN</v>
      </c>
      <c r="F891" s="1" t="str">
        <f>IFERROR(__xludf.DUMMYFUNCTION("""COMPUTED_VALUE"""),"P4875")</f>
        <v>P4875</v>
      </c>
      <c r="G891" s="1">
        <f>IFERROR(__xludf.DUMMYFUNCTION("""COMPUTED_VALUE"""),327.0)</f>
        <v>327</v>
      </c>
    </row>
    <row r="892">
      <c r="A892" s="1" t="str">
        <f t="shared" si="1"/>
        <v>EN P3510 156</v>
      </c>
      <c r="C892" s="1" t="str">
        <f t="shared" si="2"/>
        <v>PT P3510</v>
      </c>
      <c r="E892" s="1" t="str">
        <f>IFERROR(__xludf.DUMMYFUNCTION("SPLIT(A:A,"" "",TRUE,TRUE)"),"EN")</f>
        <v>EN</v>
      </c>
      <c r="F892" s="1" t="str">
        <f>IFERROR(__xludf.DUMMYFUNCTION("""COMPUTED_VALUE"""),"P3510")</f>
        <v>P3510</v>
      </c>
      <c r="G892" s="1">
        <f>IFERROR(__xludf.DUMMYFUNCTION("""COMPUTED_VALUE"""),156.0)</f>
        <v>156</v>
      </c>
    </row>
    <row r="893">
      <c r="A893" s="1" t="str">
        <f t="shared" si="1"/>
        <v>EN P427 73</v>
      </c>
      <c r="C893" s="1" t="str">
        <f t="shared" si="2"/>
        <v>PT P427</v>
      </c>
      <c r="E893" s="1" t="str">
        <f>IFERROR(__xludf.DUMMYFUNCTION("SPLIT(A:A,"" "",TRUE,TRUE)"),"EN")</f>
        <v>EN</v>
      </c>
      <c r="F893" s="1" t="str">
        <f>IFERROR(__xludf.DUMMYFUNCTION("""COMPUTED_VALUE"""),"P427")</f>
        <v>P427</v>
      </c>
      <c r="G893" s="1">
        <f>IFERROR(__xludf.DUMMYFUNCTION("""COMPUTED_VALUE"""),73.0)</f>
        <v>73</v>
      </c>
    </row>
    <row r="894">
      <c r="A894" s="1" t="str">
        <f t="shared" si="1"/>
        <v>EN P1664 355</v>
      </c>
      <c r="C894" s="1" t="str">
        <f t="shared" si="2"/>
        <v>PT P1664</v>
      </c>
      <c r="E894" s="1" t="str">
        <f>IFERROR(__xludf.DUMMYFUNCTION("SPLIT(A:A,"" "",TRUE,TRUE)"),"EN")</f>
        <v>EN</v>
      </c>
      <c r="F894" s="1" t="str">
        <f>IFERROR(__xludf.DUMMYFUNCTION("""COMPUTED_VALUE"""),"P1664")</f>
        <v>P1664</v>
      </c>
      <c r="G894" s="1">
        <f>IFERROR(__xludf.DUMMYFUNCTION("""COMPUTED_VALUE"""),355.0)</f>
        <v>355</v>
      </c>
    </row>
    <row r="895">
      <c r="A895" s="1" t="str">
        <f t="shared" si="1"/>
        <v>EN P1358 267</v>
      </c>
      <c r="C895" s="1" t="str">
        <f t="shared" si="2"/>
        <v>PT P1358</v>
      </c>
      <c r="E895" s="1" t="str">
        <f>IFERROR(__xludf.DUMMYFUNCTION("SPLIT(A:A,"" "",TRUE,TRUE)"),"EN")</f>
        <v>EN</v>
      </c>
      <c r="F895" s="1" t="str">
        <f>IFERROR(__xludf.DUMMYFUNCTION("""COMPUTED_VALUE"""),"P1358")</f>
        <v>P1358</v>
      </c>
      <c r="G895" s="1">
        <f>IFERROR(__xludf.DUMMYFUNCTION("""COMPUTED_VALUE"""),267.0)</f>
        <v>267</v>
      </c>
    </row>
    <row r="896">
      <c r="A896" s="1" t="str">
        <f t="shared" si="1"/>
        <v>EN P1377 263</v>
      </c>
      <c r="C896" s="1" t="str">
        <f t="shared" si="2"/>
        <v>PT P1377</v>
      </c>
      <c r="E896" s="1" t="str">
        <f>IFERROR(__xludf.DUMMYFUNCTION("SPLIT(A:A,"" "",TRUE,TRUE)"),"EN")</f>
        <v>EN</v>
      </c>
      <c r="F896" s="1" t="str">
        <f>IFERROR(__xludf.DUMMYFUNCTION("""COMPUTED_VALUE"""),"P1377")</f>
        <v>P1377</v>
      </c>
      <c r="G896" s="1">
        <f>IFERROR(__xludf.DUMMYFUNCTION("""COMPUTED_VALUE"""),263.0)</f>
        <v>263</v>
      </c>
    </row>
    <row r="897">
      <c r="A897" s="1" t="str">
        <f t="shared" si="1"/>
        <v>EN P1454 58</v>
      </c>
      <c r="C897" s="1" t="str">
        <f t="shared" si="2"/>
        <v>PT P1454</v>
      </c>
      <c r="E897" s="1" t="str">
        <f>IFERROR(__xludf.DUMMYFUNCTION("SPLIT(A:A,"" "",TRUE,TRUE)"),"EN")</f>
        <v>EN</v>
      </c>
      <c r="F897" s="1" t="str">
        <f>IFERROR(__xludf.DUMMYFUNCTION("""COMPUTED_VALUE"""),"P1454")</f>
        <v>P1454</v>
      </c>
      <c r="G897" s="1">
        <f>IFERROR(__xludf.DUMMYFUNCTION("""COMPUTED_VALUE"""),58.0)</f>
        <v>58</v>
      </c>
    </row>
    <row r="898">
      <c r="A898" s="1" t="str">
        <f t="shared" si="1"/>
        <v>EN P1698 259</v>
      </c>
      <c r="C898" s="1" t="str">
        <f t="shared" si="2"/>
        <v>PT P1698</v>
      </c>
      <c r="E898" s="1" t="str">
        <f>IFERROR(__xludf.DUMMYFUNCTION("SPLIT(A:A,"" "",TRUE,TRUE)"),"EN")</f>
        <v>EN</v>
      </c>
      <c r="F898" s="1" t="str">
        <f>IFERROR(__xludf.DUMMYFUNCTION("""COMPUTED_VALUE"""),"P1698")</f>
        <v>P1698</v>
      </c>
      <c r="G898" s="1">
        <f>IFERROR(__xludf.DUMMYFUNCTION("""COMPUTED_VALUE"""),259.0)</f>
        <v>259</v>
      </c>
    </row>
    <row r="899">
      <c r="A899" s="1" t="str">
        <f t="shared" si="1"/>
        <v>EN P532 96</v>
      </c>
      <c r="C899" s="1" t="str">
        <f t="shared" si="2"/>
        <v>PT P532</v>
      </c>
      <c r="E899" s="1" t="str">
        <f>IFERROR(__xludf.DUMMYFUNCTION("SPLIT(A:A,"" "",TRUE,TRUE)"),"EN")</f>
        <v>EN</v>
      </c>
      <c r="F899" s="1" t="str">
        <f>IFERROR(__xludf.DUMMYFUNCTION("""COMPUTED_VALUE"""),"P532")</f>
        <v>P532</v>
      </c>
      <c r="G899" s="1">
        <f>IFERROR(__xludf.DUMMYFUNCTION("""COMPUTED_VALUE"""),96.0)</f>
        <v>96</v>
      </c>
    </row>
    <row r="900">
      <c r="A900" s="1" t="str">
        <f t="shared" si="1"/>
        <v>EN P4314 181</v>
      </c>
      <c r="C900" s="1" t="str">
        <f t="shared" si="2"/>
        <v>PT P4314</v>
      </c>
      <c r="E900" s="1" t="str">
        <f>IFERROR(__xludf.DUMMYFUNCTION("SPLIT(A:A,"" "",TRUE,TRUE)"),"EN")</f>
        <v>EN</v>
      </c>
      <c r="F900" s="1" t="str">
        <f>IFERROR(__xludf.DUMMYFUNCTION("""COMPUTED_VALUE"""),"P4314")</f>
        <v>P4314</v>
      </c>
      <c r="G900" s="1">
        <f>IFERROR(__xludf.DUMMYFUNCTION("""COMPUTED_VALUE"""),181.0)</f>
        <v>181</v>
      </c>
    </row>
    <row r="901">
      <c r="A901" s="1" t="str">
        <f t="shared" si="1"/>
        <v>EN P5203 159</v>
      </c>
      <c r="C901" s="1" t="str">
        <f t="shared" si="2"/>
        <v>PT P5203</v>
      </c>
      <c r="E901" s="1" t="str">
        <f>IFERROR(__xludf.DUMMYFUNCTION("SPLIT(A:A,"" "",TRUE,TRUE)"),"EN")</f>
        <v>EN</v>
      </c>
      <c r="F901" s="1" t="str">
        <f>IFERROR(__xludf.DUMMYFUNCTION("""COMPUTED_VALUE"""),"P5203")</f>
        <v>P5203</v>
      </c>
      <c r="G901" s="1">
        <f>IFERROR(__xludf.DUMMYFUNCTION("""COMPUTED_VALUE"""),159.0)</f>
        <v>159</v>
      </c>
    </row>
    <row r="902">
      <c r="A902" s="1" t="str">
        <f t="shared" si="1"/>
        <v>EN P2702 236</v>
      </c>
      <c r="C902" s="1" t="str">
        <f t="shared" si="2"/>
        <v>PT P2702</v>
      </c>
      <c r="E902" s="1" t="str">
        <f>IFERROR(__xludf.DUMMYFUNCTION("SPLIT(A:A,"" "",TRUE,TRUE)"),"EN")</f>
        <v>EN</v>
      </c>
      <c r="F902" s="1" t="str">
        <f>IFERROR(__xludf.DUMMYFUNCTION("""COMPUTED_VALUE"""),"P2702")</f>
        <v>P2702</v>
      </c>
      <c r="G902" s="1">
        <f>IFERROR(__xludf.DUMMYFUNCTION("""COMPUTED_VALUE"""),236.0)</f>
        <v>236</v>
      </c>
    </row>
    <row r="903">
      <c r="A903" s="1" t="str">
        <f t="shared" si="1"/>
        <v>EN P562 191</v>
      </c>
      <c r="C903" s="1" t="str">
        <f t="shared" si="2"/>
        <v>PT P562</v>
      </c>
      <c r="E903" s="1" t="str">
        <f>IFERROR(__xludf.DUMMYFUNCTION("SPLIT(A:A,"" "",TRUE,TRUE)"),"EN")</f>
        <v>EN</v>
      </c>
      <c r="F903" s="1" t="str">
        <f>IFERROR(__xludf.DUMMYFUNCTION("""COMPUTED_VALUE"""),"P562")</f>
        <v>P562</v>
      </c>
      <c r="G903" s="1">
        <f>IFERROR(__xludf.DUMMYFUNCTION("""COMPUTED_VALUE"""),191.0)</f>
        <v>191</v>
      </c>
    </row>
    <row r="904">
      <c r="A904" s="1" t="str">
        <f t="shared" si="1"/>
        <v>EN P2413 293</v>
      </c>
      <c r="C904" s="1" t="str">
        <f t="shared" si="2"/>
        <v>PT P2413</v>
      </c>
      <c r="E904" s="1" t="str">
        <f>IFERROR(__xludf.DUMMYFUNCTION("SPLIT(A:A,"" "",TRUE,TRUE)"),"EN")</f>
        <v>EN</v>
      </c>
      <c r="F904" s="1" t="str">
        <f>IFERROR(__xludf.DUMMYFUNCTION("""COMPUTED_VALUE"""),"P2413")</f>
        <v>P2413</v>
      </c>
      <c r="G904" s="1">
        <f>IFERROR(__xludf.DUMMYFUNCTION("""COMPUTED_VALUE"""),293.0)</f>
        <v>293</v>
      </c>
    </row>
    <row r="905">
      <c r="A905" s="1" t="str">
        <f t="shared" si="1"/>
        <v>EN P1168 160</v>
      </c>
      <c r="C905" s="1" t="str">
        <f t="shared" si="2"/>
        <v>PT P1168</v>
      </c>
      <c r="E905" s="1" t="str">
        <f>IFERROR(__xludf.DUMMYFUNCTION("SPLIT(A:A,"" "",TRUE,TRUE)"),"EN")</f>
        <v>EN</v>
      </c>
      <c r="F905" s="1" t="str">
        <f>IFERROR(__xludf.DUMMYFUNCTION("""COMPUTED_VALUE"""),"P1168")</f>
        <v>P1168</v>
      </c>
      <c r="G905" s="1">
        <f>IFERROR(__xludf.DUMMYFUNCTION("""COMPUTED_VALUE"""),160.0)</f>
        <v>160</v>
      </c>
    </row>
    <row r="906">
      <c r="A906" s="1" t="str">
        <f t="shared" si="1"/>
        <v>EN P5674 345</v>
      </c>
      <c r="C906" s="1" t="str">
        <f t="shared" si="2"/>
        <v>PT P5674</v>
      </c>
      <c r="E906" s="1" t="str">
        <f>IFERROR(__xludf.DUMMYFUNCTION("SPLIT(A:A,"" "",TRUE,TRUE)"),"EN")</f>
        <v>EN</v>
      </c>
      <c r="F906" s="1" t="str">
        <f>IFERROR(__xludf.DUMMYFUNCTION("""COMPUTED_VALUE"""),"P5674")</f>
        <v>P5674</v>
      </c>
      <c r="G906" s="1">
        <f>IFERROR(__xludf.DUMMYFUNCTION("""COMPUTED_VALUE"""),345.0)</f>
        <v>345</v>
      </c>
    </row>
    <row r="907">
      <c r="A907" s="1" t="str">
        <f t="shared" si="1"/>
        <v>EN P3476 77</v>
      </c>
      <c r="C907" s="1" t="str">
        <f t="shared" si="2"/>
        <v>PT P3476</v>
      </c>
      <c r="E907" s="1" t="str">
        <f>IFERROR(__xludf.DUMMYFUNCTION("SPLIT(A:A,"" "",TRUE,TRUE)"),"EN")</f>
        <v>EN</v>
      </c>
      <c r="F907" s="1" t="str">
        <f>IFERROR(__xludf.DUMMYFUNCTION("""COMPUTED_VALUE"""),"P3476")</f>
        <v>P3476</v>
      </c>
      <c r="G907" s="1">
        <f>IFERROR(__xludf.DUMMYFUNCTION("""COMPUTED_VALUE"""),77.0)</f>
        <v>77</v>
      </c>
    </row>
    <row r="908">
      <c r="A908" s="1" t="str">
        <f t="shared" si="1"/>
        <v>EN P345 70</v>
      </c>
      <c r="C908" s="1" t="str">
        <f t="shared" si="2"/>
        <v>PT P345</v>
      </c>
      <c r="E908" s="1" t="str">
        <f>IFERROR(__xludf.DUMMYFUNCTION("SPLIT(A:A,"" "",TRUE,TRUE)"),"EN")</f>
        <v>EN</v>
      </c>
      <c r="F908" s="1" t="str">
        <f>IFERROR(__xludf.DUMMYFUNCTION("""COMPUTED_VALUE"""),"P345")</f>
        <v>P345</v>
      </c>
      <c r="G908" s="1">
        <f>IFERROR(__xludf.DUMMYFUNCTION("""COMPUTED_VALUE"""),70.0)</f>
        <v>70</v>
      </c>
    </row>
    <row r="909">
      <c r="A909" s="1" t="str">
        <f t="shared" si="1"/>
        <v>EN P1358 288</v>
      </c>
      <c r="C909" s="1" t="str">
        <f t="shared" si="2"/>
        <v>PT P1358</v>
      </c>
      <c r="E909" s="1" t="str">
        <f>IFERROR(__xludf.DUMMYFUNCTION("SPLIT(A:A,"" "",TRUE,TRUE)"),"EN")</f>
        <v>EN</v>
      </c>
      <c r="F909" s="1" t="str">
        <f>IFERROR(__xludf.DUMMYFUNCTION("""COMPUTED_VALUE"""),"P1358")</f>
        <v>P1358</v>
      </c>
      <c r="G909" s="1">
        <f>IFERROR(__xludf.DUMMYFUNCTION("""COMPUTED_VALUE"""),288.0)</f>
        <v>288</v>
      </c>
    </row>
    <row r="910">
      <c r="A910" s="1" t="str">
        <f t="shared" si="1"/>
        <v>EN P2893 292</v>
      </c>
      <c r="C910" s="1" t="str">
        <f t="shared" si="2"/>
        <v>PT P2893</v>
      </c>
      <c r="E910" s="1" t="str">
        <f>IFERROR(__xludf.DUMMYFUNCTION("SPLIT(A:A,"" "",TRUE,TRUE)"),"EN")</f>
        <v>EN</v>
      </c>
      <c r="F910" s="1" t="str">
        <f>IFERROR(__xludf.DUMMYFUNCTION("""COMPUTED_VALUE"""),"P2893")</f>
        <v>P2893</v>
      </c>
      <c r="G910" s="1">
        <f>IFERROR(__xludf.DUMMYFUNCTION("""COMPUTED_VALUE"""),292.0)</f>
        <v>292</v>
      </c>
    </row>
    <row r="911">
      <c r="A911" s="1" t="str">
        <f t="shared" si="1"/>
        <v>EN P3513 155</v>
      </c>
      <c r="C911" s="1" t="str">
        <f t="shared" si="2"/>
        <v>PT P3513</v>
      </c>
      <c r="E911" s="1" t="str">
        <f>IFERROR(__xludf.DUMMYFUNCTION("SPLIT(A:A,"" "",TRUE,TRUE)"),"EN")</f>
        <v>EN</v>
      </c>
      <c r="F911" s="1" t="str">
        <f>IFERROR(__xludf.DUMMYFUNCTION("""COMPUTED_VALUE"""),"P3513")</f>
        <v>P3513</v>
      </c>
      <c r="G911" s="1">
        <f>IFERROR(__xludf.DUMMYFUNCTION("""COMPUTED_VALUE"""),155.0)</f>
        <v>155</v>
      </c>
    </row>
    <row r="912">
      <c r="A912" s="1" t="str">
        <f t="shared" si="1"/>
        <v>EN P3247 328</v>
      </c>
      <c r="C912" s="1" t="str">
        <f t="shared" si="2"/>
        <v>PT P3247</v>
      </c>
      <c r="E912" s="1" t="str">
        <f>IFERROR(__xludf.DUMMYFUNCTION("SPLIT(A:A,"" "",TRUE,TRUE)"),"EN")</f>
        <v>EN</v>
      </c>
      <c r="F912" s="1" t="str">
        <f>IFERROR(__xludf.DUMMYFUNCTION("""COMPUTED_VALUE"""),"P3247")</f>
        <v>P3247</v>
      </c>
      <c r="G912" s="1">
        <f>IFERROR(__xludf.DUMMYFUNCTION("""COMPUTED_VALUE"""),328.0)</f>
        <v>328</v>
      </c>
    </row>
    <row r="913">
      <c r="A913" s="1" t="str">
        <f t="shared" si="1"/>
        <v>EN P4401 384</v>
      </c>
      <c r="C913" s="1" t="str">
        <f t="shared" si="2"/>
        <v>PT P4401</v>
      </c>
      <c r="E913" s="1" t="str">
        <f>IFERROR(__xludf.DUMMYFUNCTION("SPLIT(A:A,"" "",TRUE,TRUE)"),"EN")</f>
        <v>EN</v>
      </c>
      <c r="F913" s="1" t="str">
        <f>IFERROR(__xludf.DUMMYFUNCTION("""COMPUTED_VALUE"""),"P4401")</f>
        <v>P4401</v>
      </c>
      <c r="G913" s="1">
        <f>IFERROR(__xludf.DUMMYFUNCTION("""COMPUTED_VALUE"""),384.0)</f>
        <v>384</v>
      </c>
    </row>
    <row r="914">
      <c r="A914" s="1" t="str">
        <f t="shared" si="1"/>
        <v>EN P2372 121</v>
      </c>
      <c r="C914" s="1" t="str">
        <f t="shared" si="2"/>
        <v>PT P2372</v>
      </c>
      <c r="E914" s="1" t="str">
        <f>IFERROR(__xludf.DUMMYFUNCTION("SPLIT(A:A,"" "",TRUE,TRUE)"),"EN")</f>
        <v>EN</v>
      </c>
      <c r="F914" s="1" t="str">
        <f>IFERROR(__xludf.DUMMYFUNCTION("""COMPUTED_VALUE"""),"P2372")</f>
        <v>P2372</v>
      </c>
      <c r="G914" s="1">
        <f>IFERROR(__xludf.DUMMYFUNCTION("""COMPUTED_VALUE"""),121.0)</f>
        <v>121</v>
      </c>
    </row>
    <row r="915">
      <c r="A915" s="1" t="str">
        <f t="shared" si="1"/>
        <v>EN P907 315</v>
      </c>
      <c r="C915" s="1" t="str">
        <f t="shared" si="2"/>
        <v>PT P907</v>
      </c>
      <c r="E915" s="1" t="str">
        <f>IFERROR(__xludf.DUMMYFUNCTION("SPLIT(A:A,"" "",TRUE,TRUE)"),"EN")</f>
        <v>EN</v>
      </c>
      <c r="F915" s="1" t="str">
        <f>IFERROR(__xludf.DUMMYFUNCTION("""COMPUTED_VALUE"""),"P907")</f>
        <v>P907</v>
      </c>
      <c r="G915" s="1">
        <f>IFERROR(__xludf.DUMMYFUNCTION("""COMPUTED_VALUE"""),315.0)</f>
        <v>315</v>
      </c>
    </row>
    <row r="916">
      <c r="A916" s="1" t="str">
        <f t="shared" si="1"/>
        <v>EN P3023 35</v>
      </c>
      <c r="C916" s="1" t="str">
        <f t="shared" si="2"/>
        <v>PT P3023</v>
      </c>
      <c r="E916" s="1" t="str">
        <f>IFERROR(__xludf.DUMMYFUNCTION("SPLIT(A:A,"" "",TRUE,TRUE)"),"EN")</f>
        <v>EN</v>
      </c>
      <c r="F916" s="1" t="str">
        <f>IFERROR(__xludf.DUMMYFUNCTION("""COMPUTED_VALUE"""),"P3023")</f>
        <v>P3023</v>
      </c>
      <c r="G916" s="1">
        <f>IFERROR(__xludf.DUMMYFUNCTION("""COMPUTED_VALUE"""),35.0)</f>
        <v>35</v>
      </c>
    </row>
    <row r="917">
      <c r="A917" s="1" t="str">
        <f t="shared" si="1"/>
        <v>EN P1122 258</v>
      </c>
      <c r="C917" s="1" t="str">
        <f t="shared" si="2"/>
        <v>PT P1122</v>
      </c>
      <c r="E917" s="1" t="str">
        <f>IFERROR(__xludf.DUMMYFUNCTION("SPLIT(A:A,"" "",TRUE,TRUE)"),"EN")</f>
        <v>EN</v>
      </c>
      <c r="F917" s="1" t="str">
        <f>IFERROR(__xludf.DUMMYFUNCTION("""COMPUTED_VALUE"""),"P1122")</f>
        <v>P1122</v>
      </c>
      <c r="G917" s="1">
        <f>IFERROR(__xludf.DUMMYFUNCTION("""COMPUTED_VALUE"""),258.0)</f>
        <v>258</v>
      </c>
    </row>
    <row r="918">
      <c r="A918" s="1" t="str">
        <f t="shared" si="1"/>
        <v>EN P4460 152</v>
      </c>
      <c r="C918" s="1" t="str">
        <f t="shared" si="2"/>
        <v>PT P4460</v>
      </c>
      <c r="E918" s="1" t="str">
        <f>IFERROR(__xludf.DUMMYFUNCTION("SPLIT(A:A,"" "",TRUE,TRUE)"),"EN")</f>
        <v>EN</v>
      </c>
      <c r="F918" s="1" t="str">
        <f>IFERROR(__xludf.DUMMYFUNCTION("""COMPUTED_VALUE"""),"P4460")</f>
        <v>P4460</v>
      </c>
      <c r="G918" s="1">
        <f>IFERROR(__xludf.DUMMYFUNCTION("""COMPUTED_VALUE"""),152.0)</f>
        <v>152</v>
      </c>
    </row>
    <row r="919">
      <c r="A919" s="1" t="str">
        <f t="shared" si="1"/>
        <v>EN P1575 235</v>
      </c>
      <c r="C919" s="1" t="str">
        <f t="shared" si="2"/>
        <v>PT P1575</v>
      </c>
      <c r="E919" s="1" t="str">
        <f>IFERROR(__xludf.DUMMYFUNCTION("SPLIT(A:A,"" "",TRUE,TRUE)"),"EN")</f>
        <v>EN</v>
      </c>
      <c r="F919" s="1" t="str">
        <f>IFERROR(__xludf.DUMMYFUNCTION("""COMPUTED_VALUE"""),"P1575")</f>
        <v>P1575</v>
      </c>
      <c r="G919" s="1">
        <f>IFERROR(__xludf.DUMMYFUNCTION("""COMPUTED_VALUE"""),235.0)</f>
        <v>235</v>
      </c>
    </row>
    <row r="920">
      <c r="A920" s="1" t="str">
        <f t="shared" si="1"/>
        <v>EN P896 103</v>
      </c>
      <c r="C920" s="1" t="str">
        <f t="shared" si="2"/>
        <v>PT P896</v>
      </c>
      <c r="E920" s="1" t="str">
        <f>IFERROR(__xludf.DUMMYFUNCTION("SPLIT(A:A,"" "",TRUE,TRUE)"),"EN")</f>
        <v>EN</v>
      </c>
      <c r="F920" s="1" t="str">
        <f>IFERROR(__xludf.DUMMYFUNCTION("""COMPUTED_VALUE"""),"P896")</f>
        <v>P896</v>
      </c>
      <c r="G920" s="1">
        <f>IFERROR(__xludf.DUMMYFUNCTION("""COMPUTED_VALUE"""),103.0)</f>
        <v>103</v>
      </c>
    </row>
    <row r="921">
      <c r="A921" s="1" t="str">
        <f t="shared" si="1"/>
        <v>EN P831 69</v>
      </c>
      <c r="C921" s="1" t="str">
        <f t="shared" si="2"/>
        <v>PT P831</v>
      </c>
      <c r="E921" s="1" t="str">
        <f>IFERROR(__xludf.DUMMYFUNCTION("SPLIT(A:A,"" "",TRUE,TRUE)"),"EN")</f>
        <v>EN</v>
      </c>
      <c r="F921" s="1" t="str">
        <f>IFERROR(__xludf.DUMMYFUNCTION("""COMPUTED_VALUE"""),"P831")</f>
        <v>P831</v>
      </c>
      <c r="G921" s="1">
        <f>IFERROR(__xludf.DUMMYFUNCTION("""COMPUTED_VALUE"""),69.0)</f>
        <v>69</v>
      </c>
    </row>
    <row r="922">
      <c r="A922" s="1" t="str">
        <f t="shared" si="1"/>
        <v>EN P3180 255</v>
      </c>
      <c r="C922" s="1" t="str">
        <f t="shared" si="2"/>
        <v>PT P3180</v>
      </c>
      <c r="E922" s="1" t="str">
        <f>IFERROR(__xludf.DUMMYFUNCTION("SPLIT(A:A,"" "",TRUE,TRUE)"),"EN")</f>
        <v>EN</v>
      </c>
      <c r="F922" s="1" t="str">
        <f>IFERROR(__xludf.DUMMYFUNCTION("""COMPUTED_VALUE"""),"P3180")</f>
        <v>P3180</v>
      </c>
      <c r="G922" s="1">
        <f>IFERROR(__xludf.DUMMYFUNCTION("""COMPUTED_VALUE"""),255.0)</f>
        <v>255</v>
      </c>
    </row>
    <row r="923">
      <c r="A923" s="1" t="str">
        <f t="shared" si="1"/>
        <v>EN P669 284</v>
      </c>
      <c r="C923" s="1" t="str">
        <f t="shared" si="2"/>
        <v>PT P669</v>
      </c>
      <c r="E923" s="1" t="str">
        <f>IFERROR(__xludf.DUMMYFUNCTION("SPLIT(A:A,"" "",TRUE,TRUE)"),"EN")</f>
        <v>EN</v>
      </c>
      <c r="F923" s="1" t="str">
        <f>IFERROR(__xludf.DUMMYFUNCTION("""COMPUTED_VALUE"""),"P669")</f>
        <v>P669</v>
      </c>
      <c r="G923" s="1">
        <f>IFERROR(__xludf.DUMMYFUNCTION("""COMPUTED_VALUE"""),284.0)</f>
        <v>284</v>
      </c>
    </row>
    <row r="924">
      <c r="A924" s="1" t="str">
        <f t="shared" si="1"/>
        <v>EN P1546 290</v>
      </c>
      <c r="C924" s="1" t="str">
        <f t="shared" si="2"/>
        <v>PT P1546</v>
      </c>
      <c r="E924" s="1" t="str">
        <f>IFERROR(__xludf.DUMMYFUNCTION("SPLIT(A:A,"" "",TRUE,TRUE)"),"EN")</f>
        <v>EN</v>
      </c>
      <c r="F924" s="1" t="str">
        <f>IFERROR(__xludf.DUMMYFUNCTION("""COMPUTED_VALUE"""),"P1546")</f>
        <v>P1546</v>
      </c>
      <c r="G924" s="1">
        <f>IFERROR(__xludf.DUMMYFUNCTION("""COMPUTED_VALUE"""),290.0)</f>
        <v>290</v>
      </c>
    </row>
    <row r="925">
      <c r="A925" s="1" t="str">
        <f t="shared" si="1"/>
        <v>EN P5009 85</v>
      </c>
      <c r="C925" s="1" t="str">
        <f t="shared" si="2"/>
        <v>PT P5009</v>
      </c>
      <c r="E925" s="1" t="str">
        <f>IFERROR(__xludf.DUMMYFUNCTION("SPLIT(A:A,"" "",TRUE,TRUE)"),"EN")</f>
        <v>EN</v>
      </c>
      <c r="F925" s="1" t="str">
        <f>IFERROR(__xludf.DUMMYFUNCTION("""COMPUTED_VALUE"""),"P5009")</f>
        <v>P5009</v>
      </c>
      <c r="G925" s="1">
        <f>IFERROR(__xludf.DUMMYFUNCTION("""COMPUTED_VALUE"""),85.0)</f>
        <v>85</v>
      </c>
    </row>
    <row r="926">
      <c r="A926" s="1" t="str">
        <f t="shared" si="1"/>
        <v>EN P2380 235</v>
      </c>
      <c r="C926" s="1" t="str">
        <f t="shared" si="2"/>
        <v>PT P2380</v>
      </c>
      <c r="E926" s="1" t="str">
        <f>IFERROR(__xludf.DUMMYFUNCTION("SPLIT(A:A,"" "",TRUE,TRUE)"),"EN")</f>
        <v>EN</v>
      </c>
      <c r="F926" s="1" t="str">
        <f>IFERROR(__xludf.DUMMYFUNCTION("""COMPUTED_VALUE"""),"P2380")</f>
        <v>P2380</v>
      </c>
      <c r="G926" s="1">
        <f>IFERROR(__xludf.DUMMYFUNCTION("""COMPUTED_VALUE"""),235.0)</f>
        <v>235</v>
      </c>
    </row>
    <row r="927">
      <c r="A927" s="1" t="str">
        <f t="shared" si="1"/>
        <v>EN P3452 5</v>
      </c>
      <c r="C927" s="1" t="str">
        <f t="shared" si="2"/>
        <v>PT P3452</v>
      </c>
      <c r="E927" s="1" t="str">
        <f>IFERROR(__xludf.DUMMYFUNCTION("SPLIT(A:A,"" "",TRUE,TRUE)"),"EN")</f>
        <v>EN</v>
      </c>
      <c r="F927" s="1" t="str">
        <f>IFERROR(__xludf.DUMMYFUNCTION("""COMPUTED_VALUE"""),"P3452")</f>
        <v>P3452</v>
      </c>
      <c r="G927" s="1">
        <f>IFERROR(__xludf.DUMMYFUNCTION("""COMPUTED_VALUE"""),5.0)</f>
        <v>5</v>
      </c>
    </row>
    <row r="928">
      <c r="A928" s="1" t="str">
        <f t="shared" si="1"/>
        <v>EN P5675 231</v>
      </c>
      <c r="C928" s="1" t="str">
        <f t="shared" si="2"/>
        <v>PT P5675</v>
      </c>
      <c r="E928" s="1" t="str">
        <f>IFERROR(__xludf.DUMMYFUNCTION("SPLIT(A:A,"" "",TRUE,TRUE)"),"EN")</f>
        <v>EN</v>
      </c>
      <c r="F928" s="1" t="str">
        <f>IFERROR(__xludf.DUMMYFUNCTION("""COMPUTED_VALUE"""),"P5675")</f>
        <v>P5675</v>
      </c>
      <c r="G928" s="1">
        <f>IFERROR(__xludf.DUMMYFUNCTION("""COMPUTED_VALUE"""),231.0)</f>
        <v>231</v>
      </c>
    </row>
    <row r="929">
      <c r="A929" s="1" t="str">
        <f t="shared" si="1"/>
        <v>EN P610 77</v>
      </c>
      <c r="C929" s="1" t="str">
        <f t="shared" si="2"/>
        <v>PT P610</v>
      </c>
      <c r="E929" s="1" t="str">
        <f>IFERROR(__xludf.DUMMYFUNCTION("SPLIT(A:A,"" "",TRUE,TRUE)"),"EN")</f>
        <v>EN</v>
      </c>
      <c r="F929" s="1" t="str">
        <f>IFERROR(__xludf.DUMMYFUNCTION("""COMPUTED_VALUE"""),"P610")</f>
        <v>P610</v>
      </c>
      <c r="G929" s="1">
        <f>IFERROR(__xludf.DUMMYFUNCTION("""COMPUTED_VALUE"""),77.0)</f>
        <v>77</v>
      </c>
    </row>
    <row r="930">
      <c r="A930" s="1" t="str">
        <f t="shared" si="1"/>
        <v>EN P2298 393</v>
      </c>
      <c r="C930" s="1" t="str">
        <f t="shared" si="2"/>
        <v>PT P2298</v>
      </c>
      <c r="E930" s="1" t="str">
        <f>IFERROR(__xludf.DUMMYFUNCTION("SPLIT(A:A,"" "",TRUE,TRUE)"),"EN")</f>
        <v>EN</v>
      </c>
      <c r="F930" s="1" t="str">
        <f>IFERROR(__xludf.DUMMYFUNCTION("""COMPUTED_VALUE"""),"P2298")</f>
        <v>P2298</v>
      </c>
      <c r="G930" s="1">
        <f>IFERROR(__xludf.DUMMYFUNCTION("""COMPUTED_VALUE"""),393.0)</f>
        <v>393</v>
      </c>
    </row>
    <row r="931">
      <c r="A931" s="1" t="str">
        <f t="shared" si="1"/>
        <v>EN P462 102</v>
      </c>
      <c r="C931" s="1" t="str">
        <f t="shared" si="2"/>
        <v>PT P462</v>
      </c>
      <c r="E931" s="1" t="str">
        <f>IFERROR(__xludf.DUMMYFUNCTION("SPLIT(A:A,"" "",TRUE,TRUE)"),"EN")</f>
        <v>EN</v>
      </c>
      <c r="F931" s="1" t="str">
        <f>IFERROR(__xludf.DUMMYFUNCTION("""COMPUTED_VALUE"""),"P462")</f>
        <v>P462</v>
      </c>
      <c r="G931" s="1">
        <f>IFERROR(__xludf.DUMMYFUNCTION("""COMPUTED_VALUE"""),102.0)</f>
        <v>102</v>
      </c>
    </row>
    <row r="932">
      <c r="A932" s="1" t="str">
        <f t="shared" si="1"/>
        <v>EN P5337 134</v>
      </c>
      <c r="C932" s="1" t="str">
        <f t="shared" si="2"/>
        <v>PT P5337</v>
      </c>
      <c r="E932" s="1" t="str">
        <f>IFERROR(__xludf.DUMMYFUNCTION("SPLIT(A:A,"" "",TRUE,TRUE)"),"EN")</f>
        <v>EN</v>
      </c>
      <c r="F932" s="1" t="str">
        <f>IFERROR(__xludf.DUMMYFUNCTION("""COMPUTED_VALUE"""),"P5337")</f>
        <v>P5337</v>
      </c>
      <c r="G932" s="1">
        <f>IFERROR(__xludf.DUMMYFUNCTION("""COMPUTED_VALUE"""),134.0)</f>
        <v>134</v>
      </c>
    </row>
    <row r="933">
      <c r="A933" s="1" t="str">
        <f t="shared" si="1"/>
        <v>EN P4699 294</v>
      </c>
      <c r="C933" s="1" t="str">
        <f t="shared" si="2"/>
        <v>PT P4699</v>
      </c>
      <c r="E933" s="1" t="str">
        <f>IFERROR(__xludf.DUMMYFUNCTION("SPLIT(A:A,"" "",TRUE,TRUE)"),"EN")</f>
        <v>EN</v>
      </c>
      <c r="F933" s="1" t="str">
        <f>IFERROR(__xludf.DUMMYFUNCTION("""COMPUTED_VALUE"""),"P4699")</f>
        <v>P4699</v>
      </c>
      <c r="G933" s="1">
        <f>IFERROR(__xludf.DUMMYFUNCTION("""COMPUTED_VALUE"""),294.0)</f>
        <v>294</v>
      </c>
    </row>
    <row r="934">
      <c r="A934" s="1" t="str">
        <f t="shared" si="1"/>
        <v>EN P3603 261</v>
      </c>
      <c r="C934" s="1" t="str">
        <f t="shared" si="2"/>
        <v>PT P3603</v>
      </c>
      <c r="E934" s="1" t="str">
        <f>IFERROR(__xludf.DUMMYFUNCTION("SPLIT(A:A,"" "",TRUE,TRUE)"),"EN")</f>
        <v>EN</v>
      </c>
      <c r="F934" s="1" t="str">
        <f>IFERROR(__xludf.DUMMYFUNCTION("""COMPUTED_VALUE"""),"P3603")</f>
        <v>P3603</v>
      </c>
      <c r="G934" s="1">
        <f>IFERROR(__xludf.DUMMYFUNCTION("""COMPUTED_VALUE"""),261.0)</f>
        <v>261</v>
      </c>
    </row>
    <row r="935">
      <c r="A935" s="1" t="str">
        <f t="shared" si="1"/>
        <v>EN P1415 320</v>
      </c>
      <c r="C935" s="1" t="str">
        <f t="shared" si="2"/>
        <v>PT P1415</v>
      </c>
      <c r="E935" s="1" t="str">
        <f>IFERROR(__xludf.DUMMYFUNCTION("SPLIT(A:A,"" "",TRUE,TRUE)"),"EN")</f>
        <v>EN</v>
      </c>
      <c r="F935" s="1" t="str">
        <f>IFERROR(__xludf.DUMMYFUNCTION("""COMPUTED_VALUE"""),"P1415")</f>
        <v>P1415</v>
      </c>
      <c r="G935" s="1">
        <f>IFERROR(__xludf.DUMMYFUNCTION("""COMPUTED_VALUE"""),320.0)</f>
        <v>320</v>
      </c>
    </row>
    <row r="936">
      <c r="A936" s="1" t="str">
        <f t="shared" si="1"/>
        <v>EN P5852 363</v>
      </c>
      <c r="C936" s="1" t="str">
        <f t="shared" si="2"/>
        <v>PT P5852</v>
      </c>
      <c r="E936" s="1" t="str">
        <f>IFERROR(__xludf.DUMMYFUNCTION("SPLIT(A:A,"" "",TRUE,TRUE)"),"EN")</f>
        <v>EN</v>
      </c>
      <c r="F936" s="1" t="str">
        <f>IFERROR(__xludf.DUMMYFUNCTION("""COMPUTED_VALUE"""),"P5852")</f>
        <v>P5852</v>
      </c>
      <c r="G936" s="1">
        <f>IFERROR(__xludf.DUMMYFUNCTION("""COMPUTED_VALUE"""),363.0)</f>
        <v>363</v>
      </c>
    </row>
    <row r="937">
      <c r="A937" s="1" t="str">
        <f t="shared" si="1"/>
        <v>EN P1621 76</v>
      </c>
      <c r="C937" s="1" t="str">
        <f t="shared" si="2"/>
        <v>PT P1621</v>
      </c>
      <c r="E937" s="1" t="str">
        <f>IFERROR(__xludf.DUMMYFUNCTION("SPLIT(A:A,"" "",TRUE,TRUE)"),"EN")</f>
        <v>EN</v>
      </c>
      <c r="F937" s="1" t="str">
        <f>IFERROR(__xludf.DUMMYFUNCTION("""COMPUTED_VALUE"""),"P1621")</f>
        <v>P1621</v>
      </c>
      <c r="G937" s="1">
        <f>IFERROR(__xludf.DUMMYFUNCTION("""COMPUTED_VALUE"""),76.0)</f>
        <v>76</v>
      </c>
    </row>
    <row r="938">
      <c r="A938" s="1" t="str">
        <f t="shared" si="1"/>
        <v>EN P5528 369</v>
      </c>
      <c r="C938" s="1" t="str">
        <f t="shared" si="2"/>
        <v>PT P5528</v>
      </c>
      <c r="E938" s="1" t="str">
        <f>IFERROR(__xludf.DUMMYFUNCTION("SPLIT(A:A,"" "",TRUE,TRUE)"),"EN")</f>
        <v>EN</v>
      </c>
      <c r="F938" s="1" t="str">
        <f>IFERROR(__xludf.DUMMYFUNCTION("""COMPUTED_VALUE"""),"P5528")</f>
        <v>P5528</v>
      </c>
      <c r="G938" s="1">
        <f>IFERROR(__xludf.DUMMYFUNCTION("""COMPUTED_VALUE"""),369.0)</f>
        <v>369</v>
      </c>
    </row>
    <row r="939">
      <c r="A939" s="1" t="str">
        <f t="shared" si="1"/>
        <v>EN P5827 126</v>
      </c>
      <c r="C939" s="1" t="str">
        <f t="shared" si="2"/>
        <v>PT P5827</v>
      </c>
      <c r="E939" s="1" t="str">
        <f>IFERROR(__xludf.DUMMYFUNCTION("SPLIT(A:A,"" "",TRUE,TRUE)"),"EN")</f>
        <v>EN</v>
      </c>
      <c r="F939" s="1" t="str">
        <f>IFERROR(__xludf.DUMMYFUNCTION("""COMPUTED_VALUE"""),"P5827")</f>
        <v>P5827</v>
      </c>
      <c r="G939" s="1">
        <f>IFERROR(__xludf.DUMMYFUNCTION("""COMPUTED_VALUE"""),126.0)</f>
        <v>126</v>
      </c>
    </row>
    <row r="940">
      <c r="A940" s="1" t="str">
        <f t="shared" si="1"/>
        <v>EN P3661 34</v>
      </c>
      <c r="C940" s="1" t="str">
        <f t="shared" si="2"/>
        <v>PT P3661</v>
      </c>
      <c r="E940" s="1" t="str">
        <f>IFERROR(__xludf.DUMMYFUNCTION("SPLIT(A:A,"" "",TRUE,TRUE)"),"EN")</f>
        <v>EN</v>
      </c>
      <c r="F940" s="1" t="str">
        <f>IFERROR(__xludf.DUMMYFUNCTION("""COMPUTED_VALUE"""),"P3661")</f>
        <v>P3661</v>
      </c>
      <c r="G940" s="1">
        <f>IFERROR(__xludf.DUMMYFUNCTION("""COMPUTED_VALUE"""),34.0)</f>
        <v>34</v>
      </c>
    </row>
    <row r="941">
      <c r="A941" s="1" t="str">
        <f t="shared" si="1"/>
        <v>EN P5431 251</v>
      </c>
      <c r="C941" s="1" t="str">
        <f t="shared" si="2"/>
        <v>PT P5431</v>
      </c>
      <c r="E941" s="1" t="str">
        <f>IFERROR(__xludf.DUMMYFUNCTION("SPLIT(A:A,"" "",TRUE,TRUE)"),"EN")</f>
        <v>EN</v>
      </c>
      <c r="F941" s="1" t="str">
        <f>IFERROR(__xludf.DUMMYFUNCTION("""COMPUTED_VALUE"""),"P5431")</f>
        <v>P5431</v>
      </c>
      <c r="G941" s="1">
        <f>IFERROR(__xludf.DUMMYFUNCTION("""COMPUTED_VALUE"""),251.0)</f>
        <v>251</v>
      </c>
    </row>
    <row r="942">
      <c r="A942" s="1" t="str">
        <f t="shared" si="1"/>
        <v>EN P157 26</v>
      </c>
      <c r="C942" s="1" t="str">
        <f t="shared" si="2"/>
        <v>PT P157</v>
      </c>
      <c r="E942" s="1" t="str">
        <f>IFERROR(__xludf.DUMMYFUNCTION("SPLIT(A:A,"" "",TRUE,TRUE)"),"EN")</f>
        <v>EN</v>
      </c>
      <c r="F942" s="1" t="str">
        <f>IFERROR(__xludf.DUMMYFUNCTION("""COMPUTED_VALUE"""),"P157")</f>
        <v>P157</v>
      </c>
      <c r="G942" s="1">
        <f>IFERROR(__xludf.DUMMYFUNCTION("""COMPUTED_VALUE"""),26.0)</f>
        <v>26</v>
      </c>
    </row>
    <row r="943">
      <c r="A943" s="1" t="str">
        <f t="shared" si="1"/>
        <v>EN P5796 387</v>
      </c>
      <c r="C943" s="1" t="str">
        <f t="shared" si="2"/>
        <v>PT P5796</v>
      </c>
      <c r="E943" s="1" t="str">
        <f>IFERROR(__xludf.DUMMYFUNCTION("SPLIT(A:A,"" "",TRUE,TRUE)"),"EN")</f>
        <v>EN</v>
      </c>
      <c r="F943" s="1" t="str">
        <f>IFERROR(__xludf.DUMMYFUNCTION("""COMPUTED_VALUE"""),"P5796")</f>
        <v>P5796</v>
      </c>
      <c r="G943" s="1">
        <f>IFERROR(__xludf.DUMMYFUNCTION("""COMPUTED_VALUE"""),387.0)</f>
        <v>387</v>
      </c>
    </row>
    <row r="944">
      <c r="A944" s="1" t="str">
        <f t="shared" si="1"/>
        <v>EN P951 56</v>
      </c>
      <c r="C944" s="1" t="str">
        <f t="shared" si="2"/>
        <v>PT P951</v>
      </c>
      <c r="E944" s="1" t="str">
        <f>IFERROR(__xludf.DUMMYFUNCTION("SPLIT(A:A,"" "",TRUE,TRUE)"),"EN")</f>
        <v>EN</v>
      </c>
      <c r="F944" s="1" t="str">
        <f>IFERROR(__xludf.DUMMYFUNCTION("""COMPUTED_VALUE"""),"P951")</f>
        <v>P951</v>
      </c>
      <c r="G944" s="1">
        <f>IFERROR(__xludf.DUMMYFUNCTION("""COMPUTED_VALUE"""),56.0)</f>
        <v>56</v>
      </c>
    </row>
    <row r="945">
      <c r="A945" s="1" t="str">
        <f t="shared" si="1"/>
        <v>EN P1770 370</v>
      </c>
      <c r="C945" s="1" t="str">
        <f t="shared" si="2"/>
        <v>PT P1770</v>
      </c>
      <c r="E945" s="1" t="str">
        <f>IFERROR(__xludf.DUMMYFUNCTION("SPLIT(A:A,"" "",TRUE,TRUE)"),"EN")</f>
        <v>EN</v>
      </c>
      <c r="F945" s="1" t="str">
        <f>IFERROR(__xludf.DUMMYFUNCTION("""COMPUTED_VALUE"""),"P1770")</f>
        <v>P1770</v>
      </c>
      <c r="G945" s="1">
        <f>IFERROR(__xludf.DUMMYFUNCTION("""COMPUTED_VALUE"""),370.0)</f>
        <v>370</v>
      </c>
    </row>
    <row r="946">
      <c r="A946" s="1" t="str">
        <f t="shared" si="1"/>
        <v>EN P2460 196</v>
      </c>
      <c r="C946" s="1" t="str">
        <f t="shared" si="2"/>
        <v>PT P2460</v>
      </c>
      <c r="E946" s="1" t="str">
        <f>IFERROR(__xludf.DUMMYFUNCTION("SPLIT(A:A,"" "",TRUE,TRUE)"),"EN")</f>
        <v>EN</v>
      </c>
      <c r="F946" s="1" t="str">
        <f>IFERROR(__xludf.DUMMYFUNCTION("""COMPUTED_VALUE"""),"P2460")</f>
        <v>P2460</v>
      </c>
      <c r="G946" s="1">
        <f>IFERROR(__xludf.DUMMYFUNCTION("""COMPUTED_VALUE"""),196.0)</f>
        <v>196</v>
      </c>
    </row>
    <row r="947">
      <c r="A947" s="1" t="str">
        <f t="shared" si="1"/>
        <v>EN P3911 351</v>
      </c>
      <c r="C947" s="1" t="str">
        <f t="shared" si="2"/>
        <v>PT P3911</v>
      </c>
      <c r="E947" s="1" t="str">
        <f>IFERROR(__xludf.DUMMYFUNCTION("SPLIT(A:A,"" "",TRUE,TRUE)"),"EN")</f>
        <v>EN</v>
      </c>
      <c r="F947" s="1" t="str">
        <f>IFERROR(__xludf.DUMMYFUNCTION("""COMPUTED_VALUE"""),"P3911")</f>
        <v>P3911</v>
      </c>
      <c r="G947" s="1">
        <f>IFERROR(__xludf.DUMMYFUNCTION("""COMPUTED_VALUE"""),351.0)</f>
        <v>351</v>
      </c>
    </row>
    <row r="948">
      <c r="A948" s="1" t="str">
        <f t="shared" si="1"/>
        <v>EN P1374 133</v>
      </c>
      <c r="C948" s="1" t="str">
        <f t="shared" si="2"/>
        <v>PT P1374</v>
      </c>
      <c r="E948" s="1" t="str">
        <f>IFERROR(__xludf.DUMMYFUNCTION("SPLIT(A:A,"" "",TRUE,TRUE)"),"EN")</f>
        <v>EN</v>
      </c>
      <c r="F948" s="1" t="str">
        <f>IFERROR(__xludf.DUMMYFUNCTION("""COMPUTED_VALUE"""),"P1374")</f>
        <v>P1374</v>
      </c>
      <c r="G948" s="1">
        <f>IFERROR(__xludf.DUMMYFUNCTION("""COMPUTED_VALUE"""),133.0)</f>
        <v>133</v>
      </c>
    </row>
    <row r="949">
      <c r="A949" s="1" t="str">
        <f t="shared" si="1"/>
        <v>EN P4930 334</v>
      </c>
      <c r="C949" s="1" t="str">
        <f t="shared" si="2"/>
        <v>PT P4930</v>
      </c>
      <c r="E949" s="1" t="str">
        <f>IFERROR(__xludf.DUMMYFUNCTION("SPLIT(A:A,"" "",TRUE,TRUE)"),"EN")</f>
        <v>EN</v>
      </c>
      <c r="F949" s="1" t="str">
        <f>IFERROR(__xludf.DUMMYFUNCTION("""COMPUTED_VALUE"""),"P4930")</f>
        <v>P4930</v>
      </c>
      <c r="G949" s="1">
        <f>IFERROR(__xludf.DUMMYFUNCTION("""COMPUTED_VALUE"""),334.0)</f>
        <v>334</v>
      </c>
    </row>
    <row r="950">
      <c r="A950" s="1" t="str">
        <f t="shared" si="1"/>
        <v>EN P1168 240</v>
      </c>
      <c r="C950" s="1" t="str">
        <f t="shared" si="2"/>
        <v>PT P1168</v>
      </c>
      <c r="E950" s="1" t="str">
        <f>IFERROR(__xludf.DUMMYFUNCTION("SPLIT(A:A,"" "",TRUE,TRUE)"),"EN")</f>
        <v>EN</v>
      </c>
      <c r="F950" s="1" t="str">
        <f>IFERROR(__xludf.DUMMYFUNCTION("""COMPUTED_VALUE"""),"P1168")</f>
        <v>P1168</v>
      </c>
      <c r="G950" s="1">
        <f>IFERROR(__xludf.DUMMYFUNCTION("""COMPUTED_VALUE"""),240.0)</f>
        <v>240</v>
      </c>
    </row>
    <row r="951">
      <c r="A951" s="1" t="str">
        <f t="shared" si="1"/>
        <v>EN P763 330</v>
      </c>
      <c r="C951" s="1" t="str">
        <f t="shared" si="2"/>
        <v>PT P763</v>
      </c>
      <c r="E951" s="1" t="str">
        <f>IFERROR(__xludf.DUMMYFUNCTION("SPLIT(A:A,"" "",TRUE,TRUE)"),"EN")</f>
        <v>EN</v>
      </c>
      <c r="F951" s="1" t="str">
        <f>IFERROR(__xludf.DUMMYFUNCTION("""COMPUTED_VALUE"""),"P763")</f>
        <v>P763</v>
      </c>
      <c r="G951" s="1">
        <f>IFERROR(__xludf.DUMMYFUNCTION("""COMPUTED_VALUE"""),330.0)</f>
        <v>330</v>
      </c>
    </row>
    <row r="952">
      <c r="A952" s="1" t="str">
        <f t="shared" si="1"/>
        <v>EN P4715 165</v>
      </c>
      <c r="C952" s="1" t="str">
        <f t="shared" si="2"/>
        <v>PT P4715</v>
      </c>
      <c r="E952" s="1" t="str">
        <f>IFERROR(__xludf.DUMMYFUNCTION("SPLIT(A:A,"" "",TRUE,TRUE)"),"EN")</f>
        <v>EN</v>
      </c>
      <c r="F952" s="1" t="str">
        <f>IFERROR(__xludf.DUMMYFUNCTION("""COMPUTED_VALUE"""),"P4715")</f>
        <v>P4715</v>
      </c>
      <c r="G952" s="1">
        <f>IFERROR(__xludf.DUMMYFUNCTION("""COMPUTED_VALUE"""),165.0)</f>
        <v>165</v>
      </c>
    </row>
    <row r="953">
      <c r="A953" s="1" t="str">
        <f t="shared" si="1"/>
        <v>EN P5289 60</v>
      </c>
      <c r="C953" s="1" t="str">
        <f t="shared" si="2"/>
        <v>PT P5289</v>
      </c>
      <c r="E953" s="1" t="str">
        <f>IFERROR(__xludf.DUMMYFUNCTION("SPLIT(A:A,"" "",TRUE,TRUE)"),"EN")</f>
        <v>EN</v>
      </c>
      <c r="F953" s="1" t="str">
        <f>IFERROR(__xludf.DUMMYFUNCTION("""COMPUTED_VALUE"""),"P5289")</f>
        <v>P5289</v>
      </c>
      <c r="G953" s="1">
        <f>IFERROR(__xludf.DUMMYFUNCTION("""COMPUTED_VALUE"""),60.0)</f>
        <v>60</v>
      </c>
    </row>
    <row r="954">
      <c r="A954" s="1" t="str">
        <f t="shared" si="1"/>
        <v>EN P5061 205</v>
      </c>
      <c r="C954" s="1" t="str">
        <f t="shared" si="2"/>
        <v>PT P5061</v>
      </c>
      <c r="E954" s="1" t="str">
        <f>IFERROR(__xludf.DUMMYFUNCTION("SPLIT(A:A,"" "",TRUE,TRUE)"),"EN")</f>
        <v>EN</v>
      </c>
      <c r="F954" s="1" t="str">
        <f>IFERROR(__xludf.DUMMYFUNCTION("""COMPUTED_VALUE"""),"P5061")</f>
        <v>P5061</v>
      </c>
      <c r="G954" s="1">
        <f>IFERROR(__xludf.DUMMYFUNCTION("""COMPUTED_VALUE"""),205.0)</f>
        <v>205</v>
      </c>
    </row>
    <row r="955">
      <c r="A955" s="1" t="str">
        <f t="shared" si="1"/>
        <v>EN P3994 188</v>
      </c>
      <c r="C955" s="1" t="str">
        <f t="shared" si="2"/>
        <v>PT P3994</v>
      </c>
      <c r="E955" s="1" t="str">
        <f>IFERROR(__xludf.DUMMYFUNCTION("SPLIT(A:A,"" "",TRUE,TRUE)"),"EN")</f>
        <v>EN</v>
      </c>
      <c r="F955" s="1" t="str">
        <f>IFERROR(__xludf.DUMMYFUNCTION("""COMPUTED_VALUE"""),"P3994")</f>
        <v>P3994</v>
      </c>
      <c r="G955" s="1">
        <f>IFERROR(__xludf.DUMMYFUNCTION("""COMPUTED_VALUE"""),188.0)</f>
        <v>188</v>
      </c>
    </row>
    <row r="956">
      <c r="A956" s="1" t="str">
        <f t="shared" si="1"/>
        <v>EN P1830 168</v>
      </c>
      <c r="C956" s="1" t="str">
        <f t="shared" si="2"/>
        <v>PT P1830</v>
      </c>
      <c r="E956" s="1" t="str">
        <f>IFERROR(__xludf.DUMMYFUNCTION("SPLIT(A:A,"" "",TRUE,TRUE)"),"EN")</f>
        <v>EN</v>
      </c>
      <c r="F956" s="1" t="str">
        <f>IFERROR(__xludf.DUMMYFUNCTION("""COMPUTED_VALUE"""),"P1830")</f>
        <v>P1830</v>
      </c>
      <c r="G956" s="1">
        <f>IFERROR(__xludf.DUMMYFUNCTION("""COMPUTED_VALUE"""),168.0)</f>
        <v>168</v>
      </c>
    </row>
    <row r="957">
      <c r="A957" s="1" t="str">
        <f t="shared" si="1"/>
        <v>EN P3850 141</v>
      </c>
      <c r="C957" s="1" t="str">
        <f t="shared" si="2"/>
        <v>PT P3850</v>
      </c>
      <c r="E957" s="1" t="str">
        <f>IFERROR(__xludf.DUMMYFUNCTION("SPLIT(A:A,"" "",TRUE,TRUE)"),"EN")</f>
        <v>EN</v>
      </c>
      <c r="F957" s="1" t="str">
        <f>IFERROR(__xludf.DUMMYFUNCTION("""COMPUTED_VALUE"""),"P3850")</f>
        <v>P3850</v>
      </c>
      <c r="G957" s="1">
        <f>IFERROR(__xludf.DUMMYFUNCTION("""COMPUTED_VALUE"""),141.0)</f>
        <v>141</v>
      </c>
    </row>
    <row r="958">
      <c r="A958" s="1" t="str">
        <f t="shared" si="1"/>
        <v>EN P767 31</v>
      </c>
      <c r="C958" s="1" t="str">
        <f t="shared" si="2"/>
        <v>PT P767</v>
      </c>
      <c r="E958" s="1" t="str">
        <f>IFERROR(__xludf.DUMMYFUNCTION("SPLIT(A:A,"" "",TRUE,TRUE)"),"EN")</f>
        <v>EN</v>
      </c>
      <c r="F958" s="1" t="str">
        <f>IFERROR(__xludf.DUMMYFUNCTION("""COMPUTED_VALUE"""),"P767")</f>
        <v>P767</v>
      </c>
      <c r="G958" s="1">
        <f>IFERROR(__xludf.DUMMYFUNCTION("""COMPUTED_VALUE"""),31.0)</f>
        <v>31</v>
      </c>
    </row>
    <row r="959">
      <c r="A959" s="1" t="str">
        <f t="shared" si="1"/>
        <v>EN P4367 236</v>
      </c>
      <c r="C959" s="1" t="str">
        <f t="shared" si="2"/>
        <v>PT P4367</v>
      </c>
      <c r="E959" s="1" t="str">
        <f>IFERROR(__xludf.DUMMYFUNCTION("SPLIT(A:A,"" "",TRUE,TRUE)"),"EN")</f>
        <v>EN</v>
      </c>
      <c r="F959" s="1" t="str">
        <f>IFERROR(__xludf.DUMMYFUNCTION("""COMPUTED_VALUE"""),"P4367")</f>
        <v>P4367</v>
      </c>
      <c r="G959" s="1">
        <f>IFERROR(__xludf.DUMMYFUNCTION("""COMPUTED_VALUE"""),236.0)</f>
        <v>236</v>
      </c>
    </row>
    <row r="960">
      <c r="A960" s="1" t="str">
        <f t="shared" si="1"/>
        <v>EN P2701 141</v>
      </c>
      <c r="C960" s="1" t="str">
        <f t="shared" si="2"/>
        <v>PT P2701</v>
      </c>
      <c r="E960" s="1" t="str">
        <f>IFERROR(__xludf.DUMMYFUNCTION("SPLIT(A:A,"" "",TRUE,TRUE)"),"EN")</f>
        <v>EN</v>
      </c>
      <c r="F960" s="1" t="str">
        <f>IFERROR(__xludf.DUMMYFUNCTION("""COMPUTED_VALUE"""),"P2701")</f>
        <v>P2701</v>
      </c>
      <c r="G960" s="1">
        <f>IFERROR(__xludf.DUMMYFUNCTION("""COMPUTED_VALUE"""),141.0)</f>
        <v>141</v>
      </c>
    </row>
    <row r="961">
      <c r="A961" s="1" t="str">
        <f t="shared" si="1"/>
        <v>EN P2076 149</v>
      </c>
      <c r="C961" s="1" t="str">
        <f t="shared" si="2"/>
        <v>PT P2076</v>
      </c>
      <c r="E961" s="1" t="str">
        <f>IFERROR(__xludf.DUMMYFUNCTION("SPLIT(A:A,"" "",TRUE,TRUE)"),"EN")</f>
        <v>EN</v>
      </c>
      <c r="F961" s="1" t="str">
        <f>IFERROR(__xludf.DUMMYFUNCTION("""COMPUTED_VALUE"""),"P2076")</f>
        <v>P2076</v>
      </c>
      <c r="G961" s="1">
        <f>IFERROR(__xludf.DUMMYFUNCTION("""COMPUTED_VALUE"""),149.0)</f>
        <v>149</v>
      </c>
    </row>
    <row r="962">
      <c r="A962" s="1" t="str">
        <f t="shared" si="1"/>
        <v>EN P5654 359</v>
      </c>
      <c r="C962" s="1" t="str">
        <f t="shared" si="2"/>
        <v>PT P5654</v>
      </c>
      <c r="E962" s="1" t="str">
        <f>IFERROR(__xludf.DUMMYFUNCTION("SPLIT(A:A,"" "",TRUE,TRUE)"),"EN")</f>
        <v>EN</v>
      </c>
      <c r="F962" s="1" t="str">
        <f>IFERROR(__xludf.DUMMYFUNCTION("""COMPUTED_VALUE"""),"P5654")</f>
        <v>P5654</v>
      </c>
      <c r="G962" s="1">
        <f>IFERROR(__xludf.DUMMYFUNCTION("""COMPUTED_VALUE"""),359.0)</f>
        <v>359</v>
      </c>
    </row>
    <row r="963">
      <c r="A963" s="1" t="str">
        <f t="shared" si="1"/>
        <v>EN P3803 33</v>
      </c>
      <c r="C963" s="1" t="str">
        <f t="shared" si="2"/>
        <v>PT P3803</v>
      </c>
      <c r="E963" s="1" t="str">
        <f>IFERROR(__xludf.DUMMYFUNCTION("SPLIT(A:A,"" "",TRUE,TRUE)"),"EN")</f>
        <v>EN</v>
      </c>
      <c r="F963" s="1" t="str">
        <f>IFERROR(__xludf.DUMMYFUNCTION("""COMPUTED_VALUE"""),"P3803")</f>
        <v>P3803</v>
      </c>
      <c r="G963" s="1">
        <f>IFERROR(__xludf.DUMMYFUNCTION("""COMPUTED_VALUE"""),33.0)</f>
        <v>33</v>
      </c>
    </row>
    <row r="964">
      <c r="A964" s="1" t="str">
        <f t="shared" si="1"/>
        <v>EN P5933 204</v>
      </c>
      <c r="C964" s="1" t="str">
        <f t="shared" si="2"/>
        <v>PT P5933</v>
      </c>
      <c r="E964" s="1" t="str">
        <f>IFERROR(__xludf.DUMMYFUNCTION("SPLIT(A:A,"" "",TRUE,TRUE)"),"EN")</f>
        <v>EN</v>
      </c>
      <c r="F964" s="1" t="str">
        <f>IFERROR(__xludf.DUMMYFUNCTION("""COMPUTED_VALUE"""),"P5933")</f>
        <v>P5933</v>
      </c>
      <c r="G964" s="1">
        <f>IFERROR(__xludf.DUMMYFUNCTION("""COMPUTED_VALUE"""),204.0)</f>
        <v>204</v>
      </c>
    </row>
    <row r="965">
      <c r="A965" s="1" t="str">
        <f t="shared" si="1"/>
        <v>EN P2747 138</v>
      </c>
      <c r="C965" s="1" t="str">
        <f t="shared" si="2"/>
        <v>PT P2747</v>
      </c>
      <c r="E965" s="1" t="str">
        <f>IFERROR(__xludf.DUMMYFUNCTION("SPLIT(A:A,"" "",TRUE,TRUE)"),"EN")</f>
        <v>EN</v>
      </c>
      <c r="F965" s="1" t="str">
        <f>IFERROR(__xludf.DUMMYFUNCTION("""COMPUTED_VALUE"""),"P2747")</f>
        <v>P2747</v>
      </c>
      <c r="G965" s="1">
        <f>IFERROR(__xludf.DUMMYFUNCTION("""COMPUTED_VALUE"""),138.0)</f>
        <v>138</v>
      </c>
    </row>
    <row r="966">
      <c r="A966" s="1" t="str">
        <f t="shared" si="1"/>
        <v>EN P4895 113</v>
      </c>
      <c r="C966" s="1" t="str">
        <f t="shared" si="2"/>
        <v>PT P4895</v>
      </c>
      <c r="E966" s="1" t="str">
        <f>IFERROR(__xludf.DUMMYFUNCTION("SPLIT(A:A,"" "",TRUE,TRUE)"),"EN")</f>
        <v>EN</v>
      </c>
      <c r="F966" s="1" t="str">
        <f>IFERROR(__xludf.DUMMYFUNCTION("""COMPUTED_VALUE"""),"P4895")</f>
        <v>P4895</v>
      </c>
      <c r="G966" s="1">
        <f>IFERROR(__xludf.DUMMYFUNCTION("""COMPUTED_VALUE"""),113.0)</f>
        <v>113</v>
      </c>
    </row>
    <row r="967">
      <c r="A967" s="1" t="str">
        <f t="shared" si="1"/>
        <v>EN P1858 297</v>
      </c>
      <c r="C967" s="1" t="str">
        <f t="shared" si="2"/>
        <v>PT P1858</v>
      </c>
      <c r="E967" s="1" t="str">
        <f>IFERROR(__xludf.DUMMYFUNCTION("SPLIT(A:A,"" "",TRUE,TRUE)"),"EN")</f>
        <v>EN</v>
      </c>
      <c r="F967" s="1" t="str">
        <f>IFERROR(__xludf.DUMMYFUNCTION("""COMPUTED_VALUE"""),"P1858")</f>
        <v>P1858</v>
      </c>
      <c r="G967" s="1">
        <f>IFERROR(__xludf.DUMMYFUNCTION("""COMPUTED_VALUE"""),297.0)</f>
        <v>297</v>
      </c>
    </row>
    <row r="968">
      <c r="A968" s="1" t="str">
        <f t="shared" si="1"/>
        <v>EN P5538 244</v>
      </c>
      <c r="C968" s="1" t="str">
        <f t="shared" si="2"/>
        <v>PT P5538</v>
      </c>
      <c r="E968" s="1" t="str">
        <f>IFERROR(__xludf.DUMMYFUNCTION("SPLIT(A:A,"" "",TRUE,TRUE)"),"EN")</f>
        <v>EN</v>
      </c>
      <c r="F968" s="1" t="str">
        <f>IFERROR(__xludf.DUMMYFUNCTION("""COMPUTED_VALUE"""),"P5538")</f>
        <v>P5538</v>
      </c>
      <c r="G968" s="1">
        <f>IFERROR(__xludf.DUMMYFUNCTION("""COMPUTED_VALUE"""),244.0)</f>
        <v>244</v>
      </c>
    </row>
    <row r="969">
      <c r="A969" s="1" t="str">
        <f t="shared" si="1"/>
        <v>EN P1044 187</v>
      </c>
      <c r="C969" s="1" t="str">
        <f t="shared" si="2"/>
        <v>PT P1044</v>
      </c>
      <c r="E969" s="1" t="str">
        <f>IFERROR(__xludf.DUMMYFUNCTION("SPLIT(A:A,"" "",TRUE,TRUE)"),"EN")</f>
        <v>EN</v>
      </c>
      <c r="F969" s="1" t="str">
        <f>IFERROR(__xludf.DUMMYFUNCTION("""COMPUTED_VALUE"""),"P1044")</f>
        <v>P1044</v>
      </c>
      <c r="G969" s="1">
        <f>IFERROR(__xludf.DUMMYFUNCTION("""COMPUTED_VALUE"""),187.0)</f>
        <v>187</v>
      </c>
    </row>
    <row r="970">
      <c r="A970" s="1" t="str">
        <f t="shared" si="1"/>
        <v>EN P1303 127</v>
      </c>
      <c r="C970" s="1" t="str">
        <f t="shared" si="2"/>
        <v>PT P1303</v>
      </c>
      <c r="E970" s="1" t="str">
        <f>IFERROR(__xludf.DUMMYFUNCTION("SPLIT(A:A,"" "",TRUE,TRUE)"),"EN")</f>
        <v>EN</v>
      </c>
      <c r="F970" s="1" t="str">
        <f>IFERROR(__xludf.DUMMYFUNCTION("""COMPUTED_VALUE"""),"P1303")</f>
        <v>P1303</v>
      </c>
      <c r="G970" s="1">
        <f>IFERROR(__xludf.DUMMYFUNCTION("""COMPUTED_VALUE"""),127.0)</f>
        <v>127</v>
      </c>
    </row>
    <row r="971">
      <c r="A971" s="1" t="str">
        <f t="shared" si="1"/>
        <v>EN P4589 28</v>
      </c>
      <c r="C971" s="1" t="str">
        <f t="shared" si="2"/>
        <v>PT P4589</v>
      </c>
      <c r="E971" s="1" t="str">
        <f>IFERROR(__xludf.DUMMYFUNCTION("SPLIT(A:A,"" "",TRUE,TRUE)"),"EN")</f>
        <v>EN</v>
      </c>
      <c r="F971" s="1" t="str">
        <f>IFERROR(__xludf.DUMMYFUNCTION("""COMPUTED_VALUE"""),"P4589")</f>
        <v>P4589</v>
      </c>
      <c r="G971" s="1">
        <f>IFERROR(__xludf.DUMMYFUNCTION("""COMPUTED_VALUE"""),28.0)</f>
        <v>28</v>
      </c>
    </row>
    <row r="972">
      <c r="A972" s="1" t="str">
        <f t="shared" si="1"/>
        <v>EN P337 377</v>
      </c>
      <c r="C972" s="1" t="str">
        <f t="shared" si="2"/>
        <v>PT P337</v>
      </c>
      <c r="E972" s="1" t="str">
        <f>IFERROR(__xludf.DUMMYFUNCTION("SPLIT(A:A,"" "",TRUE,TRUE)"),"EN")</f>
        <v>EN</v>
      </c>
      <c r="F972" s="1" t="str">
        <f>IFERROR(__xludf.DUMMYFUNCTION("""COMPUTED_VALUE"""),"P337")</f>
        <v>P337</v>
      </c>
      <c r="G972" s="1">
        <f>IFERROR(__xludf.DUMMYFUNCTION("""COMPUTED_VALUE"""),377.0)</f>
        <v>377</v>
      </c>
    </row>
    <row r="973">
      <c r="A973" s="1" t="str">
        <f t="shared" si="1"/>
        <v>EN P568 150</v>
      </c>
      <c r="C973" s="1" t="str">
        <f t="shared" si="2"/>
        <v>PT P568</v>
      </c>
      <c r="E973" s="1" t="str">
        <f>IFERROR(__xludf.DUMMYFUNCTION("SPLIT(A:A,"" "",TRUE,TRUE)"),"EN")</f>
        <v>EN</v>
      </c>
      <c r="F973" s="1" t="str">
        <f>IFERROR(__xludf.DUMMYFUNCTION("""COMPUTED_VALUE"""),"P568")</f>
        <v>P568</v>
      </c>
      <c r="G973" s="1">
        <f>IFERROR(__xludf.DUMMYFUNCTION("""COMPUTED_VALUE"""),150.0)</f>
        <v>150</v>
      </c>
    </row>
    <row r="974">
      <c r="A974" s="1" t="str">
        <f t="shared" si="1"/>
        <v>EN P13 214</v>
      </c>
      <c r="C974" s="1" t="str">
        <f t="shared" si="2"/>
        <v>PT P13</v>
      </c>
      <c r="E974" s="1" t="str">
        <f>IFERROR(__xludf.DUMMYFUNCTION("SPLIT(A:A,"" "",TRUE,TRUE)"),"EN")</f>
        <v>EN</v>
      </c>
      <c r="F974" s="1" t="str">
        <f>IFERROR(__xludf.DUMMYFUNCTION("""COMPUTED_VALUE"""),"P13")</f>
        <v>P13</v>
      </c>
      <c r="G974" s="1">
        <f>IFERROR(__xludf.DUMMYFUNCTION("""COMPUTED_VALUE"""),214.0)</f>
        <v>214</v>
      </c>
    </row>
    <row r="975">
      <c r="A975" s="1" t="str">
        <f t="shared" si="1"/>
        <v>EN P1280 238</v>
      </c>
      <c r="C975" s="1" t="str">
        <f t="shared" si="2"/>
        <v>PT P1280</v>
      </c>
      <c r="E975" s="1" t="str">
        <f>IFERROR(__xludf.DUMMYFUNCTION("SPLIT(A:A,"" "",TRUE,TRUE)"),"EN")</f>
        <v>EN</v>
      </c>
      <c r="F975" s="1" t="str">
        <f>IFERROR(__xludf.DUMMYFUNCTION("""COMPUTED_VALUE"""),"P1280")</f>
        <v>P1280</v>
      </c>
      <c r="G975" s="1">
        <f>IFERROR(__xludf.DUMMYFUNCTION("""COMPUTED_VALUE"""),238.0)</f>
        <v>238</v>
      </c>
    </row>
    <row r="976">
      <c r="A976" s="1" t="str">
        <f t="shared" si="1"/>
        <v>EN P2820 73</v>
      </c>
      <c r="C976" s="1" t="str">
        <f t="shared" si="2"/>
        <v>PT P2820</v>
      </c>
      <c r="E976" s="1" t="str">
        <f>IFERROR(__xludf.DUMMYFUNCTION("SPLIT(A:A,"" "",TRUE,TRUE)"),"EN")</f>
        <v>EN</v>
      </c>
      <c r="F976" s="1" t="str">
        <f>IFERROR(__xludf.DUMMYFUNCTION("""COMPUTED_VALUE"""),"P2820")</f>
        <v>P2820</v>
      </c>
      <c r="G976" s="1">
        <f>IFERROR(__xludf.DUMMYFUNCTION("""COMPUTED_VALUE"""),73.0)</f>
        <v>73</v>
      </c>
    </row>
    <row r="977">
      <c r="A977" s="1" t="str">
        <f t="shared" si="1"/>
        <v>EN P506 249</v>
      </c>
      <c r="C977" s="1" t="str">
        <f t="shared" si="2"/>
        <v>PT P506</v>
      </c>
      <c r="E977" s="1" t="str">
        <f>IFERROR(__xludf.DUMMYFUNCTION("SPLIT(A:A,"" "",TRUE,TRUE)"),"EN")</f>
        <v>EN</v>
      </c>
      <c r="F977" s="1" t="str">
        <f>IFERROR(__xludf.DUMMYFUNCTION("""COMPUTED_VALUE"""),"P506")</f>
        <v>P506</v>
      </c>
      <c r="G977" s="1">
        <f>IFERROR(__xludf.DUMMYFUNCTION("""COMPUTED_VALUE"""),249.0)</f>
        <v>249</v>
      </c>
    </row>
    <row r="978">
      <c r="A978" s="1" t="str">
        <f t="shared" si="1"/>
        <v>EN P3598 320</v>
      </c>
      <c r="C978" s="1" t="str">
        <f t="shared" si="2"/>
        <v>PT P3598</v>
      </c>
      <c r="E978" s="1" t="str">
        <f>IFERROR(__xludf.DUMMYFUNCTION("SPLIT(A:A,"" "",TRUE,TRUE)"),"EN")</f>
        <v>EN</v>
      </c>
      <c r="F978" s="1" t="str">
        <f>IFERROR(__xludf.DUMMYFUNCTION("""COMPUTED_VALUE"""),"P3598")</f>
        <v>P3598</v>
      </c>
      <c r="G978" s="1">
        <f>IFERROR(__xludf.DUMMYFUNCTION("""COMPUTED_VALUE"""),320.0)</f>
        <v>320</v>
      </c>
    </row>
    <row r="979">
      <c r="A979" s="1" t="str">
        <f t="shared" si="1"/>
        <v>EN P5982 205</v>
      </c>
      <c r="C979" s="1" t="str">
        <f t="shared" si="2"/>
        <v>PT P5982</v>
      </c>
      <c r="E979" s="1" t="str">
        <f>IFERROR(__xludf.DUMMYFUNCTION("SPLIT(A:A,"" "",TRUE,TRUE)"),"EN")</f>
        <v>EN</v>
      </c>
      <c r="F979" s="1" t="str">
        <f>IFERROR(__xludf.DUMMYFUNCTION("""COMPUTED_VALUE"""),"P5982")</f>
        <v>P5982</v>
      </c>
      <c r="G979" s="1">
        <f>IFERROR(__xludf.DUMMYFUNCTION("""COMPUTED_VALUE"""),205.0)</f>
        <v>205</v>
      </c>
    </row>
    <row r="980">
      <c r="A980" s="1" t="str">
        <f t="shared" si="1"/>
        <v>EN P3795 256</v>
      </c>
      <c r="C980" s="1" t="str">
        <f t="shared" si="2"/>
        <v>PT P3795</v>
      </c>
      <c r="E980" s="1" t="str">
        <f>IFERROR(__xludf.DUMMYFUNCTION("SPLIT(A:A,"" "",TRUE,TRUE)"),"EN")</f>
        <v>EN</v>
      </c>
      <c r="F980" s="1" t="str">
        <f>IFERROR(__xludf.DUMMYFUNCTION("""COMPUTED_VALUE"""),"P3795")</f>
        <v>P3795</v>
      </c>
      <c r="G980" s="1">
        <f>IFERROR(__xludf.DUMMYFUNCTION("""COMPUTED_VALUE"""),256.0)</f>
        <v>256</v>
      </c>
    </row>
    <row r="981">
      <c r="A981" s="1" t="str">
        <f t="shared" si="1"/>
        <v>EN P3668 80</v>
      </c>
      <c r="C981" s="1" t="str">
        <f t="shared" si="2"/>
        <v>PT P3668</v>
      </c>
      <c r="E981" s="1" t="str">
        <f>IFERROR(__xludf.DUMMYFUNCTION("SPLIT(A:A,"" "",TRUE,TRUE)"),"EN")</f>
        <v>EN</v>
      </c>
      <c r="F981" s="1" t="str">
        <f>IFERROR(__xludf.DUMMYFUNCTION("""COMPUTED_VALUE"""),"P3668")</f>
        <v>P3668</v>
      </c>
      <c r="G981" s="1">
        <f>IFERROR(__xludf.DUMMYFUNCTION("""COMPUTED_VALUE"""),80.0)</f>
        <v>80</v>
      </c>
    </row>
    <row r="982">
      <c r="A982" s="1" t="str">
        <f t="shared" si="1"/>
        <v>EN P4709 176</v>
      </c>
      <c r="C982" s="1" t="str">
        <f t="shared" si="2"/>
        <v>PT P4709</v>
      </c>
      <c r="E982" s="1" t="str">
        <f>IFERROR(__xludf.DUMMYFUNCTION("SPLIT(A:A,"" "",TRUE,TRUE)"),"EN")</f>
        <v>EN</v>
      </c>
      <c r="F982" s="1" t="str">
        <f>IFERROR(__xludf.DUMMYFUNCTION("""COMPUTED_VALUE"""),"P4709")</f>
        <v>P4709</v>
      </c>
      <c r="G982" s="1">
        <f>IFERROR(__xludf.DUMMYFUNCTION("""COMPUTED_VALUE"""),176.0)</f>
        <v>176</v>
      </c>
    </row>
    <row r="983">
      <c r="A983" s="1" t="str">
        <f t="shared" si="1"/>
        <v>EN P4335 231</v>
      </c>
      <c r="C983" s="1" t="str">
        <f t="shared" si="2"/>
        <v>PT P4335</v>
      </c>
      <c r="E983" s="1" t="str">
        <f>IFERROR(__xludf.DUMMYFUNCTION("SPLIT(A:A,"" "",TRUE,TRUE)"),"EN")</f>
        <v>EN</v>
      </c>
      <c r="F983" s="1" t="str">
        <f>IFERROR(__xludf.DUMMYFUNCTION("""COMPUTED_VALUE"""),"P4335")</f>
        <v>P4335</v>
      </c>
      <c r="G983" s="1">
        <f>IFERROR(__xludf.DUMMYFUNCTION("""COMPUTED_VALUE"""),231.0)</f>
        <v>231</v>
      </c>
    </row>
    <row r="984">
      <c r="A984" s="1" t="str">
        <f t="shared" si="1"/>
        <v>EN P664 10</v>
      </c>
      <c r="C984" s="1" t="str">
        <f t="shared" si="2"/>
        <v>PT P664</v>
      </c>
      <c r="E984" s="1" t="str">
        <f>IFERROR(__xludf.DUMMYFUNCTION("SPLIT(A:A,"" "",TRUE,TRUE)"),"EN")</f>
        <v>EN</v>
      </c>
      <c r="F984" s="1" t="str">
        <f>IFERROR(__xludf.DUMMYFUNCTION("""COMPUTED_VALUE"""),"P664")</f>
        <v>P664</v>
      </c>
      <c r="G984" s="1">
        <f>IFERROR(__xludf.DUMMYFUNCTION("""COMPUTED_VALUE"""),10.0)</f>
        <v>10</v>
      </c>
    </row>
    <row r="985">
      <c r="A985" s="1" t="str">
        <f t="shared" si="1"/>
        <v>EN P575 58</v>
      </c>
      <c r="C985" s="1" t="str">
        <f t="shared" si="2"/>
        <v>PT P575</v>
      </c>
      <c r="E985" s="1" t="str">
        <f>IFERROR(__xludf.DUMMYFUNCTION("SPLIT(A:A,"" "",TRUE,TRUE)"),"EN")</f>
        <v>EN</v>
      </c>
      <c r="F985" s="1" t="str">
        <f>IFERROR(__xludf.DUMMYFUNCTION("""COMPUTED_VALUE"""),"P575")</f>
        <v>P575</v>
      </c>
      <c r="G985" s="1">
        <f>IFERROR(__xludf.DUMMYFUNCTION("""COMPUTED_VALUE"""),58.0)</f>
        <v>58</v>
      </c>
    </row>
    <row r="986">
      <c r="A986" s="1" t="str">
        <f t="shared" si="1"/>
        <v>EN P825 295</v>
      </c>
      <c r="C986" s="1" t="str">
        <f t="shared" si="2"/>
        <v>PT P825</v>
      </c>
      <c r="E986" s="1" t="str">
        <f>IFERROR(__xludf.DUMMYFUNCTION("SPLIT(A:A,"" "",TRUE,TRUE)"),"EN")</f>
        <v>EN</v>
      </c>
      <c r="F986" s="1" t="str">
        <f>IFERROR(__xludf.DUMMYFUNCTION("""COMPUTED_VALUE"""),"P825")</f>
        <v>P825</v>
      </c>
      <c r="G986" s="1">
        <f>IFERROR(__xludf.DUMMYFUNCTION("""COMPUTED_VALUE"""),295.0)</f>
        <v>295</v>
      </c>
    </row>
    <row r="987">
      <c r="A987" s="1" t="str">
        <f t="shared" si="1"/>
        <v>EN P1620 227</v>
      </c>
      <c r="C987" s="1" t="str">
        <f t="shared" si="2"/>
        <v>PT P1620</v>
      </c>
      <c r="E987" s="1" t="str">
        <f>IFERROR(__xludf.DUMMYFUNCTION("SPLIT(A:A,"" "",TRUE,TRUE)"),"EN")</f>
        <v>EN</v>
      </c>
      <c r="F987" s="1" t="str">
        <f>IFERROR(__xludf.DUMMYFUNCTION("""COMPUTED_VALUE"""),"P1620")</f>
        <v>P1620</v>
      </c>
      <c r="G987" s="1">
        <f>IFERROR(__xludf.DUMMYFUNCTION("""COMPUTED_VALUE"""),227.0)</f>
        <v>227</v>
      </c>
    </row>
    <row r="988">
      <c r="A988" s="1" t="str">
        <f t="shared" si="1"/>
        <v>EN P661 20</v>
      </c>
      <c r="C988" s="1" t="str">
        <f t="shared" si="2"/>
        <v>PT P661</v>
      </c>
      <c r="E988" s="1" t="str">
        <f>IFERROR(__xludf.DUMMYFUNCTION("SPLIT(A:A,"" "",TRUE,TRUE)"),"EN")</f>
        <v>EN</v>
      </c>
      <c r="F988" s="1" t="str">
        <f>IFERROR(__xludf.DUMMYFUNCTION("""COMPUTED_VALUE"""),"P661")</f>
        <v>P661</v>
      </c>
      <c r="G988" s="1">
        <f>IFERROR(__xludf.DUMMYFUNCTION("""COMPUTED_VALUE"""),20.0)</f>
        <v>20</v>
      </c>
    </row>
    <row r="989">
      <c r="A989" s="1" t="str">
        <f t="shared" si="1"/>
        <v>EN P351 281</v>
      </c>
      <c r="C989" s="1" t="str">
        <f t="shared" si="2"/>
        <v>PT P351</v>
      </c>
      <c r="E989" s="1" t="str">
        <f>IFERROR(__xludf.DUMMYFUNCTION("SPLIT(A:A,"" "",TRUE,TRUE)"),"EN")</f>
        <v>EN</v>
      </c>
      <c r="F989" s="1" t="str">
        <f>IFERROR(__xludf.DUMMYFUNCTION("""COMPUTED_VALUE"""),"P351")</f>
        <v>P351</v>
      </c>
      <c r="G989" s="1">
        <f>IFERROR(__xludf.DUMMYFUNCTION("""COMPUTED_VALUE"""),281.0)</f>
        <v>281</v>
      </c>
    </row>
    <row r="990">
      <c r="A990" s="1" t="str">
        <f t="shared" si="1"/>
        <v>EN P3194 111</v>
      </c>
      <c r="C990" s="1" t="str">
        <f t="shared" si="2"/>
        <v>PT P3194</v>
      </c>
      <c r="E990" s="1" t="str">
        <f>IFERROR(__xludf.DUMMYFUNCTION("SPLIT(A:A,"" "",TRUE,TRUE)"),"EN")</f>
        <v>EN</v>
      </c>
      <c r="F990" s="1" t="str">
        <f>IFERROR(__xludf.DUMMYFUNCTION("""COMPUTED_VALUE"""),"P3194")</f>
        <v>P3194</v>
      </c>
      <c r="G990" s="1">
        <f>IFERROR(__xludf.DUMMYFUNCTION("""COMPUTED_VALUE"""),111.0)</f>
        <v>111</v>
      </c>
    </row>
    <row r="991">
      <c r="A991" s="1" t="str">
        <f t="shared" si="1"/>
        <v>EN P3523 307</v>
      </c>
      <c r="C991" s="1" t="str">
        <f t="shared" si="2"/>
        <v>PT P3523</v>
      </c>
      <c r="E991" s="1" t="str">
        <f>IFERROR(__xludf.DUMMYFUNCTION("SPLIT(A:A,"" "",TRUE,TRUE)"),"EN")</f>
        <v>EN</v>
      </c>
      <c r="F991" s="1" t="str">
        <f>IFERROR(__xludf.DUMMYFUNCTION("""COMPUTED_VALUE"""),"P3523")</f>
        <v>P3523</v>
      </c>
      <c r="G991" s="1">
        <f>IFERROR(__xludf.DUMMYFUNCTION("""COMPUTED_VALUE"""),307.0)</f>
        <v>307</v>
      </c>
    </row>
    <row r="992">
      <c r="A992" s="1" t="str">
        <f t="shared" si="1"/>
        <v>EN P1897 173</v>
      </c>
      <c r="C992" s="1" t="str">
        <f t="shared" si="2"/>
        <v>PT P1897</v>
      </c>
      <c r="E992" s="1" t="str">
        <f>IFERROR(__xludf.DUMMYFUNCTION("SPLIT(A:A,"" "",TRUE,TRUE)"),"EN")</f>
        <v>EN</v>
      </c>
      <c r="F992" s="1" t="str">
        <f>IFERROR(__xludf.DUMMYFUNCTION("""COMPUTED_VALUE"""),"P1897")</f>
        <v>P1897</v>
      </c>
      <c r="G992" s="1">
        <f>IFERROR(__xludf.DUMMYFUNCTION("""COMPUTED_VALUE"""),173.0)</f>
        <v>173</v>
      </c>
    </row>
    <row r="993">
      <c r="A993" s="1" t="str">
        <f t="shared" si="1"/>
        <v>EN P590 244</v>
      </c>
      <c r="C993" s="1" t="str">
        <f t="shared" si="2"/>
        <v>PT P590</v>
      </c>
      <c r="E993" s="1" t="str">
        <f>IFERROR(__xludf.DUMMYFUNCTION("SPLIT(A:A,"" "",TRUE,TRUE)"),"EN")</f>
        <v>EN</v>
      </c>
      <c r="F993" s="1" t="str">
        <f>IFERROR(__xludf.DUMMYFUNCTION("""COMPUTED_VALUE"""),"P590")</f>
        <v>P590</v>
      </c>
      <c r="G993" s="1">
        <f>IFERROR(__xludf.DUMMYFUNCTION("""COMPUTED_VALUE"""),244.0)</f>
        <v>244</v>
      </c>
    </row>
    <row r="994">
      <c r="A994" s="1" t="str">
        <f t="shared" si="1"/>
        <v>EN P1553 322</v>
      </c>
      <c r="C994" s="1" t="str">
        <f t="shared" si="2"/>
        <v>PT P1553</v>
      </c>
      <c r="E994" s="1" t="str">
        <f>IFERROR(__xludf.DUMMYFUNCTION("SPLIT(A:A,"" "",TRUE,TRUE)"),"EN")</f>
        <v>EN</v>
      </c>
      <c r="F994" s="1" t="str">
        <f>IFERROR(__xludf.DUMMYFUNCTION("""COMPUTED_VALUE"""),"P1553")</f>
        <v>P1553</v>
      </c>
      <c r="G994" s="1">
        <f>IFERROR(__xludf.DUMMYFUNCTION("""COMPUTED_VALUE"""),322.0)</f>
        <v>322</v>
      </c>
    </row>
    <row r="995">
      <c r="A995" s="1" t="str">
        <f t="shared" si="1"/>
        <v>EN P2548 112</v>
      </c>
      <c r="C995" s="1" t="str">
        <f t="shared" si="2"/>
        <v>PT P2548</v>
      </c>
      <c r="E995" s="1" t="str">
        <f>IFERROR(__xludf.DUMMYFUNCTION("SPLIT(A:A,"" "",TRUE,TRUE)"),"EN")</f>
        <v>EN</v>
      </c>
      <c r="F995" s="1" t="str">
        <f>IFERROR(__xludf.DUMMYFUNCTION("""COMPUTED_VALUE"""),"P2548")</f>
        <v>P2548</v>
      </c>
      <c r="G995" s="1">
        <f>IFERROR(__xludf.DUMMYFUNCTION("""COMPUTED_VALUE"""),112.0)</f>
        <v>112</v>
      </c>
    </row>
    <row r="996">
      <c r="A996" s="1" t="str">
        <f t="shared" si="1"/>
        <v>EN P4529 42</v>
      </c>
      <c r="C996" s="1" t="str">
        <f t="shared" si="2"/>
        <v>PT P4529</v>
      </c>
      <c r="E996" s="1" t="str">
        <f>IFERROR(__xludf.DUMMYFUNCTION("SPLIT(A:A,"" "",TRUE,TRUE)"),"EN")</f>
        <v>EN</v>
      </c>
      <c r="F996" s="1" t="str">
        <f>IFERROR(__xludf.DUMMYFUNCTION("""COMPUTED_VALUE"""),"P4529")</f>
        <v>P4529</v>
      </c>
      <c r="G996" s="1">
        <f>IFERROR(__xludf.DUMMYFUNCTION("""COMPUTED_VALUE"""),42.0)</f>
        <v>42</v>
      </c>
    </row>
    <row r="997">
      <c r="A997" s="1" t="str">
        <f t="shared" si="1"/>
        <v>EN P5936 159</v>
      </c>
      <c r="C997" s="1" t="str">
        <f t="shared" si="2"/>
        <v>PT P5936</v>
      </c>
      <c r="E997" s="1" t="str">
        <f>IFERROR(__xludf.DUMMYFUNCTION("SPLIT(A:A,"" "",TRUE,TRUE)"),"EN")</f>
        <v>EN</v>
      </c>
      <c r="F997" s="1" t="str">
        <f>IFERROR(__xludf.DUMMYFUNCTION("""COMPUTED_VALUE"""),"P5936")</f>
        <v>P5936</v>
      </c>
      <c r="G997" s="1">
        <f>IFERROR(__xludf.DUMMYFUNCTION("""COMPUTED_VALUE"""),159.0)</f>
        <v>159</v>
      </c>
    </row>
    <row r="998">
      <c r="A998" s="1" t="str">
        <f t="shared" si="1"/>
        <v>EN P3715 226</v>
      </c>
      <c r="C998" s="1" t="str">
        <f t="shared" si="2"/>
        <v>PT P3715</v>
      </c>
      <c r="E998" s="1" t="str">
        <f>IFERROR(__xludf.DUMMYFUNCTION("SPLIT(A:A,"" "",TRUE,TRUE)"),"EN")</f>
        <v>EN</v>
      </c>
      <c r="F998" s="1" t="str">
        <f>IFERROR(__xludf.DUMMYFUNCTION("""COMPUTED_VALUE"""),"P3715")</f>
        <v>P3715</v>
      </c>
      <c r="G998" s="1">
        <f>IFERROR(__xludf.DUMMYFUNCTION("""COMPUTED_VALUE"""),226.0)</f>
        <v>226</v>
      </c>
    </row>
    <row r="999">
      <c r="A999" s="1" t="str">
        <f t="shared" si="1"/>
        <v>EN P2557 47</v>
      </c>
      <c r="C999" s="1" t="str">
        <f t="shared" si="2"/>
        <v>PT P2557</v>
      </c>
      <c r="E999" s="1" t="str">
        <f>IFERROR(__xludf.DUMMYFUNCTION("SPLIT(A:A,"" "",TRUE,TRUE)"),"EN")</f>
        <v>EN</v>
      </c>
      <c r="F999" s="1" t="str">
        <f>IFERROR(__xludf.DUMMYFUNCTION("""COMPUTED_VALUE"""),"P2557")</f>
        <v>P2557</v>
      </c>
      <c r="G999" s="1">
        <f>IFERROR(__xludf.DUMMYFUNCTION("""COMPUTED_VALUE"""),47.0)</f>
        <v>47</v>
      </c>
    </row>
    <row r="1000">
      <c r="A1000" s="1" t="str">
        <f t="shared" si="1"/>
        <v>EN P3909 289</v>
      </c>
      <c r="C1000" s="1" t="str">
        <f t="shared" si="2"/>
        <v>PT P3909</v>
      </c>
      <c r="E1000" s="1" t="str">
        <f>IFERROR(__xludf.DUMMYFUNCTION("SPLIT(A:A,"" "",TRUE,TRUE)"),"EN")</f>
        <v>EN</v>
      </c>
      <c r="F1000" s="1" t="str">
        <f>IFERROR(__xludf.DUMMYFUNCTION("""COMPUTED_VALUE"""),"P3909")</f>
        <v>P3909</v>
      </c>
      <c r="G1000" s="1">
        <f>IFERROR(__xludf.DUMMYFUNCTION("""COMPUTED_VALUE"""),289.0)</f>
        <v>289</v>
      </c>
    </row>
    <row r="1001">
      <c r="A1001" s="1" t="str">
        <f t="shared" si="1"/>
        <v>EN P2570 345</v>
      </c>
      <c r="C1001" s="1" t="str">
        <f t="shared" si="2"/>
        <v>PT P2570</v>
      </c>
      <c r="E1001" s="1" t="str">
        <f>IFERROR(__xludf.DUMMYFUNCTION("SPLIT(A:A,"" "",TRUE,TRUE)"),"EN")</f>
        <v>EN</v>
      </c>
      <c r="F1001" s="1" t="str">
        <f>IFERROR(__xludf.DUMMYFUNCTION("""COMPUTED_VALUE"""),"P2570")</f>
        <v>P2570</v>
      </c>
      <c r="G1001" s="1">
        <f>IFERROR(__xludf.DUMMYFUNCTION("""COMPUTED_VALUE"""),345.0)</f>
        <v>345</v>
      </c>
    </row>
    <row r="1002">
      <c r="A1002" s="1" t="str">
        <f t="shared" si="1"/>
        <v>EN P607 114</v>
      </c>
      <c r="C1002" s="1" t="str">
        <f t="shared" si="2"/>
        <v>PT P607</v>
      </c>
      <c r="E1002" s="1" t="str">
        <f>IFERROR(__xludf.DUMMYFUNCTION("SPLIT(A:A,"" "",TRUE,TRUE)"),"EN")</f>
        <v>EN</v>
      </c>
      <c r="F1002" s="1" t="str">
        <f>IFERROR(__xludf.DUMMYFUNCTION("""COMPUTED_VALUE"""),"P607")</f>
        <v>P607</v>
      </c>
      <c r="G1002" s="1">
        <f>IFERROR(__xludf.DUMMYFUNCTION("""COMPUTED_VALUE"""),114.0)</f>
        <v>114</v>
      </c>
    </row>
    <row r="1003">
      <c r="A1003" s="1" t="str">
        <f t="shared" si="1"/>
        <v>EN P1393 149</v>
      </c>
      <c r="C1003" s="1" t="str">
        <f t="shared" si="2"/>
        <v>PT P1393</v>
      </c>
      <c r="E1003" s="1" t="str">
        <f>IFERROR(__xludf.DUMMYFUNCTION("SPLIT(A:A,"" "",TRUE,TRUE)"),"EN")</f>
        <v>EN</v>
      </c>
      <c r="F1003" s="1" t="str">
        <f>IFERROR(__xludf.DUMMYFUNCTION("""COMPUTED_VALUE"""),"P1393")</f>
        <v>P1393</v>
      </c>
      <c r="G1003" s="1">
        <f>IFERROR(__xludf.DUMMYFUNCTION("""COMPUTED_VALUE"""),149.0)</f>
        <v>149</v>
      </c>
    </row>
    <row r="1004">
      <c r="A1004" s="1" t="str">
        <f t="shared" si="1"/>
        <v>EN P3034 298</v>
      </c>
      <c r="C1004" s="1" t="str">
        <f t="shared" si="2"/>
        <v>PT P3034</v>
      </c>
      <c r="E1004" s="1" t="str">
        <f>IFERROR(__xludf.DUMMYFUNCTION("SPLIT(A:A,"" "",TRUE,TRUE)"),"EN")</f>
        <v>EN</v>
      </c>
      <c r="F1004" s="1" t="str">
        <f>IFERROR(__xludf.DUMMYFUNCTION("""COMPUTED_VALUE"""),"P3034")</f>
        <v>P3034</v>
      </c>
      <c r="G1004" s="1">
        <f>IFERROR(__xludf.DUMMYFUNCTION("""COMPUTED_VALUE"""),298.0)</f>
        <v>298</v>
      </c>
    </row>
    <row r="1005">
      <c r="A1005" s="1" t="str">
        <f t="shared" si="1"/>
        <v>EN P1335 16</v>
      </c>
      <c r="C1005" s="1" t="str">
        <f t="shared" si="2"/>
        <v>PT P1335</v>
      </c>
      <c r="E1005" s="1" t="str">
        <f>IFERROR(__xludf.DUMMYFUNCTION("SPLIT(A:A,"" "",TRUE,TRUE)"),"EN")</f>
        <v>EN</v>
      </c>
      <c r="F1005" s="1" t="str">
        <f>IFERROR(__xludf.DUMMYFUNCTION("""COMPUTED_VALUE"""),"P1335")</f>
        <v>P1335</v>
      </c>
      <c r="G1005" s="1">
        <f>IFERROR(__xludf.DUMMYFUNCTION("""COMPUTED_VALUE"""),16.0)</f>
        <v>16</v>
      </c>
    </row>
    <row r="1006">
      <c r="A1006" s="1" t="str">
        <f t="shared" si="1"/>
        <v>EN P2845 110</v>
      </c>
      <c r="C1006" s="1" t="str">
        <f t="shared" si="2"/>
        <v>PT P2845</v>
      </c>
      <c r="E1006" s="1" t="str">
        <f>IFERROR(__xludf.DUMMYFUNCTION("SPLIT(A:A,"" "",TRUE,TRUE)"),"EN")</f>
        <v>EN</v>
      </c>
      <c r="F1006" s="1" t="str">
        <f>IFERROR(__xludf.DUMMYFUNCTION("""COMPUTED_VALUE"""),"P2845")</f>
        <v>P2845</v>
      </c>
      <c r="G1006" s="1">
        <f>IFERROR(__xludf.DUMMYFUNCTION("""COMPUTED_VALUE"""),110.0)</f>
        <v>110</v>
      </c>
    </row>
    <row r="1007">
      <c r="A1007" s="1" t="str">
        <f t="shared" si="1"/>
        <v>EN P3044 370</v>
      </c>
      <c r="C1007" s="1" t="str">
        <f t="shared" si="2"/>
        <v>PT P3044</v>
      </c>
      <c r="E1007" s="1" t="str">
        <f>IFERROR(__xludf.DUMMYFUNCTION("SPLIT(A:A,"" "",TRUE,TRUE)"),"EN")</f>
        <v>EN</v>
      </c>
      <c r="F1007" s="1" t="str">
        <f>IFERROR(__xludf.DUMMYFUNCTION("""COMPUTED_VALUE"""),"P3044")</f>
        <v>P3044</v>
      </c>
      <c r="G1007" s="1">
        <f>IFERROR(__xludf.DUMMYFUNCTION("""COMPUTED_VALUE"""),370.0)</f>
        <v>370</v>
      </c>
    </row>
    <row r="1008">
      <c r="A1008" s="1" t="str">
        <f t="shared" si="1"/>
        <v>EN P5143 281</v>
      </c>
      <c r="C1008" s="1" t="str">
        <f t="shared" si="2"/>
        <v>PT P5143</v>
      </c>
      <c r="E1008" s="1" t="str">
        <f>IFERROR(__xludf.DUMMYFUNCTION("SPLIT(A:A,"" "",TRUE,TRUE)"),"EN")</f>
        <v>EN</v>
      </c>
      <c r="F1008" s="1" t="str">
        <f>IFERROR(__xludf.DUMMYFUNCTION("""COMPUTED_VALUE"""),"P5143")</f>
        <v>P5143</v>
      </c>
      <c r="G1008" s="1">
        <f>IFERROR(__xludf.DUMMYFUNCTION("""COMPUTED_VALUE"""),281.0)</f>
        <v>281</v>
      </c>
    </row>
    <row r="1009">
      <c r="A1009" s="1" t="str">
        <f t="shared" si="1"/>
        <v>EN P5682 143</v>
      </c>
      <c r="C1009" s="1" t="str">
        <f t="shared" si="2"/>
        <v>PT P5682</v>
      </c>
      <c r="E1009" s="1" t="str">
        <f>IFERROR(__xludf.DUMMYFUNCTION("SPLIT(A:A,"" "",TRUE,TRUE)"),"EN")</f>
        <v>EN</v>
      </c>
      <c r="F1009" s="1" t="str">
        <f>IFERROR(__xludf.DUMMYFUNCTION("""COMPUTED_VALUE"""),"P5682")</f>
        <v>P5682</v>
      </c>
      <c r="G1009" s="1">
        <f>IFERROR(__xludf.DUMMYFUNCTION("""COMPUTED_VALUE"""),143.0)</f>
        <v>143</v>
      </c>
    </row>
    <row r="1010">
      <c r="A1010" s="1" t="str">
        <f t="shared" si="1"/>
        <v>EN P2438 120</v>
      </c>
      <c r="C1010" s="1" t="str">
        <f t="shared" si="2"/>
        <v>PT P2438</v>
      </c>
      <c r="E1010" s="1" t="str">
        <f>IFERROR(__xludf.DUMMYFUNCTION("SPLIT(A:A,"" "",TRUE,TRUE)"),"EN")</f>
        <v>EN</v>
      </c>
      <c r="F1010" s="1" t="str">
        <f>IFERROR(__xludf.DUMMYFUNCTION("""COMPUTED_VALUE"""),"P2438")</f>
        <v>P2438</v>
      </c>
      <c r="G1010" s="1">
        <f>IFERROR(__xludf.DUMMYFUNCTION("""COMPUTED_VALUE"""),120.0)</f>
        <v>120</v>
      </c>
    </row>
    <row r="1011">
      <c r="A1011" s="1" t="str">
        <f t="shared" si="1"/>
        <v>EN P312 200</v>
      </c>
      <c r="C1011" s="1" t="str">
        <f t="shared" si="2"/>
        <v>PT P312</v>
      </c>
      <c r="E1011" s="1" t="str">
        <f>IFERROR(__xludf.DUMMYFUNCTION("SPLIT(A:A,"" "",TRUE,TRUE)"),"EN")</f>
        <v>EN</v>
      </c>
      <c r="F1011" s="1" t="str">
        <f>IFERROR(__xludf.DUMMYFUNCTION("""COMPUTED_VALUE"""),"P312")</f>
        <v>P312</v>
      </c>
      <c r="G1011" s="1">
        <f>IFERROR(__xludf.DUMMYFUNCTION("""COMPUTED_VALUE"""),200.0)</f>
        <v>200</v>
      </c>
    </row>
    <row r="1012">
      <c r="A1012" s="1" t="str">
        <f t="shared" si="1"/>
        <v>EN P2791 177</v>
      </c>
      <c r="C1012" s="1" t="str">
        <f t="shared" si="2"/>
        <v>PT P2791</v>
      </c>
      <c r="E1012" s="1" t="str">
        <f>IFERROR(__xludf.DUMMYFUNCTION("SPLIT(A:A,"" "",TRUE,TRUE)"),"EN")</f>
        <v>EN</v>
      </c>
      <c r="F1012" s="1" t="str">
        <f>IFERROR(__xludf.DUMMYFUNCTION("""COMPUTED_VALUE"""),"P2791")</f>
        <v>P2791</v>
      </c>
      <c r="G1012" s="1">
        <f>IFERROR(__xludf.DUMMYFUNCTION("""COMPUTED_VALUE"""),177.0)</f>
        <v>177</v>
      </c>
    </row>
    <row r="1013">
      <c r="A1013" s="1" t="str">
        <f t="shared" si="1"/>
        <v>EN P2173 329</v>
      </c>
      <c r="C1013" s="1" t="str">
        <f t="shared" si="2"/>
        <v>PT P2173</v>
      </c>
      <c r="E1013" s="1" t="str">
        <f>IFERROR(__xludf.DUMMYFUNCTION("SPLIT(A:A,"" "",TRUE,TRUE)"),"EN")</f>
        <v>EN</v>
      </c>
      <c r="F1013" s="1" t="str">
        <f>IFERROR(__xludf.DUMMYFUNCTION("""COMPUTED_VALUE"""),"P2173")</f>
        <v>P2173</v>
      </c>
      <c r="G1013" s="1">
        <f>IFERROR(__xludf.DUMMYFUNCTION("""COMPUTED_VALUE"""),329.0)</f>
        <v>329</v>
      </c>
    </row>
    <row r="1014">
      <c r="A1014" s="1" t="str">
        <f t="shared" si="1"/>
        <v>EN P2689 84</v>
      </c>
      <c r="C1014" s="1" t="str">
        <f t="shared" si="2"/>
        <v>PT P2689</v>
      </c>
      <c r="E1014" s="1" t="str">
        <f>IFERROR(__xludf.DUMMYFUNCTION("SPLIT(A:A,"" "",TRUE,TRUE)"),"EN")</f>
        <v>EN</v>
      </c>
      <c r="F1014" s="1" t="str">
        <f>IFERROR(__xludf.DUMMYFUNCTION("""COMPUTED_VALUE"""),"P2689")</f>
        <v>P2689</v>
      </c>
      <c r="G1014" s="1">
        <f>IFERROR(__xludf.DUMMYFUNCTION("""COMPUTED_VALUE"""),84.0)</f>
        <v>84</v>
      </c>
    </row>
    <row r="1015">
      <c r="A1015" s="1" t="str">
        <f t="shared" si="1"/>
        <v>EN P2449 3</v>
      </c>
      <c r="C1015" s="1" t="str">
        <f t="shared" si="2"/>
        <v>PT P2449</v>
      </c>
      <c r="E1015" s="1" t="str">
        <f>IFERROR(__xludf.DUMMYFUNCTION("SPLIT(A:A,"" "",TRUE,TRUE)"),"EN")</f>
        <v>EN</v>
      </c>
      <c r="F1015" s="1" t="str">
        <f>IFERROR(__xludf.DUMMYFUNCTION("""COMPUTED_VALUE"""),"P2449")</f>
        <v>P2449</v>
      </c>
      <c r="G1015" s="1">
        <f>IFERROR(__xludf.DUMMYFUNCTION("""COMPUTED_VALUE"""),3.0)</f>
        <v>3</v>
      </c>
    </row>
    <row r="1016">
      <c r="A1016" s="1" t="str">
        <f t="shared" si="1"/>
        <v>EN P5238 162</v>
      </c>
      <c r="C1016" s="1" t="str">
        <f t="shared" si="2"/>
        <v>PT P5238</v>
      </c>
      <c r="E1016" s="1" t="str">
        <f>IFERROR(__xludf.DUMMYFUNCTION("SPLIT(A:A,"" "",TRUE,TRUE)"),"EN")</f>
        <v>EN</v>
      </c>
      <c r="F1016" s="1" t="str">
        <f>IFERROR(__xludf.DUMMYFUNCTION("""COMPUTED_VALUE"""),"P5238")</f>
        <v>P5238</v>
      </c>
      <c r="G1016" s="1">
        <f>IFERROR(__xludf.DUMMYFUNCTION("""COMPUTED_VALUE"""),162.0)</f>
        <v>162</v>
      </c>
    </row>
    <row r="1017">
      <c r="A1017" s="1" t="str">
        <f t="shared" si="1"/>
        <v>EN P741 143</v>
      </c>
      <c r="C1017" s="1" t="str">
        <f t="shared" si="2"/>
        <v>PT P741</v>
      </c>
      <c r="E1017" s="1" t="str">
        <f>IFERROR(__xludf.DUMMYFUNCTION("SPLIT(A:A,"" "",TRUE,TRUE)"),"EN")</f>
        <v>EN</v>
      </c>
      <c r="F1017" s="1" t="str">
        <f>IFERROR(__xludf.DUMMYFUNCTION("""COMPUTED_VALUE"""),"P741")</f>
        <v>P741</v>
      </c>
      <c r="G1017" s="1">
        <f>IFERROR(__xludf.DUMMYFUNCTION("""COMPUTED_VALUE"""),143.0)</f>
        <v>143</v>
      </c>
    </row>
    <row r="1018">
      <c r="A1018" s="1" t="str">
        <f t="shared" si="1"/>
        <v>EN P2905 186</v>
      </c>
      <c r="C1018" s="1" t="str">
        <f t="shared" si="2"/>
        <v>PT P2905</v>
      </c>
      <c r="E1018" s="1" t="str">
        <f>IFERROR(__xludf.DUMMYFUNCTION("SPLIT(A:A,"" "",TRUE,TRUE)"),"EN")</f>
        <v>EN</v>
      </c>
      <c r="F1018" s="1" t="str">
        <f>IFERROR(__xludf.DUMMYFUNCTION("""COMPUTED_VALUE"""),"P2905")</f>
        <v>P2905</v>
      </c>
      <c r="G1018" s="1">
        <f>IFERROR(__xludf.DUMMYFUNCTION("""COMPUTED_VALUE"""),186.0)</f>
        <v>186</v>
      </c>
    </row>
    <row r="1019">
      <c r="A1019" s="1" t="str">
        <f t="shared" si="1"/>
        <v>EN P3715 196</v>
      </c>
      <c r="C1019" s="1" t="str">
        <f t="shared" si="2"/>
        <v>PT P3715</v>
      </c>
      <c r="E1019" s="1" t="str">
        <f>IFERROR(__xludf.DUMMYFUNCTION("SPLIT(A:A,"" "",TRUE,TRUE)"),"EN")</f>
        <v>EN</v>
      </c>
      <c r="F1019" s="1" t="str">
        <f>IFERROR(__xludf.DUMMYFUNCTION("""COMPUTED_VALUE"""),"P3715")</f>
        <v>P3715</v>
      </c>
      <c r="G1019" s="1">
        <f>IFERROR(__xludf.DUMMYFUNCTION("""COMPUTED_VALUE"""),196.0)</f>
        <v>196</v>
      </c>
    </row>
    <row r="1020">
      <c r="A1020" s="1" t="str">
        <f t="shared" si="1"/>
        <v>EN P3488 116</v>
      </c>
      <c r="C1020" s="1" t="str">
        <f t="shared" si="2"/>
        <v>PT P3488</v>
      </c>
      <c r="E1020" s="1" t="str">
        <f>IFERROR(__xludf.DUMMYFUNCTION("SPLIT(A:A,"" "",TRUE,TRUE)"),"EN")</f>
        <v>EN</v>
      </c>
      <c r="F1020" s="1" t="str">
        <f>IFERROR(__xludf.DUMMYFUNCTION("""COMPUTED_VALUE"""),"P3488")</f>
        <v>P3488</v>
      </c>
      <c r="G1020" s="1">
        <f>IFERROR(__xludf.DUMMYFUNCTION("""COMPUTED_VALUE"""),116.0)</f>
        <v>116</v>
      </c>
    </row>
    <row r="1021">
      <c r="A1021" s="1" t="str">
        <f t="shared" si="1"/>
        <v>EN P3414 281</v>
      </c>
      <c r="C1021" s="1" t="str">
        <f t="shared" si="2"/>
        <v>PT P3414</v>
      </c>
      <c r="E1021" s="1" t="str">
        <f>IFERROR(__xludf.DUMMYFUNCTION("SPLIT(A:A,"" "",TRUE,TRUE)"),"EN")</f>
        <v>EN</v>
      </c>
      <c r="F1021" s="1" t="str">
        <f>IFERROR(__xludf.DUMMYFUNCTION("""COMPUTED_VALUE"""),"P3414")</f>
        <v>P3414</v>
      </c>
      <c r="G1021" s="1">
        <f>IFERROR(__xludf.DUMMYFUNCTION("""COMPUTED_VALUE"""),281.0)</f>
        <v>281</v>
      </c>
    </row>
    <row r="1022">
      <c r="A1022" s="1" t="str">
        <f t="shared" si="1"/>
        <v>EN P5979 20</v>
      </c>
      <c r="C1022" s="1" t="str">
        <f t="shared" si="2"/>
        <v>PT P5979</v>
      </c>
      <c r="E1022" s="1" t="str">
        <f>IFERROR(__xludf.DUMMYFUNCTION("SPLIT(A:A,"" "",TRUE,TRUE)"),"EN")</f>
        <v>EN</v>
      </c>
      <c r="F1022" s="1" t="str">
        <f>IFERROR(__xludf.DUMMYFUNCTION("""COMPUTED_VALUE"""),"P5979")</f>
        <v>P5979</v>
      </c>
      <c r="G1022" s="1">
        <f>IFERROR(__xludf.DUMMYFUNCTION("""COMPUTED_VALUE"""),20.0)</f>
        <v>20</v>
      </c>
    </row>
    <row r="1023">
      <c r="A1023" s="1" t="str">
        <f t="shared" si="1"/>
        <v>EN P329 48</v>
      </c>
      <c r="C1023" s="1" t="str">
        <f t="shared" si="2"/>
        <v>PT P329</v>
      </c>
      <c r="E1023" s="1" t="str">
        <f>IFERROR(__xludf.DUMMYFUNCTION("SPLIT(A:A,"" "",TRUE,TRUE)"),"EN")</f>
        <v>EN</v>
      </c>
      <c r="F1023" s="1" t="str">
        <f>IFERROR(__xludf.DUMMYFUNCTION("""COMPUTED_VALUE"""),"P329")</f>
        <v>P329</v>
      </c>
      <c r="G1023" s="1">
        <f>IFERROR(__xludf.DUMMYFUNCTION("""COMPUTED_VALUE"""),48.0)</f>
        <v>48</v>
      </c>
    </row>
    <row r="1024">
      <c r="A1024" s="1" t="str">
        <f t="shared" si="1"/>
        <v>EN P1819 250</v>
      </c>
      <c r="C1024" s="1" t="str">
        <f t="shared" si="2"/>
        <v>PT P1819</v>
      </c>
      <c r="E1024" s="1" t="str">
        <f>IFERROR(__xludf.DUMMYFUNCTION("SPLIT(A:A,"" "",TRUE,TRUE)"),"EN")</f>
        <v>EN</v>
      </c>
      <c r="F1024" s="1" t="str">
        <f>IFERROR(__xludf.DUMMYFUNCTION("""COMPUTED_VALUE"""),"P1819")</f>
        <v>P1819</v>
      </c>
      <c r="G1024" s="1">
        <f>IFERROR(__xludf.DUMMYFUNCTION("""COMPUTED_VALUE"""),250.0)</f>
        <v>250</v>
      </c>
    </row>
    <row r="1025">
      <c r="A1025" s="1" t="str">
        <f t="shared" si="1"/>
        <v>EN P3729 187</v>
      </c>
      <c r="C1025" s="1" t="str">
        <f t="shared" si="2"/>
        <v>PT P3729</v>
      </c>
      <c r="E1025" s="1" t="str">
        <f>IFERROR(__xludf.DUMMYFUNCTION("SPLIT(A:A,"" "",TRUE,TRUE)"),"EN")</f>
        <v>EN</v>
      </c>
      <c r="F1025" s="1" t="str">
        <f>IFERROR(__xludf.DUMMYFUNCTION("""COMPUTED_VALUE"""),"P3729")</f>
        <v>P3729</v>
      </c>
      <c r="G1025" s="1">
        <f>IFERROR(__xludf.DUMMYFUNCTION("""COMPUTED_VALUE"""),187.0)</f>
        <v>187</v>
      </c>
    </row>
    <row r="1026">
      <c r="A1026" s="1" t="str">
        <f t="shared" si="1"/>
        <v>EN P4441 175</v>
      </c>
      <c r="C1026" s="1" t="str">
        <f t="shared" si="2"/>
        <v>PT P4441</v>
      </c>
      <c r="E1026" s="1" t="str">
        <f>IFERROR(__xludf.DUMMYFUNCTION("SPLIT(A:A,"" "",TRUE,TRUE)"),"EN")</f>
        <v>EN</v>
      </c>
      <c r="F1026" s="1" t="str">
        <f>IFERROR(__xludf.DUMMYFUNCTION("""COMPUTED_VALUE"""),"P4441")</f>
        <v>P4441</v>
      </c>
      <c r="G1026" s="1">
        <f>IFERROR(__xludf.DUMMYFUNCTION("""COMPUTED_VALUE"""),175.0)</f>
        <v>175</v>
      </c>
    </row>
    <row r="1027">
      <c r="A1027" s="1" t="str">
        <f t="shared" si="1"/>
        <v>EN P2759 18</v>
      </c>
      <c r="C1027" s="1" t="str">
        <f t="shared" si="2"/>
        <v>PT P2759</v>
      </c>
      <c r="E1027" s="1" t="str">
        <f>IFERROR(__xludf.DUMMYFUNCTION("SPLIT(A:A,"" "",TRUE,TRUE)"),"EN")</f>
        <v>EN</v>
      </c>
      <c r="F1027" s="1" t="str">
        <f>IFERROR(__xludf.DUMMYFUNCTION("""COMPUTED_VALUE"""),"P2759")</f>
        <v>P2759</v>
      </c>
      <c r="G1027" s="1">
        <f>IFERROR(__xludf.DUMMYFUNCTION("""COMPUTED_VALUE"""),18.0)</f>
        <v>18</v>
      </c>
    </row>
    <row r="1028">
      <c r="A1028" s="1" t="str">
        <f t="shared" si="1"/>
        <v>EN P128 44</v>
      </c>
      <c r="C1028" s="1" t="str">
        <f t="shared" si="2"/>
        <v>PT P128</v>
      </c>
      <c r="E1028" s="1" t="str">
        <f>IFERROR(__xludf.DUMMYFUNCTION("SPLIT(A:A,"" "",TRUE,TRUE)"),"EN")</f>
        <v>EN</v>
      </c>
      <c r="F1028" s="1" t="str">
        <f>IFERROR(__xludf.DUMMYFUNCTION("""COMPUTED_VALUE"""),"P128")</f>
        <v>P128</v>
      </c>
      <c r="G1028" s="1">
        <f>IFERROR(__xludf.DUMMYFUNCTION("""COMPUTED_VALUE"""),44.0)</f>
        <v>44</v>
      </c>
    </row>
    <row r="1029">
      <c r="A1029" s="1" t="str">
        <f t="shared" si="1"/>
        <v>EN P524 110</v>
      </c>
      <c r="C1029" s="1" t="str">
        <f t="shared" si="2"/>
        <v>PT P524</v>
      </c>
      <c r="E1029" s="1" t="str">
        <f>IFERROR(__xludf.DUMMYFUNCTION("SPLIT(A:A,"" "",TRUE,TRUE)"),"EN")</f>
        <v>EN</v>
      </c>
      <c r="F1029" s="1" t="str">
        <f>IFERROR(__xludf.DUMMYFUNCTION("""COMPUTED_VALUE"""),"P524")</f>
        <v>P524</v>
      </c>
      <c r="G1029" s="1">
        <f>IFERROR(__xludf.DUMMYFUNCTION("""COMPUTED_VALUE"""),110.0)</f>
        <v>110</v>
      </c>
    </row>
    <row r="1030">
      <c r="A1030" s="1" t="str">
        <f t="shared" si="1"/>
        <v>EN P4067 219</v>
      </c>
      <c r="C1030" s="1" t="str">
        <f t="shared" si="2"/>
        <v>PT P4067</v>
      </c>
      <c r="E1030" s="1" t="str">
        <f>IFERROR(__xludf.DUMMYFUNCTION("SPLIT(A:A,"" "",TRUE,TRUE)"),"EN")</f>
        <v>EN</v>
      </c>
      <c r="F1030" s="1" t="str">
        <f>IFERROR(__xludf.DUMMYFUNCTION("""COMPUTED_VALUE"""),"P4067")</f>
        <v>P4067</v>
      </c>
      <c r="G1030" s="1">
        <f>IFERROR(__xludf.DUMMYFUNCTION("""COMPUTED_VALUE"""),219.0)</f>
        <v>219</v>
      </c>
    </row>
    <row r="1031">
      <c r="A1031" s="1" t="str">
        <f t="shared" si="1"/>
        <v>EN P3834 28</v>
      </c>
      <c r="C1031" s="1" t="str">
        <f t="shared" si="2"/>
        <v>PT P3834</v>
      </c>
      <c r="E1031" s="1" t="str">
        <f>IFERROR(__xludf.DUMMYFUNCTION("SPLIT(A:A,"" "",TRUE,TRUE)"),"EN")</f>
        <v>EN</v>
      </c>
      <c r="F1031" s="1" t="str">
        <f>IFERROR(__xludf.DUMMYFUNCTION("""COMPUTED_VALUE"""),"P3834")</f>
        <v>P3834</v>
      </c>
      <c r="G1031" s="1">
        <f>IFERROR(__xludf.DUMMYFUNCTION("""COMPUTED_VALUE"""),28.0)</f>
        <v>28</v>
      </c>
    </row>
    <row r="1032">
      <c r="A1032" s="1" t="str">
        <f t="shared" si="1"/>
        <v>EN P4940 298</v>
      </c>
      <c r="C1032" s="1" t="str">
        <f t="shared" si="2"/>
        <v>PT P4940</v>
      </c>
      <c r="E1032" s="1" t="str">
        <f>IFERROR(__xludf.DUMMYFUNCTION("SPLIT(A:A,"" "",TRUE,TRUE)"),"EN")</f>
        <v>EN</v>
      </c>
      <c r="F1032" s="1" t="str">
        <f>IFERROR(__xludf.DUMMYFUNCTION("""COMPUTED_VALUE"""),"P4940")</f>
        <v>P4940</v>
      </c>
      <c r="G1032" s="1">
        <f>IFERROR(__xludf.DUMMYFUNCTION("""COMPUTED_VALUE"""),298.0)</f>
        <v>298</v>
      </c>
    </row>
    <row r="1033">
      <c r="A1033" s="1" t="str">
        <f t="shared" si="1"/>
        <v>EN P5341 11</v>
      </c>
      <c r="C1033" s="1" t="str">
        <f t="shared" si="2"/>
        <v>PT P5341</v>
      </c>
      <c r="E1033" s="1" t="str">
        <f>IFERROR(__xludf.DUMMYFUNCTION("SPLIT(A:A,"" "",TRUE,TRUE)"),"EN")</f>
        <v>EN</v>
      </c>
      <c r="F1033" s="1" t="str">
        <f>IFERROR(__xludf.DUMMYFUNCTION("""COMPUTED_VALUE"""),"P5341")</f>
        <v>P5341</v>
      </c>
      <c r="G1033" s="1">
        <f>IFERROR(__xludf.DUMMYFUNCTION("""COMPUTED_VALUE"""),11.0)</f>
        <v>11</v>
      </c>
    </row>
    <row r="1034">
      <c r="A1034" s="1" t="str">
        <f t="shared" si="1"/>
        <v>EN P1621 358</v>
      </c>
      <c r="C1034" s="1" t="str">
        <f t="shared" si="2"/>
        <v>PT P1621</v>
      </c>
      <c r="E1034" s="1" t="str">
        <f>IFERROR(__xludf.DUMMYFUNCTION("SPLIT(A:A,"" "",TRUE,TRUE)"),"EN")</f>
        <v>EN</v>
      </c>
      <c r="F1034" s="1" t="str">
        <f>IFERROR(__xludf.DUMMYFUNCTION("""COMPUTED_VALUE"""),"P1621")</f>
        <v>P1621</v>
      </c>
      <c r="G1034" s="1">
        <f>IFERROR(__xludf.DUMMYFUNCTION("""COMPUTED_VALUE"""),358.0)</f>
        <v>358</v>
      </c>
    </row>
    <row r="1035">
      <c r="A1035" s="1" t="str">
        <f t="shared" si="1"/>
        <v>EN P2613 167</v>
      </c>
      <c r="C1035" s="1" t="str">
        <f t="shared" si="2"/>
        <v>PT P2613</v>
      </c>
      <c r="E1035" s="1" t="str">
        <f>IFERROR(__xludf.DUMMYFUNCTION("SPLIT(A:A,"" "",TRUE,TRUE)"),"EN")</f>
        <v>EN</v>
      </c>
      <c r="F1035" s="1" t="str">
        <f>IFERROR(__xludf.DUMMYFUNCTION("""COMPUTED_VALUE"""),"P2613")</f>
        <v>P2613</v>
      </c>
      <c r="G1035" s="1">
        <f>IFERROR(__xludf.DUMMYFUNCTION("""COMPUTED_VALUE"""),167.0)</f>
        <v>167</v>
      </c>
    </row>
    <row r="1036">
      <c r="A1036" s="1" t="str">
        <f t="shared" si="1"/>
        <v>EN P4412 43</v>
      </c>
      <c r="C1036" s="1" t="str">
        <f t="shared" si="2"/>
        <v>PT P4412</v>
      </c>
      <c r="E1036" s="1" t="str">
        <f>IFERROR(__xludf.DUMMYFUNCTION("SPLIT(A:A,"" "",TRUE,TRUE)"),"EN")</f>
        <v>EN</v>
      </c>
      <c r="F1036" s="1" t="str">
        <f>IFERROR(__xludf.DUMMYFUNCTION("""COMPUTED_VALUE"""),"P4412")</f>
        <v>P4412</v>
      </c>
      <c r="G1036" s="1">
        <f>IFERROR(__xludf.DUMMYFUNCTION("""COMPUTED_VALUE"""),43.0)</f>
        <v>43</v>
      </c>
    </row>
    <row r="1037">
      <c r="A1037" s="1" t="str">
        <f t="shared" si="1"/>
        <v>EN P144 318</v>
      </c>
      <c r="C1037" s="1" t="str">
        <f t="shared" si="2"/>
        <v>PT P144</v>
      </c>
      <c r="E1037" s="1" t="str">
        <f>IFERROR(__xludf.DUMMYFUNCTION("SPLIT(A:A,"" "",TRUE,TRUE)"),"EN")</f>
        <v>EN</v>
      </c>
      <c r="F1037" s="1" t="str">
        <f>IFERROR(__xludf.DUMMYFUNCTION("""COMPUTED_VALUE"""),"P144")</f>
        <v>P144</v>
      </c>
      <c r="G1037" s="1">
        <f>IFERROR(__xludf.DUMMYFUNCTION("""COMPUTED_VALUE"""),318.0)</f>
        <v>318</v>
      </c>
    </row>
    <row r="1038">
      <c r="A1038" s="1" t="str">
        <f t="shared" si="1"/>
        <v>EN P2824 153</v>
      </c>
      <c r="C1038" s="1" t="str">
        <f t="shared" si="2"/>
        <v>PT P2824</v>
      </c>
      <c r="E1038" s="1" t="str">
        <f>IFERROR(__xludf.DUMMYFUNCTION("SPLIT(A:A,"" "",TRUE,TRUE)"),"EN")</f>
        <v>EN</v>
      </c>
      <c r="F1038" s="1" t="str">
        <f>IFERROR(__xludf.DUMMYFUNCTION("""COMPUTED_VALUE"""),"P2824")</f>
        <v>P2824</v>
      </c>
      <c r="G1038" s="1">
        <f>IFERROR(__xludf.DUMMYFUNCTION("""COMPUTED_VALUE"""),153.0)</f>
        <v>153</v>
      </c>
    </row>
    <row r="1039">
      <c r="A1039" s="1" t="str">
        <f t="shared" si="1"/>
        <v>EN P5492 34</v>
      </c>
      <c r="C1039" s="1" t="str">
        <f t="shared" si="2"/>
        <v>PT P5492</v>
      </c>
      <c r="E1039" s="1" t="str">
        <f>IFERROR(__xludf.DUMMYFUNCTION("SPLIT(A:A,"" "",TRUE,TRUE)"),"EN")</f>
        <v>EN</v>
      </c>
      <c r="F1039" s="1" t="str">
        <f>IFERROR(__xludf.DUMMYFUNCTION("""COMPUTED_VALUE"""),"P5492")</f>
        <v>P5492</v>
      </c>
      <c r="G1039" s="1">
        <f>IFERROR(__xludf.DUMMYFUNCTION("""COMPUTED_VALUE"""),34.0)</f>
        <v>34</v>
      </c>
    </row>
    <row r="1040">
      <c r="A1040" s="1" t="str">
        <f t="shared" si="1"/>
        <v>EN P165 129</v>
      </c>
      <c r="C1040" s="1" t="str">
        <f t="shared" si="2"/>
        <v>PT P165</v>
      </c>
      <c r="E1040" s="1" t="str">
        <f>IFERROR(__xludf.DUMMYFUNCTION("SPLIT(A:A,"" "",TRUE,TRUE)"),"EN")</f>
        <v>EN</v>
      </c>
      <c r="F1040" s="1" t="str">
        <f>IFERROR(__xludf.DUMMYFUNCTION("""COMPUTED_VALUE"""),"P165")</f>
        <v>P165</v>
      </c>
      <c r="G1040" s="1">
        <f>IFERROR(__xludf.DUMMYFUNCTION("""COMPUTED_VALUE"""),129.0)</f>
        <v>129</v>
      </c>
    </row>
    <row r="1041">
      <c r="A1041" s="1" t="str">
        <f t="shared" si="1"/>
        <v>EN P1548 339</v>
      </c>
      <c r="C1041" s="1" t="str">
        <f t="shared" si="2"/>
        <v>PT P1548</v>
      </c>
      <c r="E1041" s="1" t="str">
        <f>IFERROR(__xludf.DUMMYFUNCTION("SPLIT(A:A,"" "",TRUE,TRUE)"),"EN")</f>
        <v>EN</v>
      </c>
      <c r="F1041" s="1" t="str">
        <f>IFERROR(__xludf.DUMMYFUNCTION("""COMPUTED_VALUE"""),"P1548")</f>
        <v>P1548</v>
      </c>
      <c r="G1041" s="1">
        <f>IFERROR(__xludf.DUMMYFUNCTION("""COMPUTED_VALUE"""),339.0)</f>
        <v>339</v>
      </c>
    </row>
    <row r="1042">
      <c r="A1042" s="1" t="str">
        <f t="shared" si="1"/>
        <v>EN P137 160</v>
      </c>
      <c r="C1042" s="1" t="str">
        <f t="shared" si="2"/>
        <v>PT P137</v>
      </c>
      <c r="E1042" s="1" t="str">
        <f>IFERROR(__xludf.DUMMYFUNCTION("SPLIT(A:A,"" "",TRUE,TRUE)"),"EN")</f>
        <v>EN</v>
      </c>
      <c r="F1042" s="1" t="str">
        <f>IFERROR(__xludf.DUMMYFUNCTION("""COMPUTED_VALUE"""),"P137")</f>
        <v>P137</v>
      </c>
      <c r="G1042" s="1">
        <f>IFERROR(__xludf.DUMMYFUNCTION("""COMPUTED_VALUE"""),160.0)</f>
        <v>160</v>
      </c>
    </row>
    <row r="1043">
      <c r="A1043" s="1" t="str">
        <f t="shared" si="1"/>
        <v>EN P5504 226</v>
      </c>
      <c r="C1043" s="1" t="str">
        <f t="shared" si="2"/>
        <v>PT P5504</v>
      </c>
      <c r="E1043" s="1" t="str">
        <f>IFERROR(__xludf.DUMMYFUNCTION("SPLIT(A:A,"" "",TRUE,TRUE)"),"EN")</f>
        <v>EN</v>
      </c>
      <c r="F1043" s="1" t="str">
        <f>IFERROR(__xludf.DUMMYFUNCTION("""COMPUTED_VALUE"""),"P5504")</f>
        <v>P5504</v>
      </c>
      <c r="G1043" s="1">
        <f>IFERROR(__xludf.DUMMYFUNCTION("""COMPUTED_VALUE"""),226.0)</f>
        <v>226</v>
      </c>
    </row>
    <row r="1044">
      <c r="A1044" s="1" t="str">
        <f t="shared" si="1"/>
        <v>EN P4282 216</v>
      </c>
      <c r="C1044" s="1" t="str">
        <f t="shared" si="2"/>
        <v>PT P4282</v>
      </c>
      <c r="E1044" s="1" t="str">
        <f>IFERROR(__xludf.DUMMYFUNCTION("SPLIT(A:A,"" "",TRUE,TRUE)"),"EN")</f>
        <v>EN</v>
      </c>
      <c r="F1044" s="1" t="str">
        <f>IFERROR(__xludf.DUMMYFUNCTION("""COMPUTED_VALUE"""),"P4282")</f>
        <v>P4282</v>
      </c>
      <c r="G1044" s="1">
        <f>IFERROR(__xludf.DUMMYFUNCTION("""COMPUTED_VALUE"""),216.0)</f>
        <v>216</v>
      </c>
    </row>
    <row r="1045">
      <c r="A1045" s="1" t="str">
        <f t="shared" si="1"/>
        <v>EN P5301 308</v>
      </c>
      <c r="C1045" s="1" t="str">
        <f t="shared" si="2"/>
        <v>PT P5301</v>
      </c>
      <c r="E1045" s="1" t="str">
        <f>IFERROR(__xludf.DUMMYFUNCTION("SPLIT(A:A,"" "",TRUE,TRUE)"),"EN")</f>
        <v>EN</v>
      </c>
      <c r="F1045" s="1" t="str">
        <f>IFERROR(__xludf.DUMMYFUNCTION("""COMPUTED_VALUE"""),"P5301")</f>
        <v>P5301</v>
      </c>
      <c r="G1045" s="1">
        <f>IFERROR(__xludf.DUMMYFUNCTION("""COMPUTED_VALUE"""),308.0)</f>
        <v>308</v>
      </c>
    </row>
    <row r="1046">
      <c r="A1046" s="1" t="str">
        <f t="shared" si="1"/>
        <v>EN P5432 76</v>
      </c>
      <c r="C1046" s="1" t="str">
        <f t="shared" si="2"/>
        <v>PT P5432</v>
      </c>
      <c r="E1046" s="1" t="str">
        <f>IFERROR(__xludf.DUMMYFUNCTION("SPLIT(A:A,"" "",TRUE,TRUE)"),"EN")</f>
        <v>EN</v>
      </c>
      <c r="F1046" s="1" t="str">
        <f>IFERROR(__xludf.DUMMYFUNCTION("""COMPUTED_VALUE"""),"P5432")</f>
        <v>P5432</v>
      </c>
      <c r="G1046" s="1">
        <f>IFERROR(__xludf.DUMMYFUNCTION("""COMPUTED_VALUE"""),76.0)</f>
        <v>76</v>
      </c>
    </row>
    <row r="1047">
      <c r="A1047" s="1" t="str">
        <f t="shared" si="1"/>
        <v>EN P2262 353</v>
      </c>
      <c r="C1047" s="1" t="str">
        <f t="shared" si="2"/>
        <v>PT P2262</v>
      </c>
      <c r="E1047" s="1" t="str">
        <f>IFERROR(__xludf.DUMMYFUNCTION("SPLIT(A:A,"" "",TRUE,TRUE)"),"EN")</f>
        <v>EN</v>
      </c>
      <c r="F1047" s="1" t="str">
        <f>IFERROR(__xludf.DUMMYFUNCTION("""COMPUTED_VALUE"""),"P2262")</f>
        <v>P2262</v>
      </c>
      <c r="G1047" s="1">
        <f>IFERROR(__xludf.DUMMYFUNCTION("""COMPUTED_VALUE"""),353.0)</f>
        <v>353</v>
      </c>
    </row>
    <row r="1048">
      <c r="A1048" s="1" t="str">
        <f t="shared" si="1"/>
        <v>EN P1310 397</v>
      </c>
      <c r="C1048" s="1" t="str">
        <f t="shared" si="2"/>
        <v>PT P1310</v>
      </c>
      <c r="E1048" s="1" t="str">
        <f>IFERROR(__xludf.DUMMYFUNCTION("SPLIT(A:A,"" "",TRUE,TRUE)"),"EN")</f>
        <v>EN</v>
      </c>
      <c r="F1048" s="1" t="str">
        <f>IFERROR(__xludf.DUMMYFUNCTION("""COMPUTED_VALUE"""),"P1310")</f>
        <v>P1310</v>
      </c>
      <c r="G1048" s="1">
        <f>IFERROR(__xludf.DUMMYFUNCTION("""COMPUTED_VALUE"""),397.0)</f>
        <v>397</v>
      </c>
    </row>
    <row r="1049">
      <c r="A1049" s="1" t="str">
        <f t="shared" si="1"/>
        <v>EN P192 315</v>
      </c>
      <c r="C1049" s="1" t="str">
        <f t="shared" si="2"/>
        <v>PT P192</v>
      </c>
      <c r="E1049" s="1" t="str">
        <f>IFERROR(__xludf.DUMMYFUNCTION("SPLIT(A:A,"" "",TRUE,TRUE)"),"EN")</f>
        <v>EN</v>
      </c>
      <c r="F1049" s="1" t="str">
        <f>IFERROR(__xludf.DUMMYFUNCTION("""COMPUTED_VALUE"""),"P192")</f>
        <v>P192</v>
      </c>
      <c r="G1049" s="1">
        <f>IFERROR(__xludf.DUMMYFUNCTION("""COMPUTED_VALUE"""),315.0)</f>
        <v>315</v>
      </c>
    </row>
    <row r="1050">
      <c r="A1050" s="1" t="str">
        <f t="shared" si="1"/>
        <v>EN P159 276</v>
      </c>
      <c r="C1050" s="1" t="str">
        <f t="shared" si="2"/>
        <v>PT P159</v>
      </c>
      <c r="E1050" s="1" t="str">
        <f>IFERROR(__xludf.DUMMYFUNCTION("SPLIT(A:A,"" "",TRUE,TRUE)"),"EN")</f>
        <v>EN</v>
      </c>
      <c r="F1050" s="1" t="str">
        <f>IFERROR(__xludf.DUMMYFUNCTION("""COMPUTED_VALUE"""),"P159")</f>
        <v>P159</v>
      </c>
      <c r="G1050" s="1">
        <f>IFERROR(__xludf.DUMMYFUNCTION("""COMPUTED_VALUE"""),276.0)</f>
        <v>276</v>
      </c>
    </row>
    <row r="1051">
      <c r="A1051" s="1" t="str">
        <f t="shared" si="1"/>
        <v>EN P531 110</v>
      </c>
      <c r="C1051" s="1" t="str">
        <f t="shared" si="2"/>
        <v>PT P531</v>
      </c>
      <c r="E1051" s="1" t="str">
        <f>IFERROR(__xludf.DUMMYFUNCTION("SPLIT(A:A,"" "",TRUE,TRUE)"),"EN")</f>
        <v>EN</v>
      </c>
      <c r="F1051" s="1" t="str">
        <f>IFERROR(__xludf.DUMMYFUNCTION("""COMPUTED_VALUE"""),"P531")</f>
        <v>P531</v>
      </c>
      <c r="G1051" s="1">
        <f>IFERROR(__xludf.DUMMYFUNCTION("""COMPUTED_VALUE"""),110.0)</f>
        <v>110</v>
      </c>
    </row>
    <row r="1052">
      <c r="A1052" s="1" t="str">
        <f t="shared" si="1"/>
        <v>EN P2602 379</v>
      </c>
      <c r="C1052" s="1" t="str">
        <f t="shared" si="2"/>
        <v>PT P2602</v>
      </c>
      <c r="E1052" s="1" t="str">
        <f>IFERROR(__xludf.DUMMYFUNCTION("SPLIT(A:A,"" "",TRUE,TRUE)"),"EN")</f>
        <v>EN</v>
      </c>
      <c r="F1052" s="1" t="str">
        <f>IFERROR(__xludf.DUMMYFUNCTION("""COMPUTED_VALUE"""),"P2602")</f>
        <v>P2602</v>
      </c>
      <c r="G1052" s="1">
        <f>IFERROR(__xludf.DUMMYFUNCTION("""COMPUTED_VALUE"""),379.0)</f>
        <v>379</v>
      </c>
    </row>
    <row r="1053">
      <c r="A1053" s="1" t="str">
        <f t="shared" si="1"/>
        <v>EN P2132 257</v>
      </c>
      <c r="C1053" s="1" t="str">
        <f t="shared" si="2"/>
        <v>PT P2132</v>
      </c>
      <c r="E1053" s="1" t="str">
        <f>IFERROR(__xludf.DUMMYFUNCTION("SPLIT(A:A,"" "",TRUE,TRUE)"),"EN")</f>
        <v>EN</v>
      </c>
      <c r="F1053" s="1" t="str">
        <f>IFERROR(__xludf.DUMMYFUNCTION("""COMPUTED_VALUE"""),"P2132")</f>
        <v>P2132</v>
      </c>
      <c r="G1053" s="1">
        <f>IFERROR(__xludf.DUMMYFUNCTION("""COMPUTED_VALUE"""),257.0)</f>
        <v>257</v>
      </c>
    </row>
    <row r="1054">
      <c r="A1054" s="1" t="str">
        <f t="shared" si="1"/>
        <v>EN P3070 95</v>
      </c>
      <c r="C1054" s="1" t="str">
        <f t="shared" si="2"/>
        <v>PT P3070</v>
      </c>
      <c r="E1054" s="1" t="str">
        <f>IFERROR(__xludf.DUMMYFUNCTION("SPLIT(A:A,"" "",TRUE,TRUE)"),"EN")</f>
        <v>EN</v>
      </c>
      <c r="F1054" s="1" t="str">
        <f>IFERROR(__xludf.DUMMYFUNCTION("""COMPUTED_VALUE"""),"P3070")</f>
        <v>P3070</v>
      </c>
      <c r="G1054" s="1">
        <f>IFERROR(__xludf.DUMMYFUNCTION("""COMPUTED_VALUE"""),95.0)</f>
        <v>95</v>
      </c>
    </row>
    <row r="1055">
      <c r="A1055" s="1" t="str">
        <f t="shared" si="1"/>
        <v>EN P4858 382</v>
      </c>
      <c r="C1055" s="1" t="str">
        <f t="shared" si="2"/>
        <v>PT P4858</v>
      </c>
      <c r="E1055" s="1" t="str">
        <f>IFERROR(__xludf.DUMMYFUNCTION("SPLIT(A:A,"" "",TRUE,TRUE)"),"EN")</f>
        <v>EN</v>
      </c>
      <c r="F1055" s="1" t="str">
        <f>IFERROR(__xludf.DUMMYFUNCTION("""COMPUTED_VALUE"""),"P4858")</f>
        <v>P4858</v>
      </c>
      <c r="G1055" s="1">
        <f>IFERROR(__xludf.DUMMYFUNCTION("""COMPUTED_VALUE"""),382.0)</f>
        <v>382</v>
      </c>
    </row>
    <row r="1056">
      <c r="A1056" s="1" t="str">
        <f t="shared" si="1"/>
        <v>EN P3825 52</v>
      </c>
      <c r="C1056" s="1" t="str">
        <f t="shared" si="2"/>
        <v>PT P3825</v>
      </c>
      <c r="E1056" s="1" t="str">
        <f>IFERROR(__xludf.DUMMYFUNCTION("SPLIT(A:A,"" "",TRUE,TRUE)"),"EN")</f>
        <v>EN</v>
      </c>
      <c r="F1056" s="1" t="str">
        <f>IFERROR(__xludf.DUMMYFUNCTION("""COMPUTED_VALUE"""),"P3825")</f>
        <v>P3825</v>
      </c>
      <c r="G1056" s="1">
        <f>IFERROR(__xludf.DUMMYFUNCTION("""COMPUTED_VALUE"""),52.0)</f>
        <v>52</v>
      </c>
    </row>
    <row r="1057">
      <c r="A1057" s="1" t="str">
        <f t="shared" si="1"/>
        <v>EN P594 278</v>
      </c>
      <c r="C1057" s="1" t="str">
        <f t="shared" si="2"/>
        <v>PT P594</v>
      </c>
      <c r="E1057" s="1" t="str">
        <f>IFERROR(__xludf.DUMMYFUNCTION("SPLIT(A:A,"" "",TRUE,TRUE)"),"EN")</f>
        <v>EN</v>
      </c>
      <c r="F1057" s="1" t="str">
        <f>IFERROR(__xludf.DUMMYFUNCTION("""COMPUTED_VALUE"""),"P594")</f>
        <v>P594</v>
      </c>
      <c r="G1057" s="1">
        <f>IFERROR(__xludf.DUMMYFUNCTION("""COMPUTED_VALUE"""),278.0)</f>
        <v>278</v>
      </c>
    </row>
    <row r="1058">
      <c r="A1058" s="1" t="str">
        <f t="shared" si="1"/>
        <v>EN P1103 354</v>
      </c>
      <c r="C1058" s="1" t="str">
        <f t="shared" si="2"/>
        <v>PT P1103</v>
      </c>
      <c r="E1058" s="1" t="str">
        <f>IFERROR(__xludf.DUMMYFUNCTION("SPLIT(A:A,"" "",TRUE,TRUE)"),"EN")</f>
        <v>EN</v>
      </c>
      <c r="F1058" s="1" t="str">
        <f>IFERROR(__xludf.DUMMYFUNCTION("""COMPUTED_VALUE"""),"P1103")</f>
        <v>P1103</v>
      </c>
      <c r="G1058" s="1">
        <f>IFERROR(__xludf.DUMMYFUNCTION("""COMPUTED_VALUE"""),354.0)</f>
        <v>354</v>
      </c>
    </row>
    <row r="1059">
      <c r="A1059" s="1" t="str">
        <f t="shared" si="1"/>
        <v>EN P5253 302</v>
      </c>
      <c r="C1059" s="1" t="str">
        <f t="shared" si="2"/>
        <v>PT P5253</v>
      </c>
      <c r="E1059" s="1" t="str">
        <f>IFERROR(__xludf.DUMMYFUNCTION("SPLIT(A:A,"" "",TRUE,TRUE)"),"EN")</f>
        <v>EN</v>
      </c>
      <c r="F1059" s="1" t="str">
        <f>IFERROR(__xludf.DUMMYFUNCTION("""COMPUTED_VALUE"""),"P5253")</f>
        <v>P5253</v>
      </c>
      <c r="G1059" s="1">
        <f>IFERROR(__xludf.DUMMYFUNCTION("""COMPUTED_VALUE"""),302.0)</f>
        <v>302</v>
      </c>
    </row>
    <row r="1060">
      <c r="A1060" s="1" t="str">
        <f t="shared" si="1"/>
        <v>EN P5992 161</v>
      </c>
      <c r="C1060" s="1" t="str">
        <f t="shared" si="2"/>
        <v>PT P5992</v>
      </c>
      <c r="E1060" s="1" t="str">
        <f>IFERROR(__xludf.DUMMYFUNCTION("SPLIT(A:A,"" "",TRUE,TRUE)"),"EN")</f>
        <v>EN</v>
      </c>
      <c r="F1060" s="1" t="str">
        <f>IFERROR(__xludf.DUMMYFUNCTION("""COMPUTED_VALUE"""),"P5992")</f>
        <v>P5992</v>
      </c>
      <c r="G1060" s="1">
        <f>IFERROR(__xludf.DUMMYFUNCTION("""COMPUTED_VALUE"""),161.0)</f>
        <v>161</v>
      </c>
    </row>
    <row r="1061">
      <c r="A1061" s="1" t="str">
        <f t="shared" si="1"/>
        <v>EN P5133 38</v>
      </c>
      <c r="C1061" s="1" t="str">
        <f t="shared" si="2"/>
        <v>PT P5133</v>
      </c>
      <c r="E1061" s="1" t="str">
        <f>IFERROR(__xludf.DUMMYFUNCTION("SPLIT(A:A,"" "",TRUE,TRUE)"),"EN")</f>
        <v>EN</v>
      </c>
      <c r="F1061" s="1" t="str">
        <f>IFERROR(__xludf.DUMMYFUNCTION("""COMPUTED_VALUE"""),"P5133")</f>
        <v>P5133</v>
      </c>
      <c r="G1061" s="1">
        <f>IFERROR(__xludf.DUMMYFUNCTION("""COMPUTED_VALUE"""),38.0)</f>
        <v>38</v>
      </c>
    </row>
    <row r="1062">
      <c r="A1062" s="1" t="str">
        <f t="shared" si="1"/>
        <v>EN P509 102</v>
      </c>
      <c r="C1062" s="1" t="str">
        <f t="shared" si="2"/>
        <v>PT P509</v>
      </c>
      <c r="E1062" s="1" t="str">
        <f>IFERROR(__xludf.DUMMYFUNCTION("SPLIT(A:A,"" "",TRUE,TRUE)"),"EN")</f>
        <v>EN</v>
      </c>
      <c r="F1062" s="1" t="str">
        <f>IFERROR(__xludf.DUMMYFUNCTION("""COMPUTED_VALUE"""),"P509")</f>
        <v>P509</v>
      </c>
      <c r="G1062" s="1">
        <f>IFERROR(__xludf.DUMMYFUNCTION("""COMPUTED_VALUE"""),102.0)</f>
        <v>102</v>
      </c>
    </row>
    <row r="1063">
      <c r="A1063" s="1" t="str">
        <f t="shared" si="1"/>
        <v>EN P4352 245</v>
      </c>
      <c r="C1063" s="1" t="str">
        <f t="shared" si="2"/>
        <v>PT P4352</v>
      </c>
      <c r="E1063" s="1" t="str">
        <f>IFERROR(__xludf.DUMMYFUNCTION("SPLIT(A:A,"" "",TRUE,TRUE)"),"EN")</f>
        <v>EN</v>
      </c>
      <c r="F1063" s="1" t="str">
        <f>IFERROR(__xludf.DUMMYFUNCTION("""COMPUTED_VALUE"""),"P4352")</f>
        <v>P4352</v>
      </c>
      <c r="G1063" s="1">
        <f>IFERROR(__xludf.DUMMYFUNCTION("""COMPUTED_VALUE"""),245.0)</f>
        <v>245</v>
      </c>
    </row>
    <row r="1064">
      <c r="A1064" s="1" t="str">
        <f t="shared" si="1"/>
        <v>EN P3826 325</v>
      </c>
      <c r="C1064" s="1" t="str">
        <f t="shared" si="2"/>
        <v>PT P3826</v>
      </c>
      <c r="E1064" s="1" t="str">
        <f>IFERROR(__xludf.DUMMYFUNCTION("SPLIT(A:A,"" "",TRUE,TRUE)"),"EN")</f>
        <v>EN</v>
      </c>
      <c r="F1064" s="1" t="str">
        <f>IFERROR(__xludf.DUMMYFUNCTION("""COMPUTED_VALUE"""),"P3826")</f>
        <v>P3826</v>
      </c>
      <c r="G1064" s="1">
        <f>IFERROR(__xludf.DUMMYFUNCTION("""COMPUTED_VALUE"""),325.0)</f>
        <v>325</v>
      </c>
    </row>
    <row r="1065">
      <c r="A1065" s="1" t="str">
        <f t="shared" si="1"/>
        <v>EN P3198 72</v>
      </c>
      <c r="C1065" s="1" t="str">
        <f t="shared" si="2"/>
        <v>PT P3198</v>
      </c>
      <c r="E1065" s="1" t="str">
        <f>IFERROR(__xludf.DUMMYFUNCTION("SPLIT(A:A,"" "",TRUE,TRUE)"),"EN")</f>
        <v>EN</v>
      </c>
      <c r="F1065" s="1" t="str">
        <f>IFERROR(__xludf.DUMMYFUNCTION("""COMPUTED_VALUE"""),"P3198")</f>
        <v>P3198</v>
      </c>
      <c r="G1065" s="1">
        <f>IFERROR(__xludf.DUMMYFUNCTION("""COMPUTED_VALUE"""),72.0)</f>
        <v>72</v>
      </c>
    </row>
    <row r="1066">
      <c r="A1066" s="1" t="str">
        <f t="shared" si="1"/>
        <v>EN P797 33</v>
      </c>
      <c r="C1066" s="1" t="str">
        <f t="shared" si="2"/>
        <v>PT P797</v>
      </c>
      <c r="E1066" s="1" t="str">
        <f>IFERROR(__xludf.DUMMYFUNCTION("SPLIT(A:A,"" "",TRUE,TRUE)"),"EN")</f>
        <v>EN</v>
      </c>
      <c r="F1066" s="1" t="str">
        <f>IFERROR(__xludf.DUMMYFUNCTION("""COMPUTED_VALUE"""),"P797")</f>
        <v>P797</v>
      </c>
      <c r="G1066" s="1">
        <f>IFERROR(__xludf.DUMMYFUNCTION("""COMPUTED_VALUE"""),33.0)</f>
        <v>33</v>
      </c>
    </row>
    <row r="1067">
      <c r="A1067" s="1" t="str">
        <f t="shared" si="1"/>
        <v>EN P50 83</v>
      </c>
      <c r="C1067" s="1" t="str">
        <f t="shared" si="2"/>
        <v>PT P50</v>
      </c>
      <c r="E1067" s="1" t="str">
        <f>IFERROR(__xludf.DUMMYFUNCTION("SPLIT(A:A,"" "",TRUE,TRUE)"),"EN")</f>
        <v>EN</v>
      </c>
      <c r="F1067" s="1" t="str">
        <f>IFERROR(__xludf.DUMMYFUNCTION("""COMPUTED_VALUE"""),"P50")</f>
        <v>P50</v>
      </c>
      <c r="G1067" s="1">
        <f>IFERROR(__xludf.DUMMYFUNCTION("""COMPUTED_VALUE"""),83.0)</f>
        <v>83</v>
      </c>
    </row>
    <row r="1068">
      <c r="A1068" s="1" t="str">
        <f t="shared" si="1"/>
        <v>EN P2814 116</v>
      </c>
      <c r="C1068" s="1" t="str">
        <f t="shared" si="2"/>
        <v>PT P2814</v>
      </c>
      <c r="E1068" s="1" t="str">
        <f>IFERROR(__xludf.DUMMYFUNCTION("SPLIT(A:A,"" "",TRUE,TRUE)"),"EN")</f>
        <v>EN</v>
      </c>
      <c r="F1068" s="1" t="str">
        <f>IFERROR(__xludf.DUMMYFUNCTION("""COMPUTED_VALUE"""),"P2814")</f>
        <v>P2814</v>
      </c>
      <c r="G1068" s="1">
        <f>IFERROR(__xludf.DUMMYFUNCTION("""COMPUTED_VALUE"""),116.0)</f>
        <v>116</v>
      </c>
    </row>
    <row r="1069">
      <c r="A1069" s="1" t="str">
        <f t="shared" si="1"/>
        <v>EN P1939 177</v>
      </c>
      <c r="C1069" s="1" t="str">
        <f t="shared" si="2"/>
        <v>PT P1939</v>
      </c>
      <c r="E1069" s="1" t="str">
        <f>IFERROR(__xludf.DUMMYFUNCTION("SPLIT(A:A,"" "",TRUE,TRUE)"),"EN")</f>
        <v>EN</v>
      </c>
      <c r="F1069" s="1" t="str">
        <f>IFERROR(__xludf.DUMMYFUNCTION("""COMPUTED_VALUE"""),"P1939")</f>
        <v>P1939</v>
      </c>
      <c r="G1069" s="1">
        <f>IFERROR(__xludf.DUMMYFUNCTION("""COMPUTED_VALUE"""),177.0)</f>
        <v>177</v>
      </c>
    </row>
    <row r="1070">
      <c r="A1070" s="1" t="str">
        <f t="shared" si="1"/>
        <v>EN P1599 381</v>
      </c>
      <c r="C1070" s="1" t="str">
        <f t="shared" si="2"/>
        <v>PT P1599</v>
      </c>
      <c r="E1070" s="1" t="str">
        <f>IFERROR(__xludf.DUMMYFUNCTION("SPLIT(A:A,"" "",TRUE,TRUE)"),"EN")</f>
        <v>EN</v>
      </c>
      <c r="F1070" s="1" t="str">
        <f>IFERROR(__xludf.DUMMYFUNCTION("""COMPUTED_VALUE"""),"P1599")</f>
        <v>P1599</v>
      </c>
      <c r="G1070" s="1">
        <f>IFERROR(__xludf.DUMMYFUNCTION("""COMPUTED_VALUE"""),381.0)</f>
        <v>381</v>
      </c>
    </row>
    <row r="1071">
      <c r="A1071" s="1" t="str">
        <f t="shared" si="1"/>
        <v>EN P1044 82</v>
      </c>
      <c r="C1071" s="1" t="str">
        <f t="shared" si="2"/>
        <v>PT P1044</v>
      </c>
      <c r="E1071" s="1" t="str">
        <f>IFERROR(__xludf.DUMMYFUNCTION("SPLIT(A:A,"" "",TRUE,TRUE)"),"EN")</f>
        <v>EN</v>
      </c>
      <c r="F1071" s="1" t="str">
        <f>IFERROR(__xludf.DUMMYFUNCTION("""COMPUTED_VALUE"""),"P1044")</f>
        <v>P1044</v>
      </c>
      <c r="G1071" s="1">
        <f>IFERROR(__xludf.DUMMYFUNCTION("""COMPUTED_VALUE"""),82.0)</f>
        <v>82</v>
      </c>
    </row>
    <row r="1072">
      <c r="A1072" s="1" t="str">
        <f t="shared" si="1"/>
        <v>EN P1778 226</v>
      </c>
      <c r="C1072" s="1" t="str">
        <f t="shared" si="2"/>
        <v>PT P1778</v>
      </c>
      <c r="E1072" s="1" t="str">
        <f>IFERROR(__xludf.DUMMYFUNCTION("SPLIT(A:A,"" "",TRUE,TRUE)"),"EN")</f>
        <v>EN</v>
      </c>
      <c r="F1072" s="1" t="str">
        <f>IFERROR(__xludf.DUMMYFUNCTION("""COMPUTED_VALUE"""),"P1778")</f>
        <v>P1778</v>
      </c>
      <c r="G1072" s="1">
        <f>IFERROR(__xludf.DUMMYFUNCTION("""COMPUTED_VALUE"""),226.0)</f>
        <v>226</v>
      </c>
    </row>
    <row r="1073">
      <c r="A1073" s="1" t="str">
        <f t="shared" si="1"/>
        <v>EN P4229 297</v>
      </c>
      <c r="C1073" s="1" t="str">
        <f t="shared" si="2"/>
        <v>PT P4229</v>
      </c>
      <c r="E1073" s="1" t="str">
        <f>IFERROR(__xludf.DUMMYFUNCTION("SPLIT(A:A,"" "",TRUE,TRUE)"),"EN")</f>
        <v>EN</v>
      </c>
      <c r="F1073" s="1" t="str">
        <f>IFERROR(__xludf.DUMMYFUNCTION("""COMPUTED_VALUE"""),"P4229")</f>
        <v>P4229</v>
      </c>
      <c r="G1073" s="1">
        <f>IFERROR(__xludf.DUMMYFUNCTION("""COMPUTED_VALUE"""),297.0)</f>
        <v>297</v>
      </c>
    </row>
    <row r="1074">
      <c r="A1074" s="1" t="str">
        <f t="shared" si="1"/>
        <v>EN P4036 351</v>
      </c>
      <c r="C1074" s="1" t="str">
        <f t="shared" si="2"/>
        <v>PT P4036</v>
      </c>
      <c r="E1074" s="1" t="str">
        <f>IFERROR(__xludf.DUMMYFUNCTION("SPLIT(A:A,"" "",TRUE,TRUE)"),"EN")</f>
        <v>EN</v>
      </c>
      <c r="F1074" s="1" t="str">
        <f>IFERROR(__xludf.DUMMYFUNCTION("""COMPUTED_VALUE"""),"P4036")</f>
        <v>P4036</v>
      </c>
      <c r="G1074" s="1">
        <f>IFERROR(__xludf.DUMMYFUNCTION("""COMPUTED_VALUE"""),351.0)</f>
        <v>351</v>
      </c>
    </row>
    <row r="1075">
      <c r="A1075" s="1" t="str">
        <f t="shared" si="1"/>
        <v>EN P4261 349</v>
      </c>
      <c r="C1075" s="1" t="str">
        <f t="shared" si="2"/>
        <v>PT P4261</v>
      </c>
      <c r="E1075" s="1" t="str">
        <f>IFERROR(__xludf.DUMMYFUNCTION("SPLIT(A:A,"" "",TRUE,TRUE)"),"EN")</f>
        <v>EN</v>
      </c>
      <c r="F1075" s="1" t="str">
        <f>IFERROR(__xludf.DUMMYFUNCTION("""COMPUTED_VALUE"""),"P4261")</f>
        <v>P4261</v>
      </c>
      <c r="G1075" s="1">
        <f>IFERROR(__xludf.DUMMYFUNCTION("""COMPUTED_VALUE"""),349.0)</f>
        <v>349</v>
      </c>
    </row>
    <row r="1076">
      <c r="A1076" s="1" t="str">
        <f t="shared" si="1"/>
        <v>EN P5297 58</v>
      </c>
      <c r="C1076" s="1" t="str">
        <f t="shared" si="2"/>
        <v>PT P5297</v>
      </c>
      <c r="E1076" s="1" t="str">
        <f>IFERROR(__xludf.DUMMYFUNCTION("SPLIT(A:A,"" "",TRUE,TRUE)"),"EN")</f>
        <v>EN</v>
      </c>
      <c r="F1076" s="1" t="str">
        <f>IFERROR(__xludf.DUMMYFUNCTION("""COMPUTED_VALUE"""),"P5297")</f>
        <v>P5297</v>
      </c>
      <c r="G1076" s="1">
        <f>IFERROR(__xludf.DUMMYFUNCTION("""COMPUTED_VALUE"""),58.0)</f>
        <v>58</v>
      </c>
    </row>
    <row r="1077">
      <c r="A1077" s="1" t="str">
        <f t="shared" si="1"/>
        <v>EN P4612 242</v>
      </c>
      <c r="C1077" s="1" t="str">
        <f t="shared" si="2"/>
        <v>PT P4612</v>
      </c>
      <c r="E1077" s="1" t="str">
        <f>IFERROR(__xludf.DUMMYFUNCTION("SPLIT(A:A,"" "",TRUE,TRUE)"),"EN")</f>
        <v>EN</v>
      </c>
      <c r="F1077" s="1" t="str">
        <f>IFERROR(__xludf.DUMMYFUNCTION("""COMPUTED_VALUE"""),"P4612")</f>
        <v>P4612</v>
      </c>
      <c r="G1077" s="1">
        <f>IFERROR(__xludf.DUMMYFUNCTION("""COMPUTED_VALUE"""),242.0)</f>
        <v>242</v>
      </c>
    </row>
    <row r="1078">
      <c r="A1078" s="1" t="str">
        <f t="shared" si="1"/>
        <v>EN P5654 267</v>
      </c>
      <c r="C1078" s="1" t="str">
        <f t="shared" si="2"/>
        <v>PT P5654</v>
      </c>
      <c r="E1078" s="1" t="str">
        <f>IFERROR(__xludf.DUMMYFUNCTION("SPLIT(A:A,"" "",TRUE,TRUE)"),"EN")</f>
        <v>EN</v>
      </c>
      <c r="F1078" s="1" t="str">
        <f>IFERROR(__xludf.DUMMYFUNCTION("""COMPUTED_VALUE"""),"P5654")</f>
        <v>P5654</v>
      </c>
      <c r="G1078" s="1">
        <f>IFERROR(__xludf.DUMMYFUNCTION("""COMPUTED_VALUE"""),267.0)</f>
        <v>267</v>
      </c>
    </row>
    <row r="1079">
      <c r="A1079" s="1" t="str">
        <f t="shared" si="1"/>
        <v>EN P2617 39</v>
      </c>
      <c r="C1079" s="1" t="str">
        <f t="shared" si="2"/>
        <v>PT P2617</v>
      </c>
      <c r="E1079" s="1" t="str">
        <f>IFERROR(__xludf.DUMMYFUNCTION("SPLIT(A:A,"" "",TRUE,TRUE)"),"EN")</f>
        <v>EN</v>
      </c>
      <c r="F1079" s="1" t="str">
        <f>IFERROR(__xludf.DUMMYFUNCTION("""COMPUTED_VALUE"""),"P2617")</f>
        <v>P2617</v>
      </c>
      <c r="G1079" s="1">
        <f>IFERROR(__xludf.DUMMYFUNCTION("""COMPUTED_VALUE"""),39.0)</f>
        <v>39</v>
      </c>
    </row>
    <row r="1080">
      <c r="A1080" s="1" t="str">
        <f t="shared" si="1"/>
        <v>EN P5823 154</v>
      </c>
      <c r="C1080" s="1" t="str">
        <f t="shared" si="2"/>
        <v>PT P5823</v>
      </c>
      <c r="E1080" s="1" t="str">
        <f>IFERROR(__xludf.DUMMYFUNCTION("SPLIT(A:A,"" "",TRUE,TRUE)"),"EN")</f>
        <v>EN</v>
      </c>
      <c r="F1080" s="1" t="str">
        <f>IFERROR(__xludf.DUMMYFUNCTION("""COMPUTED_VALUE"""),"P5823")</f>
        <v>P5823</v>
      </c>
      <c r="G1080" s="1">
        <f>IFERROR(__xludf.DUMMYFUNCTION("""COMPUTED_VALUE"""),154.0)</f>
        <v>154</v>
      </c>
    </row>
    <row r="1081">
      <c r="A1081" s="1" t="str">
        <f t="shared" si="1"/>
        <v>EN P2375 299</v>
      </c>
      <c r="C1081" s="1" t="str">
        <f t="shared" si="2"/>
        <v>PT P2375</v>
      </c>
      <c r="E1081" s="1" t="str">
        <f>IFERROR(__xludf.DUMMYFUNCTION("SPLIT(A:A,"" "",TRUE,TRUE)"),"EN")</f>
        <v>EN</v>
      </c>
      <c r="F1081" s="1" t="str">
        <f>IFERROR(__xludf.DUMMYFUNCTION("""COMPUTED_VALUE"""),"P2375")</f>
        <v>P2375</v>
      </c>
      <c r="G1081" s="1">
        <f>IFERROR(__xludf.DUMMYFUNCTION("""COMPUTED_VALUE"""),299.0)</f>
        <v>299</v>
      </c>
    </row>
    <row r="1082">
      <c r="A1082" s="1" t="str">
        <f t="shared" si="1"/>
        <v>EN P1550 119</v>
      </c>
      <c r="C1082" s="1" t="str">
        <f t="shared" si="2"/>
        <v>PT P1550</v>
      </c>
      <c r="E1082" s="1" t="str">
        <f>IFERROR(__xludf.DUMMYFUNCTION("SPLIT(A:A,"" "",TRUE,TRUE)"),"EN")</f>
        <v>EN</v>
      </c>
      <c r="F1082" s="1" t="str">
        <f>IFERROR(__xludf.DUMMYFUNCTION("""COMPUTED_VALUE"""),"P1550")</f>
        <v>P1550</v>
      </c>
      <c r="G1082" s="1">
        <f>IFERROR(__xludf.DUMMYFUNCTION("""COMPUTED_VALUE"""),119.0)</f>
        <v>119</v>
      </c>
    </row>
    <row r="1083">
      <c r="A1083" s="1" t="str">
        <f t="shared" si="1"/>
        <v>EN P3090 11</v>
      </c>
      <c r="C1083" s="1" t="str">
        <f t="shared" si="2"/>
        <v>PT P3090</v>
      </c>
      <c r="E1083" s="1" t="str">
        <f>IFERROR(__xludf.DUMMYFUNCTION("SPLIT(A:A,"" "",TRUE,TRUE)"),"EN")</f>
        <v>EN</v>
      </c>
      <c r="F1083" s="1" t="str">
        <f>IFERROR(__xludf.DUMMYFUNCTION("""COMPUTED_VALUE"""),"P3090")</f>
        <v>P3090</v>
      </c>
      <c r="G1083" s="1">
        <f>IFERROR(__xludf.DUMMYFUNCTION("""COMPUTED_VALUE"""),11.0)</f>
        <v>11</v>
      </c>
    </row>
    <row r="1084">
      <c r="A1084" s="1" t="str">
        <f t="shared" si="1"/>
        <v>EN P2819 400</v>
      </c>
      <c r="C1084" s="1" t="str">
        <f t="shared" si="2"/>
        <v>PT P2819</v>
      </c>
      <c r="E1084" s="1" t="str">
        <f>IFERROR(__xludf.DUMMYFUNCTION("SPLIT(A:A,"" "",TRUE,TRUE)"),"EN")</f>
        <v>EN</v>
      </c>
      <c r="F1084" s="1" t="str">
        <f>IFERROR(__xludf.DUMMYFUNCTION("""COMPUTED_VALUE"""),"P2819")</f>
        <v>P2819</v>
      </c>
      <c r="G1084" s="1">
        <f>IFERROR(__xludf.DUMMYFUNCTION("""COMPUTED_VALUE"""),400.0)</f>
        <v>400</v>
      </c>
    </row>
    <row r="1085">
      <c r="A1085" s="1" t="str">
        <f t="shared" si="1"/>
        <v>EN P472 84</v>
      </c>
      <c r="C1085" s="1" t="str">
        <f t="shared" si="2"/>
        <v>PT P472</v>
      </c>
      <c r="E1085" s="1" t="str">
        <f>IFERROR(__xludf.DUMMYFUNCTION("SPLIT(A:A,"" "",TRUE,TRUE)"),"EN")</f>
        <v>EN</v>
      </c>
      <c r="F1085" s="1" t="str">
        <f>IFERROR(__xludf.DUMMYFUNCTION("""COMPUTED_VALUE"""),"P472")</f>
        <v>P472</v>
      </c>
      <c r="G1085" s="1">
        <f>IFERROR(__xludf.DUMMYFUNCTION("""COMPUTED_VALUE"""),84.0)</f>
        <v>84</v>
      </c>
    </row>
    <row r="1086">
      <c r="A1086" s="1" t="str">
        <f t="shared" si="1"/>
        <v>EN P5737 275</v>
      </c>
      <c r="C1086" s="1" t="str">
        <f t="shared" si="2"/>
        <v>PT P5737</v>
      </c>
      <c r="E1086" s="1" t="str">
        <f>IFERROR(__xludf.DUMMYFUNCTION("SPLIT(A:A,"" "",TRUE,TRUE)"),"EN")</f>
        <v>EN</v>
      </c>
      <c r="F1086" s="1" t="str">
        <f>IFERROR(__xludf.DUMMYFUNCTION("""COMPUTED_VALUE"""),"P5737")</f>
        <v>P5737</v>
      </c>
      <c r="G1086" s="1">
        <f>IFERROR(__xludf.DUMMYFUNCTION("""COMPUTED_VALUE"""),275.0)</f>
        <v>275</v>
      </c>
    </row>
    <row r="1087">
      <c r="A1087" s="1" t="str">
        <f t="shared" si="1"/>
        <v>EN P546 343</v>
      </c>
      <c r="C1087" s="1" t="str">
        <f t="shared" si="2"/>
        <v>PT P546</v>
      </c>
      <c r="E1087" s="1" t="str">
        <f>IFERROR(__xludf.DUMMYFUNCTION("SPLIT(A:A,"" "",TRUE,TRUE)"),"EN")</f>
        <v>EN</v>
      </c>
      <c r="F1087" s="1" t="str">
        <f>IFERROR(__xludf.DUMMYFUNCTION("""COMPUTED_VALUE"""),"P546")</f>
        <v>P546</v>
      </c>
      <c r="G1087" s="1">
        <f>IFERROR(__xludf.DUMMYFUNCTION("""COMPUTED_VALUE"""),343.0)</f>
        <v>343</v>
      </c>
    </row>
    <row r="1088">
      <c r="A1088" s="1" t="str">
        <f t="shared" si="1"/>
        <v>EN P1761 222</v>
      </c>
      <c r="C1088" s="1" t="str">
        <f t="shared" si="2"/>
        <v>PT P1761</v>
      </c>
      <c r="E1088" s="1" t="str">
        <f>IFERROR(__xludf.DUMMYFUNCTION("SPLIT(A:A,"" "",TRUE,TRUE)"),"EN")</f>
        <v>EN</v>
      </c>
      <c r="F1088" s="1" t="str">
        <f>IFERROR(__xludf.DUMMYFUNCTION("""COMPUTED_VALUE"""),"P1761")</f>
        <v>P1761</v>
      </c>
      <c r="G1088" s="1">
        <f>IFERROR(__xludf.DUMMYFUNCTION("""COMPUTED_VALUE"""),222.0)</f>
        <v>222</v>
      </c>
    </row>
    <row r="1089">
      <c r="A1089" s="1" t="str">
        <f t="shared" si="1"/>
        <v>EN P2499 295</v>
      </c>
      <c r="C1089" s="1" t="str">
        <f t="shared" si="2"/>
        <v>PT P2499</v>
      </c>
      <c r="E1089" s="1" t="str">
        <f>IFERROR(__xludf.DUMMYFUNCTION("SPLIT(A:A,"" "",TRUE,TRUE)"),"EN")</f>
        <v>EN</v>
      </c>
      <c r="F1089" s="1" t="str">
        <f>IFERROR(__xludf.DUMMYFUNCTION("""COMPUTED_VALUE"""),"P2499")</f>
        <v>P2499</v>
      </c>
      <c r="G1089" s="1">
        <f>IFERROR(__xludf.DUMMYFUNCTION("""COMPUTED_VALUE"""),295.0)</f>
        <v>295</v>
      </c>
    </row>
    <row r="1090">
      <c r="A1090" s="1" t="str">
        <f t="shared" si="1"/>
        <v>EN P361 252</v>
      </c>
      <c r="C1090" s="1" t="str">
        <f t="shared" si="2"/>
        <v>PT P361</v>
      </c>
      <c r="E1090" s="1" t="str">
        <f>IFERROR(__xludf.DUMMYFUNCTION("SPLIT(A:A,"" "",TRUE,TRUE)"),"EN")</f>
        <v>EN</v>
      </c>
      <c r="F1090" s="1" t="str">
        <f>IFERROR(__xludf.DUMMYFUNCTION("""COMPUTED_VALUE"""),"P361")</f>
        <v>P361</v>
      </c>
      <c r="G1090" s="1">
        <f>IFERROR(__xludf.DUMMYFUNCTION("""COMPUTED_VALUE"""),252.0)</f>
        <v>252</v>
      </c>
    </row>
    <row r="1091">
      <c r="A1091" s="1" t="str">
        <f t="shared" si="1"/>
        <v>EN P4291 199</v>
      </c>
      <c r="C1091" s="1" t="str">
        <f t="shared" si="2"/>
        <v>PT P4291</v>
      </c>
      <c r="E1091" s="1" t="str">
        <f>IFERROR(__xludf.DUMMYFUNCTION("SPLIT(A:A,"" "",TRUE,TRUE)"),"EN")</f>
        <v>EN</v>
      </c>
      <c r="F1091" s="1" t="str">
        <f>IFERROR(__xludf.DUMMYFUNCTION("""COMPUTED_VALUE"""),"P4291")</f>
        <v>P4291</v>
      </c>
      <c r="G1091" s="1">
        <f>IFERROR(__xludf.DUMMYFUNCTION("""COMPUTED_VALUE"""),199.0)</f>
        <v>199</v>
      </c>
    </row>
    <row r="1092">
      <c r="A1092" s="1" t="str">
        <f t="shared" si="1"/>
        <v>EN P3336 312</v>
      </c>
      <c r="C1092" s="1" t="str">
        <f t="shared" si="2"/>
        <v>PT P3336</v>
      </c>
      <c r="E1092" s="1" t="str">
        <f>IFERROR(__xludf.DUMMYFUNCTION("SPLIT(A:A,"" "",TRUE,TRUE)"),"EN")</f>
        <v>EN</v>
      </c>
      <c r="F1092" s="1" t="str">
        <f>IFERROR(__xludf.DUMMYFUNCTION("""COMPUTED_VALUE"""),"P3336")</f>
        <v>P3336</v>
      </c>
      <c r="G1092" s="1">
        <f>IFERROR(__xludf.DUMMYFUNCTION("""COMPUTED_VALUE"""),312.0)</f>
        <v>312</v>
      </c>
    </row>
    <row r="1093">
      <c r="A1093" s="1" t="str">
        <f t="shared" si="1"/>
        <v>EN P3436 105</v>
      </c>
      <c r="C1093" s="1" t="str">
        <f t="shared" si="2"/>
        <v>PT P3436</v>
      </c>
      <c r="E1093" s="1" t="str">
        <f>IFERROR(__xludf.DUMMYFUNCTION("SPLIT(A:A,"" "",TRUE,TRUE)"),"EN")</f>
        <v>EN</v>
      </c>
      <c r="F1093" s="1" t="str">
        <f>IFERROR(__xludf.DUMMYFUNCTION("""COMPUTED_VALUE"""),"P3436")</f>
        <v>P3436</v>
      </c>
      <c r="G1093" s="1">
        <f>IFERROR(__xludf.DUMMYFUNCTION("""COMPUTED_VALUE"""),105.0)</f>
        <v>105</v>
      </c>
    </row>
    <row r="1094">
      <c r="A1094" s="1" t="str">
        <f t="shared" si="1"/>
        <v>EN P3844 294</v>
      </c>
      <c r="C1094" s="1" t="str">
        <f t="shared" si="2"/>
        <v>PT P3844</v>
      </c>
      <c r="E1094" s="1" t="str">
        <f>IFERROR(__xludf.DUMMYFUNCTION("SPLIT(A:A,"" "",TRUE,TRUE)"),"EN")</f>
        <v>EN</v>
      </c>
      <c r="F1094" s="1" t="str">
        <f>IFERROR(__xludf.DUMMYFUNCTION("""COMPUTED_VALUE"""),"P3844")</f>
        <v>P3844</v>
      </c>
      <c r="G1094" s="1">
        <f>IFERROR(__xludf.DUMMYFUNCTION("""COMPUTED_VALUE"""),294.0)</f>
        <v>294</v>
      </c>
    </row>
    <row r="1095">
      <c r="A1095" s="1" t="str">
        <f t="shared" si="1"/>
        <v>EN P5804 66</v>
      </c>
      <c r="C1095" s="1" t="str">
        <f t="shared" si="2"/>
        <v>PT P5804</v>
      </c>
      <c r="E1095" s="1" t="str">
        <f>IFERROR(__xludf.DUMMYFUNCTION("SPLIT(A:A,"" "",TRUE,TRUE)"),"EN")</f>
        <v>EN</v>
      </c>
      <c r="F1095" s="1" t="str">
        <f>IFERROR(__xludf.DUMMYFUNCTION("""COMPUTED_VALUE"""),"P5804")</f>
        <v>P5804</v>
      </c>
      <c r="G1095" s="1">
        <f>IFERROR(__xludf.DUMMYFUNCTION("""COMPUTED_VALUE"""),66.0)</f>
        <v>66</v>
      </c>
    </row>
    <row r="1096">
      <c r="A1096" s="1" t="str">
        <f t="shared" si="1"/>
        <v>EN P675 298</v>
      </c>
      <c r="C1096" s="1" t="str">
        <f t="shared" si="2"/>
        <v>PT P675</v>
      </c>
      <c r="E1096" s="1" t="str">
        <f>IFERROR(__xludf.DUMMYFUNCTION("SPLIT(A:A,"" "",TRUE,TRUE)"),"EN")</f>
        <v>EN</v>
      </c>
      <c r="F1096" s="1" t="str">
        <f>IFERROR(__xludf.DUMMYFUNCTION("""COMPUTED_VALUE"""),"P675")</f>
        <v>P675</v>
      </c>
      <c r="G1096" s="1">
        <f>IFERROR(__xludf.DUMMYFUNCTION("""COMPUTED_VALUE"""),298.0)</f>
        <v>298</v>
      </c>
    </row>
    <row r="1097">
      <c r="A1097" s="1" t="str">
        <f t="shared" si="1"/>
        <v>EN P1367 250</v>
      </c>
      <c r="C1097" s="1" t="str">
        <f t="shared" si="2"/>
        <v>PT P1367</v>
      </c>
      <c r="E1097" s="1" t="str">
        <f>IFERROR(__xludf.DUMMYFUNCTION("SPLIT(A:A,"" "",TRUE,TRUE)"),"EN")</f>
        <v>EN</v>
      </c>
      <c r="F1097" s="1" t="str">
        <f>IFERROR(__xludf.DUMMYFUNCTION("""COMPUTED_VALUE"""),"P1367")</f>
        <v>P1367</v>
      </c>
      <c r="G1097" s="1">
        <f>IFERROR(__xludf.DUMMYFUNCTION("""COMPUTED_VALUE"""),250.0)</f>
        <v>250</v>
      </c>
    </row>
    <row r="1098">
      <c r="A1098" s="1" t="str">
        <f t="shared" si="1"/>
        <v>EN P538 272</v>
      </c>
      <c r="C1098" s="1" t="str">
        <f t="shared" si="2"/>
        <v>PT P538</v>
      </c>
      <c r="E1098" s="1" t="str">
        <f>IFERROR(__xludf.DUMMYFUNCTION("SPLIT(A:A,"" "",TRUE,TRUE)"),"EN")</f>
        <v>EN</v>
      </c>
      <c r="F1098" s="1" t="str">
        <f>IFERROR(__xludf.DUMMYFUNCTION("""COMPUTED_VALUE"""),"P538")</f>
        <v>P538</v>
      </c>
      <c r="G1098" s="1">
        <f>IFERROR(__xludf.DUMMYFUNCTION("""COMPUTED_VALUE"""),272.0)</f>
        <v>272</v>
      </c>
    </row>
    <row r="1099">
      <c r="A1099" s="1" t="str">
        <f t="shared" si="1"/>
        <v>EN P5622 38</v>
      </c>
      <c r="C1099" s="1" t="str">
        <f t="shared" si="2"/>
        <v>PT P5622</v>
      </c>
      <c r="E1099" s="1" t="str">
        <f>IFERROR(__xludf.DUMMYFUNCTION("SPLIT(A:A,"" "",TRUE,TRUE)"),"EN")</f>
        <v>EN</v>
      </c>
      <c r="F1099" s="1" t="str">
        <f>IFERROR(__xludf.DUMMYFUNCTION("""COMPUTED_VALUE"""),"P5622")</f>
        <v>P5622</v>
      </c>
      <c r="G1099" s="1">
        <f>IFERROR(__xludf.DUMMYFUNCTION("""COMPUTED_VALUE"""),38.0)</f>
        <v>38</v>
      </c>
    </row>
    <row r="1100">
      <c r="A1100" s="1" t="str">
        <f t="shared" si="1"/>
        <v>EN P3954 94</v>
      </c>
      <c r="C1100" s="1" t="str">
        <f t="shared" si="2"/>
        <v>PT P3954</v>
      </c>
      <c r="E1100" s="1" t="str">
        <f>IFERROR(__xludf.DUMMYFUNCTION("SPLIT(A:A,"" "",TRUE,TRUE)"),"EN")</f>
        <v>EN</v>
      </c>
      <c r="F1100" s="1" t="str">
        <f>IFERROR(__xludf.DUMMYFUNCTION("""COMPUTED_VALUE"""),"P3954")</f>
        <v>P3954</v>
      </c>
      <c r="G1100" s="1">
        <f>IFERROR(__xludf.DUMMYFUNCTION("""COMPUTED_VALUE"""),94.0)</f>
        <v>94</v>
      </c>
    </row>
    <row r="1101">
      <c r="A1101" s="1" t="str">
        <f t="shared" si="1"/>
        <v>EN P4886 374</v>
      </c>
      <c r="C1101" s="1" t="str">
        <f t="shared" si="2"/>
        <v>PT P4886</v>
      </c>
      <c r="E1101" s="1" t="str">
        <f>IFERROR(__xludf.DUMMYFUNCTION("SPLIT(A:A,"" "",TRUE,TRUE)"),"EN")</f>
        <v>EN</v>
      </c>
      <c r="F1101" s="1" t="str">
        <f>IFERROR(__xludf.DUMMYFUNCTION("""COMPUTED_VALUE"""),"P4886")</f>
        <v>P4886</v>
      </c>
      <c r="G1101" s="1">
        <f>IFERROR(__xludf.DUMMYFUNCTION("""COMPUTED_VALUE"""),374.0)</f>
        <v>374</v>
      </c>
    </row>
    <row r="1102">
      <c r="A1102" s="1" t="str">
        <f t="shared" si="1"/>
        <v>EN P3984 41</v>
      </c>
      <c r="C1102" s="1" t="str">
        <f t="shared" si="2"/>
        <v>PT P3984</v>
      </c>
      <c r="E1102" s="1" t="str">
        <f>IFERROR(__xludf.DUMMYFUNCTION("SPLIT(A:A,"" "",TRUE,TRUE)"),"EN")</f>
        <v>EN</v>
      </c>
      <c r="F1102" s="1" t="str">
        <f>IFERROR(__xludf.DUMMYFUNCTION("""COMPUTED_VALUE"""),"P3984")</f>
        <v>P3984</v>
      </c>
      <c r="G1102" s="1">
        <f>IFERROR(__xludf.DUMMYFUNCTION("""COMPUTED_VALUE"""),41.0)</f>
        <v>41</v>
      </c>
    </row>
    <row r="1103">
      <c r="A1103" s="1" t="str">
        <f t="shared" si="1"/>
        <v>EN P2821 377</v>
      </c>
      <c r="C1103" s="1" t="str">
        <f t="shared" si="2"/>
        <v>PT P2821</v>
      </c>
      <c r="E1103" s="1" t="str">
        <f>IFERROR(__xludf.DUMMYFUNCTION("SPLIT(A:A,"" "",TRUE,TRUE)"),"EN")</f>
        <v>EN</v>
      </c>
      <c r="F1103" s="1" t="str">
        <f>IFERROR(__xludf.DUMMYFUNCTION("""COMPUTED_VALUE"""),"P2821")</f>
        <v>P2821</v>
      </c>
      <c r="G1103" s="1">
        <f>IFERROR(__xludf.DUMMYFUNCTION("""COMPUTED_VALUE"""),377.0)</f>
        <v>377</v>
      </c>
    </row>
    <row r="1104">
      <c r="A1104" s="1" t="str">
        <f t="shared" si="1"/>
        <v>EN P5204 357</v>
      </c>
      <c r="C1104" s="1" t="str">
        <f t="shared" si="2"/>
        <v>PT P5204</v>
      </c>
      <c r="E1104" s="1" t="str">
        <f>IFERROR(__xludf.DUMMYFUNCTION("SPLIT(A:A,"" "",TRUE,TRUE)"),"EN")</f>
        <v>EN</v>
      </c>
      <c r="F1104" s="1" t="str">
        <f>IFERROR(__xludf.DUMMYFUNCTION("""COMPUTED_VALUE"""),"P5204")</f>
        <v>P5204</v>
      </c>
      <c r="G1104" s="1">
        <f>IFERROR(__xludf.DUMMYFUNCTION("""COMPUTED_VALUE"""),357.0)</f>
        <v>357</v>
      </c>
    </row>
    <row r="1105">
      <c r="A1105" s="1" t="str">
        <f t="shared" si="1"/>
        <v>EN P403 71</v>
      </c>
      <c r="C1105" s="1" t="str">
        <f t="shared" si="2"/>
        <v>PT P403</v>
      </c>
      <c r="E1105" s="1" t="str">
        <f>IFERROR(__xludf.DUMMYFUNCTION("SPLIT(A:A,"" "",TRUE,TRUE)"),"EN")</f>
        <v>EN</v>
      </c>
      <c r="F1105" s="1" t="str">
        <f>IFERROR(__xludf.DUMMYFUNCTION("""COMPUTED_VALUE"""),"P403")</f>
        <v>P403</v>
      </c>
      <c r="G1105" s="1">
        <f>IFERROR(__xludf.DUMMYFUNCTION("""COMPUTED_VALUE"""),71.0)</f>
        <v>71</v>
      </c>
    </row>
    <row r="1106">
      <c r="A1106" s="1" t="str">
        <f t="shared" si="1"/>
        <v>EN P5354 369</v>
      </c>
      <c r="C1106" s="1" t="str">
        <f t="shared" si="2"/>
        <v>PT P5354</v>
      </c>
      <c r="E1106" s="1" t="str">
        <f>IFERROR(__xludf.DUMMYFUNCTION("SPLIT(A:A,"" "",TRUE,TRUE)"),"EN")</f>
        <v>EN</v>
      </c>
      <c r="F1106" s="1" t="str">
        <f>IFERROR(__xludf.DUMMYFUNCTION("""COMPUTED_VALUE"""),"P5354")</f>
        <v>P5354</v>
      </c>
      <c r="G1106" s="1">
        <f>IFERROR(__xludf.DUMMYFUNCTION("""COMPUTED_VALUE"""),369.0)</f>
        <v>369</v>
      </c>
    </row>
    <row r="1107">
      <c r="A1107" s="1" t="str">
        <f t="shared" si="1"/>
        <v>EN P2074 225</v>
      </c>
      <c r="C1107" s="1" t="str">
        <f t="shared" si="2"/>
        <v>PT P2074</v>
      </c>
      <c r="E1107" s="1" t="str">
        <f>IFERROR(__xludf.DUMMYFUNCTION("SPLIT(A:A,"" "",TRUE,TRUE)"),"EN")</f>
        <v>EN</v>
      </c>
      <c r="F1107" s="1" t="str">
        <f>IFERROR(__xludf.DUMMYFUNCTION("""COMPUTED_VALUE"""),"P2074")</f>
        <v>P2074</v>
      </c>
      <c r="G1107" s="1">
        <f>IFERROR(__xludf.DUMMYFUNCTION("""COMPUTED_VALUE"""),225.0)</f>
        <v>225</v>
      </c>
    </row>
    <row r="1108">
      <c r="A1108" s="1" t="str">
        <f t="shared" si="1"/>
        <v>EN P1656 362</v>
      </c>
      <c r="C1108" s="1" t="str">
        <f t="shared" si="2"/>
        <v>PT P1656</v>
      </c>
      <c r="E1108" s="1" t="str">
        <f>IFERROR(__xludf.DUMMYFUNCTION("SPLIT(A:A,"" "",TRUE,TRUE)"),"EN")</f>
        <v>EN</v>
      </c>
      <c r="F1108" s="1" t="str">
        <f>IFERROR(__xludf.DUMMYFUNCTION("""COMPUTED_VALUE"""),"P1656")</f>
        <v>P1656</v>
      </c>
      <c r="G1108" s="1">
        <f>IFERROR(__xludf.DUMMYFUNCTION("""COMPUTED_VALUE"""),362.0)</f>
        <v>362</v>
      </c>
    </row>
    <row r="1109">
      <c r="A1109" s="1" t="str">
        <f t="shared" si="1"/>
        <v>EN P1060 376</v>
      </c>
      <c r="C1109" s="1" t="str">
        <f t="shared" si="2"/>
        <v>PT P1060</v>
      </c>
      <c r="E1109" s="1" t="str">
        <f>IFERROR(__xludf.DUMMYFUNCTION("SPLIT(A:A,"" "",TRUE,TRUE)"),"EN")</f>
        <v>EN</v>
      </c>
      <c r="F1109" s="1" t="str">
        <f>IFERROR(__xludf.DUMMYFUNCTION("""COMPUTED_VALUE"""),"P1060")</f>
        <v>P1060</v>
      </c>
      <c r="G1109" s="1">
        <f>IFERROR(__xludf.DUMMYFUNCTION("""COMPUTED_VALUE"""),376.0)</f>
        <v>376</v>
      </c>
    </row>
    <row r="1110">
      <c r="A1110" s="1" t="str">
        <f t="shared" si="1"/>
        <v>EN P4163 383</v>
      </c>
      <c r="C1110" s="1" t="str">
        <f t="shared" si="2"/>
        <v>PT P4163</v>
      </c>
      <c r="E1110" s="1" t="str">
        <f>IFERROR(__xludf.DUMMYFUNCTION("SPLIT(A:A,"" "",TRUE,TRUE)"),"EN")</f>
        <v>EN</v>
      </c>
      <c r="F1110" s="1" t="str">
        <f>IFERROR(__xludf.DUMMYFUNCTION("""COMPUTED_VALUE"""),"P4163")</f>
        <v>P4163</v>
      </c>
      <c r="G1110" s="1">
        <f>IFERROR(__xludf.DUMMYFUNCTION("""COMPUTED_VALUE"""),383.0)</f>
        <v>383</v>
      </c>
    </row>
    <row r="1111">
      <c r="A1111" s="1" t="str">
        <f t="shared" si="1"/>
        <v>EN P4728 88</v>
      </c>
      <c r="C1111" s="1" t="str">
        <f t="shared" si="2"/>
        <v>PT P4728</v>
      </c>
      <c r="E1111" s="1" t="str">
        <f>IFERROR(__xludf.DUMMYFUNCTION("SPLIT(A:A,"" "",TRUE,TRUE)"),"EN")</f>
        <v>EN</v>
      </c>
      <c r="F1111" s="1" t="str">
        <f>IFERROR(__xludf.DUMMYFUNCTION("""COMPUTED_VALUE"""),"P4728")</f>
        <v>P4728</v>
      </c>
      <c r="G1111" s="1">
        <f>IFERROR(__xludf.DUMMYFUNCTION("""COMPUTED_VALUE"""),88.0)</f>
        <v>88</v>
      </c>
    </row>
    <row r="1112">
      <c r="A1112" s="1" t="str">
        <f t="shared" si="1"/>
        <v>EN P5471 150</v>
      </c>
      <c r="C1112" s="1" t="str">
        <f t="shared" si="2"/>
        <v>PT P5471</v>
      </c>
      <c r="E1112" s="1" t="str">
        <f>IFERROR(__xludf.DUMMYFUNCTION("SPLIT(A:A,"" "",TRUE,TRUE)"),"EN")</f>
        <v>EN</v>
      </c>
      <c r="F1112" s="1" t="str">
        <f>IFERROR(__xludf.DUMMYFUNCTION("""COMPUTED_VALUE"""),"P5471")</f>
        <v>P5471</v>
      </c>
      <c r="G1112" s="1">
        <f>IFERROR(__xludf.DUMMYFUNCTION("""COMPUTED_VALUE"""),150.0)</f>
        <v>150</v>
      </c>
    </row>
    <row r="1113">
      <c r="A1113" s="1" t="str">
        <f t="shared" si="1"/>
        <v>EN P468 165</v>
      </c>
      <c r="C1113" s="1" t="str">
        <f t="shared" si="2"/>
        <v>PT P468</v>
      </c>
      <c r="E1113" s="1" t="str">
        <f>IFERROR(__xludf.DUMMYFUNCTION("SPLIT(A:A,"" "",TRUE,TRUE)"),"EN")</f>
        <v>EN</v>
      </c>
      <c r="F1113" s="1" t="str">
        <f>IFERROR(__xludf.DUMMYFUNCTION("""COMPUTED_VALUE"""),"P468")</f>
        <v>P468</v>
      </c>
      <c r="G1113" s="1">
        <f>IFERROR(__xludf.DUMMYFUNCTION("""COMPUTED_VALUE"""),165.0)</f>
        <v>165</v>
      </c>
    </row>
    <row r="1114">
      <c r="A1114" s="1" t="str">
        <f t="shared" si="1"/>
        <v>EN P1844 29</v>
      </c>
      <c r="C1114" s="1" t="str">
        <f t="shared" si="2"/>
        <v>PT P1844</v>
      </c>
      <c r="E1114" s="1" t="str">
        <f>IFERROR(__xludf.DUMMYFUNCTION("SPLIT(A:A,"" "",TRUE,TRUE)"),"EN")</f>
        <v>EN</v>
      </c>
      <c r="F1114" s="1" t="str">
        <f>IFERROR(__xludf.DUMMYFUNCTION("""COMPUTED_VALUE"""),"P1844")</f>
        <v>P1844</v>
      </c>
      <c r="G1114" s="1">
        <f>IFERROR(__xludf.DUMMYFUNCTION("""COMPUTED_VALUE"""),29.0)</f>
        <v>29</v>
      </c>
    </row>
    <row r="1115">
      <c r="A1115" s="1" t="str">
        <f t="shared" si="1"/>
        <v>EN P5875 188</v>
      </c>
      <c r="C1115" s="1" t="str">
        <f t="shared" si="2"/>
        <v>PT P5875</v>
      </c>
      <c r="E1115" s="1" t="str">
        <f>IFERROR(__xludf.DUMMYFUNCTION("SPLIT(A:A,"" "",TRUE,TRUE)"),"EN")</f>
        <v>EN</v>
      </c>
      <c r="F1115" s="1" t="str">
        <f>IFERROR(__xludf.DUMMYFUNCTION("""COMPUTED_VALUE"""),"P5875")</f>
        <v>P5875</v>
      </c>
      <c r="G1115" s="1">
        <f>IFERROR(__xludf.DUMMYFUNCTION("""COMPUTED_VALUE"""),188.0)</f>
        <v>188</v>
      </c>
    </row>
    <row r="1116">
      <c r="A1116" s="1" t="str">
        <f t="shared" si="1"/>
        <v>EN P5174 244</v>
      </c>
      <c r="C1116" s="1" t="str">
        <f t="shared" si="2"/>
        <v>PT P5174</v>
      </c>
      <c r="E1116" s="1" t="str">
        <f>IFERROR(__xludf.DUMMYFUNCTION("SPLIT(A:A,"" "",TRUE,TRUE)"),"EN")</f>
        <v>EN</v>
      </c>
      <c r="F1116" s="1" t="str">
        <f>IFERROR(__xludf.DUMMYFUNCTION("""COMPUTED_VALUE"""),"P5174")</f>
        <v>P5174</v>
      </c>
      <c r="G1116" s="1">
        <f>IFERROR(__xludf.DUMMYFUNCTION("""COMPUTED_VALUE"""),244.0)</f>
        <v>244</v>
      </c>
    </row>
    <row r="1117">
      <c r="A1117" s="1" t="str">
        <f t="shared" si="1"/>
        <v>EN P3971 5</v>
      </c>
      <c r="C1117" s="1" t="str">
        <f t="shared" si="2"/>
        <v>PT P3971</v>
      </c>
      <c r="E1117" s="1" t="str">
        <f>IFERROR(__xludf.DUMMYFUNCTION("SPLIT(A:A,"" "",TRUE,TRUE)"),"EN")</f>
        <v>EN</v>
      </c>
      <c r="F1117" s="1" t="str">
        <f>IFERROR(__xludf.DUMMYFUNCTION("""COMPUTED_VALUE"""),"P3971")</f>
        <v>P3971</v>
      </c>
      <c r="G1117" s="1">
        <f>IFERROR(__xludf.DUMMYFUNCTION("""COMPUTED_VALUE"""),5.0)</f>
        <v>5</v>
      </c>
    </row>
    <row r="1118">
      <c r="A1118" s="1" t="str">
        <f t="shared" si="1"/>
        <v>EN P2260 119</v>
      </c>
      <c r="C1118" s="1" t="str">
        <f t="shared" si="2"/>
        <v>PT P2260</v>
      </c>
      <c r="E1118" s="1" t="str">
        <f>IFERROR(__xludf.DUMMYFUNCTION("SPLIT(A:A,"" "",TRUE,TRUE)"),"EN")</f>
        <v>EN</v>
      </c>
      <c r="F1118" s="1" t="str">
        <f>IFERROR(__xludf.DUMMYFUNCTION("""COMPUTED_VALUE"""),"P2260")</f>
        <v>P2260</v>
      </c>
      <c r="G1118" s="1">
        <f>IFERROR(__xludf.DUMMYFUNCTION("""COMPUTED_VALUE"""),119.0)</f>
        <v>119</v>
      </c>
    </row>
    <row r="1119">
      <c r="A1119" s="1" t="str">
        <f t="shared" si="1"/>
        <v>EN P2872 81</v>
      </c>
      <c r="C1119" s="1" t="str">
        <f t="shared" si="2"/>
        <v>PT P2872</v>
      </c>
      <c r="E1119" s="1" t="str">
        <f>IFERROR(__xludf.DUMMYFUNCTION("SPLIT(A:A,"" "",TRUE,TRUE)"),"EN")</f>
        <v>EN</v>
      </c>
      <c r="F1119" s="1" t="str">
        <f>IFERROR(__xludf.DUMMYFUNCTION("""COMPUTED_VALUE"""),"P2872")</f>
        <v>P2872</v>
      </c>
      <c r="G1119" s="1">
        <f>IFERROR(__xludf.DUMMYFUNCTION("""COMPUTED_VALUE"""),81.0)</f>
        <v>81</v>
      </c>
    </row>
    <row r="1120">
      <c r="A1120" s="1" t="str">
        <f t="shared" si="1"/>
        <v>EN P1650 385</v>
      </c>
      <c r="C1120" s="1" t="str">
        <f t="shared" si="2"/>
        <v>PT P1650</v>
      </c>
      <c r="E1120" s="1" t="str">
        <f>IFERROR(__xludf.DUMMYFUNCTION("SPLIT(A:A,"" "",TRUE,TRUE)"),"EN")</f>
        <v>EN</v>
      </c>
      <c r="F1120" s="1" t="str">
        <f>IFERROR(__xludf.DUMMYFUNCTION("""COMPUTED_VALUE"""),"P1650")</f>
        <v>P1650</v>
      </c>
      <c r="G1120" s="1">
        <f>IFERROR(__xludf.DUMMYFUNCTION("""COMPUTED_VALUE"""),385.0)</f>
        <v>385</v>
      </c>
    </row>
    <row r="1121">
      <c r="A1121" s="1" t="str">
        <f t="shared" si="1"/>
        <v>EN P5662 117</v>
      </c>
      <c r="C1121" s="1" t="str">
        <f t="shared" si="2"/>
        <v>PT P5662</v>
      </c>
      <c r="E1121" s="1" t="str">
        <f>IFERROR(__xludf.DUMMYFUNCTION("SPLIT(A:A,"" "",TRUE,TRUE)"),"EN")</f>
        <v>EN</v>
      </c>
      <c r="F1121" s="1" t="str">
        <f>IFERROR(__xludf.DUMMYFUNCTION("""COMPUTED_VALUE"""),"P5662")</f>
        <v>P5662</v>
      </c>
      <c r="G1121" s="1">
        <f>IFERROR(__xludf.DUMMYFUNCTION("""COMPUTED_VALUE"""),117.0)</f>
        <v>117</v>
      </c>
    </row>
    <row r="1122">
      <c r="A1122" s="1" t="str">
        <f t="shared" si="1"/>
        <v>EN P4752 227</v>
      </c>
      <c r="C1122" s="1" t="str">
        <f t="shared" si="2"/>
        <v>PT P4752</v>
      </c>
      <c r="E1122" s="1" t="str">
        <f>IFERROR(__xludf.DUMMYFUNCTION("SPLIT(A:A,"" "",TRUE,TRUE)"),"EN")</f>
        <v>EN</v>
      </c>
      <c r="F1122" s="1" t="str">
        <f>IFERROR(__xludf.DUMMYFUNCTION("""COMPUTED_VALUE"""),"P4752")</f>
        <v>P4752</v>
      </c>
      <c r="G1122" s="1">
        <f>IFERROR(__xludf.DUMMYFUNCTION("""COMPUTED_VALUE"""),227.0)</f>
        <v>227</v>
      </c>
    </row>
    <row r="1123">
      <c r="A1123" s="1" t="str">
        <f t="shared" si="1"/>
        <v>EN P4266 241</v>
      </c>
      <c r="C1123" s="1" t="str">
        <f t="shared" si="2"/>
        <v>PT P4266</v>
      </c>
      <c r="E1123" s="1" t="str">
        <f>IFERROR(__xludf.DUMMYFUNCTION("SPLIT(A:A,"" "",TRUE,TRUE)"),"EN")</f>
        <v>EN</v>
      </c>
      <c r="F1123" s="1" t="str">
        <f>IFERROR(__xludf.DUMMYFUNCTION("""COMPUTED_VALUE"""),"P4266")</f>
        <v>P4266</v>
      </c>
      <c r="G1123" s="1">
        <f>IFERROR(__xludf.DUMMYFUNCTION("""COMPUTED_VALUE"""),241.0)</f>
        <v>241</v>
      </c>
    </row>
    <row r="1124">
      <c r="A1124" s="1" t="str">
        <f t="shared" si="1"/>
        <v>EN P3010 398</v>
      </c>
      <c r="C1124" s="1" t="str">
        <f t="shared" si="2"/>
        <v>PT P3010</v>
      </c>
      <c r="E1124" s="1" t="str">
        <f>IFERROR(__xludf.DUMMYFUNCTION("SPLIT(A:A,"" "",TRUE,TRUE)"),"EN")</f>
        <v>EN</v>
      </c>
      <c r="F1124" s="1" t="str">
        <f>IFERROR(__xludf.DUMMYFUNCTION("""COMPUTED_VALUE"""),"P3010")</f>
        <v>P3010</v>
      </c>
      <c r="G1124" s="1">
        <f>IFERROR(__xludf.DUMMYFUNCTION("""COMPUTED_VALUE"""),398.0)</f>
        <v>398</v>
      </c>
    </row>
    <row r="1125">
      <c r="A1125" s="1" t="str">
        <f t="shared" si="1"/>
        <v>EN P2840 390</v>
      </c>
      <c r="C1125" s="1" t="str">
        <f t="shared" si="2"/>
        <v>PT P2840</v>
      </c>
      <c r="E1125" s="1" t="str">
        <f>IFERROR(__xludf.DUMMYFUNCTION("SPLIT(A:A,"" "",TRUE,TRUE)"),"EN")</f>
        <v>EN</v>
      </c>
      <c r="F1125" s="1" t="str">
        <f>IFERROR(__xludf.DUMMYFUNCTION("""COMPUTED_VALUE"""),"P2840")</f>
        <v>P2840</v>
      </c>
      <c r="G1125" s="1">
        <f>IFERROR(__xludf.DUMMYFUNCTION("""COMPUTED_VALUE"""),390.0)</f>
        <v>390</v>
      </c>
    </row>
    <row r="1126">
      <c r="A1126" s="1" t="str">
        <f t="shared" si="1"/>
        <v>EN P802 33</v>
      </c>
      <c r="C1126" s="1" t="str">
        <f t="shared" si="2"/>
        <v>PT P802</v>
      </c>
      <c r="E1126" s="1" t="str">
        <f>IFERROR(__xludf.DUMMYFUNCTION("SPLIT(A:A,"" "",TRUE,TRUE)"),"EN")</f>
        <v>EN</v>
      </c>
      <c r="F1126" s="1" t="str">
        <f>IFERROR(__xludf.DUMMYFUNCTION("""COMPUTED_VALUE"""),"P802")</f>
        <v>P802</v>
      </c>
      <c r="G1126" s="1">
        <f>IFERROR(__xludf.DUMMYFUNCTION("""COMPUTED_VALUE"""),33.0)</f>
        <v>33</v>
      </c>
    </row>
    <row r="1127">
      <c r="A1127" s="1" t="str">
        <f t="shared" si="1"/>
        <v>EN P5602 29</v>
      </c>
      <c r="C1127" s="1" t="str">
        <f t="shared" si="2"/>
        <v>PT P5602</v>
      </c>
      <c r="E1127" s="1" t="str">
        <f>IFERROR(__xludf.DUMMYFUNCTION("SPLIT(A:A,"" "",TRUE,TRUE)"),"EN")</f>
        <v>EN</v>
      </c>
      <c r="F1127" s="1" t="str">
        <f>IFERROR(__xludf.DUMMYFUNCTION("""COMPUTED_VALUE"""),"P5602")</f>
        <v>P5602</v>
      </c>
      <c r="G1127" s="1">
        <f>IFERROR(__xludf.DUMMYFUNCTION("""COMPUTED_VALUE"""),29.0)</f>
        <v>29</v>
      </c>
    </row>
    <row r="1128">
      <c r="A1128" s="1" t="str">
        <f t="shared" si="1"/>
        <v>EN P2192 24</v>
      </c>
      <c r="C1128" s="1" t="str">
        <f t="shared" si="2"/>
        <v>PT P2192</v>
      </c>
      <c r="E1128" s="1" t="str">
        <f>IFERROR(__xludf.DUMMYFUNCTION("SPLIT(A:A,"" "",TRUE,TRUE)"),"EN")</f>
        <v>EN</v>
      </c>
      <c r="F1128" s="1" t="str">
        <f>IFERROR(__xludf.DUMMYFUNCTION("""COMPUTED_VALUE"""),"P2192")</f>
        <v>P2192</v>
      </c>
      <c r="G1128" s="1">
        <f>IFERROR(__xludf.DUMMYFUNCTION("""COMPUTED_VALUE"""),24.0)</f>
        <v>24</v>
      </c>
    </row>
    <row r="1129">
      <c r="A1129" s="1" t="str">
        <f t="shared" si="1"/>
        <v>EN P3146 114</v>
      </c>
      <c r="C1129" s="1" t="str">
        <f t="shared" si="2"/>
        <v>PT P3146</v>
      </c>
      <c r="E1129" s="1" t="str">
        <f>IFERROR(__xludf.DUMMYFUNCTION("SPLIT(A:A,"" "",TRUE,TRUE)"),"EN")</f>
        <v>EN</v>
      </c>
      <c r="F1129" s="1" t="str">
        <f>IFERROR(__xludf.DUMMYFUNCTION("""COMPUTED_VALUE"""),"P3146")</f>
        <v>P3146</v>
      </c>
      <c r="G1129" s="1">
        <f>IFERROR(__xludf.DUMMYFUNCTION("""COMPUTED_VALUE"""),114.0)</f>
        <v>114</v>
      </c>
    </row>
    <row r="1130">
      <c r="A1130" s="1" t="str">
        <f t="shared" si="1"/>
        <v>EN P4888 178</v>
      </c>
      <c r="C1130" s="1" t="str">
        <f t="shared" si="2"/>
        <v>PT P4888</v>
      </c>
      <c r="E1130" s="1" t="str">
        <f>IFERROR(__xludf.DUMMYFUNCTION("SPLIT(A:A,"" "",TRUE,TRUE)"),"EN")</f>
        <v>EN</v>
      </c>
      <c r="F1130" s="1" t="str">
        <f>IFERROR(__xludf.DUMMYFUNCTION("""COMPUTED_VALUE"""),"P4888")</f>
        <v>P4888</v>
      </c>
      <c r="G1130" s="1">
        <f>IFERROR(__xludf.DUMMYFUNCTION("""COMPUTED_VALUE"""),178.0)</f>
        <v>178</v>
      </c>
    </row>
    <row r="1131">
      <c r="A1131" s="1" t="str">
        <f t="shared" si="1"/>
        <v>EN P2049 120</v>
      </c>
      <c r="C1131" s="1" t="str">
        <f t="shared" si="2"/>
        <v>PT P2049</v>
      </c>
      <c r="E1131" s="1" t="str">
        <f>IFERROR(__xludf.DUMMYFUNCTION("SPLIT(A:A,"" "",TRUE,TRUE)"),"EN")</f>
        <v>EN</v>
      </c>
      <c r="F1131" s="1" t="str">
        <f>IFERROR(__xludf.DUMMYFUNCTION("""COMPUTED_VALUE"""),"P2049")</f>
        <v>P2049</v>
      </c>
      <c r="G1131" s="1">
        <f>IFERROR(__xludf.DUMMYFUNCTION("""COMPUTED_VALUE"""),120.0)</f>
        <v>120</v>
      </c>
    </row>
    <row r="1132">
      <c r="A1132" s="1" t="str">
        <f t="shared" si="1"/>
        <v>EN P4607 238</v>
      </c>
      <c r="C1132" s="1" t="str">
        <f t="shared" si="2"/>
        <v>PT P4607</v>
      </c>
      <c r="E1132" s="1" t="str">
        <f>IFERROR(__xludf.DUMMYFUNCTION("SPLIT(A:A,"" "",TRUE,TRUE)"),"EN")</f>
        <v>EN</v>
      </c>
      <c r="F1132" s="1" t="str">
        <f>IFERROR(__xludf.DUMMYFUNCTION("""COMPUTED_VALUE"""),"P4607")</f>
        <v>P4607</v>
      </c>
      <c r="G1132" s="1">
        <f>IFERROR(__xludf.DUMMYFUNCTION("""COMPUTED_VALUE"""),238.0)</f>
        <v>238</v>
      </c>
    </row>
    <row r="1133">
      <c r="A1133" s="1" t="str">
        <f t="shared" si="1"/>
        <v>EN P5059 366</v>
      </c>
      <c r="C1133" s="1" t="str">
        <f t="shared" si="2"/>
        <v>PT P5059</v>
      </c>
      <c r="E1133" s="1" t="str">
        <f>IFERROR(__xludf.DUMMYFUNCTION("SPLIT(A:A,"" "",TRUE,TRUE)"),"EN")</f>
        <v>EN</v>
      </c>
      <c r="F1133" s="1" t="str">
        <f>IFERROR(__xludf.DUMMYFUNCTION("""COMPUTED_VALUE"""),"P5059")</f>
        <v>P5059</v>
      </c>
      <c r="G1133" s="1">
        <f>IFERROR(__xludf.DUMMYFUNCTION("""COMPUTED_VALUE"""),366.0)</f>
        <v>366</v>
      </c>
    </row>
    <row r="1134">
      <c r="A1134" s="1" t="str">
        <f t="shared" si="1"/>
        <v>EN P1643 2</v>
      </c>
      <c r="C1134" s="1" t="str">
        <f t="shared" si="2"/>
        <v>PT P1643</v>
      </c>
      <c r="E1134" s="1" t="str">
        <f>IFERROR(__xludf.DUMMYFUNCTION("SPLIT(A:A,"" "",TRUE,TRUE)"),"EN")</f>
        <v>EN</v>
      </c>
      <c r="F1134" s="1" t="str">
        <f>IFERROR(__xludf.DUMMYFUNCTION("""COMPUTED_VALUE"""),"P1643")</f>
        <v>P1643</v>
      </c>
      <c r="G1134" s="1">
        <f>IFERROR(__xludf.DUMMYFUNCTION("""COMPUTED_VALUE"""),2.0)</f>
        <v>2</v>
      </c>
    </row>
    <row r="1135">
      <c r="A1135" s="1" t="str">
        <f t="shared" si="1"/>
        <v>EN P1331 12</v>
      </c>
      <c r="C1135" s="1" t="str">
        <f t="shared" si="2"/>
        <v>PT P1331</v>
      </c>
      <c r="E1135" s="1" t="str">
        <f>IFERROR(__xludf.DUMMYFUNCTION("SPLIT(A:A,"" "",TRUE,TRUE)"),"EN")</f>
        <v>EN</v>
      </c>
      <c r="F1135" s="1" t="str">
        <f>IFERROR(__xludf.DUMMYFUNCTION("""COMPUTED_VALUE"""),"P1331")</f>
        <v>P1331</v>
      </c>
      <c r="G1135" s="1">
        <f>IFERROR(__xludf.DUMMYFUNCTION("""COMPUTED_VALUE"""),12.0)</f>
        <v>12</v>
      </c>
    </row>
    <row r="1136">
      <c r="A1136" s="1" t="str">
        <f t="shared" si="1"/>
        <v>EN P688 288</v>
      </c>
      <c r="C1136" s="1" t="str">
        <f t="shared" si="2"/>
        <v>PT P688</v>
      </c>
      <c r="E1136" s="1" t="str">
        <f>IFERROR(__xludf.DUMMYFUNCTION("SPLIT(A:A,"" "",TRUE,TRUE)"),"EN")</f>
        <v>EN</v>
      </c>
      <c r="F1136" s="1" t="str">
        <f>IFERROR(__xludf.DUMMYFUNCTION("""COMPUTED_VALUE"""),"P688")</f>
        <v>P688</v>
      </c>
      <c r="G1136" s="1">
        <f>IFERROR(__xludf.DUMMYFUNCTION("""COMPUTED_VALUE"""),288.0)</f>
        <v>288</v>
      </c>
    </row>
    <row r="1137">
      <c r="A1137" s="1" t="str">
        <f t="shared" si="1"/>
        <v>EN P5994 113</v>
      </c>
      <c r="C1137" s="1" t="str">
        <f t="shared" si="2"/>
        <v>PT P5994</v>
      </c>
      <c r="E1137" s="1" t="str">
        <f>IFERROR(__xludf.DUMMYFUNCTION("SPLIT(A:A,"" "",TRUE,TRUE)"),"EN")</f>
        <v>EN</v>
      </c>
      <c r="F1137" s="1" t="str">
        <f>IFERROR(__xludf.DUMMYFUNCTION("""COMPUTED_VALUE"""),"P5994")</f>
        <v>P5994</v>
      </c>
      <c r="G1137" s="1">
        <f>IFERROR(__xludf.DUMMYFUNCTION("""COMPUTED_VALUE"""),113.0)</f>
        <v>113</v>
      </c>
    </row>
    <row r="1138">
      <c r="A1138" s="1" t="str">
        <f t="shared" si="1"/>
        <v>EN P4872 61</v>
      </c>
      <c r="C1138" s="1" t="str">
        <f t="shared" si="2"/>
        <v>PT P4872</v>
      </c>
      <c r="E1138" s="1" t="str">
        <f>IFERROR(__xludf.DUMMYFUNCTION("SPLIT(A:A,"" "",TRUE,TRUE)"),"EN")</f>
        <v>EN</v>
      </c>
      <c r="F1138" s="1" t="str">
        <f>IFERROR(__xludf.DUMMYFUNCTION("""COMPUTED_VALUE"""),"P4872")</f>
        <v>P4872</v>
      </c>
      <c r="G1138" s="1">
        <f>IFERROR(__xludf.DUMMYFUNCTION("""COMPUTED_VALUE"""),61.0)</f>
        <v>61</v>
      </c>
    </row>
    <row r="1139">
      <c r="A1139" s="1" t="str">
        <f t="shared" si="1"/>
        <v>EN P1909 114</v>
      </c>
      <c r="C1139" s="1" t="str">
        <f t="shared" si="2"/>
        <v>PT P1909</v>
      </c>
      <c r="E1139" s="1" t="str">
        <f>IFERROR(__xludf.DUMMYFUNCTION("SPLIT(A:A,"" "",TRUE,TRUE)"),"EN")</f>
        <v>EN</v>
      </c>
      <c r="F1139" s="1" t="str">
        <f>IFERROR(__xludf.DUMMYFUNCTION("""COMPUTED_VALUE"""),"P1909")</f>
        <v>P1909</v>
      </c>
      <c r="G1139" s="1">
        <f>IFERROR(__xludf.DUMMYFUNCTION("""COMPUTED_VALUE"""),114.0)</f>
        <v>114</v>
      </c>
    </row>
    <row r="1140">
      <c r="A1140" s="1" t="str">
        <f t="shared" si="1"/>
        <v>EN P1663 374</v>
      </c>
      <c r="C1140" s="1" t="str">
        <f t="shared" si="2"/>
        <v>PT P1663</v>
      </c>
      <c r="E1140" s="1" t="str">
        <f>IFERROR(__xludf.DUMMYFUNCTION("SPLIT(A:A,"" "",TRUE,TRUE)"),"EN")</f>
        <v>EN</v>
      </c>
      <c r="F1140" s="1" t="str">
        <f>IFERROR(__xludf.DUMMYFUNCTION("""COMPUTED_VALUE"""),"P1663")</f>
        <v>P1663</v>
      </c>
      <c r="G1140" s="1">
        <f>IFERROR(__xludf.DUMMYFUNCTION("""COMPUTED_VALUE"""),374.0)</f>
        <v>374</v>
      </c>
    </row>
    <row r="1141">
      <c r="A1141" s="1" t="str">
        <f t="shared" si="1"/>
        <v>EN P3679 382</v>
      </c>
      <c r="C1141" s="1" t="str">
        <f t="shared" si="2"/>
        <v>PT P3679</v>
      </c>
      <c r="E1141" s="1" t="str">
        <f>IFERROR(__xludf.DUMMYFUNCTION("SPLIT(A:A,"" "",TRUE,TRUE)"),"EN")</f>
        <v>EN</v>
      </c>
      <c r="F1141" s="1" t="str">
        <f>IFERROR(__xludf.DUMMYFUNCTION("""COMPUTED_VALUE"""),"P3679")</f>
        <v>P3679</v>
      </c>
      <c r="G1141" s="1">
        <f>IFERROR(__xludf.DUMMYFUNCTION("""COMPUTED_VALUE"""),382.0)</f>
        <v>382</v>
      </c>
    </row>
    <row r="1142">
      <c r="A1142" s="1" t="str">
        <f t="shared" si="1"/>
        <v>EN P5538 174</v>
      </c>
      <c r="C1142" s="1" t="str">
        <f t="shared" si="2"/>
        <v>PT P5538</v>
      </c>
      <c r="E1142" s="1" t="str">
        <f>IFERROR(__xludf.DUMMYFUNCTION("SPLIT(A:A,"" "",TRUE,TRUE)"),"EN")</f>
        <v>EN</v>
      </c>
      <c r="F1142" s="1" t="str">
        <f>IFERROR(__xludf.DUMMYFUNCTION("""COMPUTED_VALUE"""),"P5538")</f>
        <v>P5538</v>
      </c>
      <c r="G1142" s="1">
        <f>IFERROR(__xludf.DUMMYFUNCTION("""COMPUTED_VALUE"""),174.0)</f>
        <v>174</v>
      </c>
    </row>
    <row r="1143">
      <c r="A1143" s="1" t="str">
        <f t="shared" si="1"/>
        <v>EN P4873 7</v>
      </c>
      <c r="C1143" s="1" t="str">
        <f t="shared" si="2"/>
        <v>PT P4873</v>
      </c>
      <c r="E1143" s="1" t="str">
        <f>IFERROR(__xludf.DUMMYFUNCTION("SPLIT(A:A,"" "",TRUE,TRUE)"),"EN")</f>
        <v>EN</v>
      </c>
      <c r="F1143" s="1" t="str">
        <f>IFERROR(__xludf.DUMMYFUNCTION("""COMPUTED_VALUE"""),"P4873")</f>
        <v>P4873</v>
      </c>
      <c r="G1143" s="1">
        <f>IFERROR(__xludf.DUMMYFUNCTION("""COMPUTED_VALUE"""),7.0)</f>
        <v>7</v>
      </c>
    </row>
    <row r="1144">
      <c r="A1144" s="1" t="str">
        <f t="shared" si="1"/>
        <v>EN P390 389</v>
      </c>
      <c r="C1144" s="1" t="str">
        <f t="shared" si="2"/>
        <v>PT P390</v>
      </c>
      <c r="E1144" s="1" t="str">
        <f>IFERROR(__xludf.DUMMYFUNCTION("SPLIT(A:A,"" "",TRUE,TRUE)"),"EN")</f>
        <v>EN</v>
      </c>
      <c r="F1144" s="1" t="str">
        <f>IFERROR(__xludf.DUMMYFUNCTION("""COMPUTED_VALUE"""),"P390")</f>
        <v>P390</v>
      </c>
      <c r="G1144" s="1">
        <f>IFERROR(__xludf.DUMMYFUNCTION("""COMPUTED_VALUE"""),389.0)</f>
        <v>389</v>
      </c>
    </row>
    <row r="1145">
      <c r="A1145" s="1" t="str">
        <f t="shared" si="1"/>
        <v>EN P62 139</v>
      </c>
      <c r="C1145" s="1" t="str">
        <f t="shared" si="2"/>
        <v>PT P62</v>
      </c>
      <c r="E1145" s="1" t="str">
        <f>IFERROR(__xludf.DUMMYFUNCTION("SPLIT(A:A,"" "",TRUE,TRUE)"),"EN")</f>
        <v>EN</v>
      </c>
      <c r="F1145" s="1" t="str">
        <f>IFERROR(__xludf.DUMMYFUNCTION("""COMPUTED_VALUE"""),"P62")</f>
        <v>P62</v>
      </c>
      <c r="G1145" s="1">
        <f>IFERROR(__xludf.DUMMYFUNCTION("""COMPUTED_VALUE"""),139.0)</f>
        <v>139</v>
      </c>
    </row>
    <row r="1146">
      <c r="A1146" s="1" t="str">
        <f t="shared" si="1"/>
        <v>EN P1287 302</v>
      </c>
      <c r="C1146" s="1" t="str">
        <f t="shared" si="2"/>
        <v>PT P1287</v>
      </c>
      <c r="E1146" s="1" t="str">
        <f>IFERROR(__xludf.DUMMYFUNCTION("SPLIT(A:A,"" "",TRUE,TRUE)"),"EN")</f>
        <v>EN</v>
      </c>
      <c r="F1146" s="1" t="str">
        <f>IFERROR(__xludf.DUMMYFUNCTION("""COMPUTED_VALUE"""),"P1287")</f>
        <v>P1287</v>
      </c>
      <c r="G1146" s="1">
        <f>IFERROR(__xludf.DUMMYFUNCTION("""COMPUTED_VALUE"""),302.0)</f>
        <v>302</v>
      </c>
    </row>
    <row r="1147">
      <c r="A1147" s="1" t="str">
        <f t="shared" si="1"/>
        <v>EN P3517 184</v>
      </c>
      <c r="C1147" s="1" t="str">
        <f t="shared" si="2"/>
        <v>PT P3517</v>
      </c>
      <c r="E1147" s="1" t="str">
        <f>IFERROR(__xludf.DUMMYFUNCTION("SPLIT(A:A,"" "",TRUE,TRUE)"),"EN")</f>
        <v>EN</v>
      </c>
      <c r="F1147" s="1" t="str">
        <f>IFERROR(__xludf.DUMMYFUNCTION("""COMPUTED_VALUE"""),"P3517")</f>
        <v>P3517</v>
      </c>
      <c r="G1147" s="1">
        <f>IFERROR(__xludf.DUMMYFUNCTION("""COMPUTED_VALUE"""),184.0)</f>
        <v>184</v>
      </c>
    </row>
    <row r="1148">
      <c r="A1148" s="1" t="str">
        <f t="shared" si="1"/>
        <v>EN P2602 70</v>
      </c>
      <c r="C1148" s="1" t="str">
        <f t="shared" si="2"/>
        <v>PT P2602</v>
      </c>
      <c r="E1148" s="1" t="str">
        <f>IFERROR(__xludf.DUMMYFUNCTION("SPLIT(A:A,"" "",TRUE,TRUE)"),"EN")</f>
        <v>EN</v>
      </c>
      <c r="F1148" s="1" t="str">
        <f>IFERROR(__xludf.DUMMYFUNCTION("""COMPUTED_VALUE"""),"P2602")</f>
        <v>P2602</v>
      </c>
      <c r="G1148" s="1">
        <f>IFERROR(__xludf.DUMMYFUNCTION("""COMPUTED_VALUE"""),70.0)</f>
        <v>70</v>
      </c>
    </row>
    <row r="1149">
      <c r="A1149" s="1" t="str">
        <f t="shared" si="1"/>
        <v>EN P414 45</v>
      </c>
      <c r="C1149" s="1" t="str">
        <f t="shared" si="2"/>
        <v>PT P414</v>
      </c>
      <c r="E1149" s="1" t="str">
        <f>IFERROR(__xludf.DUMMYFUNCTION("SPLIT(A:A,"" "",TRUE,TRUE)"),"EN")</f>
        <v>EN</v>
      </c>
      <c r="F1149" s="1" t="str">
        <f>IFERROR(__xludf.DUMMYFUNCTION("""COMPUTED_VALUE"""),"P414")</f>
        <v>P414</v>
      </c>
      <c r="G1149" s="1">
        <f>IFERROR(__xludf.DUMMYFUNCTION("""COMPUTED_VALUE"""),45.0)</f>
        <v>45</v>
      </c>
    </row>
    <row r="1150">
      <c r="A1150" s="1" t="str">
        <f t="shared" si="1"/>
        <v>EN P1611 11</v>
      </c>
      <c r="C1150" s="1" t="str">
        <f t="shared" si="2"/>
        <v>PT P1611</v>
      </c>
      <c r="E1150" s="1" t="str">
        <f>IFERROR(__xludf.DUMMYFUNCTION("SPLIT(A:A,"" "",TRUE,TRUE)"),"EN")</f>
        <v>EN</v>
      </c>
      <c r="F1150" s="1" t="str">
        <f>IFERROR(__xludf.DUMMYFUNCTION("""COMPUTED_VALUE"""),"P1611")</f>
        <v>P1611</v>
      </c>
      <c r="G1150" s="1">
        <f>IFERROR(__xludf.DUMMYFUNCTION("""COMPUTED_VALUE"""),11.0)</f>
        <v>11</v>
      </c>
    </row>
    <row r="1151">
      <c r="A1151" s="1" t="str">
        <f t="shared" si="1"/>
        <v>EN P4046 279</v>
      </c>
      <c r="C1151" s="1" t="str">
        <f t="shared" si="2"/>
        <v>PT P4046</v>
      </c>
      <c r="E1151" s="1" t="str">
        <f>IFERROR(__xludf.DUMMYFUNCTION("SPLIT(A:A,"" "",TRUE,TRUE)"),"EN")</f>
        <v>EN</v>
      </c>
      <c r="F1151" s="1" t="str">
        <f>IFERROR(__xludf.DUMMYFUNCTION("""COMPUTED_VALUE"""),"P4046")</f>
        <v>P4046</v>
      </c>
      <c r="G1151" s="1">
        <f>IFERROR(__xludf.DUMMYFUNCTION("""COMPUTED_VALUE"""),279.0)</f>
        <v>279</v>
      </c>
    </row>
    <row r="1152">
      <c r="A1152" s="1" t="str">
        <f t="shared" si="1"/>
        <v>EN P5377 359</v>
      </c>
      <c r="C1152" s="1" t="str">
        <f t="shared" si="2"/>
        <v>PT P5377</v>
      </c>
      <c r="E1152" s="1" t="str">
        <f>IFERROR(__xludf.DUMMYFUNCTION("SPLIT(A:A,"" "",TRUE,TRUE)"),"EN")</f>
        <v>EN</v>
      </c>
      <c r="F1152" s="1" t="str">
        <f>IFERROR(__xludf.DUMMYFUNCTION("""COMPUTED_VALUE"""),"P5377")</f>
        <v>P5377</v>
      </c>
      <c r="G1152" s="1">
        <f>IFERROR(__xludf.DUMMYFUNCTION("""COMPUTED_VALUE"""),359.0)</f>
        <v>359</v>
      </c>
    </row>
    <row r="1153">
      <c r="A1153" s="1" t="str">
        <f t="shared" si="1"/>
        <v>EN P1884 325</v>
      </c>
      <c r="C1153" s="1" t="str">
        <f t="shared" si="2"/>
        <v>PT P1884</v>
      </c>
      <c r="E1153" s="1" t="str">
        <f>IFERROR(__xludf.DUMMYFUNCTION("SPLIT(A:A,"" "",TRUE,TRUE)"),"EN")</f>
        <v>EN</v>
      </c>
      <c r="F1153" s="1" t="str">
        <f>IFERROR(__xludf.DUMMYFUNCTION("""COMPUTED_VALUE"""),"P1884")</f>
        <v>P1884</v>
      </c>
      <c r="G1153" s="1">
        <f>IFERROR(__xludf.DUMMYFUNCTION("""COMPUTED_VALUE"""),325.0)</f>
        <v>325</v>
      </c>
    </row>
    <row r="1154">
      <c r="A1154" s="1" t="str">
        <f t="shared" si="1"/>
        <v>EN P223 19</v>
      </c>
      <c r="C1154" s="1" t="str">
        <f t="shared" si="2"/>
        <v>PT P223</v>
      </c>
      <c r="E1154" s="1" t="str">
        <f>IFERROR(__xludf.DUMMYFUNCTION("SPLIT(A:A,"" "",TRUE,TRUE)"),"EN")</f>
        <v>EN</v>
      </c>
      <c r="F1154" s="1" t="str">
        <f>IFERROR(__xludf.DUMMYFUNCTION("""COMPUTED_VALUE"""),"P223")</f>
        <v>P223</v>
      </c>
      <c r="G1154" s="1">
        <f>IFERROR(__xludf.DUMMYFUNCTION("""COMPUTED_VALUE"""),19.0)</f>
        <v>19</v>
      </c>
    </row>
    <row r="1155">
      <c r="A1155" s="1" t="str">
        <f t="shared" si="1"/>
        <v>EN P389 68</v>
      </c>
      <c r="C1155" s="1" t="str">
        <f t="shared" si="2"/>
        <v>PT P389</v>
      </c>
      <c r="E1155" s="1" t="str">
        <f>IFERROR(__xludf.DUMMYFUNCTION("SPLIT(A:A,"" "",TRUE,TRUE)"),"EN")</f>
        <v>EN</v>
      </c>
      <c r="F1155" s="1" t="str">
        <f>IFERROR(__xludf.DUMMYFUNCTION("""COMPUTED_VALUE"""),"P389")</f>
        <v>P389</v>
      </c>
      <c r="G1155" s="1">
        <f>IFERROR(__xludf.DUMMYFUNCTION("""COMPUTED_VALUE"""),68.0)</f>
        <v>68</v>
      </c>
    </row>
    <row r="1156">
      <c r="A1156" s="1" t="str">
        <f t="shared" si="1"/>
        <v>EN P5190 315</v>
      </c>
      <c r="C1156" s="1" t="str">
        <f t="shared" si="2"/>
        <v>PT P5190</v>
      </c>
      <c r="E1156" s="1" t="str">
        <f>IFERROR(__xludf.DUMMYFUNCTION("SPLIT(A:A,"" "",TRUE,TRUE)"),"EN")</f>
        <v>EN</v>
      </c>
      <c r="F1156" s="1" t="str">
        <f>IFERROR(__xludf.DUMMYFUNCTION("""COMPUTED_VALUE"""),"P5190")</f>
        <v>P5190</v>
      </c>
      <c r="G1156" s="1">
        <f>IFERROR(__xludf.DUMMYFUNCTION("""COMPUTED_VALUE"""),315.0)</f>
        <v>315</v>
      </c>
    </row>
    <row r="1157">
      <c r="A1157" s="1" t="str">
        <f t="shared" si="1"/>
        <v>EN P3177 309</v>
      </c>
      <c r="C1157" s="1" t="str">
        <f t="shared" si="2"/>
        <v>PT P3177</v>
      </c>
      <c r="E1157" s="1" t="str">
        <f>IFERROR(__xludf.DUMMYFUNCTION("SPLIT(A:A,"" "",TRUE,TRUE)"),"EN")</f>
        <v>EN</v>
      </c>
      <c r="F1157" s="1" t="str">
        <f>IFERROR(__xludf.DUMMYFUNCTION("""COMPUTED_VALUE"""),"P3177")</f>
        <v>P3177</v>
      </c>
      <c r="G1157" s="1">
        <f>IFERROR(__xludf.DUMMYFUNCTION("""COMPUTED_VALUE"""),309.0)</f>
        <v>309</v>
      </c>
    </row>
    <row r="1158">
      <c r="A1158" s="1" t="str">
        <f t="shared" si="1"/>
        <v>EN P3732 188</v>
      </c>
      <c r="C1158" s="1" t="str">
        <f t="shared" si="2"/>
        <v>PT P3732</v>
      </c>
      <c r="E1158" s="1" t="str">
        <f>IFERROR(__xludf.DUMMYFUNCTION("SPLIT(A:A,"" "",TRUE,TRUE)"),"EN")</f>
        <v>EN</v>
      </c>
      <c r="F1158" s="1" t="str">
        <f>IFERROR(__xludf.DUMMYFUNCTION("""COMPUTED_VALUE"""),"P3732")</f>
        <v>P3732</v>
      </c>
      <c r="G1158" s="1">
        <f>IFERROR(__xludf.DUMMYFUNCTION("""COMPUTED_VALUE"""),188.0)</f>
        <v>188</v>
      </c>
    </row>
    <row r="1159">
      <c r="A1159" s="1" t="str">
        <f t="shared" si="1"/>
        <v>EN P1559 61</v>
      </c>
      <c r="C1159" s="1" t="str">
        <f t="shared" si="2"/>
        <v>PT P1559</v>
      </c>
      <c r="E1159" s="1" t="str">
        <f>IFERROR(__xludf.DUMMYFUNCTION("SPLIT(A:A,"" "",TRUE,TRUE)"),"EN")</f>
        <v>EN</v>
      </c>
      <c r="F1159" s="1" t="str">
        <f>IFERROR(__xludf.DUMMYFUNCTION("""COMPUTED_VALUE"""),"P1559")</f>
        <v>P1559</v>
      </c>
      <c r="G1159" s="1">
        <f>IFERROR(__xludf.DUMMYFUNCTION("""COMPUTED_VALUE"""),61.0)</f>
        <v>61</v>
      </c>
    </row>
    <row r="1160">
      <c r="A1160" s="1" t="str">
        <f t="shared" si="1"/>
        <v>EN P5367 8</v>
      </c>
      <c r="C1160" s="1" t="str">
        <f t="shared" si="2"/>
        <v>PT P5367</v>
      </c>
      <c r="E1160" s="1" t="str">
        <f>IFERROR(__xludf.DUMMYFUNCTION("SPLIT(A:A,"" "",TRUE,TRUE)"),"EN")</f>
        <v>EN</v>
      </c>
      <c r="F1160" s="1" t="str">
        <f>IFERROR(__xludf.DUMMYFUNCTION("""COMPUTED_VALUE"""),"P5367")</f>
        <v>P5367</v>
      </c>
      <c r="G1160" s="1">
        <f>IFERROR(__xludf.DUMMYFUNCTION("""COMPUTED_VALUE"""),8.0)</f>
        <v>8</v>
      </c>
    </row>
    <row r="1161">
      <c r="A1161" s="1" t="str">
        <f t="shared" si="1"/>
        <v>EN P2593 98</v>
      </c>
      <c r="C1161" s="1" t="str">
        <f t="shared" si="2"/>
        <v>PT P2593</v>
      </c>
      <c r="E1161" s="1" t="str">
        <f>IFERROR(__xludf.DUMMYFUNCTION("SPLIT(A:A,"" "",TRUE,TRUE)"),"EN")</f>
        <v>EN</v>
      </c>
      <c r="F1161" s="1" t="str">
        <f>IFERROR(__xludf.DUMMYFUNCTION("""COMPUTED_VALUE"""),"P2593")</f>
        <v>P2593</v>
      </c>
      <c r="G1161" s="1">
        <f>IFERROR(__xludf.DUMMYFUNCTION("""COMPUTED_VALUE"""),98.0)</f>
        <v>98</v>
      </c>
    </row>
    <row r="1162">
      <c r="A1162" s="1" t="str">
        <f t="shared" si="1"/>
        <v>EN P3221 37</v>
      </c>
      <c r="C1162" s="1" t="str">
        <f t="shared" si="2"/>
        <v>PT P3221</v>
      </c>
      <c r="E1162" s="1" t="str">
        <f>IFERROR(__xludf.DUMMYFUNCTION("SPLIT(A:A,"" "",TRUE,TRUE)"),"EN")</f>
        <v>EN</v>
      </c>
      <c r="F1162" s="1" t="str">
        <f>IFERROR(__xludf.DUMMYFUNCTION("""COMPUTED_VALUE"""),"P3221")</f>
        <v>P3221</v>
      </c>
      <c r="G1162" s="1">
        <f>IFERROR(__xludf.DUMMYFUNCTION("""COMPUTED_VALUE"""),37.0)</f>
        <v>37</v>
      </c>
    </row>
    <row r="1163">
      <c r="A1163" s="1" t="str">
        <f t="shared" si="1"/>
        <v>EN P1541 179</v>
      </c>
      <c r="C1163" s="1" t="str">
        <f t="shared" si="2"/>
        <v>PT P1541</v>
      </c>
      <c r="E1163" s="1" t="str">
        <f>IFERROR(__xludf.DUMMYFUNCTION("SPLIT(A:A,"" "",TRUE,TRUE)"),"EN")</f>
        <v>EN</v>
      </c>
      <c r="F1163" s="1" t="str">
        <f>IFERROR(__xludf.DUMMYFUNCTION("""COMPUTED_VALUE"""),"P1541")</f>
        <v>P1541</v>
      </c>
      <c r="G1163" s="1">
        <f>IFERROR(__xludf.DUMMYFUNCTION("""COMPUTED_VALUE"""),179.0)</f>
        <v>179</v>
      </c>
    </row>
    <row r="1164">
      <c r="A1164" s="1" t="str">
        <f t="shared" si="1"/>
        <v>EN P291 305</v>
      </c>
      <c r="C1164" s="1" t="str">
        <f t="shared" si="2"/>
        <v>PT P291</v>
      </c>
      <c r="E1164" s="1" t="str">
        <f>IFERROR(__xludf.DUMMYFUNCTION("SPLIT(A:A,"" "",TRUE,TRUE)"),"EN")</f>
        <v>EN</v>
      </c>
      <c r="F1164" s="1" t="str">
        <f>IFERROR(__xludf.DUMMYFUNCTION("""COMPUTED_VALUE"""),"P291")</f>
        <v>P291</v>
      </c>
      <c r="G1164" s="1">
        <f>IFERROR(__xludf.DUMMYFUNCTION("""COMPUTED_VALUE"""),305.0)</f>
        <v>305</v>
      </c>
    </row>
    <row r="1165">
      <c r="A1165" s="1" t="str">
        <f t="shared" si="1"/>
        <v>EN P1131 99</v>
      </c>
      <c r="C1165" s="1" t="str">
        <f t="shared" si="2"/>
        <v>PT P1131</v>
      </c>
      <c r="E1165" s="1" t="str">
        <f>IFERROR(__xludf.DUMMYFUNCTION("SPLIT(A:A,"" "",TRUE,TRUE)"),"EN")</f>
        <v>EN</v>
      </c>
      <c r="F1165" s="1" t="str">
        <f>IFERROR(__xludf.DUMMYFUNCTION("""COMPUTED_VALUE"""),"P1131")</f>
        <v>P1131</v>
      </c>
      <c r="G1165" s="1">
        <f>IFERROR(__xludf.DUMMYFUNCTION("""COMPUTED_VALUE"""),99.0)</f>
        <v>99</v>
      </c>
    </row>
    <row r="1166">
      <c r="A1166" s="1" t="str">
        <f t="shared" si="1"/>
        <v>EN P4781 369</v>
      </c>
      <c r="C1166" s="1" t="str">
        <f t="shared" si="2"/>
        <v>PT P4781</v>
      </c>
      <c r="E1166" s="1" t="str">
        <f>IFERROR(__xludf.DUMMYFUNCTION("SPLIT(A:A,"" "",TRUE,TRUE)"),"EN")</f>
        <v>EN</v>
      </c>
      <c r="F1166" s="1" t="str">
        <f>IFERROR(__xludf.DUMMYFUNCTION("""COMPUTED_VALUE"""),"P4781")</f>
        <v>P4781</v>
      </c>
      <c r="G1166" s="1">
        <f>IFERROR(__xludf.DUMMYFUNCTION("""COMPUTED_VALUE"""),369.0)</f>
        <v>369</v>
      </c>
    </row>
    <row r="1167">
      <c r="A1167" s="1" t="str">
        <f t="shared" si="1"/>
        <v>EN P5162 316</v>
      </c>
      <c r="C1167" s="1" t="str">
        <f t="shared" si="2"/>
        <v>PT P5162</v>
      </c>
      <c r="E1167" s="1" t="str">
        <f>IFERROR(__xludf.DUMMYFUNCTION("SPLIT(A:A,"" "",TRUE,TRUE)"),"EN")</f>
        <v>EN</v>
      </c>
      <c r="F1167" s="1" t="str">
        <f>IFERROR(__xludf.DUMMYFUNCTION("""COMPUTED_VALUE"""),"P5162")</f>
        <v>P5162</v>
      </c>
      <c r="G1167" s="1">
        <f>IFERROR(__xludf.DUMMYFUNCTION("""COMPUTED_VALUE"""),316.0)</f>
        <v>316</v>
      </c>
    </row>
    <row r="1168">
      <c r="A1168" s="1" t="str">
        <f t="shared" si="1"/>
        <v>EN P5179 189</v>
      </c>
      <c r="C1168" s="1" t="str">
        <f t="shared" si="2"/>
        <v>PT P5179</v>
      </c>
      <c r="E1168" s="1" t="str">
        <f>IFERROR(__xludf.DUMMYFUNCTION("SPLIT(A:A,"" "",TRUE,TRUE)"),"EN")</f>
        <v>EN</v>
      </c>
      <c r="F1168" s="1" t="str">
        <f>IFERROR(__xludf.DUMMYFUNCTION("""COMPUTED_VALUE"""),"P5179")</f>
        <v>P5179</v>
      </c>
      <c r="G1168" s="1">
        <f>IFERROR(__xludf.DUMMYFUNCTION("""COMPUTED_VALUE"""),189.0)</f>
        <v>189</v>
      </c>
    </row>
    <row r="1169">
      <c r="A1169" s="1" t="str">
        <f t="shared" si="1"/>
        <v>EN P4858 292</v>
      </c>
      <c r="C1169" s="1" t="str">
        <f t="shared" si="2"/>
        <v>PT P4858</v>
      </c>
      <c r="E1169" s="1" t="str">
        <f>IFERROR(__xludf.DUMMYFUNCTION("SPLIT(A:A,"" "",TRUE,TRUE)"),"EN")</f>
        <v>EN</v>
      </c>
      <c r="F1169" s="1" t="str">
        <f>IFERROR(__xludf.DUMMYFUNCTION("""COMPUTED_VALUE"""),"P4858")</f>
        <v>P4858</v>
      </c>
      <c r="G1169" s="1">
        <f>IFERROR(__xludf.DUMMYFUNCTION("""COMPUTED_VALUE"""),292.0)</f>
        <v>292</v>
      </c>
    </row>
    <row r="1170">
      <c r="A1170" s="1" t="str">
        <f t="shared" si="1"/>
        <v>EN P2622 262</v>
      </c>
      <c r="C1170" s="1" t="str">
        <f t="shared" si="2"/>
        <v>PT P2622</v>
      </c>
      <c r="E1170" s="1" t="str">
        <f>IFERROR(__xludf.DUMMYFUNCTION("SPLIT(A:A,"" "",TRUE,TRUE)"),"EN")</f>
        <v>EN</v>
      </c>
      <c r="F1170" s="1" t="str">
        <f>IFERROR(__xludf.DUMMYFUNCTION("""COMPUTED_VALUE"""),"P2622")</f>
        <v>P2622</v>
      </c>
      <c r="G1170" s="1">
        <f>IFERROR(__xludf.DUMMYFUNCTION("""COMPUTED_VALUE"""),262.0)</f>
        <v>262</v>
      </c>
    </row>
    <row r="1171">
      <c r="A1171" s="1" t="str">
        <f t="shared" si="1"/>
        <v>EN P2895 290</v>
      </c>
      <c r="C1171" s="1" t="str">
        <f t="shared" si="2"/>
        <v>PT P2895</v>
      </c>
      <c r="E1171" s="1" t="str">
        <f>IFERROR(__xludf.DUMMYFUNCTION("SPLIT(A:A,"" "",TRUE,TRUE)"),"EN")</f>
        <v>EN</v>
      </c>
      <c r="F1171" s="1" t="str">
        <f>IFERROR(__xludf.DUMMYFUNCTION("""COMPUTED_VALUE"""),"P2895")</f>
        <v>P2895</v>
      </c>
      <c r="G1171" s="1">
        <f>IFERROR(__xludf.DUMMYFUNCTION("""COMPUTED_VALUE"""),290.0)</f>
        <v>290</v>
      </c>
    </row>
    <row r="1172">
      <c r="A1172" s="1" t="str">
        <f t="shared" si="1"/>
        <v>EN P3786 339</v>
      </c>
      <c r="C1172" s="1" t="str">
        <f t="shared" si="2"/>
        <v>PT P3786</v>
      </c>
      <c r="E1172" s="1" t="str">
        <f>IFERROR(__xludf.DUMMYFUNCTION("SPLIT(A:A,"" "",TRUE,TRUE)"),"EN")</f>
        <v>EN</v>
      </c>
      <c r="F1172" s="1" t="str">
        <f>IFERROR(__xludf.DUMMYFUNCTION("""COMPUTED_VALUE"""),"P3786")</f>
        <v>P3786</v>
      </c>
      <c r="G1172" s="1">
        <f>IFERROR(__xludf.DUMMYFUNCTION("""COMPUTED_VALUE"""),339.0)</f>
        <v>339</v>
      </c>
    </row>
    <row r="1173">
      <c r="A1173" s="1" t="str">
        <f t="shared" si="1"/>
        <v>EN P4271 371</v>
      </c>
      <c r="C1173" s="1" t="str">
        <f t="shared" si="2"/>
        <v>PT P4271</v>
      </c>
      <c r="E1173" s="1" t="str">
        <f>IFERROR(__xludf.DUMMYFUNCTION("SPLIT(A:A,"" "",TRUE,TRUE)"),"EN")</f>
        <v>EN</v>
      </c>
      <c r="F1173" s="1" t="str">
        <f>IFERROR(__xludf.DUMMYFUNCTION("""COMPUTED_VALUE"""),"P4271")</f>
        <v>P4271</v>
      </c>
      <c r="G1173" s="1">
        <f>IFERROR(__xludf.DUMMYFUNCTION("""COMPUTED_VALUE"""),371.0)</f>
        <v>371</v>
      </c>
    </row>
    <row r="1174">
      <c r="A1174" s="1" t="str">
        <f t="shared" si="1"/>
        <v>EN P1818 233</v>
      </c>
      <c r="C1174" s="1" t="str">
        <f t="shared" si="2"/>
        <v>PT P1818</v>
      </c>
      <c r="E1174" s="1" t="str">
        <f>IFERROR(__xludf.DUMMYFUNCTION("SPLIT(A:A,"" "",TRUE,TRUE)"),"EN")</f>
        <v>EN</v>
      </c>
      <c r="F1174" s="1" t="str">
        <f>IFERROR(__xludf.DUMMYFUNCTION("""COMPUTED_VALUE"""),"P1818")</f>
        <v>P1818</v>
      </c>
      <c r="G1174" s="1">
        <f>IFERROR(__xludf.DUMMYFUNCTION("""COMPUTED_VALUE"""),233.0)</f>
        <v>233</v>
      </c>
    </row>
    <row r="1175">
      <c r="A1175" s="1" t="str">
        <f t="shared" si="1"/>
        <v>EN P5077 391</v>
      </c>
      <c r="C1175" s="1" t="str">
        <f t="shared" si="2"/>
        <v>PT P5077</v>
      </c>
      <c r="E1175" s="1" t="str">
        <f>IFERROR(__xludf.DUMMYFUNCTION("SPLIT(A:A,"" "",TRUE,TRUE)"),"EN")</f>
        <v>EN</v>
      </c>
      <c r="F1175" s="1" t="str">
        <f>IFERROR(__xludf.DUMMYFUNCTION("""COMPUTED_VALUE"""),"P5077")</f>
        <v>P5077</v>
      </c>
      <c r="G1175" s="1">
        <f>IFERROR(__xludf.DUMMYFUNCTION("""COMPUTED_VALUE"""),391.0)</f>
        <v>391</v>
      </c>
    </row>
    <row r="1176">
      <c r="A1176" s="1" t="str">
        <f t="shared" si="1"/>
        <v>EN P5848 177</v>
      </c>
      <c r="C1176" s="1" t="str">
        <f t="shared" si="2"/>
        <v>PT P5848</v>
      </c>
      <c r="E1176" s="1" t="str">
        <f>IFERROR(__xludf.DUMMYFUNCTION("SPLIT(A:A,"" "",TRUE,TRUE)"),"EN")</f>
        <v>EN</v>
      </c>
      <c r="F1176" s="1" t="str">
        <f>IFERROR(__xludf.DUMMYFUNCTION("""COMPUTED_VALUE"""),"P5848")</f>
        <v>P5848</v>
      </c>
      <c r="G1176" s="1">
        <f>IFERROR(__xludf.DUMMYFUNCTION("""COMPUTED_VALUE"""),177.0)</f>
        <v>177</v>
      </c>
    </row>
    <row r="1177">
      <c r="A1177" s="1" t="str">
        <f t="shared" si="1"/>
        <v>EN P5853 12</v>
      </c>
      <c r="C1177" s="1" t="str">
        <f t="shared" si="2"/>
        <v>PT P5853</v>
      </c>
      <c r="E1177" s="1" t="str">
        <f>IFERROR(__xludf.DUMMYFUNCTION("SPLIT(A:A,"" "",TRUE,TRUE)"),"EN")</f>
        <v>EN</v>
      </c>
      <c r="F1177" s="1" t="str">
        <f>IFERROR(__xludf.DUMMYFUNCTION("""COMPUTED_VALUE"""),"P5853")</f>
        <v>P5853</v>
      </c>
      <c r="G1177" s="1">
        <f>IFERROR(__xludf.DUMMYFUNCTION("""COMPUTED_VALUE"""),12.0)</f>
        <v>12</v>
      </c>
    </row>
    <row r="1178">
      <c r="A1178" s="1" t="str">
        <f t="shared" si="1"/>
        <v>EN P1300 20</v>
      </c>
      <c r="C1178" s="1" t="str">
        <f t="shared" si="2"/>
        <v>PT P1300</v>
      </c>
      <c r="E1178" s="1" t="str">
        <f>IFERROR(__xludf.DUMMYFUNCTION("SPLIT(A:A,"" "",TRUE,TRUE)"),"EN")</f>
        <v>EN</v>
      </c>
      <c r="F1178" s="1" t="str">
        <f>IFERROR(__xludf.DUMMYFUNCTION("""COMPUTED_VALUE"""),"P1300")</f>
        <v>P1300</v>
      </c>
      <c r="G1178" s="1">
        <f>IFERROR(__xludf.DUMMYFUNCTION("""COMPUTED_VALUE"""),20.0)</f>
        <v>20</v>
      </c>
    </row>
    <row r="1179">
      <c r="A1179" s="1" t="str">
        <f t="shared" si="1"/>
        <v>EN P1478 209</v>
      </c>
      <c r="C1179" s="1" t="str">
        <f t="shared" si="2"/>
        <v>PT P1478</v>
      </c>
      <c r="E1179" s="1" t="str">
        <f>IFERROR(__xludf.DUMMYFUNCTION("SPLIT(A:A,"" "",TRUE,TRUE)"),"EN")</f>
        <v>EN</v>
      </c>
      <c r="F1179" s="1" t="str">
        <f>IFERROR(__xludf.DUMMYFUNCTION("""COMPUTED_VALUE"""),"P1478")</f>
        <v>P1478</v>
      </c>
      <c r="G1179" s="1">
        <f>IFERROR(__xludf.DUMMYFUNCTION("""COMPUTED_VALUE"""),209.0)</f>
        <v>209</v>
      </c>
    </row>
    <row r="1180">
      <c r="A1180" s="1" t="str">
        <f t="shared" si="1"/>
        <v>EN P5630 138</v>
      </c>
      <c r="C1180" s="1" t="str">
        <f t="shared" si="2"/>
        <v>PT P5630</v>
      </c>
      <c r="E1180" s="1" t="str">
        <f>IFERROR(__xludf.DUMMYFUNCTION("SPLIT(A:A,"" "",TRUE,TRUE)"),"EN")</f>
        <v>EN</v>
      </c>
      <c r="F1180" s="1" t="str">
        <f>IFERROR(__xludf.DUMMYFUNCTION("""COMPUTED_VALUE"""),"P5630")</f>
        <v>P5630</v>
      </c>
      <c r="G1180" s="1">
        <f>IFERROR(__xludf.DUMMYFUNCTION("""COMPUTED_VALUE"""),138.0)</f>
        <v>138</v>
      </c>
    </row>
    <row r="1181">
      <c r="A1181" s="1" t="str">
        <f t="shared" si="1"/>
        <v>EN P529 222</v>
      </c>
      <c r="C1181" s="1" t="str">
        <f t="shared" si="2"/>
        <v>PT P529</v>
      </c>
      <c r="E1181" s="1" t="str">
        <f>IFERROR(__xludf.DUMMYFUNCTION("SPLIT(A:A,"" "",TRUE,TRUE)"),"EN")</f>
        <v>EN</v>
      </c>
      <c r="F1181" s="1" t="str">
        <f>IFERROR(__xludf.DUMMYFUNCTION("""COMPUTED_VALUE"""),"P529")</f>
        <v>P529</v>
      </c>
      <c r="G1181" s="1">
        <f>IFERROR(__xludf.DUMMYFUNCTION("""COMPUTED_VALUE"""),222.0)</f>
        <v>222</v>
      </c>
    </row>
    <row r="1182">
      <c r="A1182" s="1" t="str">
        <f t="shared" si="1"/>
        <v>EN P5149 377</v>
      </c>
      <c r="C1182" s="1" t="str">
        <f t="shared" si="2"/>
        <v>PT P5149</v>
      </c>
      <c r="E1182" s="1" t="str">
        <f>IFERROR(__xludf.DUMMYFUNCTION("SPLIT(A:A,"" "",TRUE,TRUE)"),"EN")</f>
        <v>EN</v>
      </c>
      <c r="F1182" s="1" t="str">
        <f>IFERROR(__xludf.DUMMYFUNCTION("""COMPUTED_VALUE"""),"P5149")</f>
        <v>P5149</v>
      </c>
      <c r="G1182" s="1">
        <f>IFERROR(__xludf.DUMMYFUNCTION("""COMPUTED_VALUE"""),377.0)</f>
        <v>377</v>
      </c>
    </row>
    <row r="1183">
      <c r="A1183" s="1" t="str">
        <f t="shared" si="1"/>
        <v>EN P1703 367</v>
      </c>
      <c r="C1183" s="1" t="str">
        <f t="shared" si="2"/>
        <v>PT P1703</v>
      </c>
      <c r="E1183" s="1" t="str">
        <f>IFERROR(__xludf.DUMMYFUNCTION("SPLIT(A:A,"" "",TRUE,TRUE)"),"EN")</f>
        <v>EN</v>
      </c>
      <c r="F1183" s="1" t="str">
        <f>IFERROR(__xludf.DUMMYFUNCTION("""COMPUTED_VALUE"""),"P1703")</f>
        <v>P1703</v>
      </c>
      <c r="G1183" s="1">
        <f>IFERROR(__xludf.DUMMYFUNCTION("""COMPUTED_VALUE"""),367.0)</f>
        <v>367</v>
      </c>
    </row>
    <row r="1184">
      <c r="A1184" s="1" t="str">
        <f t="shared" si="1"/>
        <v>EN P380 163</v>
      </c>
      <c r="C1184" s="1" t="str">
        <f t="shared" si="2"/>
        <v>PT P380</v>
      </c>
      <c r="E1184" s="1" t="str">
        <f>IFERROR(__xludf.DUMMYFUNCTION("SPLIT(A:A,"" "",TRUE,TRUE)"),"EN")</f>
        <v>EN</v>
      </c>
      <c r="F1184" s="1" t="str">
        <f>IFERROR(__xludf.DUMMYFUNCTION("""COMPUTED_VALUE"""),"P380")</f>
        <v>P380</v>
      </c>
      <c r="G1184" s="1">
        <f>IFERROR(__xludf.DUMMYFUNCTION("""COMPUTED_VALUE"""),163.0)</f>
        <v>163</v>
      </c>
    </row>
    <row r="1185">
      <c r="A1185" s="1" t="str">
        <f t="shared" si="1"/>
        <v>EN P1248 26</v>
      </c>
      <c r="C1185" s="1" t="str">
        <f t="shared" si="2"/>
        <v>PT P1248</v>
      </c>
      <c r="E1185" s="1" t="str">
        <f>IFERROR(__xludf.DUMMYFUNCTION("SPLIT(A:A,"" "",TRUE,TRUE)"),"EN")</f>
        <v>EN</v>
      </c>
      <c r="F1185" s="1" t="str">
        <f>IFERROR(__xludf.DUMMYFUNCTION("""COMPUTED_VALUE"""),"P1248")</f>
        <v>P1248</v>
      </c>
      <c r="G1185" s="1">
        <f>IFERROR(__xludf.DUMMYFUNCTION("""COMPUTED_VALUE"""),26.0)</f>
        <v>26</v>
      </c>
    </row>
    <row r="1186">
      <c r="A1186" s="1" t="str">
        <f t="shared" si="1"/>
        <v>EN P5811 362</v>
      </c>
      <c r="C1186" s="1" t="str">
        <f t="shared" si="2"/>
        <v>PT P5811</v>
      </c>
      <c r="E1186" s="1" t="str">
        <f>IFERROR(__xludf.DUMMYFUNCTION("SPLIT(A:A,"" "",TRUE,TRUE)"),"EN")</f>
        <v>EN</v>
      </c>
      <c r="F1186" s="1" t="str">
        <f>IFERROR(__xludf.DUMMYFUNCTION("""COMPUTED_VALUE"""),"P5811")</f>
        <v>P5811</v>
      </c>
      <c r="G1186" s="1">
        <f>IFERROR(__xludf.DUMMYFUNCTION("""COMPUTED_VALUE"""),362.0)</f>
        <v>362</v>
      </c>
    </row>
    <row r="1187">
      <c r="A1187" s="1" t="str">
        <f t="shared" si="1"/>
        <v>EN P1378 241</v>
      </c>
      <c r="C1187" s="1" t="str">
        <f t="shared" si="2"/>
        <v>PT P1378</v>
      </c>
      <c r="E1187" s="1" t="str">
        <f>IFERROR(__xludf.DUMMYFUNCTION("SPLIT(A:A,"" "",TRUE,TRUE)"),"EN")</f>
        <v>EN</v>
      </c>
      <c r="F1187" s="1" t="str">
        <f>IFERROR(__xludf.DUMMYFUNCTION("""COMPUTED_VALUE"""),"P1378")</f>
        <v>P1378</v>
      </c>
      <c r="G1187" s="1">
        <f>IFERROR(__xludf.DUMMYFUNCTION("""COMPUTED_VALUE"""),241.0)</f>
        <v>241</v>
      </c>
    </row>
    <row r="1188">
      <c r="A1188" s="1" t="str">
        <f t="shared" si="1"/>
        <v>EN P1062 363</v>
      </c>
      <c r="C1188" s="1" t="str">
        <f t="shared" si="2"/>
        <v>PT P1062</v>
      </c>
      <c r="E1188" s="1" t="str">
        <f>IFERROR(__xludf.DUMMYFUNCTION("SPLIT(A:A,"" "",TRUE,TRUE)"),"EN")</f>
        <v>EN</v>
      </c>
      <c r="F1188" s="1" t="str">
        <f>IFERROR(__xludf.DUMMYFUNCTION("""COMPUTED_VALUE"""),"P1062")</f>
        <v>P1062</v>
      </c>
      <c r="G1188" s="1">
        <f>IFERROR(__xludf.DUMMYFUNCTION("""COMPUTED_VALUE"""),363.0)</f>
        <v>363</v>
      </c>
    </row>
    <row r="1189">
      <c r="A1189" s="1" t="str">
        <f t="shared" si="1"/>
        <v>EN P1390 26</v>
      </c>
      <c r="C1189" s="1" t="str">
        <f t="shared" si="2"/>
        <v>PT P1390</v>
      </c>
      <c r="E1189" s="1" t="str">
        <f>IFERROR(__xludf.DUMMYFUNCTION("SPLIT(A:A,"" "",TRUE,TRUE)"),"EN")</f>
        <v>EN</v>
      </c>
      <c r="F1189" s="1" t="str">
        <f>IFERROR(__xludf.DUMMYFUNCTION("""COMPUTED_VALUE"""),"P1390")</f>
        <v>P1390</v>
      </c>
      <c r="G1189" s="1">
        <f>IFERROR(__xludf.DUMMYFUNCTION("""COMPUTED_VALUE"""),26.0)</f>
        <v>26</v>
      </c>
    </row>
    <row r="1190">
      <c r="A1190" s="1" t="str">
        <f t="shared" si="1"/>
        <v>EN P4290 73</v>
      </c>
      <c r="C1190" s="1" t="str">
        <f t="shared" si="2"/>
        <v>PT P4290</v>
      </c>
      <c r="E1190" s="1" t="str">
        <f>IFERROR(__xludf.DUMMYFUNCTION("SPLIT(A:A,"" "",TRUE,TRUE)"),"EN")</f>
        <v>EN</v>
      </c>
      <c r="F1190" s="1" t="str">
        <f>IFERROR(__xludf.DUMMYFUNCTION("""COMPUTED_VALUE"""),"P4290")</f>
        <v>P4290</v>
      </c>
      <c r="G1190" s="1">
        <f>IFERROR(__xludf.DUMMYFUNCTION("""COMPUTED_VALUE"""),73.0)</f>
        <v>73</v>
      </c>
    </row>
    <row r="1191">
      <c r="A1191" s="1" t="str">
        <f t="shared" si="1"/>
        <v>EN P2583 84</v>
      </c>
      <c r="C1191" s="1" t="str">
        <f t="shared" si="2"/>
        <v>PT P2583</v>
      </c>
      <c r="E1191" s="1" t="str">
        <f>IFERROR(__xludf.DUMMYFUNCTION("SPLIT(A:A,"" "",TRUE,TRUE)"),"EN")</f>
        <v>EN</v>
      </c>
      <c r="F1191" s="1" t="str">
        <f>IFERROR(__xludf.DUMMYFUNCTION("""COMPUTED_VALUE"""),"P2583")</f>
        <v>P2583</v>
      </c>
      <c r="G1191" s="1">
        <f>IFERROR(__xludf.DUMMYFUNCTION("""COMPUTED_VALUE"""),84.0)</f>
        <v>84</v>
      </c>
    </row>
    <row r="1192">
      <c r="A1192" s="1" t="str">
        <f t="shared" si="1"/>
        <v>EN P5164 262</v>
      </c>
      <c r="C1192" s="1" t="str">
        <f t="shared" si="2"/>
        <v>PT P5164</v>
      </c>
      <c r="E1192" s="1" t="str">
        <f>IFERROR(__xludf.DUMMYFUNCTION("SPLIT(A:A,"" "",TRUE,TRUE)"),"EN")</f>
        <v>EN</v>
      </c>
      <c r="F1192" s="1" t="str">
        <f>IFERROR(__xludf.DUMMYFUNCTION("""COMPUTED_VALUE"""),"P5164")</f>
        <v>P5164</v>
      </c>
      <c r="G1192" s="1">
        <f>IFERROR(__xludf.DUMMYFUNCTION("""COMPUTED_VALUE"""),262.0)</f>
        <v>262</v>
      </c>
    </row>
    <row r="1193">
      <c r="A1193" s="1" t="str">
        <f t="shared" si="1"/>
        <v>EN P1215 106</v>
      </c>
      <c r="C1193" s="1" t="str">
        <f t="shared" si="2"/>
        <v>PT P1215</v>
      </c>
      <c r="E1193" s="1" t="str">
        <f>IFERROR(__xludf.DUMMYFUNCTION("SPLIT(A:A,"" "",TRUE,TRUE)"),"EN")</f>
        <v>EN</v>
      </c>
      <c r="F1193" s="1" t="str">
        <f>IFERROR(__xludf.DUMMYFUNCTION("""COMPUTED_VALUE"""),"P1215")</f>
        <v>P1215</v>
      </c>
      <c r="G1193" s="1">
        <f>IFERROR(__xludf.DUMMYFUNCTION("""COMPUTED_VALUE"""),106.0)</f>
        <v>106</v>
      </c>
    </row>
    <row r="1194">
      <c r="A1194" s="1" t="str">
        <f t="shared" si="1"/>
        <v>EN P1926 134</v>
      </c>
      <c r="C1194" s="1" t="str">
        <f t="shared" si="2"/>
        <v>PT P1926</v>
      </c>
      <c r="E1194" s="1" t="str">
        <f>IFERROR(__xludf.DUMMYFUNCTION("SPLIT(A:A,"" "",TRUE,TRUE)"),"EN")</f>
        <v>EN</v>
      </c>
      <c r="F1194" s="1" t="str">
        <f>IFERROR(__xludf.DUMMYFUNCTION("""COMPUTED_VALUE"""),"P1926")</f>
        <v>P1926</v>
      </c>
      <c r="G1194" s="1">
        <f>IFERROR(__xludf.DUMMYFUNCTION("""COMPUTED_VALUE"""),134.0)</f>
        <v>134</v>
      </c>
    </row>
    <row r="1195">
      <c r="A1195" s="1" t="str">
        <f t="shared" si="1"/>
        <v>EN P2488 40</v>
      </c>
      <c r="C1195" s="1" t="str">
        <f t="shared" si="2"/>
        <v>PT P2488</v>
      </c>
      <c r="E1195" s="1" t="str">
        <f>IFERROR(__xludf.DUMMYFUNCTION("SPLIT(A:A,"" "",TRUE,TRUE)"),"EN")</f>
        <v>EN</v>
      </c>
      <c r="F1195" s="1" t="str">
        <f>IFERROR(__xludf.DUMMYFUNCTION("""COMPUTED_VALUE"""),"P2488")</f>
        <v>P2488</v>
      </c>
      <c r="G1195" s="1">
        <f>IFERROR(__xludf.DUMMYFUNCTION("""COMPUTED_VALUE"""),40.0)</f>
        <v>40</v>
      </c>
    </row>
    <row r="1196">
      <c r="A1196" s="1" t="str">
        <f t="shared" si="1"/>
        <v>EN P4960 361</v>
      </c>
      <c r="C1196" s="1" t="str">
        <f t="shared" si="2"/>
        <v>PT P4960</v>
      </c>
      <c r="E1196" s="1" t="str">
        <f>IFERROR(__xludf.DUMMYFUNCTION("SPLIT(A:A,"" "",TRUE,TRUE)"),"EN")</f>
        <v>EN</v>
      </c>
      <c r="F1196" s="1" t="str">
        <f>IFERROR(__xludf.DUMMYFUNCTION("""COMPUTED_VALUE"""),"P4960")</f>
        <v>P4960</v>
      </c>
      <c r="G1196" s="1">
        <f>IFERROR(__xludf.DUMMYFUNCTION("""COMPUTED_VALUE"""),361.0)</f>
        <v>361</v>
      </c>
    </row>
    <row r="1197">
      <c r="A1197" s="1" t="str">
        <f t="shared" si="1"/>
        <v>EN P5053 218</v>
      </c>
      <c r="C1197" s="1" t="str">
        <f t="shared" si="2"/>
        <v>PT P5053</v>
      </c>
      <c r="E1197" s="1" t="str">
        <f>IFERROR(__xludf.DUMMYFUNCTION("SPLIT(A:A,"" "",TRUE,TRUE)"),"EN")</f>
        <v>EN</v>
      </c>
      <c r="F1197" s="1" t="str">
        <f>IFERROR(__xludf.DUMMYFUNCTION("""COMPUTED_VALUE"""),"P5053")</f>
        <v>P5053</v>
      </c>
      <c r="G1197" s="1">
        <f>IFERROR(__xludf.DUMMYFUNCTION("""COMPUTED_VALUE"""),218.0)</f>
        <v>218</v>
      </c>
    </row>
    <row r="1198">
      <c r="A1198" s="1" t="str">
        <f t="shared" si="1"/>
        <v>EN P1831 93</v>
      </c>
      <c r="C1198" s="1" t="str">
        <f t="shared" si="2"/>
        <v>PT P1831</v>
      </c>
      <c r="E1198" s="1" t="str">
        <f>IFERROR(__xludf.DUMMYFUNCTION("SPLIT(A:A,"" "",TRUE,TRUE)"),"EN")</f>
        <v>EN</v>
      </c>
      <c r="F1198" s="1" t="str">
        <f>IFERROR(__xludf.DUMMYFUNCTION("""COMPUTED_VALUE"""),"P1831")</f>
        <v>P1831</v>
      </c>
      <c r="G1198" s="1">
        <f>IFERROR(__xludf.DUMMYFUNCTION("""COMPUTED_VALUE"""),93.0)</f>
        <v>93</v>
      </c>
    </row>
    <row r="1199">
      <c r="A1199" s="1" t="str">
        <f t="shared" si="1"/>
        <v>EN P3662 268</v>
      </c>
      <c r="C1199" s="1" t="str">
        <f t="shared" si="2"/>
        <v>PT P3662</v>
      </c>
      <c r="E1199" s="1" t="str">
        <f>IFERROR(__xludf.DUMMYFUNCTION("SPLIT(A:A,"" "",TRUE,TRUE)"),"EN")</f>
        <v>EN</v>
      </c>
      <c r="F1199" s="1" t="str">
        <f>IFERROR(__xludf.DUMMYFUNCTION("""COMPUTED_VALUE"""),"P3662")</f>
        <v>P3662</v>
      </c>
      <c r="G1199" s="1">
        <f>IFERROR(__xludf.DUMMYFUNCTION("""COMPUTED_VALUE"""),268.0)</f>
        <v>268</v>
      </c>
    </row>
    <row r="1200">
      <c r="A1200" s="1" t="str">
        <f t="shared" si="1"/>
        <v>EN P4024 237</v>
      </c>
      <c r="C1200" s="1" t="str">
        <f t="shared" si="2"/>
        <v>PT P4024</v>
      </c>
      <c r="E1200" s="1" t="str">
        <f>IFERROR(__xludf.DUMMYFUNCTION("SPLIT(A:A,"" "",TRUE,TRUE)"),"EN")</f>
        <v>EN</v>
      </c>
      <c r="F1200" s="1" t="str">
        <f>IFERROR(__xludf.DUMMYFUNCTION("""COMPUTED_VALUE"""),"P4024")</f>
        <v>P4024</v>
      </c>
      <c r="G1200" s="1">
        <f>IFERROR(__xludf.DUMMYFUNCTION("""COMPUTED_VALUE"""),237.0)</f>
        <v>237</v>
      </c>
    </row>
    <row r="1201">
      <c r="A1201" s="1" t="str">
        <f t="shared" si="1"/>
        <v>EN P1470 103</v>
      </c>
      <c r="C1201" s="1" t="str">
        <f t="shared" si="2"/>
        <v>PT P1470</v>
      </c>
      <c r="E1201" s="1" t="str">
        <f>IFERROR(__xludf.DUMMYFUNCTION("SPLIT(A:A,"" "",TRUE,TRUE)"),"EN")</f>
        <v>EN</v>
      </c>
      <c r="F1201" s="1" t="str">
        <f>IFERROR(__xludf.DUMMYFUNCTION("""COMPUTED_VALUE"""),"P1470")</f>
        <v>P1470</v>
      </c>
      <c r="G1201" s="1">
        <f>IFERROR(__xludf.DUMMYFUNCTION("""COMPUTED_VALUE"""),103.0)</f>
        <v>103</v>
      </c>
    </row>
    <row r="1202">
      <c r="A1202" s="1" t="str">
        <f t="shared" si="1"/>
        <v>EN P5572 6</v>
      </c>
      <c r="C1202" s="1" t="str">
        <f t="shared" si="2"/>
        <v>PT P5572</v>
      </c>
      <c r="E1202" s="1" t="str">
        <f>IFERROR(__xludf.DUMMYFUNCTION("SPLIT(A:A,"" "",TRUE,TRUE)"),"EN")</f>
        <v>EN</v>
      </c>
      <c r="F1202" s="1" t="str">
        <f>IFERROR(__xludf.DUMMYFUNCTION("""COMPUTED_VALUE"""),"P5572")</f>
        <v>P5572</v>
      </c>
      <c r="G1202" s="1">
        <f>IFERROR(__xludf.DUMMYFUNCTION("""COMPUTED_VALUE"""),6.0)</f>
        <v>6</v>
      </c>
    </row>
    <row r="1203">
      <c r="A1203" s="1" t="str">
        <f t="shared" si="1"/>
        <v>EN P5010 55</v>
      </c>
      <c r="C1203" s="1" t="str">
        <f t="shared" si="2"/>
        <v>PT P5010</v>
      </c>
      <c r="E1203" s="1" t="str">
        <f>IFERROR(__xludf.DUMMYFUNCTION("SPLIT(A:A,"" "",TRUE,TRUE)"),"EN")</f>
        <v>EN</v>
      </c>
      <c r="F1203" s="1" t="str">
        <f>IFERROR(__xludf.DUMMYFUNCTION("""COMPUTED_VALUE"""),"P5010")</f>
        <v>P5010</v>
      </c>
      <c r="G1203" s="1">
        <f>IFERROR(__xludf.DUMMYFUNCTION("""COMPUTED_VALUE"""),55.0)</f>
        <v>55</v>
      </c>
    </row>
    <row r="1204">
      <c r="A1204" s="1" t="str">
        <f t="shared" si="1"/>
        <v>EN P4351 317</v>
      </c>
      <c r="C1204" s="1" t="str">
        <f t="shared" si="2"/>
        <v>PT P4351</v>
      </c>
      <c r="E1204" s="1" t="str">
        <f>IFERROR(__xludf.DUMMYFUNCTION("SPLIT(A:A,"" "",TRUE,TRUE)"),"EN")</f>
        <v>EN</v>
      </c>
      <c r="F1204" s="1" t="str">
        <f>IFERROR(__xludf.DUMMYFUNCTION("""COMPUTED_VALUE"""),"P4351")</f>
        <v>P4351</v>
      </c>
      <c r="G1204" s="1">
        <f>IFERROR(__xludf.DUMMYFUNCTION("""COMPUTED_VALUE"""),317.0)</f>
        <v>317</v>
      </c>
    </row>
    <row r="1205">
      <c r="A1205" s="1" t="str">
        <f t="shared" si="1"/>
        <v>EN P94 311</v>
      </c>
      <c r="C1205" s="1" t="str">
        <f t="shared" si="2"/>
        <v>PT P94</v>
      </c>
      <c r="E1205" s="1" t="str">
        <f>IFERROR(__xludf.DUMMYFUNCTION("SPLIT(A:A,"" "",TRUE,TRUE)"),"EN")</f>
        <v>EN</v>
      </c>
      <c r="F1205" s="1" t="str">
        <f>IFERROR(__xludf.DUMMYFUNCTION("""COMPUTED_VALUE"""),"P94")</f>
        <v>P94</v>
      </c>
      <c r="G1205" s="1">
        <f>IFERROR(__xludf.DUMMYFUNCTION("""COMPUTED_VALUE"""),311.0)</f>
        <v>311</v>
      </c>
    </row>
    <row r="1206">
      <c r="A1206" s="1" t="str">
        <f t="shared" si="1"/>
        <v>EN P4195 399</v>
      </c>
      <c r="C1206" s="1" t="str">
        <f t="shared" si="2"/>
        <v>PT P4195</v>
      </c>
      <c r="E1206" s="1" t="str">
        <f>IFERROR(__xludf.DUMMYFUNCTION("SPLIT(A:A,"" "",TRUE,TRUE)"),"EN")</f>
        <v>EN</v>
      </c>
      <c r="F1206" s="1" t="str">
        <f>IFERROR(__xludf.DUMMYFUNCTION("""COMPUTED_VALUE"""),"P4195")</f>
        <v>P4195</v>
      </c>
      <c r="G1206" s="1">
        <f>IFERROR(__xludf.DUMMYFUNCTION("""COMPUTED_VALUE"""),399.0)</f>
        <v>399</v>
      </c>
    </row>
    <row r="1207">
      <c r="A1207" s="1" t="str">
        <f t="shared" si="1"/>
        <v>EN P5802 344</v>
      </c>
      <c r="C1207" s="1" t="str">
        <f t="shared" si="2"/>
        <v>PT P5802</v>
      </c>
      <c r="E1207" s="1" t="str">
        <f>IFERROR(__xludf.DUMMYFUNCTION("SPLIT(A:A,"" "",TRUE,TRUE)"),"EN")</f>
        <v>EN</v>
      </c>
      <c r="F1207" s="1" t="str">
        <f>IFERROR(__xludf.DUMMYFUNCTION("""COMPUTED_VALUE"""),"P5802")</f>
        <v>P5802</v>
      </c>
      <c r="G1207" s="1">
        <f>IFERROR(__xludf.DUMMYFUNCTION("""COMPUTED_VALUE"""),344.0)</f>
        <v>344</v>
      </c>
    </row>
    <row r="1208">
      <c r="A1208" s="1" t="str">
        <f t="shared" si="1"/>
        <v>EN P5927 135</v>
      </c>
      <c r="C1208" s="1" t="str">
        <f t="shared" si="2"/>
        <v>PT P5927</v>
      </c>
      <c r="E1208" s="1" t="str">
        <f>IFERROR(__xludf.DUMMYFUNCTION("SPLIT(A:A,"" "",TRUE,TRUE)"),"EN")</f>
        <v>EN</v>
      </c>
      <c r="F1208" s="1" t="str">
        <f>IFERROR(__xludf.DUMMYFUNCTION("""COMPUTED_VALUE"""),"P5927")</f>
        <v>P5927</v>
      </c>
      <c r="G1208" s="1">
        <f>IFERROR(__xludf.DUMMYFUNCTION("""COMPUTED_VALUE"""),135.0)</f>
        <v>135</v>
      </c>
    </row>
    <row r="1209">
      <c r="A1209" s="1" t="str">
        <f t="shared" si="1"/>
        <v>EN P2330 157</v>
      </c>
      <c r="C1209" s="1" t="str">
        <f t="shared" si="2"/>
        <v>PT P2330</v>
      </c>
      <c r="E1209" s="1" t="str">
        <f>IFERROR(__xludf.DUMMYFUNCTION("SPLIT(A:A,"" "",TRUE,TRUE)"),"EN")</f>
        <v>EN</v>
      </c>
      <c r="F1209" s="1" t="str">
        <f>IFERROR(__xludf.DUMMYFUNCTION("""COMPUTED_VALUE"""),"P2330")</f>
        <v>P2330</v>
      </c>
      <c r="G1209" s="1">
        <f>IFERROR(__xludf.DUMMYFUNCTION("""COMPUTED_VALUE"""),157.0)</f>
        <v>157</v>
      </c>
    </row>
    <row r="1210">
      <c r="A1210" s="1" t="str">
        <f t="shared" si="1"/>
        <v>EN P163 268</v>
      </c>
      <c r="C1210" s="1" t="str">
        <f t="shared" si="2"/>
        <v>PT P163</v>
      </c>
      <c r="E1210" s="1" t="str">
        <f>IFERROR(__xludf.DUMMYFUNCTION("SPLIT(A:A,"" "",TRUE,TRUE)"),"EN")</f>
        <v>EN</v>
      </c>
      <c r="F1210" s="1" t="str">
        <f>IFERROR(__xludf.DUMMYFUNCTION("""COMPUTED_VALUE"""),"P163")</f>
        <v>P163</v>
      </c>
      <c r="G1210" s="1">
        <f>IFERROR(__xludf.DUMMYFUNCTION("""COMPUTED_VALUE"""),268.0)</f>
        <v>268</v>
      </c>
    </row>
    <row r="1211">
      <c r="A1211" s="1" t="str">
        <f t="shared" si="1"/>
        <v>EN P2745 156</v>
      </c>
      <c r="C1211" s="1" t="str">
        <f t="shared" si="2"/>
        <v>PT P2745</v>
      </c>
      <c r="E1211" s="1" t="str">
        <f>IFERROR(__xludf.DUMMYFUNCTION("SPLIT(A:A,"" "",TRUE,TRUE)"),"EN")</f>
        <v>EN</v>
      </c>
      <c r="F1211" s="1" t="str">
        <f>IFERROR(__xludf.DUMMYFUNCTION("""COMPUTED_VALUE"""),"P2745")</f>
        <v>P2745</v>
      </c>
      <c r="G1211" s="1">
        <f>IFERROR(__xludf.DUMMYFUNCTION("""COMPUTED_VALUE"""),156.0)</f>
        <v>156</v>
      </c>
    </row>
    <row r="1212">
      <c r="A1212" s="1" t="str">
        <f t="shared" si="1"/>
        <v>EN P2060 23</v>
      </c>
      <c r="C1212" s="1" t="str">
        <f t="shared" si="2"/>
        <v>PT P2060</v>
      </c>
      <c r="E1212" s="1" t="str">
        <f>IFERROR(__xludf.DUMMYFUNCTION("SPLIT(A:A,"" "",TRUE,TRUE)"),"EN")</f>
        <v>EN</v>
      </c>
      <c r="F1212" s="1" t="str">
        <f>IFERROR(__xludf.DUMMYFUNCTION("""COMPUTED_VALUE"""),"P2060")</f>
        <v>P2060</v>
      </c>
      <c r="G1212" s="1">
        <f>IFERROR(__xludf.DUMMYFUNCTION("""COMPUTED_VALUE"""),23.0)</f>
        <v>23</v>
      </c>
    </row>
    <row r="1213">
      <c r="A1213" s="1" t="str">
        <f t="shared" si="1"/>
        <v>EN P667 362</v>
      </c>
      <c r="C1213" s="1" t="str">
        <f t="shared" si="2"/>
        <v>PT P667</v>
      </c>
      <c r="E1213" s="1" t="str">
        <f>IFERROR(__xludf.DUMMYFUNCTION("SPLIT(A:A,"" "",TRUE,TRUE)"),"EN")</f>
        <v>EN</v>
      </c>
      <c r="F1213" s="1" t="str">
        <f>IFERROR(__xludf.DUMMYFUNCTION("""COMPUTED_VALUE"""),"P667")</f>
        <v>P667</v>
      </c>
      <c r="G1213" s="1">
        <f>IFERROR(__xludf.DUMMYFUNCTION("""COMPUTED_VALUE"""),362.0)</f>
        <v>362</v>
      </c>
    </row>
    <row r="1214">
      <c r="A1214" s="1" t="str">
        <f t="shared" si="1"/>
        <v>EN P2301 99</v>
      </c>
      <c r="C1214" s="1" t="str">
        <f t="shared" si="2"/>
        <v>PT P2301</v>
      </c>
      <c r="E1214" s="1" t="str">
        <f>IFERROR(__xludf.DUMMYFUNCTION("SPLIT(A:A,"" "",TRUE,TRUE)"),"EN")</f>
        <v>EN</v>
      </c>
      <c r="F1214" s="1" t="str">
        <f>IFERROR(__xludf.DUMMYFUNCTION("""COMPUTED_VALUE"""),"P2301")</f>
        <v>P2301</v>
      </c>
      <c r="G1214" s="1">
        <f>IFERROR(__xludf.DUMMYFUNCTION("""COMPUTED_VALUE"""),99.0)</f>
        <v>99</v>
      </c>
    </row>
    <row r="1215">
      <c r="A1215" s="1" t="str">
        <f t="shared" si="1"/>
        <v>EN P3581 329</v>
      </c>
      <c r="C1215" s="1" t="str">
        <f t="shared" si="2"/>
        <v>PT P3581</v>
      </c>
      <c r="E1215" s="1" t="str">
        <f>IFERROR(__xludf.DUMMYFUNCTION("SPLIT(A:A,"" "",TRUE,TRUE)"),"EN")</f>
        <v>EN</v>
      </c>
      <c r="F1215" s="1" t="str">
        <f>IFERROR(__xludf.DUMMYFUNCTION("""COMPUTED_VALUE"""),"P3581")</f>
        <v>P3581</v>
      </c>
      <c r="G1215" s="1">
        <f>IFERROR(__xludf.DUMMYFUNCTION("""COMPUTED_VALUE"""),329.0)</f>
        <v>329</v>
      </c>
    </row>
    <row r="1216">
      <c r="A1216" s="1" t="str">
        <f t="shared" si="1"/>
        <v>EN P3335 36</v>
      </c>
      <c r="C1216" s="1" t="str">
        <f t="shared" si="2"/>
        <v>PT P3335</v>
      </c>
      <c r="E1216" s="1" t="str">
        <f>IFERROR(__xludf.DUMMYFUNCTION("SPLIT(A:A,"" "",TRUE,TRUE)"),"EN")</f>
        <v>EN</v>
      </c>
      <c r="F1216" s="1" t="str">
        <f>IFERROR(__xludf.DUMMYFUNCTION("""COMPUTED_VALUE"""),"P3335")</f>
        <v>P3335</v>
      </c>
      <c r="G1216" s="1">
        <f>IFERROR(__xludf.DUMMYFUNCTION("""COMPUTED_VALUE"""),36.0)</f>
        <v>36</v>
      </c>
    </row>
    <row r="1217">
      <c r="A1217" s="1" t="str">
        <f t="shared" si="1"/>
        <v>EN P794 257</v>
      </c>
      <c r="C1217" s="1" t="str">
        <f t="shared" si="2"/>
        <v>PT P794</v>
      </c>
      <c r="E1217" s="1" t="str">
        <f>IFERROR(__xludf.DUMMYFUNCTION("SPLIT(A:A,"" "",TRUE,TRUE)"),"EN")</f>
        <v>EN</v>
      </c>
      <c r="F1217" s="1" t="str">
        <f>IFERROR(__xludf.DUMMYFUNCTION("""COMPUTED_VALUE"""),"P794")</f>
        <v>P794</v>
      </c>
      <c r="G1217" s="1">
        <f>IFERROR(__xludf.DUMMYFUNCTION("""COMPUTED_VALUE"""),257.0)</f>
        <v>257</v>
      </c>
    </row>
    <row r="1218">
      <c r="A1218" s="1" t="str">
        <f t="shared" si="1"/>
        <v>EN P3339 193</v>
      </c>
      <c r="C1218" s="1" t="str">
        <f t="shared" si="2"/>
        <v>PT P3339</v>
      </c>
      <c r="E1218" s="1" t="str">
        <f>IFERROR(__xludf.DUMMYFUNCTION("SPLIT(A:A,"" "",TRUE,TRUE)"),"EN")</f>
        <v>EN</v>
      </c>
      <c r="F1218" s="1" t="str">
        <f>IFERROR(__xludf.DUMMYFUNCTION("""COMPUTED_VALUE"""),"P3339")</f>
        <v>P3339</v>
      </c>
      <c r="G1218" s="1">
        <f>IFERROR(__xludf.DUMMYFUNCTION("""COMPUTED_VALUE"""),193.0)</f>
        <v>193</v>
      </c>
    </row>
    <row r="1219">
      <c r="A1219" s="1" t="str">
        <f t="shared" si="1"/>
        <v>EN P4144 55</v>
      </c>
      <c r="C1219" s="1" t="str">
        <f t="shared" si="2"/>
        <v>PT P4144</v>
      </c>
      <c r="E1219" s="1" t="str">
        <f>IFERROR(__xludf.DUMMYFUNCTION("SPLIT(A:A,"" "",TRUE,TRUE)"),"EN")</f>
        <v>EN</v>
      </c>
      <c r="F1219" s="1" t="str">
        <f>IFERROR(__xludf.DUMMYFUNCTION("""COMPUTED_VALUE"""),"P4144")</f>
        <v>P4144</v>
      </c>
      <c r="G1219" s="1">
        <f>IFERROR(__xludf.DUMMYFUNCTION("""COMPUTED_VALUE"""),55.0)</f>
        <v>55</v>
      </c>
    </row>
    <row r="1220">
      <c r="A1220" s="1" t="str">
        <f t="shared" si="1"/>
        <v>EN P4513 60</v>
      </c>
      <c r="C1220" s="1" t="str">
        <f t="shared" si="2"/>
        <v>PT P4513</v>
      </c>
      <c r="E1220" s="1" t="str">
        <f>IFERROR(__xludf.DUMMYFUNCTION("SPLIT(A:A,"" "",TRUE,TRUE)"),"EN")</f>
        <v>EN</v>
      </c>
      <c r="F1220" s="1" t="str">
        <f>IFERROR(__xludf.DUMMYFUNCTION("""COMPUTED_VALUE"""),"P4513")</f>
        <v>P4513</v>
      </c>
      <c r="G1220" s="1">
        <f>IFERROR(__xludf.DUMMYFUNCTION("""COMPUTED_VALUE"""),60.0)</f>
        <v>60</v>
      </c>
    </row>
    <row r="1221">
      <c r="A1221" s="1" t="str">
        <f t="shared" si="1"/>
        <v>EN P2224 263</v>
      </c>
      <c r="C1221" s="1" t="str">
        <f t="shared" si="2"/>
        <v>PT P2224</v>
      </c>
      <c r="E1221" s="1" t="str">
        <f>IFERROR(__xludf.DUMMYFUNCTION("SPLIT(A:A,"" "",TRUE,TRUE)"),"EN")</f>
        <v>EN</v>
      </c>
      <c r="F1221" s="1" t="str">
        <f>IFERROR(__xludf.DUMMYFUNCTION("""COMPUTED_VALUE"""),"P2224")</f>
        <v>P2224</v>
      </c>
      <c r="G1221" s="1">
        <f>IFERROR(__xludf.DUMMYFUNCTION("""COMPUTED_VALUE"""),263.0)</f>
        <v>263</v>
      </c>
    </row>
    <row r="1222">
      <c r="A1222" s="1" t="str">
        <f t="shared" si="1"/>
        <v>EN P5121 259</v>
      </c>
      <c r="C1222" s="1" t="str">
        <f t="shared" si="2"/>
        <v>PT P5121</v>
      </c>
      <c r="E1222" s="1" t="str">
        <f>IFERROR(__xludf.DUMMYFUNCTION("SPLIT(A:A,"" "",TRUE,TRUE)"),"EN")</f>
        <v>EN</v>
      </c>
      <c r="F1222" s="1" t="str">
        <f>IFERROR(__xludf.DUMMYFUNCTION("""COMPUTED_VALUE"""),"P5121")</f>
        <v>P5121</v>
      </c>
      <c r="G1222" s="1">
        <f>IFERROR(__xludf.DUMMYFUNCTION("""COMPUTED_VALUE"""),259.0)</f>
        <v>259</v>
      </c>
    </row>
    <row r="1223">
      <c r="A1223" s="1" t="str">
        <f t="shared" si="1"/>
        <v>EN P3362 230</v>
      </c>
      <c r="C1223" s="1" t="str">
        <f t="shared" si="2"/>
        <v>PT P3362</v>
      </c>
      <c r="E1223" s="1" t="str">
        <f>IFERROR(__xludf.DUMMYFUNCTION("SPLIT(A:A,"" "",TRUE,TRUE)"),"EN")</f>
        <v>EN</v>
      </c>
      <c r="F1223" s="1" t="str">
        <f>IFERROR(__xludf.DUMMYFUNCTION("""COMPUTED_VALUE"""),"P3362")</f>
        <v>P3362</v>
      </c>
      <c r="G1223" s="1">
        <f>IFERROR(__xludf.DUMMYFUNCTION("""COMPUTED_VALUE"""),230.0)</f>
        <v>230</v>
      </c>
    </row>
    <row r="1224">
      <c r="A1224" s="1" t="str">
        <f t="shared" si="1"/>
        <v>EN P2207 317</v>
      </c>
      <c r="C1224" s="1" t="str">
        <f t="shared" si="2"/>
        <v>PT P2207</v>
      </c>
      <c r="E1224" s="1" t="str">
        <f>IFERROR(__xludf.DUMMYFUNCTION("SPLIT(A:A,"" "",TRUE,TRUE)"),"EN")</f>
        <v>EN</v>
      </c>
      <c r="F1224" s="1" t="str">
        <f>IFERROR(__xludf.DUMMYFUNCTION("""COMPUTED_VALUE"""),"P2207")</f>
        <v>P2207</v>
      </c>
      <c r="G1224" s="1">
        <f>IFERROR(__xludf.DUMMYFUNCTION("""COMPUTED_VALUE"""),317.0)</f>
        <v>317</v>
      </c>
    </row>
    <row r="1225">
      <c r="A1225" s="1" t="str">
        <f t="shared" si="1"/>
        <v>EN P652 131</v>
      </c>
      <c r="C1225" s="1" t="str">
        <f t="shared" si="2"/>
        <v>PT P652</v>
      </c>
      <c r="E1225" s="1" t="str">
        <f>IFERROR(__xludf.DUMMYFUNCTION("SPLIT(A:A,"" "",TRUE,TRUE)"),"EN")</f>
        <v>EN</v>
      </c>
      <c r="F1225" s="1" t="str">
        <f>IFERROR(__xludf.DUMMYFUNCTION("""COMPUTED_VALUE"""),"P652")</f>
        <v>P652</v>
      </c>
      <c r="G1225" s="1">
        <f>IFERROR(__xludf.DUMMYFUNCTION("""COMPUTED_VALUE"""),131.0)</f>
        <v>131</v>
      </c>
    </row>
    <row r="1226">
      <c r="A1226" s="1" t="str">
        <f t="shared" si="1"/>
        <v>EN P2096 359</v>
      </c>
      <c r="C1226" s="1" t="str">
        <f t="shared" si="2"/>
        <v>PT P2096</v>
      </c>
      <c r="E1226" s="1" t="str">
        <f>IFERROR(__xludf.DUMMYFUNCTION("SPLIT(A:A,"" "",TRUE,TRUE)"),"EN")</f>
        <v>EN</v>
      </c>
      <c r="F1226" s="1" t="str">
        <f>IFERROR(__xludf.DUMMYFUNCTION("""COMPUTED_VALUE"""),"P2096")</f>
        <v>P2096</v>
      </c>
      <c r="G1226" s="1">
        <f>IFERROR(__xludf.DUMMYFUNCTION("""COMPUTED_VALUE"""),359.0)</f>
        <v>359</v>
      </c>
    </row>
    <row r="1227">
      <c r="A1227" s="1" t="str">
        <f t="shared" si="1"/>
        <v>EN P144 116</v>
      </c>
      <c r="C1227" s="1" t="str">
        <f t="shared" si="2"/>
        <v>PT P144</v>
      </c>
      <c r="E1227" s="1" t="str">
        <f>IFERROR(__xludf.DUMMYFUNCTION("SPLIT(A:A,"" "",TRUE,TRUE)"),"EN")</f>
        <v>EN</v>
      </c>
      <c r="F1227" s="1" t="str">
        <f>IFERROR(__xludf.DUMMYFUNCTION("""COMPUTED_VALUE"""),"P144")</f>
        <v>P144</v>
      </c>
      <c r="G1227" s="1">
        <f>IFERROR(__xludf.DUMMYFUNCTION("""COMPUTED_VALUE"""),116.0)</f>
        <v>116</v>
      </c>
    </row>
    <row r="1228">
      <c r="A1228" s="1" t="str">
        <f t="shared" si="1"/>
        <v>EN P4691 395</v>
      </c>
      <c r="C1228" s="1" t="str">
        <f t="shared" si="2"/>
        <v>PT P4691</v>
      </c>
      <c r="E1228" s="1" t="str">
        <f>IFERROR(__xludf.DUMMYFUNCTION("SPLIT(A:A,"" "",TRUE,TRUE)"),"EN")</f>
        <v>EN</v>
      </c>
      <c r="F1228" s="1" t="str">
        <f>IFERROR(__xludf.DUMMYFUNCTION("""COMPUTED_VALUE"""),"P4691")</f>
        <v>P4691</v>
      </c>
      <c r="G1228" s="1">
        <f>IFERROR(__xludf.DUMMYFUNCTION("""COMPUTED_VALUE"""),395.0)</f>
        <v>395</v>
      </c>
    </row>
    <row r="1229">
      <c r="A1229" s="1" t="str">
        <f t="shared" si="1"/>
        <v>EN P4752 280</v>
      </c>
      <c r="C1229" s="1" t="str">
        <f t="shared" si="2"/>
        <v>PT P4752</v>
      </c>
      <c r="E1229" s="1" t="str">
        <f>IFERROR(__xludf.DUMMYFUNCTION("SPLIT(A:A,"" "",TRUE,TRUE)"),"EN")</f>
        <v>EN</v>
      </c>
      <c r="F1229" s="1" t="str">
        <f>IFERROR(__xludf.DUMMYFUNCTION("""COMPUTED_VALUE"""),"P4752")</f>
        <v>P4752</v>
      </c>
      <c r="G1229" s="1">
        <f>IFERROR(__xludf.DUMMYFUNCTION("""COMPUTED_VALUE"""),280.0)</f>
        <v>280</v>
      </c>
    </row>
    <row r="1230">
      <c r="A1230" s="1" t="str">
        <f t="shared" si="1"/>
        <v>EN P3137 186</v>
      </c>
      <c r="C1230" s="1" t="str">
        <f t="shared" si="2"/>
        <v>PT P3137</v>
      </c>
      <c r="E1230" s="1" t="str">
        <f>IFERROR(__xludf.DUMMYFUNCTION("SPLIT(A:A,"" "",TRUE,TRUE)"),"EN")</f>
        <v>EN</v>
      </c>
      <c r="F1230" s="1" t="str">
        <f>IFERROR(__xludf.DUMMYFUNCTION("""COMPUTED_VALUE"""),"P3137")</f>
        <v>P3137</v>
      </c>
      <c r="G1230" s="1">
        <f>IFERROR(__xludf.DUMMYFUNCTION("""COMPUTED_VALUE"""),186.0)</f>
        <v>186</v>
      </c>
    </row>
    <row r="1231">
      <c r="A1231" s="1" t="str">
        <f t="shared" si="1"/>
        <v>EN P1634 314</v>
      </c>
      <c r="C1231" s="1" t="str">
        <f t="shared" si="2"/>
        <v>PT P1634</v>
      </c>
      <c r="E1231" s="1" t="str">
        <f>IFERROR(__xludf.DUMMYFUNCTION("SPLIT(A:A,"" "",TRUE,TRUE)"),"EN")</f>
        <v>EN</v>
      </c>
      <c r="F1231" s="1" t="str">
        <f>IFERROR(__xludf.DUMMYFUNCTION("""COMPUTED_VALUE"""),"P1634")</f>
        <v>P1634</v>
      </c>
      <c r="G1231" s="1">
        <f>IFERROR(__xludf.DUMMYFUNCTION("""COMPUTED_VALUE"""),314.0)</f>
        <v>314</v>
      </c>
    </row>
    <row r="1232">
      <c r="A1232" s="1" t="str">
        <f t="shared" si="1"/>
        <v>EN P650 233</v>
      </c>
      <c r="C1232" s="1" t="str">
        <f t="shared" si="2"/>
        <v>PT P650</v>
      </c>
      <c r="E1232" s="1" t="str">
        <f>IFERROR(__xludf.DUMMYFUNCTION("SPLIT(A:A,"" "",TRUE,TRUE)"),"EN")</f>
        <v>EN</v>
      </c>
      <c r="F1232" s="1" t="str">
        <f>IFERROR(__xludf.DUMMYFUNCTION("""COMPUTED_VALUE"""),"P650")</f>
        <v>P650</v>
      </c>
      <c r="G1232" s="1">
        <f>IFERROR(__xludf.DUMMYFUNCTION("""COMPUTED_VALUE"""),233.0)</f>
        <v>233</v>
      </c>
    </row>
    <row r="1233">
      <c r="A1233" s="1" t="str">
        <f t="shared" si="1"/>
        <v>EN P1613 78</v>
      </c>
      <c r="C1233" s="1" t="str">
        <f t="shared" si="2"/>
        <v>PT P1613</v>
      </c>
      <c r="E1233" s="1" t="str">
        <f>IFERROR(__xludf.DUMMYFUNCTION("SPLIT(A:A,"" "",TRUE,TRUE)"),"EN")</f>
        <v>EN</v>
      </c>
      <c r="F1233" s="1" t="str">
        <f>IFERROR(__xludf.DUMMYFUNCTION("""COMPUTED_VALUE"""),"P1613")</f>
        <v>P1613</v>
      </c>
      <c r="G1233" s="1">
        <f>IFERROR(__xludf.DUMMYFUNCTION("""COMPUTED_VALUE"""),78.0)</f>
        <v>78</v>
      </c>
    </row>
    <row r="1234">
      <c r="A1234" s="1" t="str">
        <f t="shared" si="1"/>
        <v>EN P5317 138</v>
      </c>
      <c r="C1234" s="1" t="str">
        <f t="shared" si="2"/>
        <v>PT P5317</v>
      </c>
      <c r="E1234" s="1" t="str">
        <f>IFERROR(__xludf.DUMMYFUNCTION("SPLIT(A:A,"" "",TRUE,TRUE)"),"EN")</f>
        <v>EN</v>
      </c>
      <c r="F1234" s="1" t="str">
        <f>IFERROR(__xludf.DUMMYFUNCTION("""COMPUTED_VALUE"""),"P5317")</f>
        <v>P5317</v>
      </c>
      <c r="G1234" s="1">
        <f>IFERROR(__xludf.DUMMYFUNCTION("""COMPUTED_VALUE"""),138.0)</f>
        <v>138</v>
      </c>
    </row>
    <row r="1235">
      <c r="A1235" s="1" t="str">
        <f t="shared" si="1"/>
        <v>EN P1770 351</v>
      </c>
      <c r="C1235" s="1" t="str">
        <f t="shared" si="2"/>
        <v>PT P1770</v>
      </c>
      <c r="E1235" s="1" t="str">
        <f>IFERROR(__xludf.DUMMYFUNCTION("SPLIT(A:A,"" "",TRUE,TRUE)"),"EN")</f>
        <v>EN</v>
      </c>
      <c r="F1235" s="1" t="str">
        <f>IFERROR(__xludf.DUMMYFUNCTION("""COMPUTED_VALUE"""),"P1770")</f>
        <v>P1770</v>
      </c>
      <c r="G1235" s="1">
        <f>IFERROR(__xludf.DUMMYFUNCTION("""COMPUTED_VALUE"""),351.0)</f>
        <v>351</v>
      </c>
    </row>
    <row r="1236">
      <c r="A1236" s="1" t="str">
        <f t="shared" si="1"/>
        <v>EN P5230 190</v>
      </c>
      <c r="C1236" s="1" t="str">
        <f t="shared" si="2"/>
        <v>PT P5230</v>
      </c>
      <c r="E1236" s="1" t="str">
        <f>IFERROR(__xludf.DUMMYFUNCTION("SPLIT(A:A,"" "",TRUE,TRUE)"),"EN")</f>
        <v>EN</v>
      </c>
      <c r="F1236" s="1" t="str">
        <f>IFERROR(__xludf.DUMMYFUNCTION("""COMPUTED_VALUE"""),"P5230")</f>
        <v>P5230</v>
      </c>
      <c r="G1236" s="1">
        <f>IFERROR(__xludf.DUMMYFUNCTION("""COMPUTED_VALUE"""),190.0)</f>
        <v>190</v>
      </c>
    </row>
    <row r="1237">
      <c r="A1237" s="1" t="str">
        <f t="shared" si="1"/>
        <v>EN P4547 233</v>
      </c>
      <c r="C1237" s="1" t="str">
        <f t="shared" si="2"/>
        <v>PT P4547</v>
      </c>
      <c r="E1237" s="1" t="str">
        <f>IFERROR(__xludf.DUMMYFUNCTION("SPLIT(A:A,"" "",TRUE,TRUE)"),"EN")</f>
        <v>EN</v>
      </c>
      <c r="F1237" s="1" t="str">
        <f>IFERROR(__xludf.DUMMYFUNCTION("""COMPUTED_VALUE"""),"P4547")</f>
        <v>P4547</v>
      </c>
      <c r="G1237" s="1">
        <f>IFERROR(__xludf.DUMMYFUNCTION("""COMPUTED_VALUE"""),233.0)</f>
        <v>233</v>
      </c>
    </row>
    <row r="1238">
      <c r="A1238" s="1" t="str">
        <f t="shared" si="1"/>
        <v>EN P2693 177</v>
      </c>
      <c r="C1238" s="1" t="str">
        <f t="shared" si="2"/>
        <v>PT P2693</v>
      </c>
      <c r="E1238" s="1" t="str">
        <f>IFERROR(__xludf.DUMMYFUNCTION("SPLIT(A:A,"" "",TRUE,TRUE)"),"EN")</f>
        <v>EN</v>
      </c>
      <c r="F1238" s="1" t="str">
        <f>IFERROR(__xludf.DUMMYFUNCTION("""COMPUTED_VALUE"""),"P2693")</f>
        <v>P2693</v>
      </c>
      <c r="G1238" s="1">
        <f>IFERROR(__xludf.DUMMYFUNCTION("""COMPUTED_VALUE"""),177.0)</f>
        <v>177</v>
      </c>
    </row>
    <row r="1239">
      <c r="A1239" s="1" t="str">
        <f t="shared" si="1"/>
        <v>EN P4630 82</v>
      </c>
      <c r="C1239" s="1" t="str">
        <f t="shared" si="2"/>
        <v>PT P4630</v>
      </c>
      <c r="E1239" s="1" t="str">
        <f>IFERROR(__xludf.DUMMYFUNCTION("SPLIT(A:A,"" "",TRUE,TRUE)"),"EN")</f>
        <v>EN</v>
      </c>
      <c r="F1239" s="1" t="str">
        <f>IFERROR(__xludf.DUMMYFUNCTION("""COMPUTED_VALUE"""),"P4630")</f>
        <v>P4630</v>
      </c>
      <c r="G1239" s="1">
        <f>IFERROR(__xludf.DUMMYFUNCTION("""COMPUTED_VALUE"""),82.0)</f>
        <v>82</v>
      </c>
    </row>
    <row r="1240">
      <c r="A1240" s="1" t="str">
        <f t="shared" si="1"/>
        <v>EN P3214 209</v>
      </c>
      <c r="C1240" s="1" t="str">
        <f t="shared" si="2"/>
        <v>PT P3214</v>
      </c>
      <c r="E1240" s="1" t="str">
        <f>IFERROR(__xludf.DUMMYFUNCTION("SPLIT(A:A,"" "",TRUE,TRUE)"),"EN")</f>
        <v>EN</v>
      </c>
      <c r="F1240" s="1" t="str">
        <f>IFERROR(__xludf.DUMMYFUNCTION("""COMPUTED_VALUE"""),"P3214")</f>
        <v>P3214</v>
      </c>
      <c r="G1240" s="1">
        <f>IFERROR(__xludf.DUMMYFUNCTION("""COMPUTED_VALUE"""),209.0)</f>
        <v>209</v>
      </c>
    </row>
    <row r="1241">
      <c r="A1241" s="1" t="str">
        <f t="shared" si="1"/>
        <v>EN P459 137</v>
      </c>
      <c r="C1241" s="1" t="str">
        <f t="shared" si="2"/>
        <v>PT P459</v>
      </c>
      <c r="E1241" s="1" t="str">
        <f>IFERROR(__xludf.DUMMYFUNCTION("SPLIT(A:A,"" "",TRUE,TRUE)"),"EN")</f>
        <v>EN</v>
      </c>
      <c r="F1241" s="1" t="str">
        <f>IFERROR(__xludf.DUMMYFUNCTION("""COMPUTED_VALUE"""),"P459")</f>
        <v>P459</v>
      </c>
      <c r="G1241" s="1">
        <f>IFERROR(__xludf.DUMMYFUNCTION("""COMPUTED_VALUE"""),137.0)</f>
        <v>137</v>
      </c>
    </row>
    <row r="1242">
      <c r="A1242" s="1" t="str">
        <f t="shared" si="1"/>
        <v>EN P702 147</v>
      </c>
      <c r="C1242" s="1" t="str">
        <f t="shared" si="2"/>
        <v>PT P702</v>
      </c>
      <c r="E1242" s="1" t="str">
        <f>IFERROR(__xludf.DUMMYFUNCTION("SPLIT(A:A,"" "",TRUE,TRUE)"),"EN")</f>
        <v>EN</v>
      </c>
      <c r="F1242" s="1" t="str">
        <f>IFERROR(__xludf.DUMMYFUNCTION("""COMPUTED_VALUE"""),"P702")</f>
        <v>P702</v>
      </c>
      <c r="G1242" s="1">
        <f>IFERROR(__xludf.DUMMYFUNCTION("""COMPUTED_VALUE"""),147.0)</f>
        <v>147</v>
      </c>
    </row>
    <row r="1243">
      <c r="A1243" s="1" t="str">
        <f t="shared" si="1"/>
        <v>EN P513 210</v>
      </c>
      <c r="C1243" s="1" t="str">
        <f t="shared" si="2"/>
        <v>PT P513</v>
      </c>
      <c r="E1243" s="1" t="str">
        <f>IFERROR(__xludf.DUMMYFUNCTION("SPLIT(A:A,"" "",TRUE,TRUE)"),"EN")</f>
        <v>EN</v>
      </c>
      <c r="F1243" s="1" t="str">
        <f>IFERROR(__xludf.DUMMYFUNCTION("""COMPUTED_VALUE"""),"P513")</f>
        <v>P513</v>
      </c>
      <c r="G1243" s="1">
        <f>IFERROR(__xludf.DUMMYFUNCTION("""COMPUTED_VALUE"""),210.0)</f>
        <v>210</v>
      </c>
    </row>
    <row r="1244">
      <c r="A1244" s="1" t="str">
        <f t="shared" si="1"/>
        <v>EN P661 230</v>
      </c>
      <c r="C1244" s="1" t="str">
        <f t="shared" si="2"/>
        <v>PT P661</v>
      </c>
      <c r="E1244" s="1" t="str">
        <f>IFERROR(__xludf.DUMMYFUNCTION("SPLIT(A:A,"" "",TRUE,TRUE)"),"EN")</f>
        <v>EN</v>
      </c>
      <c r="F1244" s="1" t="str">
        <f>IFERROR(__xludf.DUMMYFUNCTION("""COMPUTED_VALUE"""),"P661")</f>
        <v>P661</v>
      </c>
      <c r="G1244" s="1">
        <f>IFERROR(__xludf.DUMMYFUNCTION("""COMPUTED_VALUE"""),230.0)</f>
        <v>230</v>
      </c>
    </row>
    <row r="1245">
      <c r="A1245" s="1" t="str">
        <f t="shared" si="1"/>
        <v>EN P5499 309</v>
      </c>
      <c r="C1245" s="1" t="str">
        <f t="shared" si="2"/>
        <v>PT P5499</v>
      </c>
      <c r="E1245" s="1" t="str">
        <f>IFERROR(__xludf.DUMMYFUNCTION("SPLIT(A:A,"" "",TRUE,TRUE)"),"EN")</f>
        <v>EN</v>
      </c>
      <c r="F1245" s="1" t="str">
        <f>IFERROR(__xludf.DUMMYFUNCTION("""COMPUTED_VALUE"""),"P5499")</f>
        <v>P5499</v>
      </c>
      <c r="G1245" s="1">
        <f>IFERROR(__xludf.DUMMYFUNCTION("""COMPUTED_VALUE"""),309.0)</f>
        <v>309</v>
      </c>
    </row>
    <row r="1246">
      <c r="A1246" s="1" t="str">
        <f t="shared" si="1"/>
        <v>EN P2253 123</v>
      </c>
      <c r="C1246" s="1" t="str">
        <f t="shared" si="2"/>
        <v>PT P2253</v>
      </c>
      <c r="E1246" s="1" t="str">
        <f>IFERROR(__xludf.DUMMYFUNCTION("SPLIT(A:A,"" "",TRUE,TRUE)"),"EN")</f>
        <v>EN</v>
      </c>
      <c r="F1246" s="1" t="str">
        <f>IFERROR(__xludf.DUMMYFUNCTION("""COMPUTED_VALUE"""),"P2253")</f>
        <v>P2253</v>
      </c>
      <c r="G1246" s="1">
        <f>IFERROR(__xludf.DUMMYFUNCTION("""COMPUTED_VALUE"""),123.0)</f>
        <v>123</v>
      </c>
    </row>
    <row r="1247">
      <c r="A1247" s="1" t="str">
        <f t="shared" si="1"/>
        <v>EN P2215 123</v>
      </c>
      <c r="C1247" s="1" t="str">
        <f t="shared" si="2"/>
        <v>PT P2215</v>
      </c>
      <c r="E1247" s="1" t="str">
        <f>IFERROR(__xludf.DUMMYFUNCTION("SPLIT(A:A,"" "",TRUE,TRUE)"),"EN")</f>
        <v>EN</v>
      </c>
      <c r="F1247" s="1" t="str">
        <f>IFERROR(__xludf.DUMMYFUNCTION("""COMPUTED_VALUE"""),"P2215")</f>
        <v>P2215</v>
      </c>
      <c r="G1247" s="1">
        <f>IFERROR(__xludf.DUMMYFUNCTION("""COMPUTED_VALUE"""),123.0)</f>
        <v>123</v>
      </c>
    </row>
    <row r="1248">
      <c r="A1248" s="1" t="str">
        <f t="shared" si="1"/>
        <v>EN P1843 45</v>
      </c>
      <c r="C1248" s="1" t="str">
        <f t="shared" si="2"/>
        <v>PT P1843</v>
      </c>
      <c r="E1248" s="1" t="str">
        <f>IFERROR(__xludf.DUMMYFUNCTION("SPLIT(A:A,"" "",TRUE,TRUE)"),"EN")</f>
        <v>EN</v>
      </c>
      <c r="F1248" s="1" t="str">
        <f>IFERROR(__xludf.DUMMYFUNCTION("""COMPUTED_VALUE"""),"P1843")</f>
        <v>P1843</v>
      </c>
      <c r="G1248" s="1">
        <f>IFERROR(__xludf.DUMMYFUNCTION("""COMPUTED_VALUE"""),45.0)</f>
        <v>45</v>
      </c>
    </row>
    <row r="1249">
      <c r="A1249" s="1" t="str">
        <f t="shared" si="1"/>
        <v>EN P1218 201</v>
      </c>
      <c r="C1249" s="1" t="str">
        <f t="shared" si="2"/>
        <v>PT P1218</v>
      </c>
      <c r="E1249" s="1" t="str">
        <f>IFERROR(__xludf.DUMMYFUNCTION("SPLIT(A:A,"" "",TRUE,TRUE)"),"EN")</f>
        <v>EN</v>
      </c>
      <c r="F1249" s="1" t="str">
        <f>IFERROR(__xludf.DUMMYFUNCTION("""COMPUTED_VALUE"""),"P1218")</f>
        <v>P1218</v>
      </c>
      <c r="G1249" s="1">
        <f>IFERROR(__xludf.DUMMYFUNCTION("""COMPUTED_VALUE"""),201.0)</f>
        <v>201</v>
      </c>
    </row>
    <row r="1250">
      <c r="A1250" s="1" t="str">
        <f t="shared" si="1"/>
        <v>EN P5096 268</v>
      </c>
      <c r="C1250" s="1" t="str">
        <f t="shared" si="2"/>
        <v>PT P5096</v>
      </c>
      <c r="E1250" s="1" t="str">
        <f>IFERROR(__xludf.DUMMYFUNCTION("SPLIT(A:A,"" "",TRUE,TRUE)"),"EN")</f>
        <v>EN</v>
      </c>
      <c r="F1250" s="1" t="str">
        <f>IFERROR(__xludf.DUMMYFUNCTION("""COMPUTED_VALUE"""),"P5096")</f>
        <v>P5096</v>
      </c>
      <c r="G1250" s="1">
        <f>IFERROR(__xludf.DUMMYFUNCTION("""COMPUTED_VALUE"""),268.0)</f>
        <v>268</v>
      </c>
    </row>
    <row r="1251">
      <c r="A1251" s="1" t="str">
        <f t="shared" si="1"/>
        <v>EN P4479 153</v>
      </c>
      <c r="C1251" s="1" t="str">
        <f t="shared" si="2"/>
        <v>PT P4479</v>
      </c>
      <c r="E1251" s="1" t="str">
        <f>IFERROR(__xludf.DUMMYFUNCTION("SPLIT(A:A,"" "",TRUE,TRUE)"),"EN")</f>
        <v>EN</v>
      </c>
      <c r="F1251" s="1" t="str">
        <f>IFERROR(__xludf.DUMMYFUNCTION("""COMPUTED_VALUE"""),"P4479")</f>
        <v>P4479</v>
      </c>
      <c r="G1251" s="1">
        <f>IFERROR(__xludf.DUMMYFUNCTION("""COMPUTED_VALUE"""),153.0)</f>
        <v>153</v>
      </c>
    </row>
    <row r="1252">
      <c r="A1252" s="1" t="str">
        <f t="shared" si="1"/>
        <v>EN P5817 157</v>
      </c>
      <c r="C1252" s="1" t="str">
        <f t="shared" si="2"/>
        <v>PT P5817</v>
      </c>
      <c r="E1252" s="1" t="str">
        <f>IFERROR(__xludf.DUMMYFUNCTION("SPLIT(A:A,"" "",TRUE,TRUE)"),"EN")</f>
        <v>EN</v>
      </c>
      <c r="F1252" s="1" t="str">
        <f>IFERROR(__xludf.DUMMYFUNCTION("""COMPUTED_VALUE"""),"P5817")</f>
        <v>P5817</v>
      </c>
      <c r="G1252" s="1">
        <f>IFERROR(__xludf.DUMMYFUNCTION("""COMPUTED_VALUE"""),157.0)</f>
        <v>157</v>
      </c>
    </row>
    <row r="1253">
      <c r="A1253" s="1" t="str">
        <f t="shared" si="1"/>
        <v>EN P4906 113</v>
      </c>
      <c r="C1253" s="1" t="str">
        <f t="shared" si="2"/>
        <v>PT P4906</v>
      </c>
      <c r="E1253" s="1" t="str">
        <f>IFERROR(__xludf.DUMMYFUNCTION("SPLIT(A:A,"" "",TRUE,TRUE)"),"EN")</f>
        <v>EN</v>
      </c>
      <c r="F1253" s="1" t="str">
        <f>IFERROR(__xludf.DUMMYFUNCTION("""COMPUTED_VALUE"""),"P4906")</f>
        <v>P4906</v>
      </c>
      <c r="G1253" s="1">
        <f>IFERROR(__xludf.DUMMYFUNCTION("""COMPUTED_VALUE"""),113.0)</f>
        <v>113</v>
      </c>
    </row>
    <row r="1254">
      <c r="A1254" s="1" t="str">
        <f t="shared" si="1"/>
        <v>EN P3553 185</v>
      </c>
      <c r="C1254" s="1" t="str">
        <f t="shared" si="2"/>
        <v>PT P3553</v>
      </c>
      <c r="E1254" s="1" t="str">
        <f>IFERROR(__xludf.DUMMYFUNCTION("SPLIT(A:A,"" "",TRUE,TRUE)"),"EN")</f>
        <v>EN</v>
      </c>
      <c r="F1254" s="1" t="str">
        <f>IFERROR(__xludf.DUMMYFUNCTION("""COMPUTED_VALUE"""),"P3553")</f>
        <v>P3553</v>
      </c>
      <c r="G1254" s="1">
        <f>IFERROR(__xludf.DUMMYFUNCTION("""COMPUTED_VALUE"""),185.0)</f>
        <v>185</v>
      </c>
    </row>
    <row r="1255">
      <c r="A1255" s="1" t="str">
        <f t="shared" si="1"/>
        <v>EN P1048 256</v>
      </c>
      <c r="C1255" s="1" t="str">
        <f t="shared" si="2"/>
        <v>PT P1048</v>
      </c>
      <c r="E1255" s="1" t="str">
        <f>IFERROR(__xludf.DUMMYFUNCTION("SPLIT(A:A,"" "",TRUE,TRUE)"),"EN")</f>
        <v>EN</v>
      </c>
      <c r="F1255" s="1" t="str">
        <f>IFERROR(__xludf.DUMMYFUNCTION("""COMPUTED_VALUE"""),"P1048")</f>
        <v>P1048</v>
      </c>
      <c r="G1255" s="1">
        <f>IFERROR(__xludf.DUMMYFUNCTION("""COMPUTED_VALUE"""),256.0)</f>
        <v>256</v>
      </c>
    </row>
    <row r="1256">
      <c r="A1256" s="1" t="str">
        <f t="shared" si="1"/>
        <v>EN P4469 37</v>
      </c>
      <c r="C1256" s="1" t="str">
        <f t="shared" si="2"/>
        <v>PT P4469</v>
      </c>
      <c r="E1256" s="1" t="str">
        <f>IFERROR(__xludf.DUMMYFUNCTION("SPLIT(A:A,"" "",TRUE,TRUE)"),"EN")</f>
        <v>EN</v>
      </c>
      <c r="F1256" s="1" t="str">
        <f>IFERROR(__xludf.DUMMYFUNCTION("""COMPUTED_VALUE"""),"P4469")</f>
        <v>P4469</v>
      </c>
      <c r="G1256" s="1">
        <f>IFERROR(__xludf.DUMMYFUNCTION("""COMPUTED_VALUE"""),37.0)</f>
        <v>37</v>
      </c>
    </row>
    <row r="1257">
      <c r="A1257" s="1" t="str">
        <f t="shared" si="1"/>
        <v>EN P1370 63</v>
      </c>
      <c r="C1257" s="1" t="str">
        <f t="shared" si="2"/>
        <v>PT P1370</v>
      </c>
      <c r="E1257" s="1" t="str">
        <f>IFERROR(__xludf.DUMMYFUNCTION("SPLIT(A:A,"" "",TRUE,TRUE)"),"EN")</f>
        <v>EN</v>
      </c>
      <c r="F1257" s="1" t="str">
        <f>IFERROR(__xludf.DUMMYFUNCTION("""COMPUTED_VALUE"""),"P1370")</f>
        <v>P1370</v>
      </c>
      <c r="G1257" s="1">
        <f>IFERROR(__xludf.DUMMYFUNCTION("""COMPUTED_VALUE"""),63.0)</f>
        <v>63</v>
      </c>
    </row>
    <row r="1258">
      <c r="A1258" s="1" t="str">
        <f t="shared" si="1"/>
        <v>EN P1213 224</v>
      </c>
      <c r="C1258" s="1" t="str">
        <f t="shared" si="2"/>
        <v>PT P1213</v>
      </c>
      <c r="E1258" s="1" t="str">
        <f>IFERROR(__xludf.DUMMYFUNCTION("SPLIT(A:A,"" "",TRUE,TRUE)"),"EN")</f>
        <v>EN</v>
      </c>
      <c r="F1258" s="1" t="str">
        <f>IFERROR(__xludf.DUMMYFUNCTION("""COMPUTED_VALUE"""),"P1213")</f>
        <v>P1213</v>
      </c>
      <c r="G1258" s="1">
        <f>IFERROR(__xludf.DUMMYFUNCTION("""COMPUTED_VALUE"""),224.0)</f>
        <v>224</v>
      </c>
    </row>
    <row r="1259">
      <c r="A1259" s="1" t="str">
        <f t="shared" si="1"/>
        <v>EN P3317 17</v>
      </c>
      <c r="C1259" s="1" t="str">
        <f t="shared" si="2"/>
        <v>PT P3317</v>
      </c>
      <c r="E1259" s="1" t="str">
        <f>IFERROR(__xludf.DUMMYFUNCTION("SPLIT(A:A,"" "",TRUE,TRUE)"),"EN")</f>
        <v>EN</v>
      </c>
      <c r="F1259" s="1" t="str">
        <f>IFERROR(__xludf.DUMMYFUNCTION("""COMPUTED_VALUE"""),"P3317")</f>
        <v>P3317</v>
      </c>
      <c r="G1259" s="1">
        <f>IFERROR(__xludf.DUMMYFUNCTION("""COMPUTED_VALUE"""),17.0)</f>
        <v>17</v>
      </c>
    </row>
    <row r="1260">
      <c r="A1260" s="1" t="str">
        <f t="shared" si="1"/>
        <v>EN P1368 329</v>
      </c>
      <c r="C1260" s="1" t="str">
        <f t="shared" si="2"/>
        <v>PT P1368</v>
      </c>
      <c r="E1260" s="1" t="str">
        <f>IFERROR(__xludf.DUMMYFUNCTION("SPLIT(A:A,"" "",TRUE,TRUE)"),"EN")</f>
        <v>EN</v>
      </c>
      <c r="F1260" s="1" t="str">
        <f>IFERROR(__xludf.DUMMYFUNCTION("""COMPUTED_VALUE"""),"P1368")</f>
        <v>P1368</v>
      </c>
      <c r="G1260" s="1">
        <f>IFERROR(__xludf.DUMMYFUNCTION("""COMPUTED_VALUE"""),329.0)</f>
        <v>329</v>
      </c>
    </row>
    <row r="1261">
      <c r="A1261" s="1" t="str">
        <f t="shared" si="1"/>
        <v>EN P4811 169</v>
      </c>
      <c r="C1261" s="1" t="str">
        <f t="shared" si="2"/>
        <v>PT P4811</v>
      </c>
      <c r="E1261" s="1" t="str">
        <f>IFERROR(__xludf.DUMMYFUNCTION("SPLIT(A:A,"" "",TRUE,TRUE)"),"EN")</f>
        <v>EN</v>
      </c>
      <c r="F1261" s="1" t="str">
        <f>IFERROR(__xludf.DUMMYFUNCTION("""COMPUTED_VALUE"""),"P4811")</f>
        <v>P4811</v>
      </c>
      <c r="G1261" s="1">
        <f>IFERROR(__xludf.DUMMYFUNCTION("""COMPUTED_VALUE"""),169.0)</f>
        <v>169</v>
      </c>
    </row>
    <row r="1262">
      <c r="A1262" s="1" t="str">
        <f t="shared" si="1"/>
        <v>EN P648 134</v>
      </c>
      <c r="C1262" s="1" t="str">
        <f t="shared" si="2"/>
        <v>PT P648</v>
      </c>
      <c r="E1262" s="1" t="str">
        <f>IFERROR(__xludf.DUMMYFUNCTION("SPLIT(A:A,"" "",TRUE,TRUE)"),"EN")</f>
        <v>EN</v>
      </c>
      <c r="F1262" s="1" t="str">
        <f>IFERROR(__xludf.DUMMYFUNCTION("""COMPUTED_VALUE"""),"P648")</f>
        <v>P648</v>
      </c>
      <c r="G1262" s="1">
        <f>IFERROR(__xludf.DUMMYFUNCTION("""COMPUTED_VALUE"""),134.0)</f>
        <v>134</v>
      </c>
    </row>
    <row r="1263">
      <c r="A1263" s="1" t="str">
        <f t="shared" si="1"/>
        <v>EN P19 173</v>
      </c>
      <c r="C1263" s="1" t="str">
        <f t="shared" si="2"/>
        <v>PT P19</v>
      </c>
      <c r="E1263" s="1" t="str">
        <f>IFERROR(__xludf.DUMMYFUNCTION("SPLIT(A:A,"" "",TRUE,TRUE)"),"EN")</f>
        <v>EN</v>
      </c>
      <c r="F1263" s="1" t="str">
        <f>IFERROR(__xludf.DUMMYFUNCTION("""COMPUTED_VALUE"""),"P19")</f>
        <v>P19</v>
      </c>
      <c r="G1263" s="1">
        <f>IFERROR(__xludf.DUMMYFUNCTION("""COMPUTED_VALUE"""),173.0)</f>
        <v>173</v>
      </c>
    </row>
    <row r="1264">
      <c r="A1264" s="1" t="str">
        <f t="shared" si="1"/>
        <v>EN P255 15</v>
      </c>
      <c r="C1264" s="1" t="str">
        <f t="shared" si="2"/>
        <v>PT P255</v>
      </c>
      <c r="E1264" s="1" t="str">
        <f>IFERROR(__xludf.DUMMYFUNCTION("SPLIT(A:A,"" "",TRUE,TRUE)"),"EN")</f>
        <v>EN</v>
      </c>
      <c r="F1264" s="1" t="str">
        <f>IFERROR(__xludf.DUMMYFUNCTION("""COMPUTED_VALUE"""),"P255")</f>
        <v>P255</v>
      </c>
      <c r="G1264" s="1">
        <f>IFERROR(__xludf.DUMMYFUNCTION("""COMPUTED_VALUE"""),15.0)</f>
        <v>15</v>
      </c>
    </row>
    <row r="1265">
      <c r="A1265" s="1" t="str">
        <f t="shared" si="1"/>
        <v>EN P5065 4</v>
      </c>
      <c r="C1265" s="1" t="str">
        <f t="shared" si="2"/>
        <v>PT P5065</v>
      </c>
      <c r="E1265" s="1" t="str">
        <f>IFERROR(__xludf.DUMMYFUNCTION("SPLIT(A:A,"" "",TRUE,TRUE)"),"EN")</f>
        <v>EN</v>
      </c>
      <c r="F1265" s="1" t="str">
        <f>IFERROR(__xludf.DUMMYFUNCTION("""COMPUTED_VALUE"""),"P5065")</f>
        <v>P5065</v>
      </c>
      <c r="G1265" s="1">
        <f>IFERROR(__xludf.DUMMYFUNCTION("""COMPUTED_VALUE"""),4.0)</f>
        <v>4</v>
      </c>
    </row>
    <row r="1266">
      <c r="A1266" s="1" t="str">
        <f t="shared" si="1"/>
        <v>EN P3765 127</v>
      </c>
      <c r="C1266" s="1" t="str">
        <f t="shared" si="2"/>
        <v>PT P3765</v>
      </c>
      <c r="E1266" s="1" t="str">
        <f>IFERROR(__xludf.DUMMYFUNCTION("SPLIT(A:A,"" "",TRUE,TRUE)"),"EN")</f>
        <v>EN</v>
      </c>
      <c r="F1266" s="1" t="str">
        <f>IFERROR(__xludf.DUMMYFUNCTION("""COMPUTED_VALUE"""),"P3765")</f>
        <v>P3765</v>
      </c>
      <c r="G1266" s="1">
        <f>IFERROR(__xludf.DUMMYFUNCTION("""COMPUTED_VALUE"""),127.0)</f>
        <v>127</v>
      </c>
    </row>
    <row r="1267">
      <c r="A1267" s="1" t="str">
        <f t="shared" si="1"/>
        <v>EN P2916 372</v>
      </c>
      <c r="C1267" s="1" t="str">
        <f t="shared" si="2"/>
        <v>PT P2916</v>
      </c>
      <c r="E1267" s="1" t="str">
        <f>IFERROR(__xludf.DUMMYFUNCTION("SPLIT(A:A,"" "",TRUE,TRUE)"),"EN")</f>
        <v>EN</v>
      </c>
      <c r="F1267" s="1" t="str">
        <f>IFERROR(__xludf.DUMMYFUNCTION("""COMPUTED_VALUE"""),"P2916")</f>
        <v>P2916</v>
      </c>
      <c r="G1267" s="1">
        <f>IFERROR(__xludf.DUMMYFUNCTION("""COMPUTED_VALUE"""),372.0)</f>
        <v>372</v>
      </c>
    </row>
    <row r="1268">
      <c r="A1268" s="1" t="str">
        <f t="shared" si="1"/>
        <v>EN P3520 79</v>
      </c>
      <c r="C1268" s="1" t="str">
        <f t="shared" si="2"/>
        <v>PT P3520</v>
      </c>
      <c r="E1268" s="1" t="str">
        <f>IFERROR(__xludf.DUMMYFUNCTION("SPLIT(A:A,"" "",TRUE,TRUE)"),"EN")</f>
        <v>EN</v>
      </c>
      <c r="F1268" s="1" t="str">
        <f>IFERROR(__xludf.DUMMYFUNCTION("""COMPUTED_VALUE"""),"P3520")</f>
        <v>P3520</v>
      </c>
      <c r="G1268" s="1">
        <f>IFERROR(__xludf.DUMMYFUNCTION("""COMPUTED_VALUE"""),79.0)</f>
        <v>79</v>
      </c>
    </row>
    <row r="1269">
      <c r="A1269" s="1" t="str">
        <f t="shared" si="1"/>
        <v>EN P3862 48</v>
      </c>
      <c r="C1269" s="1" t="str">
        <f t="shared" si="2"/>
        <v>PT P3862</v>
      </c>
      <c r="E1269" s="1" t="str">
        <f>IFERROR(__xludf.DUMMYFUNCTION("SPLIT(A:A,"" "",TRUE,TRUE)"),"EN")</f>
        <v>EN</v>
      </c>
      <c r="F1269" s="1" t="str">
        <f>IFERROR(__xludf.DUMMYFUNCTION("""COMPUTED_VALUE"""),"P3862")</f>
        <v>P3862</v>
      </c>
      <c r="G1269" s="1">
        <f>IFERROR(__xludf.DUMMYFUNCTION("""COMPUTED_VALUE"""),48.0)</f>
        <v>48</v>
      </c>
    </row>
    <row r="1270">
      <c r="A1270" s="1" t="str">
        <f t="shared" si="1"/>
        <v>EN P3862 346</v>
      </c>
      <c r="C1270" s="1" t="str">
        <f t="shared" si="2"/>
        <v>PT P3862</v>
      </c>
      <c r="E1270" s="1" t="str">
        <f>IFERROR(__xludf.DUMMYFUNCTION("SPLIT(A:A,"" "",TRUE,TRUE)"),"EN")</f>
        <v>EN</v>
      </c>
      <c r="F1270" s="1" t="str">
        <f>IFERROR(__xludf.DUMMYFUNCTION("""COMPUTED_VALUE"""),"P3862")</f>
        <v>P3862</v>
      </c>
      <c r="G1270" s="1">
        <f>IFERROR(__xludf.DUMMYFUNCTION("""COMPUTED_VALUE"""),346.0)</f>
        <v>346</v>
      </c>
    </row>
    <row r="1271">
      <c r="A1271" s="1" t="str">
        <f t="shared" si="1"/>
        <v>EN P959 354</v>
      </c>
      <c r="C1271" s="1" t="str">
        <f t="shared" si="2"/>
        <v>PT P959</v>
      </c>
      <c r="E1271" s="1" t="str">
        <f>IFERROR(__xludf.DUMMYFUNCTION("SPLIT(A:A,"" "",TRUE,TRUE)"),"EN")</f>
        <v>EN</v>
      </c>
      <c r="F1271" s="1" t="str">
        <f>IFERROR(__xludf.DUMMYFUNCTION("""COMPUTED_VALUE"""),"P959")</f>
        <v>P959</v>
      </c>
      <c r="G1271" s="1">
        <f>IFERROR(__xludf.DUMMYFUNCTION("""COMPUTED_VALUE"""),354.0)</f>
        <v>354</v>
      </c>
    </row>
    <row r="1272">
      <c r="A1272" s="1" t="str">
        <f t="shared" si="1"/>
        <v>EN P2488 85</v>
      </c>
      <c r="C1272" s="1" t="str">
        <f t="shared" si="2"/>
        <v>PT P2488</v>
      </c>
      <c r="E1272" s="1" t="str">
        <f>IFERROR(__xludf.DUMMYFUNCTION("SPLIT(A:A,"" "",TRUE,TRUE)"),"EN")</f>
        <v>EN</v>
      </c>
      <c r="F1272" s="1" t="str">
        <f>IFERROR(__xludf.DUMMYFUNCTION("""COMPUTED_VALUE"""),"P2488")</f>
        <v>P2488</v>
      </c>
      <c r="G1272" s="1">
        <f>IFERROR(__xludf.DUMMYFUNCTION("""COMPUTED_VALUE"""),85.0)</f>
        <v>85</v>
      </c>
    </row>
    <row r="1273">
      <c r="A1273" s="1" t="str">
        <f t="shared" si="1"/>
        <v>EN P372 123</v>
      </c>
      <c r="C1273" s="1" t="str">
        <f t="shared" si="2"/>
        <v>PT P372</v>
      </c>
      <c r="E1273" s="1" t="str">
        <f>IFERROR(__xludf.DUMMYFUNCTION("SPLIT(A:A,"" "",TRUE,TRUE)"),"EN")</f>
        <v>EN</v>
      </c>
      <c r="F1273" s="1" t="str">
        <f>IFERROR(__xludf.DUMMYFUNCTION("""COMPUTED_VALUE"""),"P372")</f>
        <v>P372</v>
      </c>
      <c r="G1273" s="1">
        <f>IFERROR(__xludf.DUMMYFUNCTION("""COMPUTED_VALUE"""),123.0)</f>
        <v>123</v>
      </c>
    </row>
    <row r="1274">
      <c r="A1274" s="1" t="str">
        <f t="shared" si="1"/>
        <v>EN P5980 385</v>
      </c>
      <c r="C1274" s="1" t="str">
        <f t="shared" si="2"/>
        <v>PT P5980</v>
      </c>
      <c r="E1274" s="1" t="str">
        <f>IFERROR(__xludf.DUMMYFUNCTION("SPLIT(A:A,"" "",TRUE,TRUE)"),"EN")</f>
        <v>EN</v>
      </c>
      <c r="F1274" s="1" t="str">
        <f>IFERROR(__xludf.DUMMYFUNCTION("""COMPUTED_VALUE"""),"P5980")</f>
        <v>P5980</v>
      </c>
      <c r="G1274" s="1">
        <f>IFERROR(__xludf.DUMMYFUNCTION("""COMPUTED_VALUE"""),385.0)</f>
        <v>385</v>
      </c>
    </row>
    <row r="1275">
      <c r="A1275" s="1" t="str">
        <f t="shared" si="1"/>
        <v>EN P873 261</v>
      </c>
      <c r="C1275" s="1" t="str">
        <f t="shared" si="2"/>
        <v>PT P873</v>
      </c>
      <c r="E1275" s="1" t="str">
        <f>IFERROR(__xludf.DUMMYFUNCTION("SPLIT(A:A,"" "",TRUE,TRUE)"),"EN")</f>
        <v>EN</v>
      </c>
      <c r="F1275" s="1" t="str">
        <f>IFERROR(__xludf.DUMMYFUNCTION("""COMPUTED_VALUE"""),"P873")</f>
        <v>P873</v>
      </c>
      <c r="G1275" s="1">
        <f>IFERROR(__xludf.DUMMYFUNCTION("""COMPUTED_VALUE"""),261.0)</f>
        <v>261</v>
      </c>
    </row>
    <row r="1276">
      <c r="A1276" s="1" t="str">
        <f t="shared" si="1"/>
        <v>EN P2856 202</v>
      </c>
      <c r="C1276" s="1" t="str">
        <f t="shared" si="2"/>
        <v>PT P2856</v>
      </c>
      <c r="E1276" s="1" t="str">
        <f>IFERROR(__xludf.DUMMYFUNCTION("SPLIT(A:A,"" "",TRUE,TRUE)"),"EN")</f>
        <v>EN</v>
      </c>
      <c r="F1276" s="1" t="str">
        <f>IFERROR(__xludf.DUMMYFUNCTION("""COMPUTED_VALUE"""),"P2856")</f>
        <v>P2856</v>
      </c>
      <c r="G1276" s="1">
        <f>IFERROR(__xludf.DUMMYFUNCTION("""COMPUTED_VALUE"""),202.0)</f>
        <v>202</v>
      </c>
    </row>
    <row r="1277">
      <c r="A1277" s="1" t="str">
        <f t="shared" si="1"/>
        <v>EN P2696 137</v>
      </c>
      <c r="C1277" s="1" t="str">
        <f t="shared" si="2"/>
        <v>PT P2696</v>
      </c>
      <c r="E1277" s="1" t="str">
        <f>IFERROR(__xludf.DUMMYFUNCTION("SPLIT(A:A,"" "",TRUE,TRUE)"),"EN")</f>
        <v>EN</v>
      </c>
      <c r="F1277" s="1" t="str">
        <f>IFERROR(__xludf.DUMMYFUNCTION("""COMPUTED_VALUE"""),"P2696")</f>
        <v>P2696</v>
      </c>
      <c r="G1277" s="1">
        <f>IFERROR(__xludf.DUMMYFUNCTION("""COMPUTED_VALUE"""),137.0)</f>
        <v>137</v>
      </c>
    </row>
    <row r="1278">
      <c r="A1278" s="1" t="str">
        <f t="shared" si="1"/>
        <v>EN P5637 274</v>
      </c>
      <c r="C1278" s="1" t="str">
        <f t="shared" si="2"/>
        <v>PT P5637</v>
      </c>
      <c r="E1278" s="1" t="str">
        <f>IFERROR(__xludf.DUMMYFUNCTION("SPLIT(A:A,"" "",TRUE,TRUE)"),"EN")</f>
        <v>EN</v>
      </c>
      <c r="F1278" s="1" t="str">
        <f>IFERROR(__xludf.DUMMYFUNCTION("""COMPUTED_VALUE"""),"P5637")</f>
        <v>P5637</v>
      </c>
      <c r="G1278" s="1">
        <f>IFERROR(__xludf.DUMMYFUNCTION("""COMPUTED_VALUE"""),274.0)</f>
        <v>274</v>
      </c>
    </row>
    <row r="1279">
      <c r="A1279" s="1" t="str">
        <f t="shared" si="1"/>
        <v>EN P3625 284</v>
      </c>
      <c r="C1279" s="1" t="str">
        <f t="shared" si="2"/>
        <v>PT P3625</v>
      </c>
      <c r="E1279" s="1" t="str">
        <f>IFERROR(__xludf.DUMMYFUNCTION("SPLIT(A:A,"" "",TRUE,TRUE)"),"EN")</f>
        <v>EN</v>
      </c>
      <c r="F1279" s="1" t="str">
        <f>IFERROR(__xludf.DUMMYFUNCTION("""COMPUTED_VALUE"""),"P3625")</f>
        <v>P3625</v>
      </c>
      <c r="G1279" s="1">
        <f>IFERROR(__xludf.DUMMYFUNCTION("""COMPUTED_VALUE"""),284.0)</f>
        <v>284</v>
      </c>
    </row>
    <row r="1280">
      <c r="A1280" s="1" t="str">
        <f t="shared" si="1"/>
        <v>EN P4120 101</v>
      </c>
      <c r="C1280" s="1" t="str">
        <f t="shared" si="2"/>
        <v>PT P4120</v>
      </c>
      <c r="E1280" s="1" t="str">
        <f>IFERROR(__xludf.DUMMYFUNCTION("SPLIT(A:A,"" "",TRUE,TRUE)"),"EN")</f>
        <v>EN</v>
      </c>
      <c r="F1280" s="1" t="str">
        <f>IFERROR(__xludf.DUMMYFUNCTION("""COMPUTED_VALUE"""),"P4120")</f>
        <v>P4120</v>
      </c>
      <c r="G1280" s="1">
        <f>IFERROR(__xludf.DUMMYFUNCTION("""COMPUTED_VALUE"""),101.0)</f>
        <v>101</v>
      </c>
    </row>
    <row r="1281">
      <c r="A1281" s="1" t="str">
        <f t="shared" si="1"/>
        <v>EN P5550 199</v>
      </c>
      <c r="C1281" s="1" t="str">
        <f t="shared" si="2"/>
        <v>PT P5550</v>
      </c>
      <c r="E1281" s="1" t="str">
        <f>IFERROR(__xludf.DUMMYFUNCTION("SPLIT(A:A,"" "",TRUE,TRUE)"),"EN")</f>
        <v>EN</v>
      </c>
      <c r="F1281" s="1" t="str">
        <f>IFERROR(__xludf.DUMMYFUNCTION("""COMPUTED_VALUE"""),"P5550")</f>
        <v>P5550</v>
      </c>
      <c r="G1281" s="1">
        <f>IFERROR(__xludf.DUMMYFUNCTION("""COMPUTED_VALUE"""),199.0)</f>
        <v>199</v>
      </c>
    </row>
    <row r="1282">
      <c r="A1282" s="1" t="str">
        <f t="shared" si="1"/>
        <v>EN P1529 373</v>
      </c>
      <c r="C1282" s="1" t="str">
        <f t="shared" si="2"/>
        <v>PT P1529</v>
      </c>
      <c r="E1282" s="1" t="str">
        <f>IFERROR(__xludf.DUMMYFUNCTION("SPLIT(A:A,"" "",TRUE,TRUE)"),"EN")</f>
        <v>EN</v>
      </c>
      <c r="F1282" s="1" t="str">
        <f>IFERROR(__xludf.DUMMYFUNCTION("""COMPUTED_VALUE"""),"P1529")</f>
        <v>P1529</v>
      </c>
      <c r="G1282" s="1">
        <f>IFERROR(__xludf.DUMMYFUNCTION("""COMPUTED_VALUE"""),373.0)</f>
        <v>373</v>
      </c>
    </row>
    <row r="1283">
      <c r="A1283" s="1" t="str">
        <f t="shared" si="1"/>
        <v>EN P1744 333</v>
      </c>
      <c r="C1283" s="1" t="str">
        <f t="shared" si="2"/>
        <v>PT P1744</v>
      </c>
      <c r="E1283" s="1" t="str">
        <f>IFERROR(__xludf.DUMMYFUNCTION("SPLIT(A:A,"" "",TRUE,TRUE)"),"EN")</f>
        <v>EN</v>
      </c>
      <c r="F1283" s="1" t="str">
        <f>IFERROR(__xludf.DUMMYFUNCTION("""COMPUTED_VALUE"""),"P1744")</f>
        <v>P1744</v>
      </c>
      <c r="G1283" s="1">
        <f>IFERROR(__xludf.DUMMYFUNCTION("""COMPUTED_VALUE"""),333.0)</f>
        <v>333</v>
      </c>
    </row>
    <row r="1284">
      <c r="A1284" s="1" t="str">
        <f t="shared" si="1"/>
        <v>EN P3323 249</v>
      </c>
      <c r="C1284" s="1" t="str">
        <f t="shared" si="2"/>
        <v>PT P3323</v>
      </c>
      <c r="E1284" s="1" t="str">
        <f>IFERROR(__xludf.DUMMYFUNCTION("SPLIT(A:A,"" "",TRUE,TRUE)"),"EN")</f>
        <v>EN</v>
      </c>
      <c r="F1284" s="1" t="str">
        <f>IFERROR(__xludf.DUMMYFUNCTION("""COMPUTED_VALUE"""),"P3323")</f>
        <v>P3323</v>
      </c>
      <c r="G1284" s="1">
        <f>IFERROR(__xludf.DUMMYFUNCTION("""COMPUTED_VALUE"""),249.0)</f>
        <v>249</v>
      </c>
    </row>
    <row r="1285">
      <c r="A1285" s="1" t="str">
        <f t="shared" si="1"/>
        <v>EN P1843 57</v>
      </c>
      <c r="C1285" s="1" t="str">
        <f t="shared" si="2"/>
        <v>PT P1843</v>
      </c>
      <c r="E1285" s="1" t="str">
        <f>IFERROR(__xludf.DUMMYFUNCTION("SPLIT(A:A,"" "",TRUE,TRUE)"),"EN")</f>
        <v>EN</v>
      </c>
      <c r="F1285" s="1" t="str">
        <f>IFERROR(__xludf.DUMMYFUNCTION("""COMPUTED_VALUE"""),"P1843")</f>
        <v>P1843</v>
      </c>
      <c r="G1285" s="1">
        <f>IFERROR(__xludf.DUMMYFUNCTION("""COMPUTED_VALUE"""),57.0)</f>
        <v>57</v>
      </c>
    </row>
    <row r="1286">
      <c r="A1286" s="1" t="str">
        <f t="shared" si="1"/>
        <v>EN P5280 175</v>
      </c>
      <c r="C1286" s="1" t="str">
        <f t="shared" si="2"/>
        <v>PT P5280</v>
      </c>
      <c r="E1286" s="1" t="str">
        <f>IFERROR(__xludf.DUMMYFUNCTION("SPLIT(A:A,"" "",TRUE,TRUE)"),"EN")</f>
        <v>EN</v>
      </c>
      <c r="F1286" s="1" t="str">
        <f>IFERROR(__xludf.DUMMYFUNCTION("""COMPUTED_VALUE"""),"P5280")</f>
        <v>P5280</v>
      </c>
      <c r="G1286" s="1">
        <f>IFERROR(__xludf.DUMMYFUNCTION("""COMPUTED_VALUE"""),175.0)</f>
        <v>175</v>
      </c>
    </row>
    <row r="1287">
      <c r="A1287" s="1" t="str">
        <f t="shared" si="1"/>
        <v>EN P5951 154</v>
      </c>
      <c r="C1287" s="1" t="str">
        <f t="shared" si="2"/>
        <v>PT P5951</v>
      </c>
      <c r="E1287" s="1" t="str">
        <f>IFERROR(__xludf.DUMMYFUNCTION("SPLIT(A:A,"" "",TRUE,TRUE)"),"EN")</f>
        <v>EN</v>
      </c>
      <c r="F1287" s="1" t="str">
        <f>IFERROR(__xludf.DUMMYFUNCTION("""COMPUTED_VALUE"""),"P5951")</f>
        <v>P5951</v>
      </c>
      <c r="G1287" s="1">
        <f>IFERROR(__xludf.DUMMYFUNCTION("""COMPUTED_VALUE"""),154.0)</f>
        <v>154</v>
      </c>
    </row>
    <row r="1288">
      <c r="A1288" s="1" t="str">
        <f t="shared" si="1"/>
        <v>EN P4957 33</v>
      </c>
      <c r="C1288" s="1" t="str">
        <f t="shared" si="2"/>
        <v>PT P4957</v>
      </c>
      <c r="E1288" s="1" t="str">
        <f>IFERROR(__xludf.DUMMYFUNCTION("SPLIT(A:A,"" "",TRUE,TRUE)"),"EN")</f>
        <v>EN</v>
      </c>
      <c r="F1288" s="1" t="str">
        <f>IFERROR(__xludf.DUMMYFUNCTION("""COMPUTED_VALUE"""),"P4957")</f>
        <v>P4957</v>
      </c>
      <c r="G1288" s="1">
        <f>IFERROR(__xludf.DUMMYFUNCTION("""COMPUTED_VALUE"""),33.0)</f>
        <v>33</v>
      </c>
    </row>
    <row r="1289">
      <c r="A1289" s="1" t="str">
        <f t="shared" si="1"/>
        <v>EN P1340 302</v>
      </c>
      <c r="C1289" s="1" t="str">
        <f t="shared" si="2"/>
        <v>PT P1340</v>
      </c>
      <c r="E1289" s="1" t="str">
        <f>IFERROR(__xludf.DUMMYFUNCTION("SPLIT(A:A,"" "",TRUE,TRUE)"),"EN")</f>
        <v>EN</v>
      </c>
      <c r="F1289" s="1" t="str">
        <f>IFERROR(__xludf.DUMMYFUNCTION("""COMPUTED_VALUE"""),"P1340")</f>
        <v>P1340</v>
      </c>
      <c r="G1289" s="1">
        <f>IFERROR(__xludf.DUMMYFUNCTION("""COMPUTED_VALUE"""),302.0)</f>
        <v>302</v>
      </c>
    </row>
    <row r="1290">
      <c r="A1290" s="1" t="str">
        <f t="shared" si="1"/>
        <v>EN P840 75</v>
      </c>
      <c r="C1290" s="1" t="str">
        <f t="shared" si="2"/>
        <v>PT P840</v>
      </c>
      <c r="E1290" s="1" t="str">
        <f>IFERROR(__xludf.DUMMYFUNCTION("SPLIT(A:A,"" "",TRUE,TRUE)"),"EN")</f>
        <v>EN</v>
      </c>
      <c r="F1290" s="1" t="str">
        <f>IFERROR(__xludf.DUMMYFUNCTION("""COMPUTED_VALUE"""),"P840")</f>
        <v>P840</v>
      </c>
      <c r="G1290" s="1">
        <f>IFERROR(__xludf.DUMMYFUNCTION("""COMPUTED_VALUE"""),75.0)</f>
        <v>75</v>
      </c>
    </row>
    <row r="1291">
      <c r="A1291" s="1" t="str">
        <f t="shared" si="1"/>
        <v>EN P3055 367</v>
      </c>
      <c r="C1291" s="1" t="str">
        <f t="shared" si="2"/>
        <v>PT P3055</v>
      </c>
      <c r="E1291" s="1" t="str">
        <f>IFERROR(__xludf.DUMMYFUNCTION("SPLIT(A:A,"" "",TRUE,TRUE)"),"EN")</f>
        <v>EN</v>
      </c>
      <c r="F1291" s="1" t="str">
        <f>IFERROR(__xludf.DUMMYFUNCTION("""COMPUTED_VALUE"""),"P3055")</f>
        <v>P3055</v>
      </c>
      <c r="G1291" s="1">
        <f>IFERROR(__xludf.DUMMYFUNCTION("""COMPUTED_VALUE"""),367.0)</f>
        <v>367</v>
      </c>
    </row>
    <row r="1292">
      <c r="A1292" s="1" t="str">
        <f t="shared" si="1"/>
        <v>EN P2371 32</v>
      </c>
      <c r="C1292" s="1" t="str">
        <f t="shared" si="2"/>
        <v>PT P2371</v>
      </c>
      <c r="E1292" s="1" t="str">
        <f>IFERROR(__xludf.DUMMYFUNCTION("SPLIT(A:A,"" "",TRUE,TRUE)"),"EN")</f>
        <v>EN</v>
      </c>
      <c r="F1292" s="1" t="str">
        <f>IFERROR(__xludf.DUMMYFUNCTION("""COMPUTED_VALUE"""),"P2371")</f>
        <v>P2371</v>
      </c>
      <c r="G1292" s="1">
        <f>IFERROR(__xludf.DUMMYFUNCTION("""COMPUTED_VALUE"""),32.0)</f>
        <v>32</v>
      </c>
    </row>
    <row r="1293">
      <c r="A1293" s="1" t="str">
        <f t="shared" si="1"/>
        <v>EN P1161 307</v>
      </c>
      <c r="C1293" s="1" t="str">
        <f t="shared" si="2"/>
        <v>PT P1161</v>
      </c>
      <c r="E1293" s="1" t="str">
        <f>IFERROR(__xludf.DUMMYFUNCTION("SPLIT(A:A,"" "",TRUE,TRUE)"),"EN")</f>
        <v>EN</v>
      </c>
      <c r="F1293" s="1" t="str">
        <f>IFERROR(__xludf.DUMMYFUNCTION("""COMPUTED_VALUE"""),"P1161")</f>
        <v>P1161</v>
      </c>
      <c r="G1293" s="1">
        <f>IFERROR(__xludf.DUMMYFUNCTION("""COMPUTED_VALUE"""),307.0)</f>
        <v>307</v>
      </c>
    </row>
    <row r="1294">
      <c r="A1294" s="1" t="str">
        <f t="shared" si="1"/>
        <v>EN P5601 304</v>
      </c>
      <c r="C1294" s="1" t="str">
        <f t="shared" si="2"/>
        <v>PT P5601</v>
      </c>
      <c r="E1294" s="1" t="str">
        <f>IFERROR(__xludf.DUMMYFUNCTION("SPLIT(A:A,"" "",TRUE,TRUE)"),"EN")</f>
        <v>EN</v>
      </c>
      <c r="F1294" s="1" t="str">
        <f>IFERROR(__xludf.DUMMYFUNCTION("""COMPUTED_VALUE"""),"P5601")</f>
        <v>P5601</v>
      </c>
      <c r="G1294" s="1">
        <f>IFERROR(__xludf.DUMMYFUNCTION("""COMPUTED_VALUE"""),304.0)</f>
        <v>304</v>
      </c>
    </row>
    <row r="1295">
      <c r="A1295" s="1" t="str">
        <f t="shared" si="1"/>
        <v>EN P583 254</v>
      </c>
      <c r="C1295" s="1" t="str">
        <f t="shared" si="2"/>
        <v>PT P583</v>
      </c>
      <c r="E1295" s="1" t="str">
        <f>IFERROR(__xludf.DUMMYFUNCTION("SPLIT(A:A,"" "",TRUE,TRUE)"),"EN")</f>
        <v>EN</v>
      </c>
      <c r="F1295" s="1" t="str">
        <f>IFERROR(__xludf.DUMMYFUNCTION("""COMPUTED_VALUE"""),"P583")</f>
        <v>P583</v>
      </c>
      <c r="G1295" s="1">
        <f>IFERROR(__xludf.DUMMYFUNCTION("""COMPUTED_VALUE"""),254.0)</f>
        <v>254</v>
      </c>
    </row>
    <row r="1296">
      <c r="A1296" s="1" t="str">
        <f t="shared" si="1"/>
        <v>EN P5495 266</v>
      </c>
      <c r="C1296" s="1" t="str">
        <f t="shared" si="2"/>
        <v>PT P5495</v>
      </c>
      <c r="E1296" s="1" t="str">
        <f>IFERROR(__xludf.DUMMYFUNCTION("SPLIT(A:A,"" "",TRUE,TRUE)"),"EN")</f>
        <v>EN</v>
      </c>
      <c r="F1296" s="1" t="str">
        <f>IFERROR(__xludf.DUMMYFUNCTION("""COMPUTED_VALUE"""),"P5495")</f>
        <v>P5495</v>
      </c>
      <c r="G1296" s="1">
        <f>IFERROR(__xludf.DUMMYFUNCTION("""COMPUTED_VALUE"""),266.0)</f>
        <v>266</v>
      </c>
    </row>
    <row r="1297">
      <c r="A1297" s="1" t="str">
        <f t="shared" si="1"/>
        <v>EN P4283 331</v>
      </c>
      <c r="C1297" s="1" t="str">
        <f t="shared" si="2"/>
        <v>PT P4283</v>
      </c>
      <c r="E1297" s="1" t="str">
        <f>IFERROR(__xludf.DUMMYFUNCTION("SPLIT(A:A,"" "",TRUE,TRUE)"),"EN")</f>
        <v>EN</v>
      </c>
      <c r="F1297" s="1" t="str">
        <f>IFERROR(__xludf.DUMMYFUNCTION("""COMPUTED_VALUE"""),"P4283")</f>
        <v>P4283</v>
      </c>
      <c r="G1297" s="1">
        <f>IFERROR(__xludf.DUMMYFUNCTION("""COMPUTED_VALUE"""),331.0)</f>
        <v>331</v>
      </c>
    </row>
    <row r="1298">
      <c r="A1298" s="1" t="str">
        <f t="shared" si="1"/>
        <v>EN P2823 80</v>
      </c>
      <c r="C1298" s="1" t="str">
        <f t="shared" si="2"/>
        <v>PT P2823</v>
      </c>
      <c r="E1298" s="1" t="str">
        <f>IFERROR(__xludf.DUMMYFUNCTION("SPLIT(A:A,"" "",TRUE,TRUE)"),"EN")</f>
        <v>EN</v>
      </c>
      <c r="F1298" s="1" t="str">
        <f>IFERROR(__xludf.DUMMYFUNCTION("""COMPUTED_VALUE"""),"P2823")</f>
        <v>P2823</v>
      </c>
      <c r="G1298" s="1">
        <f>IFERROR(__xludf.DUMMYFUNCTION("""COMPUTED_VALUE"""),80.0)</f>
        <v>80</v>
      </c>
    </row>
    <row r="1299">
      <c r="A1299" s="1" t="str">
        <f t="shared" si="1"/>
        <v>EN P3100 178</v>
      </c>
      <c r="C1299" s="1" t="str">
        <f t="shared" si="2"/>
        <v>PT P3100</v>
      </c>
      <c r="E1299" s="1" t="str">
        <f>IFERROR(__xludf.DUMMYFUNCTION("SPLIT(A:A,"" "",TRUE,TRUE)"),"EN")</f>
        <v>EN</v>
      </c>
      <c r="F1299" s="1" t="str">
        <f>IFERROR(__xludf.DUMMYFUNCTION("""COMPUTED_VALUE"""),"P3100")</f>
        <v>P3100</v>
      </c>
      <c r="G1299" s="1">
        <f>IFERROR(__xludf.DUMMYFUNCTION("""COMPUTED_VALUE"""),178.0)</f>
        <v>178</v>
      </c>
    </row>
    <row r="1300">
      <c r="A1300" s="1" t="str">
        <f t="shared" si="1"/>
        <v>EN P5242 354</v>
      </c>
      <c r="C1300" s="1" t="str">
        <f t="shared" si="2"/>
        <v>PT P5242</v>
      </c>
      <c r="E1300" s="1" t="str">
        <f>IFERROR(__xludf.DUMMYFUNCTION("SPLIT(A:A,"" "",TRUE,TRUE)"),"EN")</f>
        <v>EN</v>
      </c>
      <c r="F1300" s="1" t="str">
        <f>IFERROR(__xludf.DUMMYFUNCTION("""COMPUTED_VALUE"""),"P5242")</f>
        <v>P5242</v>
      </c>
      <c r="G1300" s="1">
        <f>IFERROR(__xludf.DUMMYFUNCTION("""COMPUTED_VALUE"""),354.0)</f>
        <v>354</v>
      </c>
    </row>
    <row r="1301">
      <c r="A1301" s="1" t="str">
        <f t="shared" si="1"/>
        <v>EN P3788 155</v>
      </c>
      <c r="C1301" s="1" t="str">
        <f t="shared" si="2"/>
        <v>PT P3788</v>
      </c>
      <c r="E1301" s="1" t="str">
        <f>IFERROR(__xludf.DUMMYFUNCTION("SPLIT(A:A,"" "",TRUE,TRUE)"),"EN")</f>
        <v>EN</v>
      </c>
      <c r="F1301" s="1" t="str">
        <f>IFERROR(__xludf.DUMMYFUNCTION("""COMPUTED_VALUE"""),"P3788")</f>
        <v>P3788</v>
      </c>
      <c r="G1301" s="1">
        <f>IFERROR(__xludf.DUMMYFUNCTION("""COMPUTED_VALUE"""),155.0)</f>
        <v>155</v>
      </c>
    </row>
    <row r="1302">
      <c r="A1302" s="1" t="str">
        <f t="shared" si="1"/>
        <v>EN P2463 173</v>
      </c>
      <c r="C1302" s="1" t="str">
        <f t="shared" si="2"/>
        <v>PT P2463</v>
      </c>
      <c r="E1302" s="1" t="str">
        <f>IFERROR(__xludf.DUMMYFUNCTION("SPLIT(A:A,"" "",TRUE,TRUE)"),"EN")</f>
        <v>EN</v>
      </c>
      <c r="F1302" s="1" t="str">
        <f>IFERROR(__xludf.DUMMYFUNCTION("""COMPUTED_VALUE"""),"P2463")</f>
        <v>P2463</v>
      </c>
      <c r="G1302" s="1">
        <f>IFERROR(__xludf.DUMMYFUNCTION("""COMPUTED_VALUE"""),173.0)</f>
        <v>173</v>
      </c>
    </row>
    <row r="1303">
      <c r="A1303" s="1" t="str">
        <f t="shared" si="1"/>
        <v>EN P682 247</v>
      </c>
      <c r="C1303" s="1" t="str">
        <f t="shared" si="2"/>
        <v>PT P682</v>
      </c>
      <c r="E1303" s="1" t="str">
        <f>IFERROR(__xludf.DUMMYFUNCTION("SPLIT(A:A,"" "",TRUE,TRUE)"),"EN")</f>
        <v>EN</v>
      </c>
      <c r="F1303" s="1" t="str">
        <f>IFERROR(__xludf.DUMMYFUNCTION("""COMPUTED_VALUE"""),"P682")</f>
        <v>P682</v>
      </c>
      <c r="G1303" s="1">
        <f>IFERROR(__xludf.DUMMYFUNCTION("""COMPUTED_VALUE"""),247.0)</f>
        <v>247</v>
      </c>
    </row>
    <row r="1304">
      <c r="A1304" s="1" t="str">
        <f t="shared" si="1"/>
        <v>EN P408 399</v>
      </c>
      <c r="C1304" s="1" t="str">
        <f t="shared" si="2"/>
        <v>PT P408</v>
      </c>
      <c r="E1304" s="1" t="str">
        <f>IFERROR(__xludf.DUMMYFUNCTION("SPLIT(A:A,"" "",TRUE,TRUE)"),"EN")</f>
        <v>EN</v>
      </c>
      <c r="F1304" s="1" t="str">
        <f>IFERROR(__xludf.DUMMYFUNCTION("""COMPUTED_VALUE"""),"P408")</f>
        <v>P408</v>
      </c>
      <c r="G1304" s="1">
        <f>IFERROR(__xludf.DUMMYFUNCTION("""COMPUTED_VALUE"""),399.0)</f>
        <v>399</v>
      </c>
    </row>
    <row r="1305">
      <c r="A1305" s="1" t="str">
        <f t="shared" si="1"/>
        <v>EN P2057 300</v>
      </c>
      <c r="C1305" s="1" t="str">
        <f t="shared" si="2"/>
        <v>PT P2057</v>
      </c>
      <c r="E1305" s="1" t="str">
        <f>IFERROR(__xludf.DUMMYFUNCTION("SPLIT(A:A,"" "",TRUE,TRUE)"),"EN")</f>
        <v>EN</v>
      </c>
      <c r="F1305" s="1" t="str">
        <f>IFERROR(__xludf.DUMMYFUNCTION("""COMPUTED_VALUE"""),"P2057")</f>
        <v>P2057</v>
      </c>
      <c r="G1305" s="1">
        <f>IFERROR(__xludf.DUMMYFUNCTION("""COMPUTED_VALUE"""),300.0)</f>
        <v>300</v>
      </c>
    </row>
    <row r="1306">
      <c r="A1306" s="1" t="str">
        <f t="shared" si="1"/>
        <v>EN P2981 147</v>
      </c>
      <c r="C1306" s="1" t="str">
        <f t="shared" si="2"/>
        <v>PT P2981</v>
      </c>
      <c r="E1306" s="1" t="str">
        <f>IFERROR(__xludf.DUMMYFUNCTION("SPLIT(A:A,"" "",TRUE,TRUE)"),"EN")</f>
        <v>EN</v>
      </c>
      <c r="F1306" s="1" t="str">
        <f>IFERROR(__xludf.DUMMYFUNCTION("""COMPUTED_VALUE"""),"P2981")</f>
        <v>P2981</v>
      </c>
      <c r="G1306" s="1">
        <f>IFERROR(__xludf.DUMMYFUNCTION("""COMPUTED_VALUE"""),147.0)</f>
        <v>147</v>
      </c>
    </row>
    <row r="1307">
      <c r="A1307" s="1" t="str">
        <f t="shared" si="1"/>
        <v>EN P3503 118</v>
      </c>
      <c r="C1307" s="1" t="str">
        <f t="shared" si="2"/>
        <v>PT P3503</v>
      </c>
      <c r="E1307" s="1" t="str">
        <f>IFERROR(__xludf.DUMMYFUNCTION("SPLIT(A:A,"" "",TRUE,TRUE)"),"EN")</f>
        <v>EN</v>
      </c>
      <c r="F1307" s="1" t="str">
        <f>IFERROR(__xludf.DUMMYFUNCTION("""COMPUTED_VALUE"""),"P3503")</f>
        <v>P3503</v>
      </c>
      <c r="G1307" s="1">
        <f>IFERROR(__xludf.DUMMYFUNCTION("""COMPUTED_VALUE"""),118.0)</f>
        <v>118</v>
      </c>
    </row>
    <row r="1308">
      <c r="A1308" s="1" t="str">
        <f t="shared" si="1"/>
        <v>EN P4406 338</v>
      </c>
      <c r="C1308" s="1" t="str">
        <f t="shared" si="2"/>
        <v>PT P4406</v>
      </c>
      <c r="E1308" s="1" t="str">
        <f>IFERROR(__xludf.DUMMYFUNCTION("SPLIT(A:A,"" "",TRUE,TRUE)"),"EN")</f>
        <v>EN</v>
      </c>
      <c r="F1308" s="1" t="str">
        <f>IFERROR(__xludf.DUMMYFUNCTION("""COMPUTED_VALUE"""),"P4406")</f>
        <v>P4406</v>
      </c>
      <c r="G1308" s="1">
        <f>IFERROR(__xludf.DUMMYFUNCTION("""COMPUTED_VALUE"""),338.0)</f>
        <v>338</v>
      </c>
    </row>
    <row r="1309">
      <c r="A1309" s="1" t="str">
        <f t="shared" si="1"/>
        <v>EN P3616 367</v>
      </c>
      <c r="C1309" s="1" t="str">
        <f t="shared" si="2"/>
        <v>PT P3616</v>
      </c>
      <c r="E1309" s="1" t="str">
        <f>IFERROR(__xludf.DUMMYFUNCTION("SPLIT(A:A,"" "",TRUE,TRUE)"),"EN")</f>
        <v>EN</v>
      </c>
      <c r="F1309" s="1" t="str">
        <f>IFERROR(__xludf.DUMMYFUNCTION("""COMPUTED_VALUE"""),"P3616")</f>
        <v>P3616</v>
      </c>
      <c r="G1309" s="1">
        <f>IFERROR(__xludf.DUMMYFUNCTION("""COMPUTED_VALUE"""),367.0)</f>
        <v>367</v>
      </c>
    </row>
    <row r="1310">
      <c r="A1310" s="1" t="str">
        <f t="shared" si="1"/>
        <v>EN P218 68</v>
      </c>
      <c r="C1310" s="1" t="str">
        <f t="shared" si="2"/>
        <v>PT P218</v>
      </c>
      <c r="E1310" s="1" t="str">
        <f>IFERROR(__xludf.DUMMYFUNCTION("SPLIT(A:A,"" "",TRUE,TRUE)"),"EN")</f>
        <v>EN</v>
      </c>
      <c r="F1310" s="1" t="str">
        <f>IFERROR(__xludf.DUMMYFUNCTION("""COMPUTED_VALUE"""),"P218")</f>
        <v>P218</v>
      </c>
      <c r="G1310" s="1">
        <f>IFERROR(__xludf.DUMMYFUNCTION("""COMPUTED_VALUE"""),68.0)</f>
        <v>68</v>
      </c>
    </row>
    <row r="1311">
      <c r="A1311" s="1" t="str">
        <f t="shared" si="1"/>
        <v>EN P1997 145</v>
      </c>
      <c r="C1311" s="1" t="str">
        <f t="shared" si="2"/>
        <v>PT P1997</v>
      </c>
      <c r="E1311" s="1" t="str">
        <f>IFERROR(__xludf.DUMMYFUNCTION("SPLIT(A:A,"" "",TRUE,TRUE)"),"EN")</f>
        <v>EN</v>
      </c>
      <c r="F1311" s="1" t="str">
        <f>IFERROR(__xludf.DUMMYFUNCTION("""COMPUTED_VALUE"""),"P1997")</f>
        <v>P1997</v>
      </c>
      <c r="G1311" s="1">
        <f>IFERROR(__xludf.DUMMYFUNCTION("""COMPUTED_VALUE"""),145.0)</f>
        <v>145</v>
      </c>
    </row>
    <row r="1312">
      <c r="A1312" s="1" t="str">
        <f t="shared" si="1"/>
        <v>EN P4684 366</v>
      </c>
      <c r="C1312" s="1" t="str">
        <f t="shared" si="2"/>
        <v>PT P4684</v>
      </c>
      <c r="E1312" s="1" t="str">
        <f>IFERROR(__xludf.DUMMYFUNCTION("SPLIT(A:A,"" "",TRUE,TRUE)"),"EN")</f>
        <v>EN</v>
      </c>
      <c r="F1312" s="1" t="str">
        <f>IFERROR(__xludf.DUMMYFUNCTION("""COMPUTED_VALUE"""),"P4684")</f>
        <v>P4684</v>
      </c>
      <c r="G1312" s="1">
        <f>IFERROR(__xludf.DUMMYFUNCTION("""COMPUTED_VALUE"""),366.0)</f>
        <v>366</v>
      </c>
    </row>
    <row r="1313">
      <c r="A1313" s="1" t="str">
        <f t="shared" si="1"/>
        <v>EN P5850 364</v>
      </c>
      <c r="C1313" s="1" t="str">
        <f t="shared" si="2"/>
        <v>PT P5850</v>
      </c>
      <c r="E1313" s="1" t="str">
        <f>IFERROR(__xludf.DUMMYFUNCTION("SPLIT(A:A,"" "",TRUE,TRUE)"),"EN")</f>
        <v>EN</v>
      </c>
      <c r="F1313" s="1" t="str">
        <f>IFERROR(__xludf.DUMMYFUNCTION("""COMPUTED_VALUE"""),"P5850")</f>
        <v>P5850</v>
      </c>
      <c r="G1313" s="1">
        <f>IFERROR(__xludf.DUMMYFUNCTION("""COMPUTED_VALUE"""),364.0)</f>
        <v>364</v>
      </c>
    </row>
    <row r="1314">
      <c r="A1314" s="1" t="str">
        <f t="shared" si="1"/>
        <v>EN P4929 137</v>
      </c>
      <c r="C1314" s="1" t="str">
        <f t="shared" si="2"/>
        <v>PT P4929</v>
      </c>
      <c r="E1314" s="1" t="str">
        <f>IFERROR(__xludf.DUMMYFUNCTION("SPLIT(A:A,"" "",TRUE,TRUE)"),"EN")</f>
        <v>EN</v>
      </c>
      <c r="F1314" s="1" t="str">
        <f>IFERROR(__xludf.DUMMYFUNCTION("""COMPUTED_VALUE"""),"P4929")</f>
        <v>P4929</v>
      </c>
      <c r="G1314" s="1">
        <f>IFERROR(__xludf.DUMMYFUNCTION("""COMPUTED_VALUE"""),137.0)</f>
        <v>137</v>
      </c>
    </row>
    <row r="1315">
      <c r="A1315" s="1" t="str">
        <f t="shared" si="1"/>
        <v>EN P3556 169</v>
      </c>
      <c r="C1315" s="1" t="str">
        <f t="shared" si="2"/>
        <v>PT P3556</v>
      </c>
      <c r="E1315" s="1" t="str">
        <f>IFERROR(__xludf.DUMMYFUNCTION("SPLIT(A:A,"" "",TRUE,TRUE)"),"EN")</f>
        <v>EN</v>
      </c>
      <c r="F1315" s="1" t="str">
        <f>IFERROR(__xludf.DUMMYFUNCTION("""COMPUTED_VALUE"""),"P3556")</f>
        <v>P3556</v>
      </c>
      <c r="G1315" s="1">
        <f>IFERROR(__xludf.DUMMYFUNCTION("""COMPUTED_VALUE"""),169.0)</f>
        <v>169</v>
      </c>
    </row>
    <row r="1316">
      <c r="A1316" s="1" t="str">
        <f t="shared" si="1"/>
        <v>EN P5140 384</v>
      </c>
      <c r="C1316" s="1" t="str">
        <f t="shared" si="2"/>
        <v>PT P5140</v>
      </c>
      <c r="E1316" s="1" t="str">
        <f>IFERROR(__xludf.DUMMYFUNCTION("SPLIT(A:A,"" "",TRUE,TRUE)"),"EN")</f>
        <v>EN</v>
      </c>
      <c r="F1316" s="1" t="str">
        <f>IFERROR(__xludf.DUMMYFUNCTION("""COMPUTED_VALUE"""),"P5140")</f>
        <v>P5140</v>
      </c>
      <c r="G1316" s="1">
        <f>IFERROR(__xludf.DUMMYFUNCTION("""COMPUTED_VALUE"""),384.0)</f>
        <v>384</v>
      </c>
    </row>
    <row r="1317">
      <c r="A1317" s="1" t="str">
        <f t="shared" si="1"/>
        <v>EN P1298 170</v>
      </c>
      <c r="C1317" s="1" t="str">
        <f t="shared" si="2"/>
        <v>PT P1298</v>
      </c>
      <c r="E1317" s="1" t="str">
        <f>IFERROR(__xludf.DUMMYFUNCTION("SPLIT(A:A,"" "",TRUE,TRUE)"),"EN")</f>
        <v>EN</v>
      </c>
      <c r="F1317" s="1" t="str">
        <f>IFERROR(__xludf.DUMMYFUNCTION("""COMPUTED_VALUE"""),"P1298")</f>
        <v>P1298</v>
      </c>
      <c r="G1317" s="1">
        <f>IFERROR(__xludf.DUMMYFUNCTION("""COMPUTED_VALUE"""),170.0)</f>
        <v>170</v>
      </c>
    </row>
    <row r="1318">
      <c r="A1318" s="1" t="str">
        <f t="shared" si="1"/>
        <v>EN P2050 244</v>
      </c>
      <c r="C1318" s="1" t="str">
        <f t="shared" si="2"/>
        <v>PT P2050</v>
      </c>
      <c r="E1318" s="1" t="str">
        <f>IFERROR(__xludf.DUMMYFUNCTION("SPLIT(A:A,"" "",TRUE,TRUE)"),"EN")</f>
        <v>EN</v>
      </c>
      <c r="F1318" s="1" t="str">
        <f>IFERROR(__xludf.DUMMYFUNCTION("""COMPUTED_VALUE"""),"P2050")</f>
        <v>P2050</v>
      </c>
      <c r="G1318" s="1">
        <f>IFERROR(__xludf.DUMMYFUNCTION("""COMPUTED_VALUE"""),244.0)</f>
        <v>244</v>
      </c>
    </row>
    <row r="1319">
      <c r="A1319" s="1" t="str">
        <f t="shared" si="1"/>
        <v>EN P4221 363</v>
      </c>
      <c r="C1319" s="1" t="str">
        <f t="shared" si="2"/>
        <v>PT P4221</v>
      </c>
      <c r="E1319" s="1" t="str">
        <f>IFERROR(__xludf.DUMMYFUNCTION("SPLIT(A:A,"" "",TRUE,TRUE)"),"EN")</f>
        <v>EN</v>
      </c>
      <c r="F1319" s="1" t="str">
        <f>IFERROR(__xludf.DUMMYFUNCTION("""COMPUTED_VALUE"""),"P4221")</f>
        <v>P4221</v>
      </c>
      <c r="G1319" s="1">
        <f>IFERROR(__xludf.DUMMYFUNCTION("""COMPUTED_VALUE"""),363.0)</f>
        <v>363</v>
      </c>
    </row>
    <row r="1320">
      <c r="A1320" s="1" t="str">
        <f t="shared" si="1"/>
        <v>EN P1401 72</v>
      </c>
      <c r="C1320" s="1" t="str">
        <f t="shared" si="2"/>
        <v>PT P1401</v>
      </c>
      <c r="E1320" s="1" t="str">
        <f>IFERROR(__xludf.DUMMYFUNCTION("SPLIT(A:A,"" "",TRUE,TRUE)"),"EN")</f>
        <v>EN</v>
      </c>
      <c r="F1320" s="1" t="str">
        <f>IFERROR(__xludf.DUMMYFUNCTION("""COMPUTED_VALUE"""),"P1401")</f>
        <v>P1401</v>
      </c>
      <c r="G1320" s="1">
        <f>IFERROR(__xludf.DUMMYFUNCTION("""COMPUTED_VALUE"""),72.0)</f>
        <v>72</v>
      </c>
    </row>
    <row r="1321">
      <c r="A1321" s="1" t="str">
        <f t="shared" si="1"/>
        <v>EN P737 375</v>
      </c>
      <c r="C1321" s="1" t="str">
        <f t="shared" si="2"/>
        <v>PT P737</v>
      </c>
      <c r="E1321" s="1" t="str">
        <f>IFERROR(__xludf.DUMMYFUNCTION("SPLIT(A:A,"" "",TRUE,TRUE)"),"EN")</f>
        <v>EN</v>
      </c>
      <c r="F1321" s="1" t="str">
        <f>IFERROR(__xludf.DUMMYFUNCTION("""COMPUTED_VALUE"""),"P737")</f>
        <v>P737</v>
      </c>
      <c r="G1321" s="1">
        <f>IFERROR(__xludf.DUMMYFUNCTION("""COMPUTED_VALUE"""),375.0)</f>
        <v>375</v>
      </c>
    </row>
    <row r="1322">
      <c r="A1322" s="1" t="str">
        <f t="shared" si="1"/>
        <v>EN P2305 304</v>
      </c>
      <c r="C1322" s="1" t="str">
        <f t="shared" si="2"/>
        <v>PT P2305</v>
      </c>
      <c r="E1322" s="1" t="str">
        <f>IFERROR(__xludf.DUMMYFUNCTION("SPLIT(A:A,"" "",TRUE,TRUE)"),"EN")</f>
        <v>EN</v>
      </c>
      <c r="F1322" s="1" t="str">
        <f>IFERROR(__xludf.DUMMYFUNCTION("""COMPUTED_VALUE"""),"P2305")</f>
        <v>P2305</v>
      </c>
      <c r="G1322" s="1">
        <f>IFERROR(__xludf.DUMMYFUNCTION("""COMPUTED_VALUE"""),304.0)</f>
        <v>304</v>
      </c>
    </row>
    <row r="1323">
      <c r="A1323" s="1" t="str">
        <f t="shared" si="1"/>
        <v>EN P1334 214</v>
      </c>
      <c r="C1323" s="1" t="str">
        <f t="shared" si="2"/>
        <v>PT P1334</v>
      </c>
      <c r="E1323" s="1" t="str">
        <f>IFERROR(__xludf.DUMMYFUNCTION("SPLIT(A:A,"" "",TRUE,TRUE)"),"EN")</f>
        <v>EN</v>
      </c>
      <c r="F1323" s="1" t="str">
        <f>IFERROR(__xludf.DUMMYFUNCTION("""COMPUTED_VALUE"""),"P1334")</f>
        <v>P1334</v>
      </c>
      <c r="G1323" s="1">
        <f>IFERROR(__xludf.DUMMYFUNCTION("""COMPUTED_VALUE"""),214.0)</f>
        <v>214</v>
      </c>
    </row>
    <row r="1324">
      <c r="A1324" s="1" t="str">
        <f t="shared" si="1"/>
        <v>EN P4264 134</v>
      </c>
      <c r="C1324" s="1" t="str">
        <f t="shared" si="2"/>
        <v>PT P4264</v>
      </c>
      <c r="E1324" s="1" t="str">
        <f>IFERROR(__xludf.DUMMYFUNCTION("SPLIT(A:A,"" "",TRUE,TRUE)"),"EN")</f>
        <v>EN</v>
      </c>
      <c r="F1324" s="1" t="str">
        <f>IFERROR(__xludf.DUMMYFUNCTION("""COMPUTED_VALUE"""),"P4264")</f>
        <v>P4264</v>
      </c>
      <c r="G1324" s="1">
        <f>IFERROR(__xludf.DUMMYFUNCTION("""COMPUTED_VALUE"""),134.0)</f>
        <v>134</v>
      </c>
    </row>
    <row r="1325">
      <c r="A1325" s="1" t="str">
        <f t="shared" si="1"/>
        <v>EN P3765 264</v>
      </c>
      <c r="C1325" s="1" t="str">
        <f t="shared" si="2"/>
        <v>PT P3765</v>
      </c>
      <c r="E1325" s="1" t="str">
        <f>IFERROR(__xludf.DUMMYFUNCTION("SPLIT(A:A,"" "",TRUE,TRUE)"),"EN")</f>
        <v>EN</v>
      </c>
      <c r="F1325" s="1" t="str">
        <f>IFERROR(__xludf.DUMMYFUNCTION("""COMPUTED_VALUE"""),"P3765")</f>
        <v>P3765</v>
      </c>
      <c r="G1325" s="1">
        <f>IFERROR(__xludf.DUMMYFUNCTION("""COMPUTED_VALUE"""),264.0)</f>
        <v>264</v>
      </c>
    </row>
    <row r="1326">
      <c r="A1326" s="1" t="str">
        <f t="shared" si="1"/>
        <v>EN P2211 365</v>
      </c>
      <c r="C1326" s="1" t="str">
        <f t="shared" si="2"/>
        <v>PT P2211</v>
      </c>
      <c r="E1326" s="1" t="str">
        <f>IFERROR(__xludf.DUMMYFUNCTION("SPLIT(A:A,"" "",TRUE,TRUE)"),"EN")</f>
        <v>EN</v>
      </c>
      <c r="F1326" s="1" t="str">
        <f>IFERROR(__xludf.DUMMYFUNCTION("""COMPUTED_VALUE"""),"P2211")</f>
        <v>P2211</v>
      </c>
      <c r="G1326" s="1">
        <f>IFERROR(__xludf.DUMMYFUNCTION("""COMPUTED_VALUE"""),365.0)</f>
        <v>365</v>
      </c>
    </row>
    <row r="1327">
      <c r="A1327" s="1" t="str">
        <f t="shared" si="1"/>
        <v>EN P4609 265</v>
      </c>
      <c r="C1327" s="1" t="str">
        <f t="shared" si="2"/>
        <v>PT P4609</v>
      </c>
      <c r="E1327" s="1" t="str">
        <f>IFERROR(__xludf.DUMMYFUNCTION("SPLIT(A:A,"" "",TRUE,TRUE)"),"EN")</f>
        <v>EN</v>
      </c>
      <c r="F1327" s="1" t="str">
        <f>IFERROR(__xludf.DUMMYFUNCTION("""COMPUTED_VALUE"""),"P4609")</f>
        <v>P4609</v>
      </c>
      <c r="G1327" s="1">
        <f>IFERROR(__xludf.DUMMYFUNCTION("""COMPUTED_VALUE"""),265.0)</f>
        <v>265</v>
      </c>
    </row>
    <row r="1328">
      <c r="A1328" s="1" t="str">
        <f t="shared" si="1"/>
        <v>EN P169 135</v>
      </c>
      <c r="C1328" s="1" t="str">
        <f t="shared" si="2"/>
        <v>PT P169</v>
      </c>
      <c r="E1328" s="1" t="str">
        <f>IFERROR(__xludf.DUMMYFUNCTION("SPLIT(A:A,"" "",TRUE,TRUE)"),"EN")</f>
        <v>EN</v>
      </c>
      <c r="F1328" s="1" t="str">
        <f>IFERROR(__xludf.DUMMYFUNCTION("""COMPUTED_VALUE"""),"P169")</f>
        <v>P169</v>
      </c>
      <c r="G1328" s="1">
        <f>IFERROR(__xludf.DUMMYFUNCTION("""COMPUTED_VALUE"""),135.0)</f>
        <v>135</v>
      </c>
    </row>
    <row r="1329">
      <c r="A1329" s="1" t="str">
        <f t="shared" si="1"/>
        <v>EN P1096 385</v>
      </c>
      <c r="C1329" s="1" t="str">
        <f t="shared" si="2"/>
        <v>PT P1096</v>
      </c>
      <c r="E1329" s="1" t="str">
        <f>IFERROR(__xludf.DUMMYFUNCTION("SPLIT(A:A,"" "",TRUE,TRUE)"),"EN")</f>
        <v>EN</v>
      </c>
      <c r="F1329" s="1" t="str">
        <f>IFERROR(__xludf.DUMMYFUNCTION("""COMPUTED_VALUE"""),"P1096")</f>
        <v>P1096</v>
      </c>
      <c r="G1329" s="1">
        <f>IFERROR(__xludf.DUMMYFUNCTION("""COMPUTED_VALUE"""),385.0)</f>
        <v>385</v>
      </c>
    </row>
    <row r="1330">
      <c r="A1330" s="1" t="str">
        <f t="shared" si="1"/>
        <v>EN P87 351</v>
      </c>
      <c r="C1330" s="1" t="str">
        <f t="shared" si="2"/>
        <v>PT P87</v>
      </c>
      <c r="E1330" s="1" t="str">
        <f>IFERROR(__xludf.DUMMYFUNCTION("SPLIT(A:A,"" "",TRUE,TRUE)"),"EN")</f>
        <v>EN</v>
      </c>
      <c r="F1330" s="1" t="str">
        <f>IFERROR(__xludf.DUMMYFUNCTION("""COMPUTED_VALUE"""),"P87")</f>
        <v>P87</v>
      </c>
      <c r="G1330" s="1">
        <f>IFERROR(__xludf.DUMMYFUNCTION("""COMPUTED_VALUE"""),351.0)</f>
        <v>351</v>
      </c>
    </row>
    <row r="1331">
      <c r="A1331" s="1" t="str">
        <f t="shared" si="1"/>
        <v>EN P4577 105</v>
      </c>
      <c r="C1331" s="1" t="str">
        <f t="shared" si="2"/>
        <v>PT P4577</v>
      </c>
      <c r="E1331" s="1" t="str">
        <f>IFERROR(__xludf.DUMMYFUNCTION("SPLIT(A:A,"" "",TRUE,TRUE)"),"EN")</f>
        <v>EN</v>
      </c>
      <c r="F1331" s="1" t="str">
        <f>IFERROR(__xludf.DUMMYFUNCTION("""COMPUTED_VALUE"""),"P4577")</f>
        <v>P4577</v>
      </c>
      <c r="G1331" s="1">
        <f>IFERROR(__xludf.DUMMYFUNCTION("""COMPUTED_VALUE"""),105.0)</f>
        <v>105</v>
      </c>
    </row>
    <row r="1332">
      <c r="A1332" s="1" t="str">
        <f t="shared" si="1"/>
        <v>EN P3020 48</v>
      </c>
      <c r="C1332" s="1" t="str">
        <f t="shared" si="2"/>
        <v>PT P3020</v>
      </c>
      <c r="E1332" s="1" t="str">
        <f>IFERROR(__xludf.DUMMYFUNCTION("SPLIT(A:A,"" "",TRUE,TRUE)"),"EN")</f>
        <v>EN</v>
      </c>
      <c r="F1332" s="1" t="str">
        <f>IFERROR(__xludf.DUMMYFUNCTION("""COMPUTED_VALUE"""),"P3020")</f>
        <v>P3020</v>
      </c>
      <c r="G1332" s="1">
        <f>IFERROR(__xludf.DUMMYFUNCTION("""COMPUTED_VALUE"""),48.0)</f>
        <v>48</v>
      </c>
    </row>
    <row r="1333">
      <c r="A1333" s="1" t="str">
        <f t="shared" si="1"/>
        <v>EN P4278 61</v>
      </c>
      <c r="C1333" s="1" t="str">
        <f t="shared" si="2"/>
        <v>PT P4278</v>
      </c>
      <c r="E1333" s="1" t="str">
        <f>IFERROR(__xludf.DUMMYFUNCTION("SPLIT(A:A,"" "",TRUE,TRUE)"),"EN")</f>
        <v>EN</v>
      </c>
      <c r="F1333" s="1" t="str">
        <f>IFERROR(__xludf.DUMMYFUNCTION("""COMPUTED_VALUE"""),"P4278")</f>
        <v>P4278</v>
      </c>
      <c r="G1333" s="1">
        <f>IFERROR(__xludf.DUMMYFUNCTION("""COMPUTED_VALUE"""),61.0)</f>
        <v>61</v>
      </c>
    </row>
    <row r="1334">
      <c r="A1334" s="1" t="str">
        <f t="shared" si="1"/>
        <v>EN P1156 226</v>
      </c>
      <c r="C1334" s="1" t="str">
        <f t="shared" si="2"/>
        <v>PT P1156</v>
      </c>
      <c r="E1334" s="1" t="str">
        <f>IFERROR(__xludf.DUMMYFUNCTION("SPLIT(A:A,"" "",TRUE,TRUE)"),"EN")</f>
        <v>EN</v>
      </c>
      <c r="F1334" s="1" t="str">
        <f>IFERROR(__xludf.DUMMYFUNCTION("""COMPUTED_VALUE"""),"P1156")</f>
        <v>P1156</v>
      </c>
      <c r="G1334" s="1">
        <f>IFERROR(__xludf.DUMMYFUNCTION("""COMPUTED_VALUE"""),226.0)</f>
        <v>226</v>
      </c>
    </row>
    <row r="1335">
      <c r="A1335" s="1" t="str">
        <f t="shared" si="1"/>
        <v>EN P2878 205</v>
      </c>
      <c r="C1335" s="1" t="str">
        <f t="shared" si="2"/>
        <v>PT P2878</v>
      </c>
      <c r="E1335" s="1" t="str">
        <f>IFERROR(__xludf.DUMMYFUNCTION("SPLIT(A:A,"" "",TRUE,TRUE)"),"EN")</f>
        <v>EN</v>
      </c>
      <c r="F1335" s="1" t="str">
        <f>IFERROR(__xludf.DUMMYFUNCTION("""COMPUTED_VALUE"""),"P2878")</f>
        <v>P2878</v>
      </c>
      <c r="G1335" s="1">
        <f>IFERROR(__xludf.DUMMYFUNCTION("""COMPUTED_VALUE"""),205.0)</f>
        <v>205</v>
      </c>
    </row>
    <row r="1336">
      <c r="A1336" s="1" t="str">
        <f t="shared" si="1"/>
        <v>EN P5199 352</v>
      </c>
      <c r="C1336" s="1" t="str">
        <f t="shared" si="2"/>
        <v>PT P5199</v>
      </c>
      <c r="E1336" s="1" t="str">
        <f>IFERROR(__xludf.DUMMYFUNCTION("SPLIT(A:A,"" "",TRUE,TRUE)"),"EN")</f>
        <v>EN</v>
      </c>
      <c r="F1336" s="1" t="str">
        <f>IFERROR(__xludf.DUMMYFUNCTION("""COMPUTED_VALUE"""),"P5199")</f>
        <v>P5199</v>
      </c>
      <c r="G1336" s="1">
        <f>IFERROR(__xludf.DUMMYFUNCTION("""COMPUTED_VALUE"""),352.0)</f>
        <v>352</v>
      </c>
    </row>
    <row r="1337">
      <c r="A1337" s="1" t="str">
        <f t="shared" si="1"/>
        <v>EN P4043 287</v>
      </c>
      <c r="C1337" s="1" t="str">
        <f t="shared" si="2"/>
        <v>PT P4043</v>
      </c>
      <c r="E1337" s="1" t="str">
        <f>IFERROR(__xludf.DUMMYFUNCTION("SPLIT(A:A,"" "",TRUE,TRUE)"),"EN")</f>
        <v>EN</v>
      </c>
      <c r="F1337" s="1" t="str">
        <f>IFERROR(__xludf.DUMMYFUNCTION("""COMPUTED_VALUE"""),"P4043")</f>
        <v>P4043</v>
      </c>
      <c r="G1337" s="1">
        <f>IFERROR(__xludf.DUMMYFUNCTION("""COMPUTED_VALUE"""),287.0)</f>
        <v>287</v>
      </c>
    </row>
    <row r="1338">
      <c r="A1338" s="1" t="str">
        <f t="shared" si="1"/>
        <v>EN P298 254</v>
      </c>
      <c r="C1338" s="1" t="str">
        <f t="shared" si="2"/>
        <v>PT P298</v>
      </c>
      <c r="E1338" s="1" t="str">
        <f>IFERROR(__xludf.DUMMYFUNCTION("SPLIT(A:A,"" "",TRUE,TRUE)"),"EN")</f>
        <v>EN</v>
      </c>
      <c r="F1338" s="1" t="str">
        <f>IFERROR(__xludf.DUMMYFUNCTION("""COMPUTED_VALUE"""),"P298")</f>
        <v>P298</v>
      </c>
      <c r="G1338" s="1">
        <f>IFERROR(__xludf.DUMMYFUNCTION("""COMPUTED_VALUE"""),254.0)</f>
        <v>254</v>
      </c>
    </row>
    <row r="1339">
      <c r="A1339" s="1" t="str">
        <f t="shared" si="1"/>
        <v>EN P350 122</v>
      </c>
      <c r="C1339" s="1" t="str">
        <f t="shared" si="2"/>
        <v>PT P350</v>
      </c>
      <c r="E1339" s="1" t="str">
        <f>IFERROR(__xludf.DUMMYFUNCTION("SPLIT(A:A,"" "",TRUE,TRUE)"),"EN")</f>
        <v>EN</v>
      </c>
      <c r="F1339" s="1" t="str">
        <f>IFERROR(__xludf.DUMMYFUNCTION("""COMPUTED_VALUE"""),"P350")</f>
        <v>P350</v>
      </c>
      <c r="G1339" s="1">
        <f>IFERROR(__xludf.DUMMYFUNCTION("""COMPUTED_VALUE"""),122.0)</f>
        <v>122</v>
      </c>
    </row>
    <row r="1340">
      <c r="A1340" s="1" t="str">
        <f t="shared" si="1"/>
        <v>EN P3101 399</v>
      </c>
      <c r="C1340" s="1" t="str">
        <f t="shared" si="2"/>
        <v>PT P3101</v>
      </c>
      <c r="E1340" s="1" t="str">
        <f>IFERROR(__xludf.DUMMYFUNCTION("SPLIT(A:A,"" "",TRUE,TRUE)"),"EN")</f>
        <v>EN</v>
      </c>
      <c r="F1340" s="1" t="str">
        <f>IFERROR(__xludf.DUMMYFUNCTION("""COMPUTED_VALUE"""),"P3101")</f>
        <v>P3101</v>
      </c>
      <c r="G1340" s="1">
        <f>IFERROR(__xludf.DUMMYFUNCTION("""COMPUTED_VALUE"""),399.0)</f>
        <v>399</v>
      </c>
    </row>
    <row r="1341">
      <c r="A1341" s="1" t="str">
        <f t="shared" si="1"/>
        <v>EN P6000 174</v>
      </c>
      <c r="C1341" s="1" t="str">
        <f t="shared" si="2"/>
        <v>PT P6000</v>
      </c>
      <c r="E1341" s="1" t="str">
        <f>IFERROR(__xludf.DUMMYFUNCTION("SPLIT(A:A,"" "",TRUE,TRUE)"),"EN")</f>
        <v>EN</v>
      </c>
      <c r="F1341" s="1" t="str">
        <f>IFERROR(__xludf.DUMMYFUNCTION("""COMPUTED_VALUE"""),"P6000")</f>
        <v>P6000</v>
      </c>
      <c r="G1341" s="1">
        <f>IFERROR(__xludf.DUMMYFUNCTION("""COMPUTED_VALUE"""),174.0)</f>
        <v>174</v>
      </c>
    </row>
    <row r="1342">
      <c r="A1342" s="1" t="str">
        <f t="shared" si="1"/>
        <v>EN P4581 327</v>
      </c>
      <c r="C1342" s="1" t="str">
        <f t="shared" si="2"/>
        <v>PT P4581</v>
      </c>
      <c r="E1342" s="1" t="str">
        <f>IFERROR(__xludf.DUMMYFUNCTION("SPLIT(A:A,"" "",TRUE,TRUE)"),"EN")</f>
        <v>EN</v>
      </c>
      <c r="F1342" s="1" t="str">
        <f>IFERROR(__xludf.DUMMYFUNCTION("""COMPUTED_VALUE"""),"P4581")</f>
        <v>P4581</v>
      </c>
      <c r="G1342" s="1">
        <f>IFERROR(__xludf.DUMMYFUNCTION("""COMPUTED_VALUE"""),327.0)</f>
        <v>327</v>
      </c>
    </row>
    <row r="1343">
      <c r="A1343" s="1" t="str">
        <f t="shared" si="1"/>
        <v>EN P2379 47</v>
      </c>
      <c r="C1343" s="1" t="str">
        <f t="shared" si="2"/>
        <v>PT P2379</v>
      </c>
      <c r="E1343" s="1" t="str">
        <f>IFERROR(__xludf.DUMMYFUNCTION("SPLIT(A:A,"" "",TRUE,TRUE)"),"EN")</f>
        <v>EN</v>
      </c>
      <c r="F1343" s="1" t="str">
        <f>IFERROR(__xludf.DUMMYFUNCTION("""COMPUTED_VALUE"""),"P2379")</f>
        <v>P2379</v>
      </c>
      <c r="G1343" s="1">
        <f>IFERROR(__xludf.DUMMYFUNCTION("""COMPUTED_VALUE"""),47.0)</f>
        <v>47</v>
      </c>
    </row>
    <row r="1344">
      <c r="A1344" s="1" t="str">
        <f t="shared" si="1"/>
        <v>EN P4038 73</v>
      </c>
      <c r="C1344" s="1" t="str">
        <f t="shared" si="2"/>
        <v>PT P4038</v>
      </c>
      <c r="E1344" s="1" t="str">
        <f>IFERROR(__xludf.DUMMYFUNCTION("SPLIT(A:A,"" "",TRUE,TRUE)"),"EN")</f>
        <v>EN</v>
      </c>
      <c r="F1344" s="1" t="str">
        <f>IFERROR(__xludf.DUMMYFUNCTION("""COMPUTED_VALUE"""),"P4038")</f>
        <v>P4038</v>
      </c>
      <c r="G1344" s="1">
        <f>IFERROR(__xludf.DUMMYFUNCTION("""COMPUTED_VALUE"""),73.0)</f>
        <v>73</v>
      </c>
    </row>
    <row r="1345">
      <c r="A1345" s="1" t="str">
        <f t="shared" si="1"/>
        <v>EN P5888 390</v>
      </c>
      <c r="C1345" s="1" t="str">
        <f t="shared" si="2"/>
        <v>PT P5888</v>
      </c>
      <c r="E1345" s="1" t="str">
        <f>IFERROR(__xludf.DUMMYFUNCTION("SPLIT(A:A,"" "",TRUE,TRUE)"),"EN")</f>
        <v>EN</v>
      </c>
      <c r="F1345" s="1" t="str">
        <f>IFERROR(__xludf.DUMMYFUNCTION("""COMPUTED_VALUE"""),"P5888")</f>
        <v>P5888</v>
      </c>
      <c r="G1345" s="1">
        <f>IFERROR(__xludf.DUMMYFUNCTION("""COMPUTED_VALUE"""),390.0)</f>
        <v>390</v>
      </c>
    </row>
    <row r="1346">
      <c r="A1346" s="1" t="str">
        <f t="shared" si="1"/>
        <v>EN P3118 244</v>
      </c>
      <c r="C1346" s="1" t="str">
        <f t="shared" si="2"/>
        <v>PT P3118</v>
      </c>
      <c r="E1346" s="1" t="str">
        <f>IFERROR(__xludf.DUMMYFUNCTION("SPLIT(A:A,"" "",TRUE,TRUE)"),"EN")</f>
        <v>EN</v>
      </c>
      <c r="F1346" s="1" t="str">
        <f>IFERROR(__xludf.DUMMYFUNCTION("""COMPUTED_VALUE"""),"P3118")</f>
        <v>P3118</v>
      </c>
      <c r="G1346" s="1">
        <f>IFERROR(__xludf.DUMMYFUNCTION("""COMPUTED_VALUE"""),244.0)</f>
        <v>244</v>
      </c>
    </row>
    <row r="1347">
      <c r="A1347" s="1" t="str">
        <f t="shared" si="1"/>
        <v>EN P478 16</v>
      </c>
      <c r="C1347" s="1" t="str">
        <f t="shared" si="2"/>
        <v>PT P478</v>
      </c>
      <c r="E1347" s="1" t="str">
        <f>IFERROR(__xludf.DUMMYFUNCTION("SPLIT(A:A,"" "",TRUE,TRUE)"),"EN")</f>
        <v>EN</v>
      </c>
      <c r="F1347" s="1" t="str">
        <f>IFERROR(__xludf.DUMMYFUNCTION("""COMPUTED_VALUE"""),"P478")</f>
        <v>P478</v>
      </c>
      <c r="G1347" s="1">
        <f>IFERROR(__xludf.DUMMYFUNCTION("""COMPUTED_VALUE"""),16.0)</f>
        <v>16</v>
      </c>
    </row>
    <row r="1348">
      <c r="A1348" s="1" t="str">
        <f t="shared" si="1"/>
        <v>EN P831 282</v>
      </c>
      <c r="C1348" s="1" t="str">
        <f t="shared" si="2"/>
        <v>PT P831</v>
      </c>
      <c r="E1348" s="1" t="str">
        <f>IFERROR(__xludf.DUMMYFUNCTION("SPLIT(A:A,"" "",TRUE,TRUE)"),"EN")</f>
        <v>EN</v>
      </c>
      <c r="F1348" s="1" t="str">
        <f>IFERROR(__xludf.DUMMYFUNCTION("""COMPUTED_VALUE"""),"P831")</f>
        <v>P831</v>
      </c>
      <c r="G1348" s="1">
        <f>IFERROR(__xludf.DUMMYFUNCTION("""COMPUTED_VALUE"""),282.0)</f>
        <v>282</v>
      </c>
    </row>
    <row r="1349">
      <c r="A1349" s="1" t="str">
        <f t="shared" si="1"/>
        <v>EN P2087 339</v>
      </c>
      <c r="C1349" s="1" t="str">
        <f t="shared" si="2"/>
        <v>PT P2087</v>
      </c>
      <c r="E1349" s="1" t="str">
        <f>IFERROR(__xludf.DUMMYFUNCTION("SPLIT(A:A,"" "",TRUE,TRUE)"),"EN")</f>
        <v>EN</v>
      </c>
      <c r="F1349" s="1" t="str">
        <f>IFERROR(__xludf.DUMMYFUNCTION("""COMPUTED_VALUE"""),"P2087")</f>
        <v>P2087</v>
      </c>
      <c r="G1349" s="1">
        <f>IFERROR(__xludf.DUMMYFUNCTION("""COMPUTED_VALUE"""),339.0)</f>
        <v>339</v>
      </c>
    </row>
    <row r="1350">
      <c r="A1350" s="1" t="str">
        <f t="shared" si="1"/>
        <v>EN P3357 115</v>
      </c>
      <c r="C1350" s="1" t="str">
        <f t="shared" si="2"/>
        <v>PT P3357</v>
      </c>
      <c r="E1350" s="1" t="str">
        <f>IFERROR(__xludf.DUMMYFUNCTION("SPLIT(A:A,"" "",TRUE,TRUE)"),"EN")</f>
        <v>EN</v>
      </c>
      <c r="F1350" s="1" t="str">
        <f>IFERROR(__xludf.DUMMYFUNCTION("""COMPUTED_VALUE"""),"P3357")</f>
        <v>P3357</v>
      </c>
      <c r="G1350" s="1">
        <f>IFERROR(__xludf.DUMMYFUNCTION("""COMPUTED_VALUE"""),115.0)</f>
        <v>115</v>
      </c>
    </row>
    <row r="1351">
      <c r="A1351" s="1" t="str">
        <f t="shared" si="1"/>
        <v>EN P4539 382</v>
      </c>
      <c r="C1351" s="1" t="str">
        <f t="shared" si="2"/>
        <v>PT P4539</v>
      </c>
      <c r="E1351" s="1" t="str">
        <f>IFERROR(__xludf.DUMMYFUNCTION("SPLIT(A:A,"" "",TRUE,TRUE)"),"EN")</f>
        <v>EN</v>
      </c>
      <c r="F1351" s="1" t="str">
        <f>IFERROR(__xludf.DUMMYFUNCTION("""COMPUTED_VALUE"""),"P4539")</f>
        <v>P4539</v>
      </c>
      <c r="G1351" s="1">
        <f>IFERROR(__xludf.DUMMYFUNCTION("""COMPUTED_VALUE"""),382.0)</f>
        <v>382</v>
      </c>
    </row>
    <row r="1352">
      <c r="A1352" s="1" t="str">
        <f t="shared" si="1"/>
        <v>EN P3944 290</v>
      </c>
      <c r="C1352" s="1" t="str">
        <f t="shared" si="2"/>
        <v>PT P3944</v>
      </c>
      <c r="E1352" s="1" t="str">
        <f>IFERROR(__xludf.DUMMYFUNCTION("SPLIT(A:A,"" "",TRUE,TRUE)"),"EN")</f>
        <v>EN</v>
      </c>
      <c r="F1352" s="1" t="str">
        <f>IFERROR(__xludf.DUMMYFUNCTION("""COMPUTED_VALUE"""),"P3944")</f>
        <v>P3944</v>
      </c>
      <c r="G1352" s="1">
        <f>IFERROR(__xludf.DUMMYFUNCTION("""COMPUTED_VALUE"""),290.0)</f>
        <v>290</v>
      </c>
    </row>
    <row r="1353">
      <c r="A1353" s="1" t="str">
        <f t="shared" si="1"/>
        <v>EN P615 342</v>
      </c>
      <c r="C1353" s="1" t="str">
        <f t="shared" si="2"/>
        <v>PT P615</v>
      </c>
      <c r="E1353" s="1" t="str">
        <f>IFERROR(__xludf.DUMMYFUNCTION("SPLIT(A:A,"" "",TRUE,TRUE)"),"EN")</f>
        <v>EN</v>
      </c>
      <c r="F1353" s="1" t="str">
        <f>IFERROR(__xludf.DUMMYFUNCTION("""COMPUTED_VALUE"""),"P615")</f>
        <v>P615</v>
      </c>
      <c r="G1353" s="1">
        <f>IFERROR(__xludf.DUMMYFUNCTION("""COMPUTED_VALUE"""),342.0)</f>
        <v>342</v>
      </c>
    </row>
    <row r="1354">
      <c r="A1354" s="1" t="str">
        <f t="shared" si="1"/>
        <v>EN P2390 160</v>
      </c>
      <c r="C1354" s="1" t="str">
        <f t="shared" si="2"/>
        <v>PT P2390</v>
      </c>
      <c r="E1354" s="1" t="str">
        <f>IFERROR(__xludf.DUMMYFUNCTION("SPLIT(A:A,"" "",TRUE,TRUE)"),"EN")</f>
        <v>EN</v>
      </c>
      <c r="F1354" s="1" t="str">
        <f>IFERROR(__xludf.DUMMYFUNCTION("""COMPUTED_VALUE"""),"P2390")</f>
        <v>P2390</v>
      </c>
      <c r="G1354" s="1">
        <f>IFERROR(__xludf.DUMMYFUNCTION("""COMPUTED_VALUE"""),160.0)</f>
        <v>160</v>
      </c>
    </row>
    <row r="1355">
      <c r="A1355" s="1" t="str">
        <f t="shared" si="1"/>
        <v>EN P3747 42</v>
      </c>
      <c r="C1355" s="1" t="str">
        <f t="shared" si="2"/>
        <v>PT P3747</v>
      </c>
      <c r="E1355" s="1" t="str">
        <f>IFERROR(__xludf.DUMMYFUNCTION("SPLIT(A:A,"" "",TRUE,TRUE)"),"EN")</f>
        <v>EN</v>
      </c>
      <c r="F1355" s="1" t="str">
        <f>IFERROR(__xludf.DUMMYFUNCTION("""COMPUTED_VALUE"""),"P3747")</f>
        <v>P3747</v>
      </c>
      <c r="G1355" s="1">
        <f>IFERROR(__xludf.DUMMYFUNCTION("""COMPUTED_VALUE"""),42.0)</f>
        <v>42</v>
      </c>
    </row>
    <row r="1356">
      <c r="A1356" s="1" t="str">
        <f t="shared" si="1"/>
        <v>EN P485 33</v>
      </c>
      <c r="C1356" s="1" t="str">
        <f t="shared" si="2"/>
        <v>PT P485</v>
      </c>
      <c r="E1356" s="1" t="str">
        <f>IFERROR(__xludf.DUMMYFUNCTION("SPLIT(A:A,"" "",TRUE,TRUE)"),"EN")</f>
        <v>EN</v>
      </c>
      <c r="F1356" s="1" t="str">
        <f>IFERROR(__xludf.DUMMYFUNCTION("""COMPUTED_VALUE"""),"P485")</f>
        <v>P485</v>
      </c>
      <c r="G1356" s="1">
        <f>IFERROR(__xludf.DUMMYFUNCTION("""COMPUTED_VALUE"""),33.0)</f>
        <v>33</v>
      </c>
    </row>
    <row r="1357">
      <c r="A1357" s="1" t="str">
        <f t="shared" si="1"/>
        <v>EN P5306 173</v>
      </c>
      <c r="C1357" s="1" t="str">
        <f t="shared" si="2"/>
        <v>PT P5306</v>
      </c>
      <c r="E1357" s="1" t="str">
        <f>IFERROR(__xludf.DUMMYFUNCTION("SPLIT(A:A,"" "",TRUE,TRUE)"),"EN")</f>
        <v>EN</v>
      </c>
      <c r="F1357" s="1" t="str">
        <f>IFERROR(__xludf.DUMMYFUNCTION("""COMPUTED_VALUE"""),"P5306")</f>
        <v>P5306</v>
      </c>
      <c r="G1357" s="1">
        <f>IFERROR(__xludf.DUMMYFUNCTION("""COMPUTED_VALUE"""),173.0)</f>
        <v>173</v>
      </c>
    </row>
    <row r="1358">
      <c r="A1358" s="1" t="str">
        <f t="shared" si="1"/>
        <v>EN P3356 93</v>
      </c>
      <c r="C1358" s="1" t="str">
        <f t="shared" si="2"/>
        <v>PT P3356</v>
      </c>
      <c r="E1358" s="1" t="str">
        <f>IFERROR(__xludf.DUMMYFUNCTION("SPLIT(A:A,"" "",TRUE,TRUE)"),"EN")</f>
        <v>EN</v>
      </c>
      <c r="F1358" s="1" t="str">
        <f>IFERROR(__xludf.DUMMYFUNCTION("""COMPUTED_VALUE"""),"P3356")</f>
        <v>P3356</v>
      </c>
      <c r="G1358" s="1">
        <f>IFERROR(__xludf.DUMMYFUNCTION("""COMPUTED_VALUE"""),93.0)</f>
        <v>93</v>
      </c>
    </row>
    <row r="1359">
      <c r="A1359" s="1" t="str">
        <f t="shared" si="1"/>
        <v>EN P5578 231</v>
      </c>
      <c r="C1359" s="1" t="str">
        <f t="shared" si="2"/>
        <v>PT P5578</v>
      </c>
      <c r="E1359" s="1" t="str">
        <f>IFERROR(__xludf.DUMMYFUNCTION("SPLIT(A:A,"" "",TRUE,TRUE)"),"EN")</f>
        <v>EN</v>
      </c>
      <c r="F1359" s="1" t="str">
        <f>IFERROR(__xludf.DUMMYFUNCTION("""COMPUTED_VALUE"""),"P5578")</f>
        <v>P5578</v>
      </c>
      <c r="G1359" s="1">
        <f>IFERROR(__xludf.DUMMYFUNCTION("""COMPUTED_VALUE"""),231.0)</f>
        <v>231</v>
      </c>
    </row>
    <row r="1360">
      <c r="A1360" s="1" t="str">
        <f t="shared" si="1"/>
        <v>EN P4910 39</v>
      </c>
      <c r="C1360" s="1" t="str">
        <f t="shared" si="2"/>
        <v>PT P4910</v>
      </c>
      <c r="E1360" s="1" t="str">
        <f>IFERROR(__xludf.DUMMYFUNCTION("SPLIT(A:A,"" "",TRUE,TRUE)"),"EN")</f>
        <v>EN</v>
      </c>
      <c r="F1360" s="1" t="str">
        <f>IFERROR(__xludf.DUMMYFUNCTION("""COMPUTED_VALUE"""),"P4910")</f>
        <v>P4910</v>
      </c>
      <c r="G1360" s="1">
        <f>IFERROR(__xludf.DUMMYFUNCTION("""COMPUTED_VALUE"""),39.0)</f>
        <v>39</v>
      </c>
    </row>
    <row r="1361">
      <c r="A1361" s="1" t="str">
        <f t="shared" si="1"/>
        <v>EN P5390 183</v>
      </c>
      <c r="C1361" s="1" t="str">
        <f t="shared" si="2"/>
        <v>PT P5390</v>
      </c>
      <c r="E1361" s="1" t="str">
        <f>IFERROR(__xludf.DUMMYFUNCTION("SPLIT(A:A,"" "",TRUE,TRUE)"),"EN")</f>
        <v>EN</v>
      </c>
      <c r="F1361" s="1" t="str">
        <f>IFERROR(__xludf.DUMMYFUNCTION("""COMPUTED_VALUE"""),"P5390")</f>
        <v>P5390</v>
      </c>
      <c r="G1361" s="1">
        <f>IFERROR(__xludf.DUMMYFUNCTION("""COMPUTED_VALUE"""),183.0)</f>
        <v>183</v>
      </c>
    </row>
    <row r="1362">
      <c r="A1362" s="1" t="str">
        <f t="shared" si="1"/>
        <v>EN P2529 357</v>
      </c>
      <c r="C1362" s="1" t="str">
        <f t="shared" si="2"/>
        <v>PT P2529</v>
      </c>
      <c r="E1362" s="1" t="str">
        <f>IFERROR(__xludf.DUMMYFUNCTION("SPLIT(A:A,"" "",TRUE,TRUE)"),"EN")</f>
        <v>EN</v>
      </c>
      <c r="F1362" s="1" t="str">
        <f>IFERROR(__xludf.DUMMYFUNCTION("""COMPUTED_VALUE"""),"P2529")</f>
        <v>P2529</v>
      </c>
      <c r="G1362" s="1">
        <f>IFERROR(__xludf.DUMMYFUNCTION("""COMPUTED_VALUE"""),357.0)</f>
        <v>357</v>
      </c>
    </row>
    <row r="1363">
      <c r="A1363" s="1" t="str">
        <f t="shared" si="1"/>
        <v>EN P3886 181</v>
      </c>
      <c r="C1363" s="1" t="str">
        <f t="shared" si="2"/>
        <v>PT P3886</v>
      </c>
      <c r="E1363" s="1" t="str">
        <f>IFERROR(__xludf.DUMMYFUNCTION("SPLIT(A:A,"" "",TRUE,TRUE)"),"EN")</f>
        <v>EN</v>
      </c>
      <c r="F1363" s="1" t="str">
        <f>IFERROR(__xludf.DUMMYFUNCTION("""COMPUTED_VALUE"""),"P3886")</f>
        <v>P3886</v>
      </c>
      <c r="G1363" s="1">
        <f>IFERROR(__xludf.DUMMYFUNCTION("""COMPUTED_VALUE"""),181.0)</f>
        <v>181</v>
      </c>
    </row>
    <row r="1364">
      <c r="A1364" s="1" t="str">
        <f t="shared" si="1"/>
        <v>EN P1771 68</v>
      </c>
      <c r="C1364" s="1" t="str">
        <f t="shared" si="2"/>
        <v>PT P1771</v>
      </c>
      <c r="E1364" s="1" t="str">
        <f>IFERROR(__xludf.DUMMYFUNCTION("SPLIT(A:A,"" "",TRUE,TRUE)"),"EN")</f>
        <v>EN</v>
      </c>
      <c r="F1364" s="1" t="str">
        <f>IFERROR(__xludf.DUMMYFUNCTION("""COMPUTED_VALUE"""),"P1771")</f>
        <v>P1771</v>
      </c>
      <c r="G1364" s="1">
        <f>IFERROR(__xludf.DUMMYFUNCTION("""COMPUTED_VALUE"""),68.0)</f>
        <v>68</v>
      </c>
    </row>
    <row r="1365">
      <c r="A1365" s="1" t="str">
        <f t="shared" si="1"/>
        <v>EN P4180 185</v>
      </c>
      <c r="C1365" s="1" t="str">
        <f t="shared" si="2"/>
        <v>PT P4180</v>
      </c>
      <c r="E1365" s="1" t="str">
        <f>IFERROR(__xludf.DUMMYFUNCTION("SPLIT(A:A,"" "",TRUE,TRUE)"),"EN")</f>
        <v>EN</v>
      </c>
      <c r="F1365" s="1" t="str">
        <f>IFERROR(__xludf.DUMMYFUNCTION("""COMPUTED_VALUE"""),"P4180")</f>
        <v>P4180</v>
      </c>
      <c r="G1365" s="1">
        <f>IFERROR(__xludf.DUMMYFUNCTION("""COMPUTED_VALUE"""),185.0)</f>
        <v>185</v>
      </c>
    </row>
    <row r="1366">
      <c r="A1366" s="1" t="str">
        <f t="shared" si="1"/>
        <v>EN P186 388</v>
      </c>
      <c r="C1366" s="1" t="str">
        <f t="shared" si="2"/>
        <v>PT P186</v>
      </c>
      <c r="E1366" s="1" t="str">
        <f>IFERROR(__xludf.DUMMYFUNCTION("SPLIT(A:A,"" "",TRUE,TRUE)"),"EN")</f>
        <v>EN</v>
      </c>
      <c r="F1366" s="1" t="str">
        <f>IFERROR(__xludf.DUMMYFUNCTION("""COMPUTED_VALUE"""),"P186")</f>
        <v>P186</v>
      </c>
      <c r="G1366" s="1">
        <f>IFERROR(__xludf.DUMMYFUNCTION("""COMPUTED_VALUE"""),388.0)</f>
        <v>388</v>
      </c>
    </row>
    <row r="1367">
      <c r="A1367" s="1" t="str">
        <f t="shared" si="1"/>
        <v>EN P4501 237</v>
      </c>
      <c r="C1367" s="1" t="str">
        <f t="shared" si="2"/>
        <v>PT P4501</v>
      </c>
      <c r="E1367" s="1" t="str">
        <f>IFERROR(__xludf.DUMMYFUNCTION("SPLIT(A:A,"" "",TRUE,TRUE)"),"EN")</f>
        <v>EN</v>
      </c>
      <c r="F1367" s="1" t="str">
        <f>IFERROR(__xludf.DUMMYFUNCTION("""COMPUTED_VALUE"""),"P4501")</f>
        <v>P4501</v>
      </c>
      <c r="G1367" s="1">
        <f>IFERROR(__xludf.DUMMYFUNCTION("""COMPUTED_VALUE"""),237.0)</f>
        <v>237</v>
      </c>
    </row>
    <row r="1368">
      <c r="A1368" s="1" t="str">
        <f t="shared" si="1"/>
        <v>EN P2339 121</v>
      </c>
      <c r="C1368" s="1" t="str">
        <f t="shared" si="2"/>
        <v>PT P2339</v>
      </c>
      <c r="E1368" s="1" t="str">
        <f>IFERROR(__xludf.DUMMYFUNCTION("SPLIT(A:A,"" "",TRUE,TRUE)"),"EN")</f>
        <v>EN</v>
      </c>
      <c r="F1368" s="1" t="str">
        <f>IFERROR(__xludf.DUMMYFUNCTION("""COMPUTED_VALUE"""),"P2339")</f>
        <v>P2339</v>
      </c>
      <c r="G1368" s="1">
        <f>IFERROR(__xludf.DUMMYFUNCTION("""COMPUTED_VALUE"""),121.0)</f>
        <v>121</v>
      </c>
    </row>
    <row r="1369">
      <c r="A1369" s="1" t="str">
        <f t="shared" si="1"/>
        <v>EN P2085 141</v>
      </c>
      <c r="C1369" s="1" t="str">
        <f t="shared" si="2"/>
        <v>PT P2085</v>
      </c>
      <c r="E1369" s="1" t="str">
        <f>IFERROR(__xludf.DUMMYFUNCTION("SPLIT(A:A,"" "",TRUE,TRUE)"),"EN")</f>
        <v>EN</v>
      </c>
      <c r="F1369" s="1" t="str">
        <f>IFERROR(__xludf.DUMMYFUNCTION("""COMPUTED_VALUE"""),"P2085")</f>
        <v>P2085</v>
      </c>
      <c r="G1369" s="1">
        <f>IFERROR(__xludf.DUMMYFUNCTION("""COMPUTED_VALUE"""),141.0)</f>
        <v>141</v>
      </c>
    </row>
    <row r="1370">
      <c r="A1370" s="1" t="str">
        <f t="shared" si="1"/>
        <v>EN P5823 389</v>
      </c>
      <c r="C1370" s="1" t="str">
        <f t="shared" si="2"/>
        <v>PT P5823</v>
      </c>
      <c r="E1370" s="1" t="str">
        <f>IFERROR(__xludf.DUMMYFUNCTION("SPLIT(A:A,"" "",TRUE,TRUE)"),"EN")</f>
        <v>EN</v>
      </c>
      <c r="F1370" s="1" t="str">
        <f>IFERROR(__xludf.DUMMYFUNCTION("""COMPUTED_VALUE"""),"P5823")</f>
        <v>P5823</v>
      </c>
      <c r="G1370" s="1">
        <f>IFERROR(__xludf.DUMMYFUNCTION("""COMPUTED_VALUE"""),389.0)</f>
        <v>389</v>
      </c>
    </row>
    <row r="1371">
      <c r="A1371" s="1" t="str">
        <f t="shared" si="1"/>
        <v>EN P4322 155</v>
      </c>
      <c r="C1371" s="1" t="str">
        <f t="shared" si="2"/>
        <v>PT P4322</v>
      </c>
      <c r="E1371" s="1" t="str">
        <f>IFERROR(__xludf.DUMMYFUNCTION("SPLIT(A:A,"" "",TRUE,TRUE)"),"EN")</f>
        <v>EN</v>
      </c>
      <c r="F1371" s="1" t="str">
        <f>IFERROR(__xludf.DUMMYFUNCTION("""COMPUTED_VALUE"""),"P4322")</f>
        <v>P4322</v>
      </c>
      <c r="G1371" s="1">
        <f>IFERROR(__xludf.DUMMYFUNCTION("""COMPUTED_VALUE"""),155.0)</f>
        <v>155</v>
      </c>
    </row>
    <row r="1372">
      <c r="A1372" s="1" t="str">
        <f t="shared" si="1"/>
        <v>EN P446 326</v>
      </c>
      <c r="C1372" s="1" t="str">
        <f t="shared" si="2"/>
        <v>PT P446</v>
      </c>
      <c r="E1372" s="1" t="str">
        <f>IFERROR(__xludf.DUMMYFUNCTION("SPLIT(A:A,"" "",TRUE,TRUE)"),"EN")</f>
        <v>EN</v>
      </c>
      <c r="F1372" s="1" t="str">
        <f>IFERROR(__xludf.DUMMYFUNCTION("""COMPUTED_VALUE"""),"P446")</f>
        <v>P446</v>
      </c>
      <c r="G1372" s="1">
        <f>IFERROR(__xludf.DUMMYFUNCTION("""COMPUTED_VALUE"""),326.0)</f>
        <v>326</v>
      </c>
    </row>
    <row r="1373">
      <c r="A1373" s="1" t="str">
        <f t="shared" si="1"/>
        <v>EN P4649 4</v>
      </c>
      <c r="C1373" s="1" t="str">
        <f t="shared" si="2"/>
        <v>PT P4649</v>
      </c>
      <c r="E1373" s="1" t="str">
        <f>IFERROR(__xludf.DUMMYFUNCTION("SPLIT(A:A,"" "",TRUE,TRUE)"),"EN")</f>
        <v>EN</v>
      </c>
      <c r="F1373" s="1" t="str">
        <f>IFERROR(__xludf.DUMMYFUNCTION("""COMPUTED_VALUE"""),"P4649")</f>
        <v>P4649</v>
      </c>
      <c r="G1373" s="1">
        <f>IFERROR(__xludf.DUMMYFUNCTION("""COMPUTED_VALUE"""),4.0)</f>
        <v>4</v>
      </c>
    </row>
    <row r="1374">
      <c r="A1374" s="1" t="str">
        <f t="shared" si="1"/>
        <v>EN P3821 386</v>
      </c>
      <c r="C1374" s="1" t="str">
        <f t="shared" si="2"/>
        <v>PT P3821</v>
      </c>
      <c r="E1374" s="1" t="str">
        <f>IFERROR(__xludf.DUMMYFUNCTION("SPLIT(A:A,"" "",TRUE,TRUE)"),"EN")</f>
        <v>EN</v>
      </c>
      <c r="F1374" s="1" t="str">
        <f>IFERROR(__xludf.DUMMYFUNCTION("""COMPUTED_VALUE"""),"P3821")</f>
        <v>P3821</v>
      </c>
      <c r="G1374" s="1">
        <f>IFERROR(__xludf.DUMMYFUNCTION("""COMPUTED_VALUE"""),386.0)</f>
        <v>386</v>
      </c>
    </row>
    <row r="1375">
      <c r="A1375" s="1" t="str">
        <f t="shared" si="1"/>
        <v>EN P1362 348</v>
      </c>
      <c r="C1375" s="1" t="str">
        <f t="shared" si="2"/>
        <v>PT P1362</v>
      </c>
      <c r="E1375" s="1" t="str">
        <f>IFERROR(__xludf.DUMMYFUNCTION("SPLIT(A:A,"" "",TRUE,TRUE)"),"EN")</f>
        <v>EN</v>
      </c>
      <c r="F1375" s="1" t="str">
        <f>IFERROR(__xludf.DUMMYFUNCTION("""COMPUTED_VALUE"""),"P1362")</f>
        <v>P1362</v>
      </c>
      <c r="G1375" s="1">
        <f>IFERROR(__xludf.DUMMYFUNCTION("""COMPUTED_VALUE"""),348.0)</f>
        <v>348</v>
      </c>
    </row>
    <row r="1376">
      <c r="A1376" s="1" t="str">
        <f t="shared" si="1"/>
        <v>EN P4365 332</v>
      </c>
      <c r="C1376" s="1" t="str">
        <f t="shared" si="2"/>
        <v>PT P4365</v>
      </c>
      <c r="E1376" s="1" t="str">
        <f>IFERROR(__xludf.DUMMYFUNCTION("SPLIT(A:A,"" "",TRUE,TRUE)"),"EN")</f>
        <v>EN</v>
      </c>
      <c r="F1376" s="1" t="str">
        <f>IFERROR(__xludf.DUMMYFUNCTION("""COMPUTED_VALUE"""),"P4365")</f>
        <v>P4365</v>
      </c>
      <c r="G1376" s="1">
        <f>IFERROR(__xludf.DUMMYFUNCTION("""COMPUTED_VALUE"""),332.0)</f>
        <v>332</v>
      </c>
    </row>
    <row r="1377">
      <c r="A1377" s="1" t="str">
        <f t="shared" si="1"/>
        <v>EN P1835 168</v>
      </c>
      <c r="C1377" s="1" t="str">
        <f t="shared" si="2"/>
        <v>PT P1835</v>
      </c>
      <c r="E1377" s="1" t="str">
        <f>IFERROR(__xludf.DUMMYFUNCTION("SPLIT(A:A,"" "",TRUE,TRUE)"),"EN")</f>
        <v>EN</v>
      </c>
      <c r="F1377" s="1" t="str">
        <f>IFERROR(__xludf.DUMMYFUNCTION("""COMPUTED_VALUE"""),"P1835")</f>
        <v>P1835</v>
      </c>
      <c r="G1377" s="1">
        <f>IFERROR(__xludf.DUMMYFUNCTION("""COMPUTED_VALUE"""),168.0)</f>
        <v>168</v>
      </c>
    </row>
    <row r="1378">
      <c r="A1378" s="1" t="str">
        <f t="shared" si="1"/>
        <v>EN P3138 46</v>
      </c>
      <c r="C1378" s="1" t="str">
        <f t="shared" si="2"/>
        <v>PT P3138</v>
      </c>
      <c r="E1378" s="1" t="str">
        <f>IFERROR(__xludf.DUMMYFUNCTION("SPLIT(A:A,"" "",TRUE,TRUE)"),"EN")</f>
        <v>EN</v>
      </c>
      <c r="F1378" s="1" t="str">
        <f>IFERROR(__xludf.DUMMYFUNCTION("""COMPUTED_VALUE"""),"P3138")</f>
        <v>P3138</v>
      </c>
      <c r="G1378" s="1">
        <f>IFERROR(__xludf.DUMMYFUNCTION("""COMPUTED_VALUE"""),46.0)</f>
        <v>46</v>
      </c>
    </row>
    <row r="1379">
      <c r="A1379" s="1" t="str">
        <f t="shared" si="1"/>
        <v>EN P700 25</v>
      </c>
      <c r="C1379" s="1" t="str">
        <f t="shared" si="2"/>
        <v>PT P700</v>
      </c>
      <c r="E1379" s="1" t="str">
        <f>IFERROR(__xludf.DUMMYFUNCTION("SPLIT(A:A,"" "",TRUE,TRUE)"),"EN")</f>
        <v>EN</v>
      </c>
      <c r="F1379" s="1" t="str">
        <f>IFERROR(__xludf.DUMMYFUNCTION("""COMPUTED_VALUE"""),"P700")</f>
        <v>P700</v>
      </c>
      <c r="G1379" s="1">
        <f>IFERROR(__xludf.DUMMYFUNCTION("""COMPUTED_VALUE"""),25.0)</f>
        <v>25</v>
      </c>
    </row>
    <row r="1380">
      <c r="A1380" s="1" t="str">
        <f t="shared" si="1"/>
        <v>EN P5090 142</v>
      </c>
      <c r="C1380" s="1" t="str">
        <f t="shared" si="2"/>
        <v>PT P5090</v>
      </c>
      <c r="E1380" s="1" t="str">
        <f>IFERROR(__xludf.DUMMYFUNCTION("SPLIT(A:A,"" "",TRUE,TRUE)"),"EN")</f>
        <v>EN</v>
      </c>
      <c r="F1380" s="1" t="str">
        <f>IFERROR(__xludf.DUMMYFUNCTION("""COMPUTED_VALUE"""),"P5090")</f>
        <v>P5090</v>
      </c>
      <c r="G1380" s="1">
        <f>IFERROR(__xludf.DUMMYFUNCTION("""COMPUTED_VALUE"""),142.0)</f>
        <v>142</v>
      </c>
    </row>
    <row r="1381">
      <c r="A1381" s="1" t="str">
        <f t="shared" si="1"/>
        <v>EN P4261 70</v>
      </c>
      <c r="C1381" s="1" t="str">
        <f t="shared" si="2"/>
        <v>PT P4261</v>
      </c>
      <c r="E1381" s="1" t="str">
        <f>IFERROR(__xludf.DUMMYFUNCTION("SPLIT(A:A,"" "",TRUE,TRUE)"),"EN")</f>
        <v>EN</v>
      </c>
      <c r="F1381" s="1" t="str">
        <f>IFERROR(__xludf.DUMMYFUNCTION("""COMPUTED_VALUE"""),"P4261")</f>
        <v>P4261</v>
      </c>
      <c r="G1381" s="1">
        <f>IFERROR(__xludf.DUMMYFUNCTION("""COMPUTED_VALUE"""),70.0)</f>
        <v>70</v>
      </c>
    </row>
    <row r="1382">
      <c r="A1382" s="1" t="str">
        <f t="shared" si="1"/>
        <v>EN P2121 31</v>
      </c>
      <c r="C1382" s="1" t="str">
        <f t="shared" si="2"/>
        <v>PT P2121</v>
      </c>
      <c r="E1382" s="1" t="str">
        <f>IFERROR(__xludf.DUMMYFUNCTION("SPLIT(A:A,"" "",TRUE,TRUE)"),"EN")</f>
        <v>EN</v>
      </c>
      <c r="F1382" s="1" t="str">
        <f>IFERROR(__xludf.DUMMYFUNCTION("""COMPUTED_VALUE"""),"P2121")</f>
        <v>P2121</v>
      </c>
      <c r="G1382" s="1">
        <f>IFERROR(__xludf.DUMMYFUNCTION("""COMPUTED_VALUE"""),31.0)</f>
        <v>31</v>
      </c>
    </row>
    <row r="1383">
      <c r="A1383" s="1" t="str">
        <f t="shared" si="1"/>
        <v>EN P803 184</v>
      </c>
      <c r="C1383" s="1" t="str">
        <f t="shared" si="2"/>
        <v>PT P803</v>
      </c>
      <c r="E1383" s="1" t="str">
        <f>IFERROR(__xludf.DUMMYFUNCTION("SPLIT(A:A,"" "",TRUE,TRUE)"),"EN")</f>
        <v>EN</v>
      </c>
      <c r="F1383" s="1" t="str">
        <f>IFERROR(__xludf.DUMMYFUNCTION("""COMPUTED_VALUE"""),"P803")</f>
        <v>P803</v>
      </c>
      <c r="G1383" s="1">
        <f>IFERROR(__xludf.DUMMYFUNCTION("""COMPUTED_VALUE"""),184.0)</f>
        <v>184</v>
      </c>
    </row>
    <row r="1384">
      <c r="A1384" s="1" t="str">
        <f t="shared" si="1"/>
        <v>EN P824 7</v>
      </c>
      <c r="C1384" s="1" t="str">
        <f t="shared" si="2"/>
        <v>PT P824</v>
      </c>
      <c r="E1384" s="1" t="str">
        <f>IFERROR(__xludf.DUMMYFUNCTION("SPLIT(A:A,"" "",TRUE,TRUE)"),"EN")</f>
        <v>EN</v>
      </c>
      <c r="F1384" s="1" t="str">
        <f>IFERROR(__xludf.DUMMYFUNCTION("""COMPUTED_VALUE"""),"P824")</f>
        <v>P824</v>
      </c>
      <c r="G1384" s="1">
        <f>IFERROR(__xludf.DUMMYFUNCTION("""COMPUTED_VALUE"""),7.0)</f>
        <v>7</v>
      </c>
    </row>
    <row r="1385">
      <c r="A1385" s="1" t="str">
        <f t="shared" si="1"/>
        <v>EN P1604 214</v>
      </c>
      <c r="C1385" s="1" t="str">
        <f t="shared" si="2"/>
        <v>PT P1604</v>
      </c>
      <c r="E1385" s="1" t="str">
        <f>IFERROR(__xludf.DUMMYFUNCTION("SPLIT(A:A,"" "",TRUE,TRUE)"),"EN")</f>
        <v>EN</v>
      </c>
      <c r="F1385" s="1" t="str">
        <f>IFERROR(__xludf.DUMMYFUNCTION("""COMPUTED_VALUE"""),"P1604")</f>
        <v>P1604</v>
      </c>
      <c r="G1385" s="1">
        <f>IFERROR(__xludf.DUMMYFUNCTION("""COMPUTED_VALUE"""),214.0)</f>
        <v>214</v>
      </c>
    </row>
    <row r="1386">
      <c r="A1386" s="1" t="str">
        <f t="shared" si="1"/>
        <v>EN P1017 164</v>
      </c>
      <c r="C1386" s="1" t="str">
        <f t="shared" si="2"/>
        <v>PT P1017</v>
      </c>
      <c r="E1386" s="1" t="str">
        <f>IFERROR(__xludf.DUMMYFUNCTION("SPLIT(A:A,"" "",TRUE,TRUE)"),"EN")</f>
        <v>EN</v>
      </c>
      <c r="F1386" s="1" t="str">
        <f>IFERROR(__xludf.DUMMYFUNCTION("""COMPUTED_VALUE"""),"P1017")</f>
        <v>P1017</v>
      </c>
      <c r="G1386" s="1">
        <f>IFERROR(__xludf.DUMMYFUNCTION("""COMPUTED_VALUE"""),164.0)</f>
        <v>164</v>
      </c>
    </row>
    <row r="1387">
      <c r="A1387" s="1" t="str">
        <f t="shared" si="1"/>
        <v>EN P187 385</v>
      </c>
      <c r="C1387" s="1" t="str">
        <f t="shared" si="2"/>
        <v>PT P187</v>
      </c>
      <c r="E1387" s="1" t="str">
        <f>IFERROR(__xludf.DUMMYFUNCTION("SPLIT(A:A,"" "",TRUE,TRUE)"),"EN")</f>
        <v>EN</v>
      </c>
      <c r="F1387" s="1" t="str">
        <f>IFERROR(__xludf.DUMMYFUNCTION("""COMPUTED_VALUE"""),"P187")</f>
        <v>P187</v>
      </c>
      <c r="G1387" s="1">
        <f>IFERROR(__xludf.DUMMYFUNCTION("""COMPUTED_VALUE"""),385.0)</f>
        <v>385</v>
      </c>
    </row>
    <row r="1388">
      <c r="A1388" s="1" t="str">
        <f t="shared" si="1"/>
        <v>EN P1028 315</v>
      </c>
      <c r="C1388" s="1" t="str">
        <f t="shared" si="2"/>
        <v>PT P1028</v>
      </c>
      <c r="E1388" s="1" t="str">
        <f>IFERROR(__xludf.DUMMYFUNCTION("SPLIT(A:A,"" "",TRUE,TRUE)"),"EN")</f>
        <v>EN</v>
      </c>
      <c r="F1388" s="1" t="str">
        <f>IFERROR(__xludf.DUMMYFUNCTION("""COMPUTED_VALUE"""),"P1028")</f>
        <v>P1028</v>
      </c>
      <c r="G1388" s="1">
        <f>IFERROR(__xludf.DUMMYFUNCTION("""COMPUTED_VALUE"""),315.0)</f>
        <v>315</v>
      </c>
    </row>
    <row r="1389">
      <c r="A1389" s="1" t="str">
        <f t="shared" si="1"/>
        <v>EN P3879 145</v>
      </c>
      <c r="C1389" s="1" t="str">
        <f t="shared" si="2"/>
        <v>PT P3879</v>
      </c>
      <c r="E1389" s="1" t="str">
        <f>IFERROR(__xludf.DUMMYFUNCTION("SPLIT(A:A,"" "",TRUE,TRUE)"),"EN")</f>
        <v>EN</v>
      </c>
      <c r="F1389" s="1" t="str">
        <f>IFERROR(__xludf.DUMMYFUNCTION("""COMPUTED_VALUE"""),"P3879")</f>
        <v>P3879</v>
      </c>
      <c r="G1389" s="1">
        <f>IFERROR(__xludf.DUMMYFUNCTION("""COMPUTED_VALUE"""),145.0)</f>
        <v>145</v>
      </c>
    </row>
    <row r="1390">
      <c r="A1390" s="1" t="str">
        <f t="shared" si="1"/>
        <v>EN P4267 187</v>
      </c>
      <c r="C1390" s="1" t="str">
        <f t="shared" si="2"/>
        <v>PT P4267</v>
      </c>
      <c r="E1390" s="1" t="str">
        <f>IFERROR(__xludf.DUMMYFUNCTION("SPLIT(A:A,"" "",TRUE,TRUE)"),"EN")</f>
        <v>EN</v>
      </c>
      <c r="F1390" s="1" t="str">
        <f>IFERROR(__xludf.DUMMYFUNCTION("""COMPUTED_VALUE"""),"P4267")</f>
        <v>P4267</v>
      </c>
      <c r="G1390" s="1">
        <f>IFERROR(__xludf.DUMMYFUNCTION("""COMPUTED_VALUE"""),187.0)</f>
        <v>187</v>
      </c>
    </row>
    <row r="1391">
      <c r="A1391" s="1" t="str">
        <f t="shared" si="1"/>
        <v>EN P5863 300</v>
      </c>
      <c r="C1391" s="1" t="str">
        <f t="shared" si="2"/>
        <v>PT P5863</v>
      </c>
      <c r="E1391" s="1" t="str">
        <f>IFERROR(__xludf.DUMMYFUNCTION("SPLIT(A:A,"" "",TRUE,TRUE)"),"EN")</f>
        <v>EN</v>
      </c>
      <c r="F1391" s="1" t="str">
        <f>IFERROR(__xludf.DUMMYFUNCTION("""COMPUTED_VALUE"""),"P5863")</f>
        <v>P5863</v>
      </c>
      <c r="G1391" s="1">
        <f>IFERROR(__xludf.DUMMYFUNCTION("""COMPUTED_VALUE"""),300.0)</f>
        <v>300</v>
      </c>
    </row>
    <row r="1392">
      <c r="A1392" s="1" t="str">
        <f t="shared" si="1"/>
        <v>EN P871 84</v>
      </c>
      <c r="C1392" s="1" t="str">
        <f t="shared" si="2"/>
        <v>PT P871</v>
      </c>
      <c r="E1392" s="1" t="str">
        <f>IFERROR(__xludf.DUMMYFUNCTION("SPLIT(A:A,"" "",TRUE,TRUE)"),"EN")</f>
        <v>EN</v>
      </c>
      <c r="F1392" s="1" t="str">
        <f>IFERROR(__xludf.DUMMYFUNCTION("""COMPUTED_VALUE"""),"P871")</f>
        <v>P871</v>
      </c>
      <c r="G1392" s="1">
        <f>IFERROR(__xludf.DUMMYFUNCTION("""COMPUTED_VALUE"""),84.0)</f>
        <v>84</v>
      </c>
    </row>
    <row r="1393">
      <c r="A1393" s="1" t="str">
        <f t="shared" si="1"/>
        <v>EN P3794 242</v>
      </c>
      <c r="C1393" s="1" t="str">
        <f t="shared" si="2"/>
        <v>PT P3794</v>
      </c>
      <c r="E1393" s="1" t="str">
        <f>IFERROR(__xludf.DUMMYFUNCTION("SPLIT(A:A,"" "",TRUE,TRUE)"),"EN")</f>
        <v>EN</v>
      </c>
      <c r="F1393" s="1" t="str">
        <f>IFERROR(__xludf.DUMMYFUNCTION("""COMPUTED_VALUE"""),"P3794")</f>
        <v>P3794</v>
      </c>
      <c r="G1393" s="1">
        <f>IFERROR(__xludf.DUMMYFUNCTION("""COMPUTED_VALUE"""),242.0)</f>
        <v>242</v>
      </c>
    </row>
    <row r="1394">
      <c r="A1394" s="1" t="str">
        <f t="shared" si="1"/>
        <v>EN P4182 188</v>
      </c>
      <c r="C1394" s="1" t="str">
        <f t="shared" si="2"/>
        <v>PT P4182</v>
      </c>
      <c r="E1394" s="1" t="str">
        <f>IFERROR(__xludf.DUMMYFUNCTION("SPLIT(A:A,"" "",TRUE,TRUE)"),"EN")</f>
        <v>EN</v>
      </c>
      <c r="F1394" s="1" t="str">
        <f>IFERROR(__xludf.DUMMYFUNCTION("""COMPUTED_VALUE"""),"P4182")</f>
        <v>P4182</v>
      </c>
      <c r="G1394" s="1">
        <f>IFERROR(__xludf.DUMMYFUNCTION("""COMPUTED_VALUE"""),188.0)</f>
        <v>188</v>
      </c>
    </row>
    <row r="1395">
      <c r="A1395" s="1" t="str">
        <f t="shared" si="1"/>
        <v>EN P2545 335</v>
      </c>
      <c r="C1395" s="1" t="str">
        <f t="shared" si="2"/>
        <v>PT P2545</v>
      </c>
      <c r="E1395" s="1" t="str">
        <f>IFERROR(__xludf.DUMMYFUNCTION("SPLIT(A:A,"" "",TRUE,TRUE)"),"EN")</f>
        <v>EN</v>
      </c>
      <c r="F1395" s="1" t="str">
        <f>IFERROR(__xludf.DUMMYFUNCTION("""COMPUTED_VALUE"""),"P2545")</f>
        <v>P2545</v>
      </c>
      <c r="G1395" s="1">
        <f>IFERROR(__xludf.DUMMYFUNCTION("""COMPUTED_VALUE"""),335.0)</f>
        <v>335</v>
      </c>
    </row>
    <row r="1396">
      <c r="A1396" s="1" t="str">
        <f t="shared" si="1"/>
        <v>EN P2394 9</v>
      </c>
      <c r="C1396" s="1" t="str">
        <f t="shared" si="2"/>
        <v>PT P2394</v>
      </c>
      <c r="E1396" s="1" t="str">
        <f>IFERROR(__xludf.DUMMYFUNCTION("SPLIT(A:A,"" "",TRUE,TRUE)"),"EN")</f>
        <v>EN</v>
      </c>
      <c r="F1396" s="1" t="str">
        <f>IFERROR(__xludf.DUMMYFUNCTION("""COMPUTED_VALUE"""),"P2394")</f>
        <v>P2394</v>
      </c>
      <c r="G1396" s="1">
        <f>IFERROR(__xludf.DUMMYFUNCTION("""COMPUTED_VALUE"""),9.0)</f>
        <v>9</v>
      </c>
    </row>
    <row r="1397">
      <c r="A1397" s="1" t="str">
        <f t="shared" si="1"/>
        <v>EN P5922 75</v>
      </c>
      <c r="C1397" s="1" t="str">
        <f t="shared" si="2"/>
        <v>PT P5922</v>
      </c>
      <c r="E1397" s="1" t="str">
        <f>IFERROR(__xludf.DUMMYFUNCTION("SPLIT(A:A,"" "",TRUE,TRUE)"),"EN")</f>
        <v>EN</v>
      </c>
      <c r="F1397" s="1" t="str">
        <f>IFERROR(__xludf.DUMMYFUNCTION("""COMPUTED_VALUE"""),"P5922")</f>
        <v>P5922</v>
      </c>
      <c r="G1397" s="1">
        <f>IFERROR(__xludf.DUMMYFUNCTION("""COMPUTED_VALUE"""),75.0)</f>
        <v>75</v>
      </c>
    </row>
    <row r="1398">
      <c r="A1398" s="1" t="str">
        <f t="shared" si="1"/>
        <v>EN P5075 265</v>
      </c>
      <c r="C1398" s="1" t="str">
        <f t="shared" si="2"/>
        <v>PT P5075</v>
      </c>
      <c r="E1398" s="1" t="str">
        <f>IFERROR(__xludf.DUMMYFUNCTION("SPLIT(A:A,"" "",TRUE,TRUE)"),"EN")</f>
        <v>EN</v>
      </c>
      <c r="F1398" s="1" t="str">
        <f>IFERROR(__xludf.DUMMYFUNCTION("""COMPUTED_VALUE"""),"P5075")</f>
        <v>P5075</v>
      </c>
      <c r="G1398" s="1">
        <f>IFERROR(__xludf.DUMMYFUNCTION("""COMPUTED_VALUE"""),265.0)</f>
        <v>265</v>
      </c>
    </row>
    <row r="1399">
      <c r="A1399" s="1" t="str">
        <f t="shared" si="1"/>
        <v>EN P5065 133</v>
      </c>
      <c r="C1399" s="1" t="str">
        <f t="shared" si="2"/>
        <v>PT P5065</v>
      </c>
      <c r="E1399" s="1" t="str">
        <f>IFERROR(__xludf.DUMMYFUNCTION("SPLIT(A:A,"" "",TRUE,TRUE)"),"EN")</f>
        <v>EN</v>
      </c>
      <c r="F1399" s="1" t="str">
        <f>IFERROR(__xludf.DUMMYFUNCTION("""COMPUTED_VALUE"""),"P5065")</f>
        <v>P5065</v>
      </c>
      <c r="G1399" s="1">
        <f>IFERROR(__xludf.DUMMYFUNCTION("""COMPUTED_VALUE"""),133.0)</f>
        <v>133</v>
      </c>
    </row>
    <row r="1400">
      <c r="A1400" s="1" t="str">
        <f t="shared" si="1"/>
        <v>EN P4251 72</v>
      </c>
      <c r="C1400" s="1" t="str">
        <f t="shared" si="2"/>
        <v>PT P4251</v>
      </c>
      <c r="E1400" s="1" t="str">
        <f>IFERROR(__xludf.DUMMYFUNCTION("SPLIT(A:A,"" "",TRUE,TRUE)"),"EN")</f>
        <v>EN</v>
      </c>
      <c r="F1400" s="1" t="str">
        <f>IFERROR(__xludf.DUMMYFUNCTION("""COMPUTED_VALUE"""),"P4251")</f>
        <v>P4251</v>
      </c>
      <c r="G1400" s="1">
        <f>IFERROR(__xludf.DUMMYFUNCTION("""COMPUTED_VALUE"""),72.0)</f>
        <v>72</v>
      </c>
    </row>
    <row r="1401">
      <c r="A1401" s="1" t="str">
        <f t="shared" si="1"/>
        <v>EN P5859 176</v>
      </c>
      <c r="C1401" s="1" t="str">
        <f t="shared" si="2"/>
        <v>PT P5859</v>
      </c>
      <c r="E1401" s="1" t="str">
        <f>IFERROR(__xludf.DUMMYFUNCTION("SPLIT(A:A,"" "",TRUE,TRUE)"),"EN")</f>
        <v>EN</v>
      </c>
      <c r="F1401" s="1" t="str">
        <f>IFERROR(__xludf.DUMMYFUNCTION("""COMPUTED_VALUE"""),"P5859")</f>
        <v>P5859</v>
      </c>
      <c r="G1401" s="1">
        <f>IFERROR(__xludf.DUMMYFUNCTION("""COMPUTED_VALUE"""),176.0)</f>
        <v>176</v>
      </c>
    </row>
    <row r="1402">
      <c r="A1402" s="1" t="str">
        <f t="shared" si="1"/>
        <v>EN P4432 313</v>
      </c>
      <c r="C1402" s="1" t="str">
        <f t="shared" si="2"/>
        <v>PT P4432</v>
      </c>
      <c r="E1402" s="1" t="str">
        <f>IFERROR(__xludf.DUMMYFUNCTION("SPLIT(A:A,"" "",TRUE,TRUE)"),"EN")</f>
        <v>EN</v>
      </c>
      <c r="F1402" s="1" t="str">
        <f>IFERROR(__xludf.DUMMYFUNCTION("""COMPUTED_VALUE"""),"P4432")</f>
        <v>P4432</v>
      </c>
      <c r="G1402" s="1">
        <f>IFERROR(__xludf.DUMMYFUNCTION("""COMPUTED_VALUE"""),313.0)</f>
        <v>313</v>
      </c>
    </row>
    <row r="1403">
      <c r="A1403" s="1" t="str">
        <f t="shared" si="1"/>
        <v>EN P5973 254</v>
      </c>
      <c r="C1403" s="1" t="str">
        <f t="shared" si="2"/>
        <v>PT P5973</v>
      </c>
      <c r="E1403" s="1" t="str">
        <f>IFERROR(__xludf.DUMMYFUNCTION("SPLIT(A:A,"" "",TRUE,TRUE)"),"EN")</f>
        <v>EN</v>
      </c>
      <c r="F1403" s="1" t="str">
        <f>IFERROR(__xludf.DUMMYFUNCTION("""COMPUTED_VALUE"""),"P5973")</f>
        <v>P5973</v>
      </c>
      <c r="G1403" s="1">
        <f>IFERROR(__xludf.DUMMYFUNCTION("""COMPUTED_VALUE"""),254.0)</f>
        <v>254</v>
      </c>
    </row>
    <row r="1404">
      <c r="A1404" s="1" t="str">
        <f t="shared" si="1"/>
        <v>EN P3347 251</v>
      </c>
      <c r="C1404" s="1" t="str">
        <f t="shared" si="2"/>
        <v>PT P3347</v>
      </c>
      <c r="E1404" s="1" t="str">
        <f>IFERROR(__xludf.DUMMYFUNCTION("SPLIT(A:A,"" "",TRUE,TRUE)"),"EN")</f>
        <v>EN</v>
      </c>
      <c r="F1404" s="1" t="str">
        <f>IFERROR(__xludf.DUMMYFUNCTION("""COMPUTED_VALUE"""),"P3347")</f>
        <v>P3347</v>
      </c>
      <c r="G1404" s="1">
        <f>IFERROR(__xludf.DUMMYFUNCTION("""COMPUTED_VALUE"""),251.0)</f>
        <v>251</v>
      </c>
    </row>
    <row r="1405">
      <c r="A1405" s="1" t="str">
        <f t="shared" si="1"/>
        <v>EN P2119 183</v>
      </c>
      <c r="C1405" s="1" t="str">
        <f t="shared" si="2"/>
        <v>PT P2119</v>
      </c>
      <c r="E1405" s="1" t="str">
        <f>IFERROR(__xludf.DUMMYFUNCTION("SPLIT(A:A,"" "",TRUE,TRUE)"),"EN")</f>
        <v>EN</v>
      </c>
      <c r="F1405" s="1" t="str">
        <f>IFERROR(__xludf.DUMMYFUNCTION("""COMPUTED_VALUE"""),"P2119")</f>
        <v>P2119</v>
      </c>
      <c r="G1405" s="1">
        <f>IFERROR(__xludf.DUMMYFUNCTION("""COMPUTED_VALUE"""),183.0)</f>
        <v>183</v>
      </c>
    </row>
    <row r="1406">
      <c r="A1406" s="1" t="str">
        <f t="shared" si="1"/>
        <v>EN P5226 111</v>
      </c>
      <c r="C1406" s="1" t="str">
        <f t="shared" si="2"/>
        <v>PT P5226</v>
      </c>
      <c r="E1406" s="1" t="str">
        <f>IFERROR(__xludf.DUMMYFUNCTION("SPLIT(A:A,"" "",TRUE,TRUE)"),"EN")</f>
        <v>EN</v>
      </c>
      <c r="F1406" s="1" t="str">
        <f>IFERROR(__xludf.DUMMYFUNCTION("""COMPUTED_VALUE"""),"P5226")</f>
        <v>P5226</v>
      </c>
      <c r="G1406" s="1">
        <f>IFERROR(__xludf.DUMMYFUNCTION("""COMPUTED_VALUE"""),111.0)</f>
        <v>111</v>
      </c>
    </row>
    <row r="1407">
      <c r="A1407" s="1" t="str">
        <f t="shared" si="1"/>
        <v>EN P3770 41</v>
      </c>
      <c r="C1407" s="1" t="str">
        <f t="shared" si="2"/>
        <v>PT P3770</v>
      </c>
      <c r="E1407" s="1" t="str">
        <f>IFERROR(__xludf.DUMMYFUNCTION("SPLIT(A:A,"" "",TRUE,TRUE)"),"EN")</f>
        <v>EN</v>
      </c>
      <c r="F1407" s="1" t="str">
        <f>IFERROR(__xludf.DUMMYFUNCTION("""COMPUTED_VALUE"""),"P3770")</f>
        <v>P3770</v>
      </c>
      <c r="G1407" s="1">
        <f>IFERROR(__xludf.DUMMYFUNCTION("""COMPUTED_VALUE"""),41.0)</f>
        <v>41</v>
      </c>
    </row>
    <row r="1408">
      <c r="A1408" s="1" t="str">
        <f t="shared" si="1"/>
        <v>EN P5211 145</v>
      </c>
      <c r="C1408" s="1" t="str">
        <f t="shared" si="2"/>
        <v>PT P5211</v>
      </c>
      <c r="E1408" s="1" t="str">
        <f>IFERROR(__xludf.DUMMYFUNCTION("SPLIT(A:A,"" "",TRUE,TRUE)"),"EN")</f>
        <v>EN</v>
      </c>
      <c r="F1408" s="1" t="str">
        <f>IFERROR(__xludf.DUMMYFUNCTION("""COMPUTED_VALUE"""),"P5211")</f>
        <v>P5211</v>
      </c>
      <c r="G1408" s="1">
        <f>IFERROR(__xludf.DUMMYFUNCTION("""COMPUTED_VALUE"""),145.0)</f>
        <v>145</v>
      </c>
    </row>
    <row r="1409">
      <c r="A1409" s="1" t="str">
        <f t="shared" si="1"/>
        <v>EN P4951 395</v>
      </c>
      <c r="C1409" s="1" t="str">
        <f t="shared" si="2"/>
        <v>PT P4951</v>
      </c>
      <c r="E1409" s="1" t="str">
        <f>IFERROR(__xludf.DUMMYFUNCTION("SPLIT(A:A,"" "",TRUE,TRUE)"),"EN")</f>
        <v>EN</v>
      </c>
      <c r="F1409" s="1" t="str">
        <f>IFERROR(__xludf.DUMMYFUNCTION("""COMPUTED_VALUE"""),"P4951")</f>
        <v>P4951</v>
      </c>
      <c r="G1409" s="1">
        <f>IFERROR(__xludf.DUMMYFUNCTION("""COMPUTED_VALUE"""),395.0)</f>
        <v>395</v>
      </c>
    </row>
    <row r="1410">
      <c r="A1410" s="1" t="str">
        <f t="shared" si="1"/>
        <v>EN P2937 376</v>
      </c>
      <c r="C1410" s="1" t="str">
        <f t="shared" si="2"/>
        <v>PT P2937</v>
      </c>
      <c r="E1410" s="1" t="str">
        <f>IFERROR(__xludf.DUMMYFUNCTION("SPLIT(A:A,"" "",TRUE,TRUE)"),"EN")</f>
        <v>EN</v>
      </c>
      <c r="F1410" s="1" t="str">
        <f>IFERROR(__xludf.DUMMYFUNCTION("""COMPUTED_VALUE"""),"P2937")</f>
        <v>P2937</v>
      </c>
      <c r="G1410" s="1">
        <f>IFERROR(__xludf.DUMMYFUNCTION("""COMPUTED_VALUE"""),376.0)</f>
        <v>376</v>
      </c>
    </row>
    <row r="1411">
      <c r="A1411" s="1" t="str">
        <f t="shared" si="1"/>
        <v>EN P4734 358</v>
      </c>
      <c r="C1411" s="1" t="str">
        <f t="shared" si="2"/>
        <v>PT P4734</v>
      </c>
      <c r="E1411" s="1" t="str">
        <f>IFERROR(__xludf.DUMMYFUNCTION("SPLIT(A:A,"" "",TRUE,TRUE)"),"EN")</f>
        <v>EN</v>
      </c>
      <c r="F1411" s="1" t="str">
        <f>IFERROR(__xludf.DUMMYFUNCTION("""COMPUTED_VALUE"""),"P4734")</f>
        <v>P4734</v>
      </c>
      <c r="G1411" s="1">
        <f>IFERROR(__xludf.DUMMYFUNCTION("""COMPUTED_VALUE"""),358.0)</f>
        <v>358</v>
      </c>
    </row>
    <row r="1412">
      <c r="A1412" s="1" t="str">
        <f t="shared" si="1"/>
        <v>EN P5442 256</v>
      </c>
      <c r="C1412" s="1" t="str">
        <f t="shared" si="2"/>
        <v>PT P5442</v>
      </c>
      <c r="E1412" s="1" t="str">
        <f>IFERROR(__xludf.DUMMYFUNCTION("SPLIT(A:A,"" "",TRUE,TRUE)"),"EN")</f>
        <v>EN</v>
      </c>
      <c r="F1412" s="1" t="str">
        <f>IFERROR(__xludf.DUMMYFUNCTION("""COMPUTED_VALUE"""),"P5442")</f>
        <v>P5442</v>
      </c>
      <c r="G1412" s="1">
        <f>IFERROR(__xludf.DUMMYFUNCTION("""COMPUTED_VALUE"""),256.0)</f>
        <v>256</v>
      </c>
    </row>
    <row r="1413">
      <c r="A1413" s="1" t="str">
        <f t="shared" si="1"/>
        <v>EN P1795 307</v>
      </c>
      <c r="C1413" s="1" t="str">
        <f t="shared" si="2"/>
        <v>PT P1795</v>
      </c>
      <c r="E1413" s="1" t="str">
        <f>IFERROR(__xludf.DUMMYFUNCTION("SPLIT(A:A,"" "",TRUE,TRUE)"),"EN")</f>
        <v>EN</v>
      </c>
      <c r="F1413" s="1" t="str">
        <f>IFERROR(__xludf.DUMMYFUNCTION("""COMPUTED_VALUE"""),"P1795")</f>
        <v>P1795</v>
      </c>
      <c r="G1413" s="1">
        <f>IFERROR(__xludf.DUMMYFUNCTION("""COMPUTED_VALUE"""),307.0)</f>
        <v>307</v>
      </c>
    </row>
    <row r="1414">
      <c r="A1414" s="1" t="str">
        <f t="shared" si="1"/>
        <v>EN P384 367</v>
      </c>
      <c r="C1414" s="1" t="str">
        <f t="shared" si="2"/>
        <v>PT P384</v>
      </c>
      <c r="E1414" s="1" t="str">
        <f>IFERROR(__xludf.DUMMYFUNCTION("SPLIT(A:A,"" "",TRUE,TRUE)"),"EN")</f>
        <v>EN</v>
      </c>
      <c r="F1414" s="1" t="str">
        <f>IFERROR(__xludf.DUMMYFUNCTION("""COMPUTED_VALUE"""),"P384")</f>
        <v>P384</v>
      </c>
      <c r="G1414" s="1">
        <f>IFERROR(__xludf.DUMMYFUNCTION("""COMPUTED_VALUE"""),367.0)</f>
        <v>367</v>
      </c>
    </row>
    <row r="1415">
      <c r="A1415" s="1" t="str">
        <f t="shared" si="1"/>
        <v>EN P815 27</v>
      </c>
      <c r="C1415" s="1" t="str">
        <f t="shared" si="2"/>
        <v>PT P815</v>
      </c>
      <c r="E1415" s="1" t="str">
        <f>IFERROR(__xludf.DUMMYFUNCTION("SPLIT(A:A,"" "",TRUE,TRUE)"),"EN")</f>
        <v>EN</v>
      </c>
      <c r="F1415" s="1" t="str">
        <f>IFERROR(__xludf.DUMMYFUNCTION("""COMPUTED_VALUE"""),"P815")</f>
        <v>P815</v>
      </c>
      <c r="G1415" s="1">
        <f>IFERROR(__xludf.DUMMYFUNCTION("""COMPUTED_VALUE"""),27.0)</f>
        <v>27</v>
      </c>
    </row>
    <row r="1416">
      <c r="A1416" s="1" t="str">
        <f t="shared" si="1"/>
        <v>EN P2066 140</v>
      </c>
      <c r="C1416" s="1" t="str">
        <f t="shared" si="2"/>
        <v>PT P2066</v>
      </c>
      <c r="E1416" s="1" t="str">
        <f>IFERROR(__xludf.DUMMYFUNCTION("SPLIT(A:A,"" "",TRUE,TRUE)"),"EN")</f>
        <v>EN</v>
      </c>
      <c r="F1416" s="1" t="str">
        <f>IFERROR(__xludf.DUMMYFUNCTION("""COMPUTED_VALUE"""),"P2066")</f>
        <v>P2066</v>
      </c>
      <c r="G1416" s="1">
        <f>IFERROR(__xludf.DUMMYFUNCTION("""COMPUTED_VALUE"""),140.0)</f>
        <v>140</v>
      </c>
    </row>
    <row r="1417">
      <c r="A1417" s="1" t="str">
        <f t="shared" si="1"/>
        <v>EN P2595 162</v>
      </c>
      <c r="C1417" s="1" t="str">
        <f t="shared" si="2"/>
        <v>PT P2595</v>
      </c>
      <c r="E1417" s="1" t="str">
        <f>IFERROR(__xludf.DUMMYFUNCTION("SPLIT(A:A,"" "",TRUE,TRUE)"),"EN")</f>
        <v>EN</v>
      </c>
      <c r="F1417" s="1" t="str">
        <f>IFERROR(__xludf.DUMMYFUNCTION("""COMPUTED_VALUE"""),"P2595")</f>
        <v>P2595</v>
      </c>
      <c r="G1417" s="1">
        <f>IFERROR(__xludf.DUMMYFUNCTION("""COMPUTED_VALUE"""),162.0)</f>
        <v>162</v>
      </c>
    </row>
    <row r="1418">
      <c r="A1418" s="1" t="str">
        <f t="shared" si="1"/>
        <v>EN P2937 120</v>
      </c>
      <c r="C1418" s="1" t="str">
        <f t="shared" si="2"/>
        <v>PT P2937</v>
      </c>
      <c r="E1418" s="1" t="str">
        <f>IFERROR(__xludf.DUMMYFUNCTION("SPLIT(A:A,"" "",TRUE,TRUE)"),"EN")</f>
        <v>EN</v>
      </c>
      <c r="F1418" s="1" t="str">
        <f>IFERROR(__xludf.DUMMYFUNCTION("""COMPUTED_VALUE"""),"P2937")</f>
        <v>P2937</v>
      </c>
      <c r="G1418" s="1">
        <f>IFERROR(__xludf.DUMMYFUNCTION("""COMPUTED_VALUE"""),120.0)</f>
        <v>120</v>
      </c>
    </row>
    <row r="1419">
      <c r="A1419" s="1" t="str">
        <f t="shared" si="1"/>
        <v>EN P5542 40</v>
      </c>
      <c r="C1419" s="1" t="str">
        <f t="shared" si="2"/>
        <v>PT P5542</v>
      </c>
      <c r="E1419" s="1" t="str">
        <f>IFERROR(__xludf.DUMMYFUNCTION("SPLIT(A:A,"" "",TRUE,TRUE)"),"EN")</f>
        <v>EN</v>
      </c>
      <c r="F1419" s="1" t="str">
        <f>IFERROR(__xludf.DUMMYFUNCTION("""COMPUTED_VALUE"""),"P5542")</f>
        <v>P5542</v>
      </c>
      <c r="G1419" s="1">
        <f>IFERROR(__xludf.DUMMYFUNCTION("""COMPUTED_VALUE"""),40.0)</f>
        <v>40</v>
      </c>
    </row>
    <row r="1420">
      <c r="A1420" s="1" t="str">
        <f t="shared" si="1"/>
        <v>EN P4136 360</v>
      </c>
      <c r="C1420" s="1" t="str">
        <f t="shared" si="2"/>
        <v>PT P4136</v>
      </c>
      <c r="E1420" s="1" t="str">
        <f>IFERROR(__xludf.DUMMYFUNCTION("SPLIT(A:A,"" "",TRUE,TRUE)"),"EN")</f>
        <v>EN</v>
      </c>
      <c r="F1420" s="1" t="str">
        <f>IFERROR(__xludf.DUMMYFUNCTION("""COMPUTED_VALUE"""),"P4136")</f>
        <v>P4136</v>
      </c>
      <c r="G1420" s="1">
        <f>IFERROR(__xludf.DUMMYFUNCTION("""COMPUTED_VALUE"""),360.0)</f>
        <v>360</v>
      </c>
    </row>
    <row r="1421">
      <c r="A1421" s="1" t="str">
        <f t="shared" si="1"/>
        <v>EN P1672 76</v>
      </c>
      <c r="C1421" s="1" t="str">
        <f t="shared" si="2"/>
        <v>PT P1672</v>
      </c>
      <c r="E1421" s="1" t="str">
        <f>IFERROR(__xludf.DUMMYFUNCTION("SPLIT(A:A,"" "",TRUE,TRUE)"),"EN")</f>
        <v>EN</v>
      </c>
      <c r="F1421" s="1" t="str">
        <f>IFERROR(__xludf.DUMMYFUNCTION("""COMPUTED_VALUE"""),"P1672")</f>
        <v>P1672</v>
      </c>
      <c r="G1421" s="1">
        <f>IFERROR(__xludf.DUMMYFUNCTION("""COMPUTED_VALUE"""),76.0)</f>
        <v>76</v>
      </c>
    </row>
    <row r="1422">
      <c r="A1422" s="1" t="str">
        <f t="shared" si="1"/>
        <v>EN P2214 282</v>
      </c>
      <c r="C1422" s="1" t="str">
        <f t="shared" si="2"/>
        <v>PT P2214</v>
      </c>
      <c r="E1422" s="1" t="str">
        <f>IFERROR(__xludf.DUMMYFUNCTION("SPLIT(A:A,"" "",TRUE,TRUE)"),"EN")</f>
        <v>EN</v>
      </c>
      <c r="F1422" s="1" t="str">
        <f>IFERROR(__xludf.DUMMYFUNCTION("""COMPUTED_VALUE"""),"P2214")</f>
        <v>P2214</v>
      </c>
      <c r="G1422" s="1">
        <f>IFERROR(__xludf.DUMMYFUNCTION("""COMPUTED_VALUE"""),282.0)</f>
        <v>282</v>
      </c>
    </row>
    <row r="1423">
      <c r="A1423" s="1" t="str">
        <f t="shared" si="1"/>
        <v>EN P3413 159</v>
      </c>
      <c r="C1423" s="1" t="str">
        <f t="shared" si="2"/>
        <v>PT P3413</v>
      </c>
      <c r="E1423" s="1" t="str">
        <f>IFERROR(__xludf.DUMMYFUNCTION("SPLIT(A:A,"" "",TRUE,TRUE)"),"EN")</f>
        <v>EN</v>
      </c>
      <c r="F1423" s="1" t="str">
        <f>IFERROR(__xludf.DUMMYFUNCTION("""COMPUTED_VALUE"""),"P3413")</f>
        <v>P3413</v>
      </c>
      <c r="G1423" s="1">
        <f>IFERROR(__xludf.DUMMYFUNCTION("""COMPUTED_VALUE"""),159.0)</f>
        <v>159</v>
      </c>
    </row>
    <row r="1424">
      <c r="A1424" s="1" t="str">
        <f t="shared" si="1"/>
        <v>EN P3411 73</v>
      </c>
      <c r="C1424" s="1" t="str">
        <f t="shared" si="2"/>
        <v>PT P3411</v>
      </c>
      <c r="E1424" s="1" t="str">
        <f>IFERROR(__xludf.DUMMYFUNCTION("SPLIT(A:A,"" "",TRUE,TRUE)"),"EN")</f>
        <v>EN</v>
      </c>
      <c r="F1424" s="1" t="str">
        <f>IFERROR(__xludf.DUMMYFUNCTION("""COMPUTED_VALUE"""),"P3411")</f>
        <v>P3411</v>
      </c>
      <c r="G1424" s="1">
        <f>IFERROR(__xludf.DUMMYFUNCTION("""COMPUTED_VALUE"""),73.0)</f>
        <v>73</v>
      </c>
    </row>
    <row r="1425">
      <c r="A1425" s="1" t="str">
        <f t="shared" si="1"/>
        <v>EN P372 195</v>
      </c>
      <c r="C1425" s="1" t="str">
        <f t="shared" si="2"/>
        <v>PT P372</v>
      </c>
      <c r="E1425" s="1" t="str">
        <f>IFERROR(__xludf.DUMMYFUNCTION("SPLIT(A:A,"" "",TRUE,TRUE)"),"EN")</f>
        <v>EN</v>
      </c>
      <c r="F1425" s="1" t="str">
        <f>IFERROR(__xludf.DUMMYFUNCTION("""COMPUTED_VALUE"""),"P372")</f>
        <v>P372</v>
      </c>
      <c r="G1425" s="1">
        <f>IFERROR(__xludf.DUMMYFUNCTION("""COMPUTED_VALUE"""),195.0)</f>
        <v>195</v>
      </c>
    </row>
    <row r="1426">
      <c r="A1426" s="1" t="str">
        <f t="shared" si="1"/>
        <v>EN P5831 222</v>
      </c>
      <c r="C1426" s="1" t="str">
        <f t="shared" si="2"/>
        <v>PT P5831</v>
      </c>
      <c r="E1426" s="1" t="str">
        <f>IFERROR(__xludf.DUMMYFUNCTION("SPLIT(A:A,"" "",TRUE,TRUE)"),"EN")</f>
        <v>EN</v>
      </c>
      <c r="F1426" s="1" t="str">
        <f>IFERROR(__xludf.DUMMYFUNCTION("""COMPUTED_VALUE"""),"P5831")</f>
        <v>P5831</v>
      </c>
      <c r="G1426" s="1">
        <f>IFERROR(__xludf.DUMMYFUNCTION("""COMPUTED_VALUE"""),222.0)</f>
        <v>222</v>
      </c>
    </row>
    <row r="1427">
      <c r="A1427" s="1" t="str">
        <f t="shared" si="1"/>
        <v>EN P5730 212</v>
      </c>
      <c r="C1427" s="1" t="str">
        <f t="shared" si="2"/>
        <v>PT P5730</v>
      </c>
      <c r="E1427" s="1" t="str">
        <f>IFERROR(__xludf.DUMMYFUNCTION("SPLIT(A:A,"" "",TRUE,TRUE)"),"EN")</f>
        <v>EN</v>
      </c>
      <c r="F1427" s="1" t="str">
        <f>IFERROR(__xludf.DUMMYFUNCTION("""COMPUTED_VALUE"""),"P5730")</f>
        <v>P5730</v>
      </c>
      <c r="G1427" s="1">
        <f>IFERROR(__xludf.DUMMYFUNCTION("""COMPUTED_VALUE"""),212.0)</f>
        <v>212</v>
      </c>
    </row>
    <row r="1428">
      <c r="A1428" s="1" t="str">
        <f t="shared" si="1"/>
        <v>EN P3455 166</v>
      </c>
      <c r="C1428" s="1" t="str">
        <f t="shared" si="2"/>
        <v>PT P3455</v>
      </c>
      <c r="E1428" s="1" t="str">
        <f>IFERROR(__xludf.DUMMYFUNCTION("SPLIT(A:A,"" "",TRUE,TRUE)"),"EN")</f>
        <v>EN</v>
      </c>
      <c r="F1428" s="1" t="str">
        <f>IFERROR(__xludf.DUMMYFUNCTION("""COMPUTED_VALUE"""),"P3455")</f>
        <v>P3455</v>
      </c>
      <c r="G1428" s="1">
        <f>IFERROR(__xludf.DUMMYFUNCTION("""COMPUTED_VALUE"""),166.0)</f>
        <v>166</v>
      </c>
    </row>
    <row r="1429">
      <c r="A1429" s="1" t="str">
        <f t="shared" si="1"/>
        <v>EN P2198 222</v>
      </c>
      <c r="C1429" s="1" t="str">
        <f t="shared" si="2"/>
        <v>PT P2198</v>
      </c>
      <c r="E1429" s="1" t="str">
        <f>IFERROR(__xludf.DUMMYFUNCTION("SPLIT(A:A,"" "",TRUE,TRUE)"),"EN")</f>
        <v>EN</v>
      </c>
      <c r="F1429" s="1" t="str">
        <f>IFERROR(__xludf.DUMMYFUNCTION("""COMPUTED_VALUE"""),"P2198")</f>
        <v>P2198</v>
      </c>
      <c r="G1429" s="1">
        <f>IFERROR(__xludf.DUMMYFUNCTION("""COMPUTED_VALUE"""),222.0)</f>
        <v>222</v>
      </c>
    </row>
    <row r="1430">
      <c r="A1430" s="1" t="str">
        <f t="shared" si="1"/>
        <v>EN P4302 1</v>
      </c>
      <c r="C1430" s="1" t="str">
        <f t="shared" si="2"/>
        <v>PT P4302</v>
      </c>
      <c r="E1430" s="1" t="str">
        <f>IFERROR(__xludf.DUMMYFUNCTION("SPLIT(A:A,"" "",TRUE,TRUE)"),"EN")</f>
        <v>EN</v>
      </c>
      <c r="F1430" s="1" t="str">
        <f>IFERROR(__xludf.DUMMYFUNCTION("""COMPUTED_VALUE"""),"P4302")</f>
        <v>P4302</v>
      </c>
      <c r="G1430" s="1">
        <f>IFERROR(__xludf.DUMMYFUNCTION("""COMPUTED_VALUE"""),1.0)</f>
        <v>1</v>
      </c>
    </row>
    <row r="1431">
      <c r="A1431" s="1" t="str">
        <f t="shared" si="1"/>
        <v>EN P5332 72</v>
      </c>
      <c r="C1431" s="1" t="str">
        <f t="shared" si="2"/>
        <v>PT P5332</v>
      </c>
      <c r="E1431" s="1" t="str">
        <f>IFERROR(__xludf.DUMMYFUNCTION("SPLIT(A:A,"" "",TRUE,TRUE)"),"EN")</f>
        <v>EN</v>
      </c>
      <c r="F1431" s="1" t="str">
        <f>IFERROR(__xludf.DUMMYFUNCTION("""COMPUTED_VALUE"""),"P5332")</f>
        <v>P5332</v>
      </c>
      <c r="G1431" s="1">
        <f>IFERROR(__xludf.DUMMYFUNCTION("""COMPUTED_VALUE"""),72.0)</f>
        <v>72</v>
      </c>
    </row>
    <row r="1432">
      <c r="A1432" s="1" t="str">
        <f t="shared" si="1"/>
        <v>EN P3984 373</v>
      </c>
      <c r="C1432" s="1" t="str">
        <f t="shared" si="2"/>
        <v>PT P3984</v>
      </c>
      <c r="E1432" s="1" t="str">
        <f>IFERROR(__xludf.DUMMYFUNCTION("SPLIT(A:A,"" "",TRUE,TRUE)"),"EN")</f>
        <v>EN</v>
      </c>
      <c r="F1432" s="1" t="str">
        <f>IFERROR(__xludf.DUMMYFUNCTION("""COMPUTED_VALUE"""),"P3984")</f>
        <v>P3984</v>
      </c>
      <c r="G1432" s="1">
        <f>IFERROR(__xludf.DUMMYFUNCTION("""COMPUTED_VALUE"""),373.0)</f>
        <v>373</v>
      </c>
    </row>
    <row r="1433">
      <c r="A1433" s="1" t="str">
        <f t="shared" si="1"/>
        <v>EN P1640 375</v>
      </c>
      <c r="C1433" s="1" t="str">
        <f t="shared" si="2"/>
        <v>PT P1640</v>
      </c>
      <c r="E1433" s="1" t="str">
        <f>IFERROR(__xludf.DUMMYFUNCTION("SPLIT(A:A,"" "",TRUE,TRUE)"),"EN")</f>
        <v>EN</v>
      </c>
      <c r="F1433" s="1" t="str">
        <f>IFERROR(__xludf.DUMMYFUNCTION("""COMPUTED_VALUE"""),"P1640")</f>
        <v>P1640</v>
      </c>
      <c r="G1433" s="1">
        <f>IFERROR(__xludf.DUMMYFUNCTION("""COMPUTED_VALUE"""),375.0)</f>
        <v>375</v>
      </c>
    </row>
    <row r="1434">
      <c r="A1434" s="1" t="str">
        <f t="shared" si="1"/>
        <v>EN P1672 277</v>
      </c>
      <c r="C1434" s="1" t="str">
        <f t="shared" si="2"/>
        <v>PT P1672</v>
      </c>
      <c r="E1434" s="1" t="str">
        <f>IFERROR(__xludf.DUMMYFUNCTION("SPLIT(A:A,"" "",TRUE,TRUE)"),"EN")</f>
        <v>EN</v>
      </c>
      <c r="F1434" s="1" t="str">
        <f>IFERROR(__xludf.DUMMYFUNCTION("""COMPUTED_VALUE"""),"P1672")</f>
        <v>P1672</v>
      </c>
      <c r="G1434" s="1">
        <f>IFERROR(__xludf.DUMMYFUNCTION("""COMPUTED_VALUE"""),277.0)</f>
        <v>277</v>
      </c>
    </row>
    <row r="1435">
      <c r="A1435" s="1" t="str">
        <f t="shared" si="1"/>
        <v>EN P2193 29</v>
      </c>
      <c r="C1435" s="1" t="str">
        <f t="shared" si="2"/>
        <v>PT P2193</v>
      </c>
      <c r="E1435" s="1" t="str">
        <f>IFERROR(__xludf.DUMMYFUNCTION("SPLIT(A:A,"" "",TRUE,TRUE)"),"EN")</f>
        <v>EN</v>
      </c>
      <c r="F1435" s="1" t="str">
        <f>IFERROR(__xludf.DUMMYFUNCTION("""COMPUTED_VALUE"""),"P2193")</f>
        <v>P2193</v>
      </c>
      <c r="G1435" s="1">
        <f>IFERROR(__xludf.DUMMYFUNCTION("""COMPUTED_VALUE"""),29.0)</f>
        <v>29</v>
      </c>
    </row>
    <row r="1436">
      <c r="A1436" s="1" t="str">
        <f t="shared" si="1"/>
        <v>EN P1803 107</v>
      </c>
      <c r="C1436" s="1" t="str">
        <f t="shared" si="2"/>
        <v>PT P1803</v>
      </c>
      <c r="E1436" s="1" t="str">
        <f>IFERROR(__xludf.DUMMYFUNCTION("SPLIT(A:A,"" "",TRUE,TRUE)"),"EN")</f>
        <v>EN</v>
      </c>
      <c r="F1436" s="1" t="str">
        <f>IFERROR(__xludf.DUMMYFUNCTION("""COMPUTED_VALUE"""),"P1803")</f>
        <v>P1803</v>
      </c>
      <c r="G1436" s="1">
        <f>IFERROR(__xludf.DUMMYFUNCTION("""COMPUTED_VALUE"""),107.0)</f>
        <v>107</v>
      </c>
    </row>
    <row r="1437">
      <c r="A1437" s="1" t="str">
        <f t="shared" si="1"/>
        <v>EN P1405 331</v>
      </c>
      <c r="C1437" s="1" t="str">
        <f t="shared" si="2"/>
        <v>PT P1405</v>
      </c>
      <c r="E1437" s="1" t="str">
        <f>IFERROR(__xludf.DUMMYFUNCTION("SPLIT(A:A,"" "",TRUE,TRUE)"),"EN")</f>
        <v>EN</v>
      </c>
      <c r="F1437" s="1" t="str">
        <f>IFERROR(__xludf.DUMMYFUNCTION("""COMPUTED_VALUE"""),"P1405")</f>
        <v>P1405</v>
      </c>
      <c r="G1437" s="1">
        <f>IFERROR(__xludf.DUMMYFUNCTION("""COMPUTED_VALUE"""),331.0)</f>
        <v>331</v>
      </c>
    </row>
    <row r="1438">
      <c r="A1438" s="1" t="str">
        <f t="shared" si="1"/>
        <v>EN P3969 309</v>
      </c>
      <c r="C1438" s="1" t="str">
        <f t="shared" si="2"/>
        <v>PT P3969</v>
      </c>
      <c r="E1438" s="1" t="str">
        <f>IFERROR(__xludf.DUMMYFUNCTION("SPLIT(A:A,"" "",TRUE,TRUE)"),"EN")</f>
        <v>EN</v>
      </c>
      <c r="F1438" s="1" t="str">
        <f>IFERROR(__xludf.DUMMYFUNCTION("""COMPUTED_VALUE"""),"P3969")</f>
        <v>P3969</v>
      </c>
      <c r="G1438" s="1">
        <f>IFERROR(__xludf.DUMMYFUNCTION("""COMPUTED_VALUE"""),309.0)</f>
        <v>309</v>
      </c>
    </row>
    <row r="1439">
      <c r="A1439" s="1" t="str">
        <f t="shared" si="1"/>
        <v>EN P3348 161</v>
      </c>
      <c r="C1439" s="1" t="str">
        <f t="shared" si="2"/>
        <v>PT P3348</v>
      </c>
      <c r="E1439" s="1" t="str">
        <f>IFERROR(__xludf.DUMMYFUNCTION("SPLIT(A:A,"" "",TRUE,TRUE)"),"EN")</f>
        <v>EN</v>
      </c>
      <c r="F1439" s="1" t="str">
        <f>IFERROR(__xludf.DUMMYFUNCTION("""COMPUTED_VALUE"""),"P3348")</f>
        <v>P3348</v>
      </c>
      <c r="G1439" s="1">
        <f>IFERROR(__xludf.DUMMYFUNCTION("""COMPUTED_VALUE"""),161.0)</f>
        <v>161</v>
      </c>
    </row>
    <row r="1440">
      <c r="A1440" s="1" t="str">
        <f t="shared" si="1"/>
        <v>EN P5171 20</v>
      </c>
      <c r="C1440" s="1" t="str">
        <f t="shared" si="2"/>
        <v>PT P5171</v>
      </c>
      <c r="E1440" s="1" t="str">
        <f>IFERROR(__xludf.DUMMYFUNCTION("SPLIT(A:A,"" "",TRUE,TRUE)"),"EN")</f>
        <v>EN</v>
      </c>
      <c r="F1440" s="1" t="str">
        <f>IFERROR(__xludf.DUMMYFUNCTION("""COMPUTED_VALUE"""),"P5171")</f>
        <v>P5171</v>
      </c>
      <c r="G1440" s="1">
        <f>IFERROR(__xludf.DUMMYFUNCTION("""COMPUTED_VALUE"""),20.0)</f>
        <v>20</v>
      </c>
    </row>
    <row r="1441">
      <c r="A1441" s="1" t="str">
        <f t="shared" si="1"/>
        <v>EN P4274 391</v>
      </c>
      <c r="C1441" s="1" t="str">
        <f t="shared" si="2"/>
        <v>PT P4274</v>
      </c>
      <c r="E1441" s="1" t="str">
        <f>IFERROR(__xludf.DUMMYFUNCTION("SPLIT(A:A,"" "",TRUE,TRUE)"),"EN")</f>
        <v>EN</v>
      </c>
      <c r="F1441" s="1" t="str">
        <f>IFERROR(__xludf.DUMMYFUNCTION("""COMPUTED_VALUE"""),"P4274")</f>
        <v>P4274</v>
      </c>
      <c r="G1441" s="1">
        <f>IFERROR(__xludf.DUMMYFUNCTION("""COMPUTED_VALUE"""),391.0)</f>
        <v>391</v>
      </c>
    </row>
    <row r="1442">
      <c r="A1442" s="1" t="str">
        <f t="shared" si="1"/>
        <v>EN P5058 357</v>
      </c>
      <c r="C1442" s="1" t="str">
        <f t="shared" si="2"/>
        <v>PT P5058</v>
      </c>
      <c r="E1442" s="1" t="str">
        <f>IFERROR(__xludf.DUMMYFUNCTION("SPLIT(A:A,"" "",TRUE,TRUE)"),"EN")</f>
        <v>EN</v>
      </c>
      <c r="F1442" s="1" t="str">
        <f>IFERROR(__xludf.DUMMYFUNCTION("""COMPUTED_VALUE"""),"P5058")</f>
        <v>P5058</v>
      </c>
      <c r="G1442" s="1">
        <f>IFERROR(__xludf.DUMMYFUNCTION("""COMPUTED_VALUE"""),357.0)</f>
        <v>357</v>
      </c>
    </row>
    <row r="1443">
      <c r="A1443" s="1" t="str">
        <f t="shared" si="1"/>
        <v>EN P4098 195</v>
      </c>
      <c r="C1443" s="1" t="str">
        <f t="shared" si="2"/>
        <v>PT P4098</v>
      </c>
      <c r="E1443" s="1" t="str">
        <f>IFERROR(__xludf.DUMMYFUNCTION("SPLIT(A:A,"" "",TRUE,TRUE)"),"EN")</f>
        <v>EN</v>
      </c>
      <c r="F1443" s="1" t="str">
        <f>IFERROR(__xludf.DUMMYFUNCTION("""COMPUTED_VALUE"""),"P4098")</f>
        <v>P4098</v>
      </c>
      <c r="G1443" s="1">
        <f>IFERROR(__xludf.DUMMYFUNCTION("""COMPUTED_VALUE"""),195.0)</f>
        <v>195</v>
      </c>
    </row>
    <row r="1444">
      <c r="A1444" s="1" t="str">
        <f t="shared" si="1"/>
        <v>EN P5918 226</v>
      </c>
      <c r="C1444" s="1" t="str">
        <f t="shared" si="2"/>
        <v>PT P5918</v>
      </c>
      <c r="E1444" s="1" t="str">
        <f>IFERROR(__xludf.DUMMYFUNCTION("SPLIT(A:A,"" "",TRUE,TRUE)"),"EN")</f>
        <v>EN</v>
      </c>
      <c r="F1444" s="1" t="str">
        <f>IFERROR(__xludf.DUMMYFUNCTION("""COMPUTED_VALUE"""),"P5918")</f>
        <v>P5918</v>
      </c>
      <c r="G1444" s="1">
        <f>IFERROR(__xludf.DUMMYFUNCTION("""COMPUTED_VALUE"""),226.0)</f>
        <v>226</v>
      </c>
    </row>
    <row r="1445">
      <c r="A1445" s="1" t="str">
        <f t="shared" si="1"/>
        <v>EN P5278 39</v>
      </c>
      <c r="C1445" s="1" t="str">
        <f t="shared" si="2"/>
        <v>PT P5278</v>
      </c>
      <c r="E1445" s="1" t="str">
        <f>IFERROR(__xludf.DUMMYFUNCTION("SPLIT(A:A,"" "",TRUE,TRUE)"),"EN")</f>
        <v>EN</v>
      </c>
      <c r="F1445" s="1" t="str">
        <f>IFERROR(__xludf.DUMMYFUNCTION("""COMPUTED_VALUE"""),"P5278")</f>
        <v>P5278</v>
      </c>
      <c r="G1445" s="1">
        <f>IFERROR(__xludf.DUMMYFUNCTION("""COMPUTED_VALUE"""),39.0)</f>
        <v>39</v>
      </c>
    </row>
    <row r="1446">
      <c r="A1446" s="1" t="str">
        <f t="shared" si="1"/>
        <v>EN P4988 41</v>
      </c>
      <c r="C1446" s="1" t="str">
        <f t="shared" si="2"/>
        <v>PT P4988</v>
      </c>
      <c r="E1446" s="1" t="str">
        <f>IFERROR(__xludf.DUMMYFUNCTION("SPLIT(A:A,"" "",TRUE,TRUE)"),"EN")</f>
        <v>EN</v>
      </c>
      <c r="F1446" s="1" t="str">
        <f>IFERROR(__xludf.DUMMYFUNCTION("""COMPUTED_VALUE"""),"P4988")</f>
        <v>P4988</v>
      </c>
      <c r="G1446" s="1">
        <f>IFERROR(__xludf.DUMMYFUNCTION("""COMPUTED_VALUE"""),41.0)</f>
        <v>41</v>
      </c>
    </row>
    <row r="1447">
      <c r="A1447" s="1" t="str">
        <f t="shared" si="1"/>
        <v>EN P970 267</v>
      </c>
      <c r="C1447" s="1" t="str">
        <f t="shared" si="2"/>
        <v>PT P970</v>
      </c>
      <c r="E1447" s="1" t="str">
        <f>IFERROR(__xludf.DUMMYFUNCTION("SPLIT(A:A,"" "",TRUE,TRUE)"),"EN")</f>
        <v>EN</v>
      </c>
      <c r="F1447" s="1" t="str">
        <f>IFERROR(__xludf.DUMMYFUNCTION("""COMPUTED_VALUE"""),"P970")</f>
        <v>P970</v>
      </c>
      <c r="G1447" s="1">
        <f>IFERROR(__xludf.DUMMYFUNCTION("""COMPUTED_VALUE"""),267.0)</f>
        <v>267</v>
      </c>
    </row>
    <row r="1448">
      <c r="A1448" s="1" t="str">
        <f t="shared" si="1"/>
        <v>EN P5168 10</v>
      </c>
      <c r="C1448" s="1" t="str">
        <f t="shared" si="2"/>
        <v>PT P5168</v>
      </c>
      <c r="E1448" s="1" t="str">
        <f>IFERROR(__xludf.DUMMYFUNCTION("SPLIT(A:A,"" "",TRUE,TRUE)"),"EN")</f>
        <v>EN</v>
      </c>
      <c r="F1448" s="1" t="str">
        <f>IFERROR(__xludf.DUMMYFUNCTION("""COMPUTED_VALUE"""),"P5168")</f>
        <v>P5168</v>
      </c>
      <c r="G1448" s="1">
        <f>IFERROR(__xludf.DUMMYFUNCTION("""COMPUTED_VALUE"""),10.0)</f>
        <v>10</v>
      </c>
    </row>
    <row r="1449">
      <c r="A1449" s="1" t="str">
        <f t="shared" si="1"/>
        <v>EN P5423 330</v>
      </c>
      <c r="C1449" s="1" t="str">
        <f t="shared" si="2"/>
        <v>PT P5423</v>
      </c>
      <c r="E1449" s="1" t="str">
        <f>IFERROR(__xludf.DUMMYFUNCTION("SPLIT(A:A,"" "",TRUE,TRUE)"),"EN")</f>
        <v>EN</v>
      </c>
      <c r="F1449" s="1" t="str">
        <f>IFERROR(__xludf.DUMMYFUNCTION("""COMPUTED_VALUE"""),"P5423")</f>
        <v>P5423</v>
      </c>
      <c r="G1449" s="1">
        <f>IFERROR(__xludf.DUMMYFUNCTION("""COMPUTED_VALUE"""),330.0)</f>
        <v>330</v>
      </c>
    </row>
    <row r="1450">
      <c r="A1450" s="1" t="str">
        <f t="shared" si="1"/>
        <v>EN P1416 329</v>
      </c>
      <c r="C1450" s="1" t="str">
        <f t="shared" si="2"/>
        <v>PT P1416</v>
      </c>
      <c r="E1450" s="1" t="str">
        <f>IFERROR(__xludf.DUMMYFUNCTION("SPLIT(A:A,"" "",TRUE,TRUE)"),"EN")</f>
        <v>EN</v>
      </c>
      <c r="F1450" s="1" t="str">
        <f>IFERROR(__xludf.DUMMYFUNCTION("""COMPUTED_VALUE"""),"P1416")</f>
        <v>P1416</v>
      </c>
      <c r="G1450" s="1">
        <f>IFERROR(__xludf.DUMMYFUNCTION("""COMPUTED_VALUE"""),329.0)</f>
        <v>329</v>
      </c>
    </row>
    <row r="1451">
      <c r="A1451" s="1" t="str">
        <f t="shared" si="1"/>
        <v>EN P4374 277</v>
      </c>
      <c r="C1451" s="1" t="str">
        <f t="shared" si="2"/>
        <v>PT P4374</v>
      </c>
      <c r="E1451" s="1" t="str">
        <f>IFERROR(__xludf.DUMMYFUNCTION("SPLIT(A:A,"" "",TRUE,TRUE)"),"EN")</f>
        <v>EN</v>
      </c>
      <c r="F1451" s="1" t="str">
        <f>IFERROR(__xludf.DUMMYFUNCTION("""COMPUTED_VALUE"""),"P4374")</f>
        <v>P4374</v>
      </c>
      <c r="G1451" s="1">
        <f>IFERROR(__xludf.DUMMYFUNCTION("""COMPUTED_VALUE"""),277.0)</f>
        <v>277</v>
      </c>
    </row>
    <row r="1452">
      <c r="A1452" s="1" t="str">
        <f t="shared" si="1"/>
        <v>EN P3983 359</v>
      </c>
      <c r="C1452" s="1" t="str">
        <f t="shared" si="2"/>
        <v>PT P3983</v>
      </c>
      <c r="E1452" s="1" t="str">
        <f>IFERROR(__xludf.DUMMYFUNCTION("SPLIT(A:A,"" "",TRUE,TRUE)"),"EN")</f>
        <v>EN</v>
      </c>
      <c r="F1452" s="1" t="str">
        <f>IFERROR(__xludf.DUMMYFUNCTION("""COMPUTED_VALUE"""),"P3983")</f>
        <v>P3983</v>
      </c>
      <c r="G1452" s="1">
        <f>IFERROR(__xludf.DUMMYFUNCTION("""COMPUTED_VALUE"""),359.0)</f>
        <v>359</v>
      </c>
    </row>
    <row r="1453">
      <c r="A1453" s="1" t="str">
        <f t="shared" si="1"/>
        <v>EN P3658 263</v>
      </c>
      <c r="C1453" s="1" t="str">
        <f t="shared" si="2"/>
        <v>PT P3658</v>
      </c>
      <c r="E1453" s="1" t="str">
        <f>IFERROR(__xludf.DUMMYFUNCTION("SPLIT(A:A,"" "",TRUE,TRUE)"),"EN")</f>
        <v>EN</v>
      </c>
      <c r="F1453" s="1" t="str">
        <f>IFERROR(__xludf.DUMMYFUNCTION("""COMPUTED_VALUE"""),"P3658")</f>
        <v>P3658</v>
      </c>
      <c r="G1453" s="1">
        <f>IFERROR(__xludf.DUMMYFUNCTION("""COMPUTED_VALUE"""),263.0)</f>
        <v>263</v>
      </c>
    </row>
    <row r="1454">
      <c r="A1454" s="1" t="str">
        <f t="shared" si="1"/>
        <v>EN P4194 160</v>
      </c>
      <c r="C1454" s="1" t="str">
        <f t="shared" si="2"/>
        <v>PT P4194</v>
      </c>
      <c r="E1454" s="1" t="str">
        <f>IFERROR(__xludf.DUMMYFUNCTION("SPLIT(A:A,"" "",TRUE,TRUE)"),"EN")</f>
        <v>EN</v>
      </c>
      <c r="F1454" s="1" t="str">
        <f>IFERROR(__xludf.DUMMYFUNCTION("""COMPUTED_VALUE"""),"P4194")</f>
        <v>P4194</v>
      </c>
      <c r="G1454" s="1">
        <f>IFERROR(__xludf.DUMMYFUNCTION("""COMPUTED_VALUE"""),160.0)</f>
        <v>160</v>
      </c>
    </row>
    <row r="1455">
      <c r="A1455" s="1" t="str">
        <f t="shared" si="1"/>
        <v>EN P2439 48</v>
      </c>
      <c r="C1455" s="1" t="str">
        <f t="shared" si="2"/>
        <v>PT P2439</v>
      </c>
      <c r="E1455" s="1" t="str">
        <f>IFERROR(__xludf.DUMMYFUNCTION("SPLIT(A:A,"" "",TRUE,TRUE)"),"EN")</f>
        <v>EN</v>
      </c>
      <c r="F1455" s="1" t="str">
        <f>IFERROR(__xludf.DUMMYFUNCTION("""COMPUTED_VALUE"""),"P2439")</f>
        <v>P2439</v>
      </c>
      <c r="G1455" s="1">
        <f>IFERROR(__xludf.DUMMYFUNCTION("""COMPUTED_VALUE"""),48.0)</f>
        <v>48</v>
      </c>
    </row>
    <row r="1456">
      <c r="A1456" s="1" t="str">
        <f t="shared" si="1"/>
        <v>EN P3786 321</v>
      </c>
      <c r="C1456" s="1" t="str">
        <f t="shared" si="2"/>
        <v>PT P3786</v>
      </c>
      <c r="E1456" s="1" t="str">
        <f>IFERROR(__xludf.DUMMYFUNCTION("SPLIT(A:A,"" "",TRUE,TRUE)"),"EN")</f>
        <v>EN</v>
      </c>
      <c r="F1456" s="1" t="str">
        <f>IFERROR(__xludf.DUMMYFUNCTION("""COMPUTED_VALUE"""),"P3786")</f>
        <v>P3786</v>
      </c>
      <c r="G1456" s="1">
        <f>IFERROR(__xludf.DUMMYFUNCTION("""COMPUTED_VALUE"""),321.0)</f>
        <v>321</v>
      </c>
    </row>
    <row r="1457">
      <c r="A1457" s="1" t="str">
        <f t="shared" si="1"/>
        <v>EN P3303 201</v>
      </c>
      <c r="C1457" s="1" t="str">
        <f t="shared" si="2"/>
        <v>PT P3303</v>
      </c>
      <c r="E1457" s="1" t="str">
        <f>IFERROR(__xludf.DUMMYFUNCTION("SPLIT(A:A,"" "",TRUE,TRUE)"),"EN")</f>
        <v>EN</v>
      </c>
      <c r="F1457" s="1" t="str">
        <f>IFERROR(__xludf.DUMMYFUNCTION("""COMPUTED_VALUE"""),"P3303")</f>
        <v>P3303</v>
      </c>
      <c r="G1457" s="1">
        <f>IFERROR(__xludf.DUMMYFUNCTION("""COMPUTED_VALUE"""),201.0)</f>
        <v>201</v>
      </c>
    </row>
    <row r="1458">
      <c r="A1458" s="1" t="str">
        <f t="shared" si="1"/>
        <v>EN P4697 334</v>
      </c>
      <c r="C1458" s="1" t="str">
        <f t="shared" si="2"/>
        <v>PT P4697</v>
      </c>
      <c r="E1458" s="1" t="str">
        <f>IFERROR(__xludf.DUMMYFUNCTION("SPLIT(A:A,"" "",TRUE,TRUE)"),"EN")</f>
        <v>EN</v>
      </c>
      <c r="F1458" s="1" t="str">
        <f>IFERROR(__xludf.DUMMYFUNCTION("""COMPUTED_VALUE"""),"P4697")</f>
        <v>P4697</v>
      </c>
      <c r="G1458" s="1">
        <f>IFERROR(__xludf.DUMMYFUNCTION("""COMPUTED_VALUE"""),334.0)</f>
        <v>334</v>
      </c>
    </row>
    <row r="1459">
      <c r="A1459" s="1" t="str">
        <f t="shared" si="1"/>
        <v>EN P2970 186</v>
      </c>
      <c r="C1459" s="1" t="str">
        <f t="shared" si="2"/>
        <v>PT P2970</v>
      </c>
      <c r="E1459" s="1" t="str">
        <f>IFERROR(__xludf.DUMMYFUNCTION("SPLIT(A:A,"" "",TRUE,TRUE)"),"EN")</f>
        <v>EN</v>
      </c>
      <c r="F1459" s="1" t="str">
        <f>IFERROR(__xludf.DUMMYFUNCTION("""COMPUTED_VALUE"""),"P2970")</f>
        <v>P2970</v>
      </c>
      <c r="G1459" s="1">
        <f>IFERROR(__xludf.DUMMYFUNCTION("""COMPUTED_VALUE"""),186.0)</f>
        <v>186</v>
      </c>
    </row>
    <row r="1460">
      <c r="A1460" s="1" t="str">
        <f t="shared" si="1"/>
        <v>EN P2878 345</v>
      </c>
      <c r="C1460" s="1" t="str">
        <f t="shared" si="2"/>
        <v>PT P2878</v>
      </c>
      <c r="E1460" s="1" t="str">
        <f>IFERROR(__xludf.DUMMYFUNCTION("SPLIT(A:A,"" "",TRUE,TRUE)"),"EN")</f>
        <v>EN</v>
      </c>
      <c r="F1460" s="1" t="str">
        <f>IFERROR(__xludf.DUMMYFUNCTION("""COMPUTED_VALUE"""),"P2878")</f>
        <v>P2878</v>
      </c>
      <c r="G1460" s="1">
        <f>IFERROR(__xludf.DUMMYFUNCTION("""COMPUTED_VALUE"""),345.0)</f>
        <v>345</v>
      </c>
    </row>
    <row r="1461">
      <c r="A1461" s="1" t="str">
        <f t="shared" si="1"/>
        <v>EN P4661 267</v>
      </c>
      <c r="C1461" s="1" t="str">
        <f t="shared" si="2"/>
        <v>PT P4661</v>
      </c>
      <c r="E1461" s="1" t="str">
        <f>IFERROR(__xludf.DUMMYFUNCTION("SPLIT(A:A,"" "",TRUE,TRUE)"),"EN")</f>
        <v>EN</v>
      </c>
      <c r="F1461" s="1" t="str">
        <f>IFERROR(__xludf.DUMMYFUNCTION("""COMPUTED_VALUE"""),"P4661")</f>
        <v>P4661</v>
      </c>
      <c r="G1461" s="1">
        <f>IFERROR(__xludf.DUMMYFUNCTION("""COMPUTED_VALUE"""),267.0)</f>
        <v>267</v>
      </c>
    </row>
    <row r="1462">
      <c r="A1462" s="1" t="str">
        <f t="shared" si="1"/>
        <v>EN P997 293</v>
      </c>
      <c r="C1462" s="1" t="str">
        <f t="shared" si="2"/>
        <v>PT P997</v>
      </c>
      <c r="E1462" s="1" t="str">
        <f>IFERROR(__xludf.DUMMYFUNCTION("SPLIT(A:A,"" "",TRUE,TRUE)"),"EN")</f>
        <v>EN</v>
      </c>
      <c r="F1462" s="1" t="str">
        <f>IFERROR(__xludf.DUMMYFUNCTION("""COMPUTED_VALUE"""),"P997")</f>
        <v>P997</v>
      </c>
      <c r="G1462" s="1">
        <f>IFERROR(__xludf.DUMMYFUNCTION("""COMPUTED_VALUE"""),293.0)</f>
        <v>293</v>
      </c>
    </row>
    <row r="1463">
      <c r="A1463" s="1" t="str">
        <f t="shared" si="1"/>
        <v>EN P6000 38</v>
      </c>
      <c r="C1463" s="1" t="str">
        <f t="shared" si="2"/>
        <v>PT P6000</v>
      </c>
      <c r="E1463" s="1" t="str">
        <f>IFERROR(__xludf.DUMMYFUNCTION("SPLIT(A:A,"" "",TRUE,TRUE)"),"EN")</f>
        <v>EN</v>
      </c>
      <c r="F1463" s="1" t="str">
        <f>IFERROR(__xludf.DUMMYFUNCTION("""COMPUTED_VALUE"""),"P6000")</f>
        <v>P6000</v>
      </c>
      <c r="G1463" s="1">
        <f>IFERROR(__xludf.DUMMYFUNCTION("""COMPUTED_VALUE"""),38.0)</f>
        <v>38</v>
      </c>
    </row>
    <row r="1464">
      <c r="A1464" s="1" t="str">
        <f t="shared" si="1"/>
        <v>EN P905 204</v>
      </c>
      <c r="C1464" s="1" t="str">
        <f t="shared" si="2"/>
        <v>PT P905</v>
      </c>
      <c r="E1464" s="1" t="str">
        <f>IFERROR(__xludf.DUMMYFUNCTION("SPLIT(A:A,"" "",TRUE,TRUE)"),"EN")</f>
        <v>EN</v>
      </c>
      <c r="F1464" s="1" t="str">
        <f>IFERROR(__xludf.DUMMYFUNCTION("""COMPUTED_VALUE"""),"P905")</f>
        <v>P905</v>
      </c>
      <c r="G1464" s="1">
        <f>IFERROR(__xludf.DUMMYFUNCTION("""COMPUTED_VALUE"""),204.0)</f>
        <v>204</v>
      </c>
    </row>
    <row r="1465">
      <c r="A1465" s="1" t="str">
        <f t="shared" si="1"/>
        <v>EN P4998 198</v>
      </c>
      <c r="C1465" s="1" t="str">
        <f t="shared" si="2"/>
        <v>PT P4998</v>
      </c>
      <c r="E1465" s="1" t="str">
        <f>IFERROR(__xludf.DUMMYFUNCTION("SPLIT(A:A,"" "",TRUE,TRUE)"),"EN")</f>
        <v>EN</v>
      </c>
      <c r="F1465" s="1" t="str">
        <f>IFERROR(__xludf.DUMMYFUNCTION("""COMPUTED_VALUE"""),"P4998")</f>
        <v>P4998</v>
      </c>
      <c r="G1465" s="1">
        <f>IFERROR(__xludf.DUMMYFUNCTION("""COMPUTED_VALUE"""),198.0)</f>
        <v>198</v>
      </c>
    </row>
    <row r="1466">
      <c r="A1466" s="1" t="str">
        <f t="shared" si="1"/>
        <v>EN P1452 233</v>
      </c>
      <c r="C1466" s="1" t="str">
        <f t="shared" si="2"/>
        <v>PT P1452</v>
      </c>
      <c r="E1466" s="1" t="str">
        <f>IFERROR(__xludf.DUMMYFUNCTION("SPLIT(A:A,"" "",TRUE,TRUE)"),"EN")</f>
        <v>EN</v>
      </c>
      <c r="F1466" s="1" t="str">
        <f>IFERROR(__xludf.DUMMYFUNCTION("""COMPUTED_VALUE"""),"P1452")</f>
        <v>P1452</v>
      </c>
      <c r="G1466" s="1">
        <f>IFERROR(__xludf.DUMMYFUNCTION("""COMPUTED_VALUE"""),233.0)</f>
        <v>233</v>
      </c>
    </row>
    <row r="1467">
      <c r="A1467" s="1" t="str">
        <f t="shared" si="1"/>
        <v>EN P891 64</v>
      </c>
      <c r="C1467" s="1" t="str">
        <f t="shared" si="2"/>
        <v>PT P891</v>
      </c>
      <c r="E1467" s="1" t="str">
        <f>IFERROR(__xludf.DUMMYFUNCTION("SPLIT(A:A,"" "",TRUE,TRUE)"),"EN")</f>
        <v>EN</v>
      </c>
      <c r="F1467" s="1" t="str">
        <f>IFERROR(__xludf.DUMMYFUNCTION("""COMPUTED_VALUE"""),"P891")</f>
        <v>P891</v>
      </c>
      <c r="G1467" s="1">
        <f>IFERROR(__xludf.DUMMYFUNCTION("""COMPUTED_VALUE"""),64.0)</f>
        <v>64</v>
      </c>
    </row>
    <row r="1468">
      <c r="A1468" s="1" t="str">
        <f t="shared" si="1"/>
        <v>EN P589 44</v>
      </c>
      <c r="C1468" s="1" t="str">
        <f t="shared" si="2"/>
        <v>PT P589</v>
      </c>
      <c r="E1468" s="1" t="str">
        <f>IFERROR(__xludf.DUMMYFUNCTION("SPLIT(A:A,"" "",TRUE,TRUE)"),"EN")</f>
        <v>EN</v>
      </c>
      <c r="F1468" s="1" t="str">
        <f>IFERROR(__xludf.DUMMYFUNCTION("""COMPUTED_VALUE"""),"P589")</f>
        <v>P589</v>
      </c>
      <c r="G1468" s="1">
        <f>IFERROR(__xludf.DUMMYFUNCTION("""COMPUTED_VALUE"""),44.0)</f>
        <v>44</v>
      </c>
    </row>
    <row r="1469">
      <c r="A1469" s="1" t="str">
        <f t="shared" si="1"/>
        <v>EN P4629 375</v>
      </c>
      <c r="C1469" s="1" t="str">
        <f t="shared" si="2"/>
        <v>PT P4629</v>
      </c>
      <c r="E1469" s="1" t="str">
        <f>IFERROR(__xludf.DUMMYFUNCTION("SPLIT(A:A,"" "",TRUE,TRUE)"),"EN")</f>
        <v>EN</v>
      </c>
      <c r="F1469" s="1" t="str">
        <f>IFERROR(__xludf.DUMMYFUNCTION("""COMPUTED_VALUE"""),"P4629")</f>
        <v>P4629</v>
      </c>
      <c r="G1469" s="1">
        <f>IFERROR(__xludf.DUMMYFUNCTION("""COMPUTED_VALUE"""),375.0)</f>
        <v>375</v>
      </c>
    </row>
    <row r="1470">
      <c r="A1470" s="1" t="str">
        <f t="shared" si="1"/>
        <v>EN P2794 339</v>
      </c>
      <c r="C1470" s="1" t="str">
        <f t="shared" si="2"/>
        <v>PT P2794</v>
      </c>
      <c r="E1470" s="1" t="str">
        <f>IFERROR(__xludf.DUMMYFUNCTION("SPLIT(A:A,"" "",TRUE,TRUE)"),"EN")</f>
        <v>EN</v>
      </c>
      <c r="F1470" s="1" t="str">
        <f>IFERROR(__xludf.DUMMYFUNCTION("""COMPUTED_VALUE"""),"P2794")</f>
        <v>P2794</v>
      </c>
      <c r="G1470" s="1">
        <f>IFERROR(__xludf.DUMMYFUNCTION("""COMPUTED_VALUE"""),339.0)</f>
        <v>339</v>
      </c>
    </row>
    <row r="1471">
      <c r="A1471" s="1" t="str">
        <f t="shared" si="1"/>
        <v>EN P5447 2</v>
      </c>
      <c r="C1471" s="1" t="str">
        <f t="shared" si="2"/>
        <v>PT P5447</v>
      </c>
      <c r="E1471" s="1" t="str">
        <f>IFERROR(__xludf.DUMMYFUNCTION("SPLIT(A:A,"" "",TRUE,TRUE)"),"EN")</f>
        <v>EN</v>
      </c>
      <c r="F1471" s="1" t="str">
        <f>IFERROR(__xludf.DUMMYFUNCTION("""COMPUTED_VALUE"""),"P5447")</f>
        <v>P5447</v>
      </c>
      <c r="G1471" s="1">
        <f>IFERROR(__xludf.DUMMYFUNCTION("""COMPUTED_VALUE"""),2.0)</f>
        <v>2</v>
      </c>
    </row>
    <row r="1472">
      <c r="A1472" s="1" t="str">
        <f t="shared" si="1"/>
        <v>EN P3580 381</v>
      </c>
      <c r="C1472" s="1" t="str">
        <f t="shared" si="2"/>
        <v>PT P3580</v>
      </c>
      <c r="E1472" s="1" t="str">
        <f>IFERROR(__xludf.DUMMYFUNCTION("SPLIT(A:A,"" "",TRUE,TRUE)"),"EN")</f>
        <v>EN</v>
      </c>
      <c r="F1472" s="1" t="str">
        <f>IFERROR(__xludf.DUMMYFUNCTION("""COMPUTED_VALUE"""),"P3580")</f>
        <v>P3580</v>
      </c>
      <c r="G1472" s="1">
        <f>IFERROR(__xludf.DUMMYFUNCTION("""COMPUTED_VALUE"""),381.0)</f>
        <v>381</v>
      </c>
    </row>
    <row r="1473">
      <c r="A1473" s="1" t="str">
        <f t="shared" si="1"/>
        <v>EN P1301 308</v>
      </c>
      <c r="C1473" s="1" t="str">
        <f t="shared" si="2"/>
        <v>PT P1301</v>
      </c>
      <c r="E1473" s="1" t="str">
        <f>IFERROR(__xludf.DUMMYFUNCTION("SPLIT(A:A,"" "",TRUE,TRUE)"),"EN")</f>
        <v>EN</v>
      </c>
      <c r="F1473" s="1" t="str">
        <f>IFERROR(__xludf.DUMMYFUNCTION("""COMPUTED_VALUE"""),"P1301")</f>
        <v>P1301</v>
      </c>
      <c r="G1473" s="1">
        <f>IFERROR(__xludf.DUMMYFUNCTION("""COMPUTED_VALUE"""),308.0)</f>
        <v>308</v>
      </c>
    </row>
    <row r="1474">
      <c r="A1474" s="1" t="str">
        <f t="shared" si="1"/>
        <v>EN P324 222</v>
      </c>
      <c r="C1474" s="1" t="str">
        <f t="shared" si="2"/>
        <v>PT P324</v>
      </c>
      <c r="E1474" s="1" t="str">
        <f>IFERROR(__xludf.DUMMYFUNCTION("SPLIT(A:A,"" "",TRUE,TRUE)"),"EN")</f>
        <v>EN</v>
      </c>
      <c r="F1474" s="1" t="str">
        <f>IFERROR(__xludf.DUMMYFUNCTION("""COMPUTED_VALUE"""),"P324")</f>
        <v>P324</v>
      </c>
      <c r="G1474" s="1">
        <f>IFERROR(__xludf.DUMMYFUNCTION("""COMPUTED_VALUE"""),222.0)</f>
        <v>222</v>
      </c>
    </row>
    <row r="1475">
      <c r="A1475" s="1" t="str">
        <f t="shared" si="1"/>
        <v>EN P4002 354</v>
      </c>
      <c r="C1475" s="1" t="str">
        <f t="shared" si="2"/>
        <v>PT P4002</v>
      </c>
      <c r="E1475" s="1" t="str">
        <f>IFERROR(__xludf.DUMMYFUNCTION("SPLIT(A:A,"" "",TRUE,TRUE)"),"EN")</f>
        <v>EN</v>
      </c>
      <c r="F1475" s="1" t="str">
        <f>IFERROR(__xludf.DUMMYFUNCTION("""COMPUTED_VALUE"""),"P4002")</f>
        <v>P4002</v>
      </c>
      <c r="G1475" s="1">
        <f>IFERROR(__xludf.DUMMYFUNCTION("""COMPUTED_VALUE"""),354.0)</f>
        <v>354</v>
      </c>
    </row>
    <row r="1476">
      <c r="A1476" s="1" t="str">
        <f t="shared" si="1"/>
        <v>EN P4753 167</v>
      </c>
      <c r="C1476" s="1" t="str">
        <f t="shared" si="2"/>
        <v>PT P4753</v>
      </c>
      <c r="E1476" s="1" t="str">
        <f>IFERROR(__xludf.DUMMYFUNCTION("SPLIT(A:A,"" "",TRUE,TRUE)"),"EN")</f>
        <v>EN</v>
      </c>
      <c r="F1476" s="1" t="str">
        <f>IFERROR(__xludf.DUMMYFUNCTION("""COMPUTED_VALUE"""),"P4753")</f>
        <v>P4753</v>
      </c>
      <c r="G1476" s="1">
        <f>IFERROR(__xludf.DUMMYFUNCTION("""COMPUTED_VALUE"""),167.0)</f>
        <v>167</v>
      </c>
    </row>
    <row r="1477">
      <c r="A1477" s="1" t="str">
        <f t="shared" si="1"/>
        <v>EN P4596 116</v>
      </c>
      <c r="C1477" s="1" t="str">
        <f t="shared" si="2"/>
        <v>PT P4596</v>
      </c>
      <c r="E1477" s="1" t="str">
        <f>IFERROR(__xludf.DUMMYFUNCTION("SPLIT(A:A,"" "",TRUE,TRUE)"),"EN")</f>
        <v>EN</v>
      </c>
      <c r="F1477" s="1" t="str">
        <f>IFERROR(__xludf.DUMMYFUNCTION("""COMPUTED_VALUE"""),"P4596")</f>
        <v>P4596</v>
      </c>
      <c r="G1477" s="1">
        <f>IFERROR(__xludf.DUMMYFUNCTION("""COMPUTED_VALUE"""),116.0)</f>
        <v>116</v>
      </c>
    </row>
    <row r="1478">
      <c r="A1478" s="1" t="str">
        <f t="shared" si="1"/>
        <v>EN P5271 128</v>
      </c>
      <c r="C1478" s="1" t="str">
        <f t="shared" si="2"/>
        <v>PT P5271</v>
      </c>
      <c r="E1478" s="1" t="str">
        <f>IFERROR(__xludf.DUMMYFUNCTION("SPLIT(A:A,"" "",TRUE,TRUE)"),"EN")</f>
        <v>EN</v>
      </c>
      <c r="F1478" s="1" t="str">
        <f>IFERROR(__xludf.DUMMYFUNCTION("""COMPUTED_VALUE"""),"P5271")</f>
        <v>P5271</v>
      </c>
      <c r="G1478" s="1">
        <f>IFERROR(__xludf.DUMMYFUNCTION("""COMPUTED_VALUE"""),128.0)</f>
        <v>128</v>
      </c>
    </row>
    <row r="1479">
      <c r="A1479" s="1" t="str">
        <f t="shared" si="1"/>
        <v>EN P2941 370</v>
      </c>
      <c r="C1479" s="1" t="str">
        <f t="shared" si="2"/>
        <v>PT P2941</v>
      </c>
      <c r="E1479" s="1" t="str">
        <f>IFERROR(__xludf.DUMMYFUNCTION("SPLIT(A:A,"" "",TRUE,TRUE)"),"EN")</f>
        <v>EN</v>
      </c>
      <c r="F1479" s="1" t="str">
        <f>IFERROR(__xludf.DUMMYFUNCTION("""COMPUTED_VALUE"""),"P2941")</f>
        <v>P2941</v>
      </c>
      <c r="G1479" s="1">
        <f>IFERROR(__xludf.DUMMYFUNCTION("""COMPUTED_VALUE"""),370.0)</f>
        <v>370</v>
      </c>
    </row>
    <row r="1480">
      <c r="A1480" s="1" t="str">
        <f t="shared" si="1"/>
        <v>EN P2788 161</v>
      </c>
      <c r="C1480" s="1" t="str">
        <f t="shared" si="2"/>
        <v>PT P2788</v>
      </c>
      <c r="E1480" s="1" t="str">
        <f>IFERROR(__xludf.DUMMYFUNCTION("SPLIT(A:A,"" "",TRUE,TRUE)"),"EN")</f>
        <v>EN</v>
      </c>
      <c r="F1480" s="1" t="str">
        <f>IFERROR(__xludf.DUMMYFUNCTION("""COMPUTED_VALUE"""),"P2788")</f>
        <v>P2788</v>
      </c>
      <c r="G1480" s="1">
        <f>IFERROR(__xludf.DUMMYFUNCTION("""COMPUTED_VALUE"""),161.0)</f>
        <v>161</v>
      </c>
    </row>
    <row r="1481">
      <c r="A1481" s="1" t="str">
        <f t="shared" si="1"/>
        <v>EN P1562 249</v>
      </c>
      <c r="C1481" s="1" t="str">
        <f t="shared" si="2"/>
        <v>PT P1562</v>
      </c>
      <c r="E1481" s="1" t="str">
        <f>IFERROR(__xludf.DUMMYFUNCTION("SPLIT(A:A,"" "",TRUE,TRUE)"),"EN")</f>
        <v>EN</v>
      </c>
      <c r="F1481" s="1" t="str">
        <f>IFERROR(__xludf.DUMMYFUNCTION("""COMPUTED_VALUE"""),"P1562")</f>
        <v>P1562</v>
      </c>
      <c r="G1481" s="1">
        <f>IFERROR(__xludf.DUMMYFUNCTION("""COMPUTED_VALUE"""),249.0)</f>
        <v>249</v>
      </c>
    </row>
    <row r="1482">
      <c r="A1482" s="1" t="str">
        <f t="shared" si="1"/>
        <v>EN P3927 400</v>
      </c>
      <c r="C1482" s="1" t="str">
        <f t="shared" si="2"/>
        <v>PT P3927</v>
      </c>
      <c r="E1482" s="1" t="str">
        <f>IFERROR(__xludf.DUMMYFUNCTION("SPLIT(A:A,"" "",TRUE,TRUE)"),"EN")</f>
        <v>EN</v>
      </c>
      <c r="F1482" s="1" t="str">
        <f>IFERROR(__xludf.DUMMYFUNCTION("""COMPUTED_VALUE"""),"P3927")</f>
        <v>P3927</v>
      </c>
      <c r="G1482" s="1">
        <f>IFERROR(__xludf.DUMMYFUNCTION("""COMPUTED_VALUE"""),400.0)</f>
        <v>400</v>
      </c>
    </row>
    <row r="1483">
      <c r="A1483" s="1" t="str">
        <f t="shared" si="1"/>
        <v>EN P3614 253</v>
      </c>
      <c r="C1483" s="1" t="str">
        <f t="shared" si="2"/>
        <v>PT P3614</v>
      </c>
      <c r="E1483" s="1" t="str">
        <f>IFERROR(__xludf.DUMMYFUNCTION("SPLIT(A:A,"" "",TRUE,TRUE)"),"EN")</f>
        <v>EN</v>
      </c>
      <c r="F1483" s="1" t="str">
        <f>IFERROR(__xludf.DUMMYFUNCTION("""COMPUTED_VALUE"""),"P3614")</f>
        <v>P3614</v>
      </c>
      <c r="G1483" s="1">
        <f>IFERROR(__xludf.DUMMYFUNCTION("""COMPUTED_VALUE"""),253.0)</f>
        <v>253</v>
      </c>
    </row>
    <row r="1484">
      <c r="A1484" s="1" t="str">
        <f t="shared" si="1"/>
        <v>EN P4366 122</v>
      </c>
      <c r="C1484" s="1" t="str">
        <f t="shared" si="2"/>
        <v>PT P4366</v>
      </c>
      <c r="E1484" s="1" t="str">
        <f>IFERROR(__xludf.DUMMYFUNCTION("SPLIT(A:A,"" "",TRUE,TRUE)"),"EN")</f>
        <v>EN</v>
      </c>
      <c r="F1484" s="1" t="str">
        <f>IFERROR(__xludf.DUMMYFUNCTION("""COMPUTED_VALUE"""),"P4366")</f>
        <v>P4366</v>
      </c>
      <c r="G1484" s="1">
        <f>IFERROR(__xludf.DUMMYFUNCTION("""COMPUTED_VALUE"""),122.0)</f>
        <v>122</v>
      </c>
    </row>
    <row r="1485">
      <c r="A1485" s="1" t="str">
        <f t="shared" si="1"/>
        <v>EN P4280 16</v>
      </c>
      <c r="C1485" s="1" t="str">
        <f t="shared" si="2"/>
        <v>PT P4280</v>
      </c>
      <c r="E1485" s="1" t="str">
        <f>IFERROR(__xludf.DUMMYFUNCTION("SPLIT(A:A,"" "",TRUE,TRUE)"),"EN")</f>
        <v>EN</v>
      </c>
      <c r="F1485" s="1" t="str">
        <f>IFERROR(__xludf.DUMMYFUNCTION("""COMPUTED_VALUE"""),"P4280")</f>
        <v>P4280</v>
      </c>
      <c r="G1485" s="1">
        <f>IFERROR(__xludf.DUMMYFUNCTION("""COMPUTED_VALUE"""),16.0)</f>
        <v>16</v>
      </c>
    </row>
    <row r="1486">
      <c r="A1486" s="1" t="str">
        <f t="shared" si="1"/>
        <v>EN P4618 161</v>
      </c>
      <c r="C1486" s="1" t="str">
        <f t="shared" si="2"/>
        <v>PT P4618</v>
      </c>
      <c r="E1486" s="1" t="str">
        <f>IFERROR(__xludf.DUMMYFUNCTION("SPLIT(A:A,"" "",TRUE,TRUE)"),"EN")</f>
        <v>EN</v>
      </c>
      <c r="F1486" s="1" t="str">
        <f>IFERROR(__xludf.DUMMYFUNCTION("""COMPUTED_VALUE"""),"P4618")</f>
        <v>P4618</v>
      </c>
      <c r="G1486" s="1">
        <f>IFERROR(__xludf.DUMMYFUNCTION("""COMPUTED_VALUE"""),161.0)</f>
        <v>161</v>
      </c>
    </row>
    <row r="1487">
      <c r="A1487" s="1" t="str">
        <f t="shared" si="1"/>
        <v>EN P106 167</v>
      </c>
      <c r="C1487" s="1" t="str">
        <f t="shared" si="2"/>
        <v>PT P106</v>
      </c>
      <c r="E1487" s="1" t="str">
        <f>IFERROR(__xludf.DUMMYFUNCTION("SPLIT(A:A,"" "",TRUE,TRUE)"),"EN")</f>
        <v>EN</v>
      </c>
      <c r="F1487" s="1" t="str">
        <f>IFERROR(__xludf.DUMMYFUNCTION("""COMPUTED_VALUE"""),"P106")</f>
        <v>P106</v>
      </c>
      <c r="G1487" s="1">
        <f>IFERROR(__xludf.DUMMYFUNCTION("""COMPUTED_VALUE"""),167.0)</f>
        <v>167</v>
      </c>
    </row>
    <row r="1488">
      <c r="A1488" s="1" t="str">
        <f t="shared" si="1"/>
        <v>EN P831 65</v>
      </c>
      <c r="C1488" s="1" t="str">
        <f t="shared" si="2"/>
        <v>PT P831</v>
      </c>
      <c r="E1488" s="1" t="str">
        <f>IFERROR(__xludf.DUMMYFUNCTION("SPLIT(A:A,"" "",TRUE,TRUE)"),"EN")</f>
        <v>EN</v>
      </c>
      <c r="F1488" s="1" t="str">
        <f>IFERROR(__xludf.DUMMYFUNCTION("""COMPUTED_VALUE"""),"P831")</f>
        <v>P831</v>
      </c>
      <c r="G1488" s="1">
        <f>IFERROR(__xludf.DUMMYFUNCTION("""COMPUTED_VALUE"""),65.0)</f>
        <v>65</v>
      </c>
    </row>
    <row r="1489">
      <c r="A1489" s="1" t="str">
        <f t="shared" si="1"/>
        <v>EN P5577 356</v>
      </c>
      <c r="C1489" s="1" t="str">
        <f t="shared" si="2"/>
        <v>PT P5577</v>
      </c>
      <c r="E1489" s="1" t="str">
        <f>IFERROR(__xludf.DUMMYFUNCTION("SPLIT(A:A,"" "",TRUE,TRUE)"),"EN")</f>
        <v>EN</v>
      </c>
      <c r="F1489" s="1" t="str">
        <f>IFERROR(__xludf.DUMMYFUNCTION("""COMPUTED_VALUE"""),"P5577")</f>
        <v>P5577</v>
      </c>
      <c r="G1489" s="1">
        <f>IFERROR(__xludf.DUMMYFUNCTION("""COMPUTED_VALUE"""),356.0)</f>
        <v>356</v>
      </c>
    </row>
    <row r="1490">
      <c r="A1490" s="1" t="str">
        <f t="shared" si="1"/>
        <v>EN P2128 312</v>
      </c>
      <c r="C1490" s="1" t="str">
        <f t="shared" si="2"/>
        <v>PT P2128</v>
      </c>
      <c r="E1490" s="1" t="str">
        <f>IFERROR(__xludf.DUMMYFUNCTION("SPLIT(A:A,"" "",TRUE,TRUE)"),"EN")</f>
        <v>EN</v>
      </c>
      <c r="F1490" s="1" t="str">
        <f>IFERROR(__xludf.DUMMYFUNCTION("""COMPUTED_VALUE"""),"P2128")</f>
        <v>P2128</v>
      </c>
      <c r="G1490" s="1">
        <f>IFERROR(__xludf.DUMMYFUNCTION("""COMPUTED_VALUE"""),312.0)</f>
        <v>312</v>
      </c>
    </row>
    <row r="1491">
      <c r="A1491" s="1" t="str">
        <f t="shared" si="1"/>
        <v>EN P2832 367</v>
      </c>
      <c r="C1491" s="1" t="str">
        <f t="shared" si="2"/>
        <v>PT P2832</v>
      </c>
      <c r="E1491" s="1" t="str">
        <f>IFERROR(__xludf.DUMMYFUNCTION("SPLIT(A:A,"" "",TRUE,TRUE)"),"EN")</f>
        <v>EN</v>
      </c>
      <c r="F1491" s="1" t="str">
        <f>IFERROR(__xludf.DUMMYFUNCTION("""COMPUTED_VALUE"""),"P2832")</f>
        <v>P2832</v>
      </c>
      <c r="G1491" s="1">
        <f>IFERROR(__xludf.DUMMYFUNCTION("""COMPUTED_VALUE"""),367.0)</f>
        <v>367</v>
      </c>
    </row>
    <row r="1492">
      <c r="A1492" s="1" t="str">
        <f t="shared" si="1"/>
        <v>EN P5629 279</v>
      </c>
      <c r="C1492" s="1" t="str">
        <f t="shared" si="2"/>
        <v>PT P5629</v>
      </c>
      <c r="E1492" s="1" t="str">
        <f>IFERROR(__xludf.DUMMYFUNCTION("SPLIT(A:A,"" "",TRUE,TRUE)"),"EN")</f>
        <v>EN</v>
      </c>
      <c r="F1492" s="1" t="str">
        <f>IFERROR(__xludf.DUMMYFUNCTION("""COMPUTED_VALUE"""),"P5629")</f>
        <v>P5629</v>
      </c>
      <c r="G1492" s="1">
        <f>IFERROR(__xludf.DUMMYFUNCTION("""COMPUTED_VALUE"""),279.0)</f>
        <v>279</v>
      </c>
    </row>
    <row r="1493">
      <c r="A1493" s="1" t="str">
        <f t="shared" si="1"/>
        <v>EN P603 20</v>
      </c>
      <c r="C1493" s="1" t="str">
        <f t="shared" si="2"/>
        <v>PT P603</v>
      </c>
      <c r="E1493" s="1" t="str">
        <f>IFERROR(__xludf.DUMMYFUNCTION("SPLIT(A:A,"" "",TRUE,TRUE)"),"EN")</f>
        <v>EN</v>
      </c>
      <c r="F1493" s="1" t="str">
        <f>IFERROR(__xludf.DUMMYFUNCTION("""COMPUTED_VALUE"""),"P603")</f>
        <v>P603</v>
      </c>
      <c r="G1493" s="1">
        <f>IFERROR(__xludf.DUMMYFUNCTION("""COMPUTED_VALUE"""),20.0)</f>
        <v>20</v>
      </c>
    </row>
    <row r="1494">
      <c r="A1494" s="1" t="str">
        <f t="shared" si="1"/>
        <v>EN P2628 400</v>
      </c>
      <c r="C1494" s="1" t="str">
        <f t="shared" si="2"/>
        <v>PT P2628</v>
      </c>
      <c r="E1494" s="1" t="str">
        <f>IFERROR(__xludf.DUMMYFUNCTION("SPLIT(A:A,"" "",TRUE,TRUE)"),"EN")</f>
        <v>EN</v>
      </c>
      <c r="F1494" s="1" t="str">
        <f>IFERROR(__xludf.DUMMYFUNCTION("""COMPUTED_VALUE"""),"P2628")</f>
        <v>P2628</v>
      </c>
      <c r="G1494" s="1">
        <f>IFERROR(__xludf.DUMMYFUNCTION("""COMPUTED_VALUE"""),400.0)</f>
        <v>400</v>
      </c>
    </row>
    <row r="1495">
      <c r="A1495" s="1" t="str">
        <f t="shared" si="1"/>
        <v>EN P392 34</v>
      </c>
      <c r="C1495" s="1" t="str">
        <f t="shared" si="2"/>
        <v>PT P392</v>
      </c>
      <c r="E1495" s="1" t="str">
        <f>IFERROR(__xludf.DUMMYFUNCTION("SPLIT(A:A,"" "",TRUE,TRUE)"),"EN")</f>
        <v>EN</v>
      </c>
      <c r="F1495" s="1" t="str">
        <f>IFERROR(__xludf.DUMMYFUNCTION("""COMPUTED_VALUE"""),"P392")</f>
        <v>P392</v>
      </c>
      <c r="G1495" s="1">
        <f>IFERROR(__xludf.DUMMYFUNCTION("""COMPUTED_VALUE"""),34.0)</f>
        <v>34</v>
      </c>
    </row>
    <row r="1496">
      <c r="A1496" s="1" t="str">
        <f t="shared" si="1"/>
        <v>EN P2387 174</v>
      </c>
      <c r="C1496" s="1" t="str">
        <f t="shared" si="2"/>
        <v>PT P2387</v>
      </c>
      <c r="E1496" s="1" t="str">
        <f>IFERROR(__xludf.DUMMYFUNCTION("SPLIT(A:A,"" "",TRUE,TRUE)"),"EN")</f>
        <v>EN</v>
      </c>
      <c r="F1496" s="1" t="str">
        <f>IFERROR(__xludf.DUMMYFUNCTION("""COMPUTED_VALUE"""),"P2387")</f>
        <v>P2387</v>
      </c>
      <c r="G1496" s="1">
        <f>IFERROR(__xludf.DUMMYFUNCTION("""COMPUTED_VALUE"""),174.0)</f>
        <v>174</v>
      </c>
    </row>
    <row r="1497">
      <c r="A1497" s="1" t="str">
        <f t="shared" si="1"/>
        <v>EN P5481 399</v>
      </c>
      <c r="C1497" s="1" t="str">
        <f t="shared" si="2"/>
        <v>PT P5481</v>
      </c>
      <c r="E1497" s="1" t="str">
        <f>IFERROR(__xludf.DUMMYFUNCTION("SPLIT(A:A,"" "",TRUE,TRUE)"),"EN")</f>
        <v>EN</v>
      </c>
      <c r="F1497" s="1" t="str">
        <f>IFERROR(__xludf.DUMMYFUNCTION("""COMPUTED_VALUE"""),"P5481")</f>
        <v>P5481</v>
      </c>
      <c r="G1497" s="1">
        <f>IFERROR(__xludf.DUMMYFUNCTION("""COMPUTED_VALUE"""),399.0)</f>
        <v>399</v>
      </c>
    </row>
    <row r="1498">
      <c r="A1498" s="1" t="str">
        <f t="shared" si="1"/>
        <v>EN P1726 250</v>
      </c>
      <c r="C1498" s="1" t="str">
        <f t="shared" si="2"/>
        <v>PT P1726</v>
      </c>
      <c r="E1498" s="1" t="str">
        <f>IFERROR(__xludf.DUMMYFUNCTION("SPLIT(A:A,"" "",TRUE,TRUE)"),"EN")</f>
        <v>EN</v>
      </c>
      <c r="F1498" s="1" t="str">
        <f>IFERROR(__xludf.DUMMYFUNCTION("""COMPUTED_VALUE"""),"P1726")</f>
        <v>P1726</v>
      </c>
      <c r="G1498" s="1">
        <f>IFERROR(__xludf.DUMMYFUNCTION("""COMPUTED_VALUE"""),250.0)</f>
        <v>250</v>
      </c>
    </row>
    <row r="1499">
      <c r="A1499" s="1" t="str">
        <f t="shared" si="1"/>
        <v>EN P1688 142</v>
      </c>
      <c r="C1499" s="1" t="str">
        <f t="shared" si="2"/>
        <v>PT P1688</v>
      </c>
      <c r="E1499" s="1" t="str">
        <f>IFERROR(__xludf.DUMMYFUNCTION("SPLIT(A:A,"" "",TRUE,TRUE)"),"EN")</f>
        <v>EN</v>
      </c>
      <c r="F1499" s="1" t="str">
        <f>IFERROR(__xludf.DUMMYFUNCTION("""COMPUTED_VALUE"""),"P1688")</f>
        <v>P1688</v>
      </c>
      <c r="G1499" s="1">
        <f>IFERROR(__xludf.DUMMYFUNCTION("""COMPUTED_VALUE"""),142.0)</f>
        <v>142</v>
      </c>
    </row>
    <row r="1500">
      <c r="A1500" s="1" t="str">
        <f t="shared" si="1"/>
        <v>EN P2945 40</v>
      </c>
      <c r="C1500" s="1" t="str">
        <f t="shared" si="2"/>
        <v>PT P2945</v>
      </c>
      <c r="E1500" s="1" t="str">
        <f>IFERROR(__xludf.DUMMYFUNCTION("SPLIT(A:A,"" "",TRUE,TRUE)"),"EN")</f>
        <v>EN</v>
      </c>
      <c r="F1500" s="1" t="str">
        <f>IFERROR(__xludf.DUMMYFUNCTION("""COMPUTED_VALUE"""),"P2945")</f>
        <v>P2945</v>
      </c>
      <c r="G1500" s="1">
        <f>IFERROR(__xludf.DUMMYFUNCTION("""COMPUTED_VALUE"""),40.0)</f>
        <v>40</v>
      </c>
    </row>
    <row r="1501">
      <c r="A1501" s="1" t="str">
        <f t="shared" si="1"/>
        <v>EN P5728 360</v>
      </c>
      <c r="C1501" s="1" t="str">
        <f t="shared" si="2"/>
        <v>PT P5728</v>
      </c>
      <c r="E1501" s="1" t="str">
        <f>IFERROR(__xludf.DUMMYFUNCTION("SPLIT(A:A,"" "",TRUE,TRUE)"),"EN")</f>
        <v>EN</v>
      </c>
      <c r="F1501" s="1" t="str">
        <f>IFERROR(__xludf.DUMMYFUNCTION("""COMPUTED_VALUE"""),"P5728")</f>
        <v>P5728</v>
      </c>
      <c r="G1501" s="1">
        <f>IFERROR(__xludf.DUMMYFUNCTION("""COMPUTED_VALUE"""),360.0)</f>
        <v>360</v>
      </c>
    </row>
    <row r="1502">
      <c r="A1502" s="1" t="str">
        <f t="shared" si="1"/>
        <v>EN P1702 128</v>
      </c>
      <c r="C1502" s="1" t="str">
        <f t="shared" si="2"/>
        <v>PT P1702</v>
      </c>
      <c r="E1502" s="1" t="str">
        <f>IFERROR(__xludf.DUMMYFUNCTION("SPLIT(A:A,"" "",TRUE,TRUE)"),"EN")</f>
        <v>EN</v>
      </c>
      <c r="F1502" s="1" t="str">
        <f>IFERROR(__xludf.DUMMYFUNCTION("""COMPUTED_VALUE"""),"P1702")</f>
        <v>P1702</v>
      </c>
      <c r="G1502" s="1">
        <f>IFERROR(__xludf.DUMMYFUNCTION("""COMPUTED_VALUE"""),128.0)</f>
        <v>128</v>
      </c>
    </row>
    <row r="1503">
      <c r="A1503" s="1" t="str">
        <f t="shared" si="1"/>
        <v>EN P1715 129</v>
      </c>
      <c r="C1503" s="1" t="str">
        <f t="shared" si="2"/>
        <v>PT P1715</v>
      </c>
      <c r="E1503" s="1" t="str">
        <f>IFERROR(__xludf.DUMMYFUNCTION("SPLIT(A:A,"" "",TRUE,TRUE)"),"EN")</f>
        <v>EN</v>
      </c>
      <c r="F1503" s="1" t="str">
        <f>IFERROR(__xludf.DUMMYFUNCTION("""COMPUTED_VALUE"""),"P1715")</f>
        <v>P1715</v>
      </c>
      <c r="G1503" s="1">
        <f>IFERROR(__xludf.DUMMYFUNCTION("""COMPUTED_VALUE"""),129.0)</f>
        <v>129</v>
      </c>
    </row>
    <row r="1504">
      <c r="A1504" s="1" t="str">
        <f t="shared" si="1"/>
        <v>EN P2200 382</v>
      </c>
      <c r="C1504" s="1" t="str">
        <f t="shared" si="2"/>
        <v>PT P2200</v>
      </c>
      <c r="E1504" s="1" t="str">
        <f>IFERROR(__xludf.DUMMYFUNCTION("SPLIT(A:A,"" "",TRUE,TRUE)"),"EN")</f>
        <v>EN</v>
      </c>
      <c r="F1504" s="1" t="str">
        <f>IFERROR(__xludf.DUMMYFUNCTION("""COMPUTED_VALUE"""),"P2200")</f>
        <v>P2200</v>
      </c>
      <c r="G1504" s="1">
        <f>IFERROR(__xludf.DUMMYFUNCTION("""COMPUTED_VALUE"""),382.0)</f>
        <v>382</v>
      </c>
    </row>
    <row r="1505">
      <c r="A1505" s="1" t="str">
        <f t="shared" si="1"/>
        <v>EN P2682 143</v>
      </c>
      <c r="C1505" s="1" t="str">
        <f t="shared" si="2"/>
        <v>PT P2682</v>
      </c>
      <c r="E1505" s="1" t="str">
        <f>IFERROR(__xludf.DUMMYFUNCTION("SPLIT(A:A,"" "",TRUE,TRUE)"),"EN")</f>
        <v>EN</v>
      </c>
      <c r="F1505" s="1" t="str">
        <f>IFERROR(__xludf.DUMMYFUNCTION("""COMPUTED_VALUE"""),"P2682")</f>
        <v>P2682</v>
      </c>
      <c r="G1505" s="1">
        <f>IFERROR(__xludf.DUMMYFUNCTION("""COMPUTED_VALUE"""),143.0)</f>
        <v>143</v>
      </c>
    </row>
    <row r="1506">
      <c r="A1506" s="1" t="str">
        <f t="shared" si="1"/>
        <v>EN P5528 117</v>
      </c>
      <c r="C1506" s="1" t="str">
        <f t="shared" si="2"/>
        <v>PT P5528</v>
      </c>
      <c r="E1506" s="1" t="str">
        <f>IFERROR(__xludf.DUMMYFUNCTION("SPLIT(A:A,"" "",TRUE,TRUE)"),"EN")</f>
        <v>EN</v>
      </c>
      <c r="F1506" s="1" t="str">
        <f>IFERROR(__xludf.DUMMYFUNCTION("""COMPUTED_VALUE"""),"P5528")</f>
        <v>P5528</v>
      </c>
      <c r="G1506" s="1">
        <f>IFERROR(__xludf.DUMMYFUNCTION("""COMPUTED_VALUE"""),117.0)</f>
        <v>117</v>
      </c>
    </row>
    <row r="1507">
      <c r="A1507" s="1" t="str">
        <f t="shared" si="1"/>
        <v>EN P4039 295</v>
      </c>
      <c r="C1507" s="1" t="str">
        <f t="shared" si="2"/>
        <v>PT P4039</v>
      </c>
      <c r="E1507" s="1" t="str">
        <f>IFERROR(__xludf.DUMMYFUNCTION("SPLIT(A:A,"" "",TRUE,TRUE)"),"EN")</f>
        <v>EN</v>
      </c>
      <c r="F1507" s="1" t="str">
        <f>IFERROR(__xludf.DUMMYFUNCTION("""COMPUTED_VALUE"""),"P4039")</f>
        <v>P4039</v>
      </c>
      <c r="G1507" s="1">
        <f>IFERROR(__xludf.DUMMYFUNCTION("""COMPUTED_VALUE"""),295.0)</f>
        <v>295</v>
      </c>
    </row>
    <row r="1508">
      <c r="A1508" s="1" t="str">
        <f t="shared" si="1"/>
        <v>EN P2068 330</v>
      </c>
      <c r="C1508" s="1" t="str">
        <f t="shared" si="2"/>
        <v>PT P2068</v>
      </c>
      <c r="E1508" s="1" t="str">
        <f>IFERROR(__xludf.DUMMYFUNCTION("SPLIT(A:A,"" "",TRUE,TRUE)"),"EN")</f>
        <v>EN</v>
      </c>
      <c r="F1508" s="1" t="str">
        <f>IFERROR(__xludf.DUMMYFUNCTION("""COMPUTED_VALUE"""),"P2068")</f>
        <v>P2068</v>
      </c>
      <c r="G1508" s="1">
        <f>IFERROR(__xludf.DUMMYFUNCTION("""COMPUTED_VALUE"""),330.0)</f>
        <v>330</v>
      </c>
    </row>
    <row r="1509">
      <c r="A1509" s="1" t="str">
        <f t="shared" si="1"/>
        <v>EN P3621 258</v>
      </c>
      <c r="C1509" s="1" t="str">
        <f t="shared" si="2"/>
        <v>PT P3621</v>
      </c>
      <c r="E1509" s="1" t="str">
        <f>IFERROR(__xludf.DUMMYFUNCTION("SPLIT(A:A,"" "",TRUE,TRUE)"),"EN")</f>
        <v>EN</v>
      </c>
      <c r="F1509" s="1" t="str">
        <f>IFERROR(__xludf.DUMMYFUNCTION("""COMPUTED_VALUE"""),"P3621")</f>
        <v>P3621</v>
      </c>
      <c r="G1509" s="1">
        <f>IFERROR(__xludf.DUMMYFUNCTION("""COMPUTED_VALUE"""),258.0)</f>
        <v>258</v>
      </c>
    </row>
    <row r="1510">
      <c r="A1510" s="1" t="str">
        <f t="shared" si="1"/>
        <v>EN P4751 275</v>
      </c>
      <c r="C1510" s="1" t="str">
        <f t="shared" si="2"/>
        <v>PT P4751</v>
      </c>
      <c r="E1510" s="1" t="str">
        <f>IFERROR(__xludf.DUMMYFUNCTION("SPLIT(A:A,"" "",TRUE,TRUE)"),"EN")</f>
        <v>EN</v>
      </c>
      <c r="F1510" s="1" t="str">
        <f>IFERROR(__xludf.DUMMYFUNCTION("""COMPUTED_VALUE"""),"P4751")</f>
        <v>P4751</v>
      </c>
      <c r="G1510" s="1">
        <f>IFERROR(__xludf.DUMMYFUNCTION("""COMPUTED_VALUE"""),275.0)</f>
        <v>275</v>
      </c>
    </row>
    <row r="1511">
      <c r="A1511" s="1" t="str">
        <f t="shared" si="1"/>
        <v>EN P370 325</v>
      </c>
      <c r="C1511" s="1" t="str">
        <f t="shared" si="2"/>
        <v>PT P370</v>
      </c>
      <c r="E1511" s="1" t="str">
        <f>IFERROR(__xludf.DUMMYFUNCTION("SPLIT(A:A,"" "",TRUE,TRUE)"),"EN")</f>
        <v>EN</v>
      </c>
      <c r="F1511" s="1" t="str">
        <f>IFERROR(__xludf.DUMMYFUNCTION("""COMPUTED_VALUE"""),"P370")</f>
        <v>P370</v>
      </c>
      <c r="G1511" s="1">
        <f>IFERROR(__xludf.DUMMYFUNCTION("""COMPUTED_VALUE"""),325.0)</f>
        <v>325</v>
      </c>
    </row>
    <row r="1512">
      <c r="A1512" s="1" t="str">
        <f t="shared" si="1"/>
        <v>EN P2432 367</v>
      </c>
      <c r="C1512" s="1" t="str">
        <f t="shared" si="2"/>
        <v>PT P2432</v>
      </c>
      <c r="E1512" s="1" t="str">
        <f>IFERROR(__xludf.DUMMYFUNCTION("SPLIT(A:A,"" "",TRUE,TRUE)"),"EN")</f>
        <v>EN</v>
      </c>
      <c r="F1512" s="1" t="str">
        <f>IFERROR(__xludf.DUMMYFUNCTION("""COMPUTED_VALUE"""),"P2432")</f>
        <v>P2432</v>
      </c>
      <c r="G1512" s="1">
        <f>IFERROR(__xludf.DUMMYFUNCTION("""COMPUTED_VALUE"""),367.0)</f>
        <v>367</v>
      </c>
    </row>
    <row r="1513">
      <c r="A1513" s="1" t="str">
        <f t="shared" si="1"/>
        <v>EN P807 250</v>
      </c>
      <c r="C1513" s="1" t="str">
        <f t="shared" si="2"/>
        <v>PT P807</v>
      </c>
      <c r="E1513" s="1" t="str">
        <f>IFERROR(__xludf.DUMMYFUNCTION("SPLIT(A:A,"" "",TRUE,TRUE)"),"EN")</f>
        <v>EN</v>
      </c>
      <c r="F1513" s="1" t="str">
        <f>IFERROR(__xludf.DUMMYFUNCTION("""COMPUTED_VALUE"""),"P807")</f>
        <v>P807</v>
      </c>
      <c r="G1513" s="1">
        <f>IFERROR(__xludf.DUMMYFUNCTION("""COMPUTED_VALUE"""),250.0)</f>
        <v>250</v>
      </c>
    </row>
    <row r="1514">
      <c r="A1514" s="1" t="str">
        <f t="shared" si="1"/>
        <v>EN P3829 61</v>
      </c>
      <c r="C1514" s="1" t="str">
        <f t="shared" si="2"/>
        <v>PT P3829</v>
      </c>
      <c r="E1514" s="1" t="str">
        <f>IFERROR(__xludf.DUMMYFUNCTION("SPLIT(A:A,"" "",TRUE,TRUE)"),"EN")</f>
        <v>EN</v>
      </c>
      <c r="F1514" s="1" t="str">
        <f>IFERROR(__xludf.DUMMYFUNCTION("""COMPUTED_VALUE"""),"P3829")</f>
        <v>P3829</v>
      </c>
      <c r="G1514" s="1">
        <f>IFERROR(__xludf.DUMMYFUNCTION("""COMPUTED_VALUE"""),61.0)</f>
        <v>61</v>
      </c>
    </row>
    <row r="1515">
      <c r="A1515" s="1" t="str">
        <f t="shared" si="1"/>
        <v>EN P1242 25</v>
      </c>
      <c r="C1515" s="1" t="str">
        <f t="shared" si="2"/>
        <v>PT P1242</v>
      </c>
      <c r="E1515" s="1" t="str">
        <f>IFERROR(__xludf.DUMMYFUNCTION("SPLIT(A:A,"" "",TRUE,TRUE)"),"EN")</f>
        <v>EN</v>
      </c>
      <c r="F1515" s="1" t="str">
        <f>IFERROR(__xludf.DUMMYFUNCTION("""COMPUTED_VALUE"""),"P1242")</f>
        <v>P1242</v>
      </c>
      <c r="G1515" s="1">
        <f>IFERROR(__xludf.DUMMYFUNCTION("""COMPUTED_VALUE"""),25.0)</f>
        <v>25</v>
      </c>
    </row>
    <row r="1516">
      <c r="A1516" s="1" t="str">
        <f t="shared" si="1"/>
        <v>EN P2393 298</v>
      </c>
      <c r="C1516" s="1" t="str">
        <f t="shared" si="2"/>
        <v>PT P2393</v>
      </c>
      <c r="E1516" s="1" t="str">
        <f>IFERROR(__xludf.DUMMYFUNCTION("SPLIT(A:A,"" "",TRUE,TRUE)"),"EN")</f>
        <v>EN</v>
      </c>
      <c r="F1516" s="1" t="str">
        <f>IFERROR(__xludf.DUMMYFUNCTION("""COMPUTED_VALUE"""),"P2393")</f>
        <v>P2393</v>
      </c>
      <c r="G1516" s="1">
        <f>IFERROR(__xludf.DUMMYFUNCTION("""COMPUTED_VALUE"""),298.0)</f>
        <v>298</v>
      </c>
    </row>
    <row r="1517">
      <c r="A1517" s="1" t="str">
        <f t="shared" si="1"/>
        <v>EN P4142 270</v>
      </c>
      <c r="C1517" s="1" t="str">
        <f t="shared" si="2"/>
        <v>PT P4142</v>
      </c>
      <c r="E1517" s="1" t="str">
        <f>IFERROR(__xludf.DUMMYFUNCTION("SPLIT(A:A,"" "",TRUE,TRUE)"),"EN")</f>
        <v>EN</v>
      </c>
      <c r="F1517" s="1" t="str">
        <f>IFERROR(__xludf.DUMMYFUNCTION("""COMPUTED_VALUE"""),"P4142")</f>
        <v>P4142</v>
      </c>
      <c r="G1517" s="1">
        <f>IFERROR(__xludf.DUMMYFUNCTION("""COMPUTED_VALUE"""),270.0)</f>
        <v>270</v>
      </c>
    </row>
    <row r="1518">
      <c r="A1518" s="1" t="str">
        <f t="shared" si="1"/>
        <v>EN P5001 2</v>
      </c>
      <c r="C1518" s="1" t="str">
        <f t="shared" si="2"/>
        <v>PT P5001</v>
      </c>
      <c r="E1518" s="1" t="str">
        <f>IFERROR(__xludf.DUMMYFUNCTION("SPLIT(A:A,"" "",TRUE,TRUE)"),"EN")</f>
        <v>EN</v>
      </c>
      <c r="F1518" s="1" t="str">
        <f>IFERROR(__xludf.DUMMYFUNCTION("""COMPUTED_VALUE"""),"P5001")</f>
        <v>P5001</v>
      </c>
      <c r="G1518" s="1">
        <f>IFERROR(__xludf.DUMMYFUNCTION("""COMPUTED_VALUE"""),2.0)</f>
        <v>2</v>
      </c>
    </row>
    <row r="1519">
      <c r="A1519" s="1" t="str">
        <f t="shared" si="1"/>
        <v>EN P3217 96</v>
      </c>
      <c r="C1519" s="1" t="str">
        <f t="shared" si="2"/>
        <v>PT P3217</v>
      </c>
      <c r="E1519" s="1" t="str">
        <f>IFERROR(__xludf.DUMMYFUNCTION("SPLIT(A:A,"" "",TRUE,TRUE)"),"EN")</f>
        <v>EN</v>
      </c>
      <c r="F1519" s="1" t="str">
        <f>IFERROR(__xludf.DUMMYFUNCTION("""COMPUTED_VALUE"""),"P3217")</f>
        <v>P3217</v>
      </c>
      <c r="G1519" s="1">
        <f>IFERROR(__xludf.DUMMYFUNCTION("""COMPUTED_VALUE"""),96.0)</f>
        <v>96</v>
      </c>
    </row>
    <row r="1520">
      <c r="A1520" s="1" t="str">
        <f t="shared" si="1"/>
        <v>EN P2655 277</v>
      </c>
      <c r="C1520" s="1" t="str">
        <f t="shared" si="2"/>
        <v>PT P2655</v>
      </c>
      <c r="E1520" s="1" t="str">
        <f>IFERROR(__xludf.DUMMYFUNCTION("SPLIT(A:A,"" "",TRUE,TRUE)"),"EN")</f>
        <v>EN</v>
      </c>
      <c r="F1520" s="1" t="str">
        <f>IFERROR(__xludf.DUMMYFUNCTION("""COMPUTED_VALUE"""),"P2655")</f>
        <v>P2655</v>
      </c>
      <c r="G1520" s="1">
        <f>IFERROR(__xludf.DUMMYFUNCTION("""COMPUTED_VALUE"""),277.0)</f>
        <v>277</v>
      </c>
    </row>
    <row r="1521">
      <c r="A1521" s="1" t="str">
        <f t="shared" si="1"/>
        <v>EN P1676 113</v>
      </c>
      <c r="C1521" s="1" t="str">
        <f t="shared" si="2"/>
        <v>PT P1676</v>
      </c>
      <c r="E1521" s="1" t="str">
        <f>IFERROR(__xludf.DUMMYFUNCTION("SPLIT(A:A,"" "",TRUE,TRUE)"),"EN")</f>
        <v>EN</v>
      </c>
      <c r="F1521" s="1" t="str">
        <f>IFERROR(__xludf.DUMMYFUNCTION("""COMPUTED_VALUE"""),"P1676")</f>
        <v>P1676</v>
      </c>
      <c r="G1521" s="1">
        <f>IFERROR(__xludf.DUMMYFUNCTION("""COMPUTED_VALUE"""),113.0)</f>
        <v>113</v>
      </c>
    </row>
    <row r="1522">
      <c r="A1522" s="1" t="str">
        <f t="shared" si="1"/>
        <v>EN P5285 269</v>
      </c>
      <c r="C1522" s="1" t="str">
        <f t="shared" si="2"/>
        <v>PT P5285</v>
      </c>
      <c r="E1522" s="1" t="str">
        <f>IFERROR(__xludf.DUMMYFUNCTION("SPLIT(A:A,"" "",TRUE,TRUE)"),"EN")</f>
        <v>EN</v>
      </c>
      <c r="F1522" s="1" t="str">
        <f>IFERROR(__xludf.DUMMYFUNCTION("""COMPUTED_VALUE"""),"P5285")</f>
        <v>P5285</v>
      </c>
      <c r="G1522" s="1">
        <f>IFERROR(__xludf.DUMMYFUNCTION("""COMPUTED_VALUE"""),269.0)</f>
        <v>269</v>
      </c>
    </row>
    <row r="1523">
      <c r="A1523" s="1" t="str">
        <f t="shared" si="1"/>
        <v>EN P1604 20</v>
      </c>
      <c r="C1523" s="1" t="str">
        <f t="shared" si="2"/>
        <v>PT P1604</v>
      </c>
      <c r="E1523" s="1" t="str">
        <f>IFERROR(__xludf.DUMMYFUNCTION("SPLIT(A:A,"" "",TRUE,TRUE)"),"EN")</f>
        <v>EN</v>
      </c>
      <c r="F1523" s="1" t="str">
        <f>IFERROR(__xludf.DUMMYFUNCTION("""COMPUTED_VALUE"""),"P1604")</f>
        <v>P1604</v>
      </c>
      <c r="G1523" s="1">
        <f>IFERROR(__xludf.DUMMYFUNCTION("""COMPUTED_VALUE"""),20.0)</f>
        <v>20</v>
      </c>
    </row>
    <row r="1524">
      <c r="A1524" s="1" t="str">
        <f t="shared" si="1"/>
        <v>EN P1405 37</v>
      </c>
      <c r="C1524" s="1" t="str">
        <f t="shared" si="2"/>
        <v>PT P1405</v>
      </c>
      <c r="E1524" s="1" t="str">
        <f>IFERROR(__xludf.DUMMYFUNCTION("SPLIT(A:A,"" "",TRUE,TRUE)"),"EN")</f>
        <v>EN</v>
      </c>
      <c r="F1524" s="1" t="str">
        <f>IFERROR(__xludf.DUMMYFUNCTION("""COMPUTED_VALUE"""),"P1405")</f>
        <v>P1405</v>
      </c>
      <c r="G1524" s="1">
        <f>IFERROR(__xludf.DUMMYFUNCTION("""COMPUTED_VALUE"""),37.0)</f>
        <v>37</v>
      </c>
    </row>
    <row r="1525">
      <c r="A1525" s="1" t="str">
        <f t="shared" si="1"/>
        <v>EN P5650 68</v>
      </c>
      <c r="C1525" s="1" t="str">
        <f t="shared" si="2"/>
        <v>PT P5650</v>
      </c>
      <c r="E1525" s="1" t="str">
        <f>IFERROR(__xludf.DUMMYFUNCTION("SPLIT(A:A,"" "",TRUE,TRUE)"),"EN")</f>
        <v>EN</v>
      </c>
      <c r="F1525" s="1" t="str">
        <f>IFERROR(__xludf.DUMMYFUNCTION("""COMPUTED_VALUE"""),"P5650")</f>
        <v>P5650</v>
      </c>
      <c r="G1525" s="1">
        <f>IFERROR(__xludf.DUMMYFUNCTION("""COMPUTED_VALUE"""),68.0)</f>
        <v>68</v>
      </c>
    </row>
    <row r="1526">
      <c r="A1526" s="1" t="str">
        <f t="shared" si="1"/>
        <v>EN P4683 156</v>
      </c>
      <c r="C1526" s="1" t="str">
        <f t="shared" si="2"/>
        <v>PT P4683</v>
      </c>
      <c r="E1526" s="1" t="str">
        <f>IFERROR(__xludf.DUMMYFUNCTION("SPLIT(A:A,"" "",TRUE,TRUE)"),"EN")</f>
        <v>EN</v>
      </c>
      <c r="F1526" s="1" t="str">
        <f>IFERROR(__xludf.DUMMYFUNCTION("""COMPUTED_VALUE"""),"P4683")</f>
        <v>P4683</v>
      </c>
      <c r="G1526" s="1">
        <f>IFERROR(__xludf.DUMMYFUNCTION("""COMPUTED_VALUE"""),156.0)</f>
        <v>156</v>
      </c>
    </row>
    <row r="1527">
      <c r="A1527" s="1" t="str">
        <f t="shared" si="1"/>
        <v>EN P3141 289</v>
      </c>
      <c r="C1527" s="1" t="str">
        <f t="shared" si="2"/>
        <v>PT P3141</v>
      </c>
      <c r="E1527" s="1" t="str">
        <f>IFERROR(__xludf.DUMMYFUNCTION("SPLIT(A:A,"" "",TRUE,TRUE)"),"EN")</f>
        <v>EN</v>
      </c>
      <c r="F1527" s="1" t="str">
        <f>IFERROR(__xludf.DUMMYFUNCTION("""COMPUTED_VALUE"""),"P3141")</f>
        <v>P3141</v>
      </c>
      <c r="G1527" s="1">
        <f>IFERROR(__xludf.DUMMYFUNCTION("""COMPUTED_VALUE"""),289.0)</f>
        <v>289</v>
      </c>
    </row>
    <row r="1528">
      <c r="A1528" s="1" t="str">
        <f t="shared" si="1"/>
        <v>EN P1491 328</v>
      </c>
      <c r="C1528" s="1" t="str">
        <f t="shared" si="2"/>
        <v>PT P1491</v>
      </c>
      <c r="E1528" s="1" t="str">
        <f>IFERROR(__xludf.DUMMYFUNCTION("SPLIT(A:A,"" "",TRUE,TRUE)"),"EN")</f>
        <v>EN</v>
      </c>
      <c r="F1528" s="1" t="str">
        <f>IFERROR(__xludf.DUMMYFUNCTION("""COMPUTED_VALUE"""),"P1491")</f>
        <v>P1491</v>
      </c>
      <c r="G1528" s="1">
        <f>IFERROR(__xludf.DUMMYFUNCTION("""COMPUTED_VALUE"""),328.0)</f>
        <v>328</v>
      </c>
    </row>
    <row r="1529">
      <c r="A1529" s="1" t="str">
        <f t="shared" si="1"/>
        <v>EN P1302 37</v>
      </c>
      <c r="C1529" s="1" t="str">
        <f t="shared" si="2"/>
        <v>PT P1302</v>
      </c>
      <c r="E1529" s="1" t="str">
        <f>IFERROR(__xludf.DUMMYFUNCTION("SPLIT(A:A,"" "",TRUE,TRUE)"),"EN")</f>
        <v>EN</v>
      </c>
      <c r="F1529" s="1" t="str">
        <f>IFERROR(__xludf.DUMMYFUNCTION("""COMPUTED_VALUE"""),"P1302")</f>
        <v>P1302</v>
      </c>
      <c r="G1529" s="1">
        <f>IFERROR(__xludf.DUMMYFUNCTION("""COMPUTED_VALUE"""),37.0)</f>
        <v>37</v>
      </c>
    </row>
    <row r="1530">
      <c r="A1530" s="1" t="str">
        <f t="shared" si="1"/>
        <v>EN P2184 122</v>
      </c>
      <c r="C1530" s="1" t="str">
        <f t="shared" si="2"/>
        <v>PT P2184</v>
      </c>
      <c r="E1530" s="1" t="str">
        <f>IFERROR(__xludf.DUMMYFUNCTION("SPLIT(A:A,"" "",TRUE,TRUE)"),"EN")</f>
        <v>EN</v>
      </c>
      <c r="F1530" s="1" t="str">
        <f>IFERROR(__xludf.DUMMYFUNCTION("""COMPUTED_VALUE"""),"P2184")</f>
        <v>P2184</v>
      </c>
      <c r="G1530" s="1">
        <f>IFERROR(__xludf.DUMMYFUNCTION("""COMPUTED_VALUE"""),122.0)</f>
        <v>122</v>
      </c>
    </row>
    <row r="1531">
      <c r="A1531" s="1" t="str">
        <f t="shared" si="1"/>
        <v>EN P600 248</v>
      </c>
      <c r="C1531" s="1" t="str">
        <f t="shared" si="2"/>
        <v>PT P600</v>
      </c>
      <c r="E1531" s="1" t="str">
        <f>IFERROR(__xludf.DUMMYFUNCTION("SPLIT(A:A,"" "",TRUE,TRUE)"),"EN")</f>
        <v>EN</v>
      </c>
      <c r="F1531" s="1" t="str">
        <f>IFERROR(__xludf.DUMMYFUNCTION("""COMPUTED_VALUE"""),"P600")</f>
        <v>P600</v>
      </c>
      <c r="G1531" s="1">
        <f>IFERROR(__xludf.DUMMYFUNCTION("""COMPUTED_VALUE"""),248.0)</f>
        <v>248</v>
      </c>
    </row>
    <row r="1532">
      <c r="A1532" s="1" t="str">
        <f t="shared" si="1"/>
        <v>EN P266 312</v>
      </c>
      <c r="C1532" s="1" t="str">
        <f t="shared" si="2"/>
        <v>PT P266</v>
      </c>
      <c r="E1532" s="1" t="str">
        <f>IFERROR(__xludf.DUMMYFUNCTION("SPLIT(A:A,"" "",TRUE,TRUE)"),"EN")</f>
        <v>EN</v>
      </c>
      <c r="F1532" s="1" t="str">
        <f>IFERROR(__xludf.DUMMYFUNCTION("""COMPUTED_VALUE"""),"P266")</f>
        <v>P266</v>
      </c>
      <c r="G1532" s="1">
        <f>IFERROR(__xludf.DUMMYFUNCTION("""COMPUTED_VALUE"""),312.0)</f>
        <v>312</v>
      </c>
    </row>
    <row r="1533">
      <c r="A1533" s="1" t="str">
        <f t="shared" si="1"/>
        <v>EN P1142 265</v>
      </c>
      <c r="C1533" s="1" t="str">
        <f t="shared" si="2"/>
        <v>PT P1142</v>
      </c>
      <c r="E1533" s="1" t="str">
        <f>IFERROR(__xludf.DUMMYFUNCTION("SPLIT(A:A,"" "",TRUE,TRUE)"),"EN")</f>
        <v>EN</v>
      </c>
      <c r="F1533" s="1" t="str">
        <f>IFERROR(__xludf.DUMMYFUNCTION("""COMPUTED_VALUE"""),"P1142")</f>
        <v>P1142</v>
      </c>
      <c r="G1533" s="1">
        <f>IFERROR(__xludf.DUMMYFUNCTION("""COMPUTED_VALUE"""),265.0)</f>
        <v>265</v>
      </c>
    </row>
    <row r="1534">
      <c r="A1534" s="1" t="str">
        <f t="shared" si="1"/>
        <v>EN P5639 182</v>
      </c>
      <c r="C1534" s="1" t="str">
        <f t="shared" si="2"/>
        <v>PT P5639</v>
      </c>
      <c r="E1534" s="1" t="str">
        <f>IFERROR(__xludf.DUMMYFUNCTION("SPLIT(A:A,"" "",TRUE,TRUE)"),"EN")</f>
        <v>EN</v>
      </c>
      <c r="F1534" s="1" t="str">
        <f>IFERROR(__xludf.DUMMYFUNCTION("""COMPUTED_VALUE"""),"P5639")</f>
        <v>P5639</v>
      </c>
      <c r="G1534" s="1">
        <f>IFERROR(__xludf.DUMMYFUNCTION("""COMPUTED_VALUE"""),182.0)</f>
        <v>182</v>
      </c>
    </row>
    <row r="1535">
      <c r="A1535" s="1" t="str">
        <f t="shared" si="1"/>
        <v>EN P4784 185</v>
      </c>
      <c r="C1535" s="1" t="str">
        <f t="shared" si="2"/>
        <v>PT P4784</v>
      </c>
      <c r="E1535" s="1" t="str">
        <f>IFERROR(__xludf.DUMMYFUNCTION("SPLIT(A:A,"" "",TRUE,TRUE)"),"EN")</f>
        <v>EN</v>
      </c>
      <c r="F1535" s="1" t="str">
        <f>IFERROR(__xludf.DUMMYFUNCTION("""COMPUTED_VALUE"""),"P4784")</f>
        <v>P4784</v>
      </c>
      <c r="G1535" s="1">
        <f>IFERROR(__xludf.DUMMYFUNCTION("""COMPUTED_VALUE"""),185.0)</f>
        <v>185</v>
      </c>
    </row>
    <row r="1536">
      <c r="A1536" s="1" t="str">
        <f t="shared" si="1"/>
        <v>EN P905 318</v>
      </c>
      <c r="C1536" s="1" t="str">
        <f t="shared" si="2"/>
        <v>PT P905</v>
      </c>
      <c r="E1536" s="1" t="str">
        <f>IFERROR(__xludf.DUMMYFUNCTION("SPLIT(A:A,"" "",TRUE,TRUE)"),"EN")</f>
        <v>EN</v>
      </c>
      <c r="F1536" s="1" t="str">
        <f>IFERROR(__xludf.DUMMYFUNCTION("""COMPUTED_VALUE"""),"P905")</f>
        <v>P905</v>
      </c>
      <c r="G1536" s="1">
        <f>IFERROR(__xludf.DUMMYFUNCTION("""COMPUTED_VALUE"""),318.0)</f>
        <v>318</v>
      </c>
    </row>
    <row r="1537">
      <c r="A1537" s="1" t="str">
        <f t="shared" si="1"/>
        <v>EN P905 352</v>
      </c>
      <c r="C1537" s="1" t="str">
        <f t="shared" si="2"/>
        <v>PT P905</v>
      </c>
      <c r="E1537" s="1" t="str">
        <f>IFERROR(__xludf.DUMMYFUNCTION("SPLIT(A:A,"" "",TRUE,TRUE)"),"EN")</f>
        <v>EN</v>
      </c>
      <c r="F1537" s="1" t="str">
        <f>IFERROR(__xludf.DUMMYFUNCTION("""COMPUTED_VALUE"""),"P905")</f>
        <v>P905</v>
      </c>
      <c r="G1537" s="1">
        <f>IFERROR(__xludf.DUMMYFUNCTION("""COMPUTED_VALUE"""),352.0)</f>
        <v>352</v>
      </c>
    </row>
    <row r="1538">
      <c r="A1538" s="1" t="str">
        <f t="shared" si="1"/>
        <v>EN P5120 122</v>
      </c>
      <c r="C1538" s="1" t="str">
        <f t="shared" si="2"/>
        <v>PT P5120</v>
      </c>
      <c r="E1538" s="1" t="str">
        <f>IFERROR(__xludf.DUMMYFUNCTION("SPLIT(A:A,"" "",TRUE,TRUE)"),"EN")</f>
        <v>EN</v>
      </c>
      <c r="F1538" s="1" t="str">
        <f>IFERROR(__xludf.DUMMYFUNCTION("""COMPUTED_VALUE"""),"P5120")</f>
        <v>P5120</v>
      </c>
      <c r="G1538" s="1">
        <f>IFERROR(__xludf.DUMMYFUNCTION("""COMPUTED_VALUE"""),122.0)</f>
        <v>122</v>
      </c>
    </row>
    <row r="1539">
      <c r="A1539" s="1" t="str">
        <f t="shared" si="1"/>
        <v>EN P2869 340</v>
      </c>
      <c r="C1539" s="1" t="str">
        <f t="shared" si="2"/>
        <v>PT P2869</v>
      </c>
      <c r="E1539" s="1" t="str">
        <f>IFERROR(__xludf.DUMMYFUNCTION("SPLIT(A:A,"" "",TRUE,TRUE)"),"EN")</f>
        <v>EN</v>
      </c>
      <c r="F1539" s="1" t="str">
        <f>IFERROR(__xludf.DUMMYFUNCTION("""COMPUTED_VALUE"""),"P2869")</f>
        <v>P2869</v>
      </c>
      <c r="G1539" s="1">
        <f>IFERROR(__xludf.DUMMYFUNCTION("""COMPUTED_VALUE"""),340.0)</f>
        <v>340</v>
      </c>
    </row>
    <row r="1540">
      <c r="A1540" s="1" t="str">
        <f t="shared" si="1"/>
        <v>EN P1556 306</v>
      </c>
      <c r="C1540" s="1" t="str">
        <f t="shared" si="2"/>
        <v>PT P1556</v>
      </c>
      <c r="E1540" s="1" t="str">
        <f>IFERROR(__xludf.DUMMYFUNCTION("SPLIT(A:A,"" "",TRUE,TRUE)"),"EN")</f>
        <v>EN</v>
      </c>
      <c r="F1540" s="1" t="str">
        <f>IFERROR(__xludf.DUMMYFUNCTION("""COMPUTED_VALUE"""),"P1556")</f>
        <v>P1556</v>
      </c>
      <c r="G1540" s="1">
        <f>IFERROR(__xludf.DUMMYFUNCTION("""COMPUTED_VALUE"""),306.0)</f>
        <v>306</v>
      </c>
    </row>
    <row r="1541">
      <c r="A1541" s="1" t="str">
        <f t="shared" si="1"/>
        <v>EN P902 72</v>
      </c>
      <c r="C1541" s="1" t="str">
        <f t="shared" si="2"/>
        <v>PT P902</v>
      </c>
      <c r="E1541" s="1" t="str">
        <f>IFERROR(__xludf.DUMMYFUNCTION("SPLIT(A:A,"" "",TRUE,TRUE)"),"EN")</f>
        <v>EN</v>
      </c>
      <c r="F1541" s="1" t="str">
        <f>IFERROR(__xludf.DUMMYFUNCTION("""COMPUTED_VALUE"""),"P902")</f>
        <v>P902</v>
      </c>
      <c r="G1541" s="1">
        <f>IFERROR(__xludf.DUMMYFUNCTION("""COMPUTED_VALUE"""),72.0)</f>
        <v>72</v>
      </c>
    </row>
    <row r="1542">
      <c r="A1542" s="1" t="str">
        <f t="shared" si="1"/>
        <v>EN P4813 307</v>
      </c>
      <c r="C1542" s="1" t="str">
        <f t="shared" si="2"/>
        <v>PT P4813</v>
      </c>
      <c r="E1542" s="1" t="str">
        <f>IFERROR(__xludf.DUMMYFUNCTION("SPLIT(A:A,"" "",TRUE,TRUE)"),"EN")</f>
        <v>EN</v>
      </c>
      <c r="F1542" s="1" t="str">
        <f>IFERROR(__xludf.DUMMYFUNCTION("""COMPUTED_VALUE"""),"P4813")</f>
        <v>P4813</v>
      </c>
      <c r="G1542" s="1">
        <f>IFERROR(__xludf.DUMMYFUNCTION("""COMPUTED_VALUE"""),307.0)</f>
        <v>307</v>
      </c>
    </row>
    <row r="1543">
      <c r="A1543" s="1" t="str">
        <f t="shared" si="1"/>
        <v>EN P1553 56</v>
      </c>
      <c r="C1543" s="1" t="str">
        <f t="shared" si="2"/>
        <v>PT P1553</v>
      </c>
      <c r="E1543" s="1" t="str">
        <f>IFERROR(__xludf.DUMMYFUNCTION("SPLIT(A:A,"" "",TRUE,TRUE)"),"EN")</f>
        <v>EN</v>
      </c>
      <c r="F1543" s="1" t="str">
        <f>IFERROR(__xludf.DUMMYFUNCTION("""COMPUTED_VALUE"""),"P1553")</f>
        <v>P1553</v>
      </c>
      <c r="G1543" s="1">
        <f>IFERROR(__xludf.DUMMYFUNCTION("""COMPUTED_VALUE"""),56.0)</f>
        <v>56</v>
      </c>
    </row>
    <row r="1544">
      <c r="A1544" s="1" t="str">
        <f t="shared" si="1"/>
        <v>EN P4143 50</v>
      </c>
      <c r="C1544" s="1" t="str">
        <f t="shared" si="2"/>
        <v>PT P4143</v>
      </c>
      <c r="E1544" s="1" t="str">
        <f>IFERROR(__xludf.DUMMYFUNCTION("SPLIT(A:A,"" "",TRUE,TRUE)"),"EN")</f>
        <v>EN</v>
      </c>
      <c r="F1544" s="1" t="str">
        <f>IFERROR(__xludf.DUMMYFUNCTION("""COMPUTED_VALUE"""),"P4143")</f>
        <v>P4143</v>
      </c>
      <c r="G1544" s="1">
        <f>IFERROR(__xludf.DUMMYFUNCTION("""COMPUTED_VALUE"""),50.0)</f>
        <v>50</v>
      </c>
    </row>
    <row r="1545">
      <c r="A1545" s="1" t="str">
        <f t="shared" si="1"/>
        <v>EN P5961 72</v>
      </c>
      <c r="C1545" s="1" t="str">
        <f t="shared" si="2"/>
        <v>PT P5961</v>
      </c>
      <c r="E1545" s="1" t="str">
        <f>IFERROR(__xludf.DUMMYFUNCTION("SPLIT(A:A,"" "",TRUE,TRUE)"),"EN")</f>
        <v>EN</v>
      </c>
      <c r="F1545" s="1" t="str">
        <f>IFERROR(__xludf.DUMMYFUNCTION("""COMPUTED_VALUE"""),"P5961")</f>
        <v>P5961</v>
      </c>
      <c r="G1545" s="1">
        <f>IFERROR(__xludf.DUMMYFUNCTION("""COMPUTED_VALUE"""),72.0)</f>
        <v>72</v>
      </c>
    </row>
    <row r="1546">
      <c r="A1546" s="1" t="str">
        <f t="shared" si="1"/>
        <v>EN P64 377</v>
      </c>
      <c r="C1546" s="1" t="str">
        <f t="shared" si="2"/>
        <v>PT P64</v>
      </c>
      <c r="E1546" s="1" t="str">
        <f>IFERROR(__xludf.DUMMYFUNCTION("SPLIT(A:A,"" "",TRUE,TRUE)"),"EN")</f>
        <v>EN</v>
      </c>
      <c r="F1546" s="1" t="str">
        <f>IFERROR(__xludf.DUMMYFUNCTION("""COMPUTED_VALUE"""),"P64")</f>
        <v>P64</v>
      </c>
      <c r="G1546" s="1">
        <f>IFERROR(__xludf.DUMMYFUNCTION("""COMPUTED_VALUE"""),377.0)</f>
        <v>377</v>
      </c>
    </row>
    <row r="1547">
      <c r="A1547" s="1" t="str">
        <f t="shared" si="1"/>
        <v>EN P2983 363</v>
      </c>
      <c r="C1547" s="1" t="str">
        <f t="shared" si="2"/>
        <v>PT P2983</v>
      </c>
      <c r="E1547" s="1" t="str">
        <f>IFERROR(__xludf.DUMMYFUNCTION("SPLIT(A:A,"" "",TRUE,TRUE)"),"EN")</f>
        <v>EN</v>
      </c>
      <c r="F1547" s="1" t="str">
        <f>IFERROR(__xludf.DUMMYFUNCTION("""COMPUTED_VALUE"""),"P2983")</f>
        <v>P2983</v>
      </c>
      <c r="G1547" s="1">
        <f>IFERROR(__xludf.DUMMYFUNCTION("""COMPUTED_VALUE"""),363.0)</f>
        <v>363</v>
      </c>
    </row>
    <row r="1548">
      <c r="A1548" s="1" t="str">
        <f t="shared" si="1"/>
        <v>EN P2164 378</v>
      </c>
      <c r="C1548" s="1" t="str">
        <f t="shared" si="2"/>
        <v>PT P2164</v>
      </c>
      <c r="E1548" s="1" t="str">
        <f>IFERROR(__xludf.DUMMYFUNCTION("SPLIT(A:A,"" "",TRUE,TRUE)"),"EN")</f>
        <v>EN</v>
      </c>
      <c r="F1548" s="1" t="str">
        <f>IFERROR(__xludf.DUMMYFUNCTION("""COMPUTED_VALUE"""),"P2164")</f>
        <v>P2164</v>
      </c>
      <c r="G1548" s="1">
        <f>IFERROR(__xludf.DUMMYFUNCTION("""COMPUTED_VALUE"""),378.0)</f>
        <v>378</v>
      </c>
    </row>
    <row r="1549">
      <c r="A1549" s="1" t="str">
        <f t="shared" si="1"/>
        <v>EN P2691 197</v>
      </c>
      <c r="C1549" s="1" t="str">
        <f t="shared" si="2"/>
        <v>PT P2691</v>
      </c>
      <c r="E1549" s="1" t="str">
        <f>IFERROR(__xludf.DUMMYFUNCTION("SPLIT(A:A,"" "",TRUE,TRUE)"),"EN")</f>
        <v>EN</v>
      </c>
      <c r="F1549" s="1" t="str">
        <f>IFERROR(__xludf.DUMMYFUNCTION("""COMPUTED_VALUE"""),"P2691")</f>
        <v>P2691</v>
      </c>
      <c r="G1549" s="1">
        <f>IFERROR(__xludf.DUMMYFUNCTION("""COMPUTED_VALUE"""),197.0)</f>
        <v>197</v>
      </c>
    </row>
    <row r="1550">
      <c r="A1550" s="1" t="str">
        <f t="shared" si="1"/>
        <v>EN P3644 380</v>
      </c>
      <c r="C1550" s="1" t="str">
        <f t="shared" si="2"/>
        <v>PT P3644</v>
      </c>
      <c r="E1550" s="1" t="str">
        <f>IFERROR(__xludf.DUMMYFUNCTION("SPLIT(A:A,"" "",TRUE,TRUE)"),"EN")</f>
        <v>EN</v>
      </c>
      <c r="F1550" s="1" t="str">
        <f>IFERROR(__xludf.DUMMYFUNCTION("""COMPUTED_VALUE"""),"P3644")</f>
        <v>P3644</v>
      </c>
      <c r="G1550" s="1">
        <f>IFERROR(__xludf.DUMMYFUNCTION("""COMPUTED_VALUE"""),380.0)</f>
        <v>380</v>
      </c>
    </row>
    <row r="1551">
      <c r="A1551" s="1" t="str">
        <f t="shared" si="1"/>
        <v>EN P2901 200</v>
      </c>
      <c r="C1551" s="1" t="str">
        <f t="shared" si="2"/>
        <v>PT P2901</v>
      </c>
      <c r="E1551" s="1" t="str">
        <f>IFERROR(__xludf.DUMMYFUNCTION("SPLIT(A:A,"" "",TRUE,TRUE)"),"EN")</f>
        <v>EN</v>
      </c>
      <c r="F1551" s="1" t="str">
        <f>IFERROR(__xludf.DUMMYFUNCTION("""COMPUTED_VALUE"""),"P2901")</f>
        <v>P2901</v>
      </c>
      <c r="G1551" s="1">
        <f>IFERROR(__xludf.DUMMYFUNCTION("""COMPUTED_VALUE"""),200.0)</f>
        <v>200</v>
      </c>
    </row>
    <row r="1552">
      <c r="A1552" s="1" t="str">
        <f t="shared" si="1"/>
        <v>EN P4322 80</v>
      </c>
      <c r="C1552" s="1" t="str">
        <f t="shared" si="2"/>
        <v>PT P4322</v>
      </c>
      <c r="E1552" s="1" t="str">
        <f>IFERROR(__xludf.DUMMYFUNCTION("SPLIT(A:A,"" "",TRUE,TRUE)"),"EN")</f>
        <v>EN</v>
      </c>
      <c r="F1552" s="1" t="str">
        <f>IFERROR(__xludf.DUMMYFUNCTION("""COMPUTED_VALUE"""),"P4322")</f>
        <v>P4322</v>
      </c>
      <c r="G1552" s="1">
        <f>IFERROR(__xludf.DUMMYFUNCTION("""COMPUTED_VALUE"""),80.0)</f>
        <v>80</v>
      </c>
    </row>
    <row r="1553">
      <c r="A1553" s="1" t="str">
        <f t="shared" si="1"/>
        <v>EN P4267 84</v>
      </c>
      <c r="C1553" s="1" t="str">
        <f t="shared" si="2"/>
        <v>PT P4267</v>
      </c>
      <c r="E1553" s="1" t="str">
        <f>IFERROR(__xludf.DUMMYFUNCTION("SPLIT(A:A,"" "",TRUE,TRUE)"),"EN")</f>
        <v>EN</v>
      </c>
      <c r="F1553" s="1" t="str">
        <f>IFERROR(__xludf.DUMMYFUNCTION("""COMPUTED_VALUE"""),"P4267")</f>
        <v>P4267</v>
      </c>
      <c r="G1553" s="1">
        <f>IFERROR(__xludf.DUMMYFUNCTION("""COMPUTED_VALUE"""),84.0)</f>
        <v>84</v>
      </c>
    </row>
    <row r="1554">
      <c r="A1554" s="1" t="str">
        <f t="shared" si="1"/>
        <v>EN P4828 251</v>
      </c>
      <c r="C1554" s="1" t="str">
        <f t="shared" si="2"/>
        <v>PT P4828</v>
      </c>
      <c r="E1554" s="1" t="str">
        <f>IFERROR(__xludf.DUMMYFUNCTION("SPLIT(A:A,"" "",TRUE,TRUE)"),"EN")</f>
        <v>EN</v>
      </c>
      <c r="F1554" s="1" t="str">
        <f>IFERROR(__xludf.DUMMYFUNCTION("""COMPUTED_VALUE"""),"P4828")</f>
        <v>P4828</v>
      </c>
      <c r="G1554" s="1">
        <f>IFERROR(__xludf.DUMMYFUNCTION("""COMPUTED_VALUE"""),251.0)</f>
        <v>251</v>
      </c>
    </row>
    <row r="1555">
      <c r="A1555" s="1" t="str">
        <f t="shared" si="1"/>
        <v>EN P5991 177</v>
      </c>
      <c r="C1555" s="1" t="str">
        <f t="shared" si="2"/>
        <v>PT P5991</v>
      </c>
      <c r="E1555" s="1" t="str">
        <f>IFERROR(__xludf.DUMMYFUNCTION("SPLIT(A:A,"" "",TRUE,TRUE)"),"EN")</f>
        <v>EN</v>
      </c>
      <c r="F1555" s="1" t="str">
        <f>IFERROR(__xludf.DUMMYFUNCTION("""COMPUTED_VALUE"""),"P5991")</f>
        <v>P5991</v>
      </c>
      <c r="G1555" s="1">
        <f>IFERROR(__xludf.DUMMYFUNCTION("""COMPUTED_VALUE"""),177.0)</f>
        <v>177</v>
      </c>
    </row>
    <row r="1556">
      <c r="A1556" s="1" t="str">
        <f t="shared" si="1"/>
        <v>EN P2320 37</v>
      </c>
      <c r="C1556" s="1" t="str">
        <f t="shared" si="2"/>
        <v>PT P2320</v>
      </c>
      <c r="E1556" s="1" t="str">
        <f>IFERROR(__xludf.DUMMYFUNCTION("SPLIT(A:A,"" "",TRUE,TRUE)"),"EN")</f>
        <v>EN</v>
      </c>
      <c r="F1556" s="1" t="str">
        <f>IFERROR(__xludf.DUMMYFUNCTION("""COMPUTED_VALUE"""),"P2320")</f>
        <v>P2320</v>
      </c>
      <c r="G1556" s="1">
        <f>IFERROR(__xludf.DUMMYFUNCTION("""COMPUTED_VALUE"""),37.0)</f>
        <v>37</v>
      </c>
    </row>
    <row r="1557">
      <c r="A1557" s="1" t="str">
        <f t="shared" si="1"/>
        <v>EN P2444 389</v>
      </c>
      <c r="C1557" s="1" t="str">
        <f t="shared" si="2"/>
        <v>PT P2444</v>
      </c>
      <c r="E1557" s="1" t="str">
        <f>IFERROR(__xludf.DUMMYFUNCTION("SPLIT(A:A,"" "",TRUE,TRUE)"),"EN")</f>
        <v>EN</v>
      </c>
      <c r="F1557" s="1" t="str">
        <f>IFERROR(__xludf.DUMMYFUNCTION("""COMPUTED_VALUE"""),"P2444")</f>
        <v>P2444</v>
      </c>
      <c r="G1557" s="1">
        <f>IFERROR(__xludf.DUMMYFUNCTION("""COMPUTED_VALUE"""),389.0)</f>
        <v>389</v>
      </c>
    </row>
    <row r="1558">
      <c r="A1558" s="1" t="str">
        <f t="shared" si="1"/>
        <v>EN P4365 382</v>
      </c>
      <c r="C1558" s="1" t="str">
        <f t="shared" si="2"/>
        <v>PT P4365</v>
      </c>
      <c r="E1558" s="1" t="str">
        <f>IFERROR(__xludf.DUMMYFUNCTION("SPLIT(A:A,"" "",TRUE,TRUE)"),"EN")</f>
        <v>EN</v>
      </c>
      <c r="F1558" s="1" t="str">
        <f>IFERROR(__xludf.DUMMYFUNCTION("""COMPUTED_VALUE"""),"P4365")</f>
        <v>P4365</v>
      </c>
      <c r="G1558" s="1">
        <f>IFERROR(__xludf.DUMMYFUNCTION("""COMPUTED_VALUE"""),382.0)</f>
        <v>382</v>
      </c>
    </row>
    <row r="1559">
      <c r="A1559" s="1" t="str">
        <f t="shared" si="1"/>
        <v>EN P876 274</v>
      </c>
      <c r="C1559" s="1" t="str">
        <f t="shared" si="2"/>
        <v>PT P876</v>
      </c>
      <c r="E1559" s="1" t="str">
        <f>IFERROR(__xludf.DUMMYFUNCTION("SPLIT(A:A,"" "",TRUE,TRUE)"),"EN")</f>
        <v>EN</v>
      </c>
      <c r="F1559" s="1" t="str">
        <f>IFERROR(__xludf.DUMMYFUNCTION("""COMPUTED_VALUE"""),"P876")</f>
        <v>P876</v>
      </c>
      <c r="G1559" s="1">
        <f>IFERROR(__xludf.DUMMYFUNCTION("""COMPUTED_VALUE"""),274.0)</f>
        <v>274</v>
      </c>
    </row>
    <row r="1560">
      <c r="A1560" s="1" t="str">
        <f t="shared" si="1"/>
        <v>EN P2661 166</v>
      </c>
      <c r="C1560" s="1" t="str">
        <f t="shared" si="2"/>
        <v>PT P2661</v>
      </c>
      <c r="E1560" s="1" t="str">
        <f>IFERROR(__xludf.DUMMYFUNCTION("SPLIT(A:A,"" "",TRUE,TRUE)"),"EN")</f>
        <v>EN</v>
      </c>
      <c r="F1560" s="1" t="str">
        <f>IFERROR(__xludf.DUMMYFUNCTION("""COMPUTED_VALUE"""),"P2661")</f>
        <v>P2661</v>
      </c>
      <c r="G1560" s="1">
        <f>IFERROR(__xludf.DUMMYFUNCTION("""COMPUTED_VALUE"""),166.0)</f>
        <v>166</v>
      </c>
    </row>
    <row r="1561">
      <c r="A1561" s="1" t="str">
        <f t="shared" si="1"/>
        <v>EN P4030 287</v>
      </c>
      <c r="C1561" s="1" t="str">
        <f t="shared" si="2"/>
        <v>PT P4030</v>
      </c>
      <c r="E1561" s="1" t="str">
        <f>IFERROR(__xludf.DUMMYFUNCTION("SPLIT(A:A,"" "",TRUE,TRUE)"),"EN")</f>
        <v>EN</v>
      </c>
      <c r="F1561" s="1" t="str">
        <f>IFERROR(__xludf.DUMMYFUNCTION("""COMPUTED_VALUE"""),"P4030")</f>
        <v>P4030</v>
      </c>
      <c r="G1561" s="1">
        <f>IFERROR(__xludf.DUMMYFUNCTION("""COMPUTED_VALUE"""),287.0)</f>
        <v>287</v>
      </c>
    </row>
    <row r="1562">
      <c r="A1562" s="1" t="str">
        <f t="shared" si="1"/>
        <v>EN P5938 182</v>
      </c>
      <c r="C1562" s="1" t="str">
        <f t="shared" si="2"/>
        <v>PT P5938</v>
      </c>
      <c r="E1562" s="1" t="str">
        <f>IFERROR(__xludf.DUMMYFUNCTION("SPLIT(A:A,"" "",TRUE,TRUE)"),"EN")</f>
        <v>EN</v>
      </c>
      <c r="F1562" s="1" t="str">
        <f>IFERROR(__xludf.DUMMYFUNCTION("""COMPUTED_VALUE"""),"P5938")</f>
        <v>P5938</v>
      </c>
      <c r="G1562" s="1">
        <f>IFERROR(__xludf.DUMMYFUNCTION("""COMPUTED_VALUE"""),182.0)</f>
        <v>182</v>
      </c>
    </row>
    <row r="1563">
      <c r="A1563" s="1" t="str">
        <f t="shared" si="1"/>
        <v>EN P728 387</v>
      </c>
      <c r="C1563" s="1" t="str">
        <f t="shared" si="2"/>
        <v>PT P728</v>
      </c>
      <c r="E1563" s="1" t="str">
        <f>IFERROR(__xludf.DUMMYFUNCTION("SPLIT(A:A,"" "",TRUE,TRUE)"),"EN")</f>
        <v>EN</v>
      </c>
      <c r="F1563" s="1" t="str">
        <f>IFERROR(__xludf.DUMMYFUNCTION("""COMPUTED_VALUE"""),"P728")</f>
        <v>P728</v>
      </c>
      <c r="G1563" s="1">
        <f>IFERROR(__xludf.DUMMYFUNCTION("""COMPUTED_VALUE"""),387.0)</f>
        <v>387</v>
      </c>
    </row>
    <row r="1564">
      <c r="A1564" s="1" t="str">
        <f t="shared" si="1"/>
        <v>EN P3784 131</v>
      </c>
      <c r="C1564" s="1" t="str">
        <f t="shared" si="2"/>
        <v>PT P3784</v>
      </c>
      <c r="E1564" s="1" t="str">
        <f>IFERROR(__xludf.DUMMYFUNCTION("SPLIT(A:A,"" "",TRUE,TRUE)"),"EN")</f>
        <v>EN</v>
      </c>
      <c r="F1564" s="1" t="str">
        <f>IFERROR(__xludf.DUMMYFUNCTION("""COMPUTED_VALUE"""),"P3784")</f>
        <v>P3784</v>
      </c>
      <c r="G1564" s="1">
        <f>IFERROR(__xludf.DUMMYFUNCTION("""COMPUTED_VALUE"""),131.0)</f>
        <v>131</v>
      </c>
    </row>
    <row r="1565">
      <c r="A1565" s="1" t="str">
        <f t="shared" si="1"/>
        <v>EN P499 211</v>
      </c>
      <c r="C1565" s="1" t="str">
        <f t="shared" si="2"/>
        <v>PT P499</v>
      </c>
      <c r="E1565" s="1" t="str">
        <f>IFERROR(__xludf.DUMMYFUNCTION("SPLIT(A:A,"" "",TRUE,TRUE)"),"EN")</f>
        <v>EN</v>
      </c>
      <c r="F1565" s="1" t="str">
        <f>IFERROR(__xludf.DUMMYFUNCTION("""COMPUTED_VALUE"""),"P499")</f>
        <v>P499</v>
      </c>
      <c r="G1565" s="1">
        <f>IFERROR(__xludf.DUMMYFUNCTION("""COMPUTED_VALUE"""),211.0)</f>
        <v>211</v>
      </c>
    </row>
    <row r="1566">
      <c r="A1566" s="1" t="str">
        <f t="shared" si="1"/>
        <v>EN P2188 397</v>
      </c>
      <c r="C1566" s="1" t="str">
        <f t="shared" si="2"/>
        <v>PT P2188</v>
      </c>
      <c r="E1566" s="1" t="str">
        <f>IFERROR(__xludf.DUMMYFUNCTION("SPLIT(A:A,"" "",TRUE,TRUE)"),"EN")</f>
        <v>EN</v>
      </c>
      <c r="F1566" s="1" t="str">
        <f>IFERROR(__xludf.DUMMYFUNCTION("""COMPUTED_VALUE"""),"P2188")</f>
        <v>P2188</v>
      </c>
      <c r="G1566" s="1">
        <f>IFERROR(__xludf.DUMMYFUNCTION("""COMPUTED_VALUE"""),397.0)</f>
        <v>397</v>
      </c>
    </row>
    <row r="1567">
      <c r="A1567" s="1" t="str">
        <f t="shared" si="1"/>
        <v>EN P4953 313</v>
      </c>
      <c r="C1567" s="1" t="str">
        <f t="shared" si="2"/>
        <v>PT P4953</v>
      </c>
      <c r="E1567" s="1" t="str">
        <f>IFERROR(__xludf.DUMMYFUNCTION("SPLIT(A:A,"" "",TRUE,TRUE)"),"EN")</f>
        <v>EN</v>
      </c>
      <c r="F1567" s="1" t="str">
        <f>IFERROR(__xludf.DUMMYFUNCTION("""COMPUTED_VALUE"""),"P4953")</f>
        <v>P4953</v>
      </c>
      <c r="G1567" s="1">
        <f>IFERROR(__xludf.DUMMYFUNCTION("""COMPUTED_VALUE"""),313.0)</f>
        <v>313</v>
      </c>
    </row>
    <row r="1568">
      <c r="A1568" s="1" t="str">
        <f t="shared" si="1"/>
        <v>EN P5372 39</v>
      </c>
      <c r="C1568" s="1" t="str">
        <f t="shared" si="2"/>
        <v>PT P5372</v>
      </c>
      <c r="E1568" s="1" t="str">
        <f>IFERROR(__xludf.DUMMYFUNCTION("SPLIT(A:A,"" "",TRUE,TRUE)"),"EN")</f>
        <v>EN</v>
      </c>
      <c r="F1568" s="1" t="str">
        <f>IFERROR(__xludf.DUMMYFUNCTION("""COMPUTED_VALUE"""),"P5372")</f>
        <v>P5372</v>
      </c>
      <c r="G1568" s="1">
        <f>IFERROR(__xludf.DUMMYFUNCTION("""COMPUTED_VALUE"""),39.0)</f>
        <v>39</v>
      </c>
    </row>
    <row r="1569">
      <c r="A1569" s="1" t="str">
        <f t="shared" si="1"/>
        <v>EN P2985 61</v>
      </c>
      <c r="C1569" s="1" t="str">
        <f t="shared" si="2"/>
        <v>PT P2985</v>
      </c>
      <c r="E1569" s="1" t="str">
        <f>IFERROR(__xludf.DUMMYFUNCTION("SPLIT(A:A,"" "",TRUE,TRUE)"),"EN")</f>
        <v>EN</v>
      </c>
      <c r="F1569" s="1" t="str">
        <f>IFERROR(__xludf.DUMMYFUNCTION("""COMPUTED_VALUE"""),"P2985")</f>
        <v>P2985</v>
      </c>
      <c r="G1569" s="1">
        <f>IFERROR(__xludf.DUMMYFUNCTION("""COMPUTED_VALUE"""),61.0)</f>
        <v>61</v>
      </c>
    </row>
    <row r="1570">
      <c r="A1570" s="1" t="str">
        <f t="shared" si="1"/>
        <v>EN P894 257</v>
      </c>
      <c r="C1570" s="1" t="str">
        <f t="shared" si="2"/>
        <v>PT P894</v>
      </c>
      <c r="E1570" s="1" t="str">
        <f>IFERROR(__xludf.DUMMYFUNCTION("SPLIT(A:A,"" "",TRUE,TRUE)"),"EN")</f>
        <v>EN</v>
      </c>
      <c r="F1570" s="1" t="str">
        <f>IFERROR(__xludf.DUMMYFUNCTION("""COMPUTED_VALUE"""),"P894")</f>
        <v>P894</v>
      </c>
      <c r="G1570" s="1">
        <f>IFERROR(__xludf.DUMMYFUNCTION("""COMPUTED_VALUE"""),257.0)</f>
        <v>257</v>
      </c>
    </row>
    <row r="1571">
      <c r="A1571" s="1" t="str">
        <f t="shared" si="1"/>
        <v>EN P2909 282</v>
      </c>
      <c r="C1571" s="1" t="str">
        <f t="shared" si="2"/>
        <v>PT P2909</v>
      </c>
      <c r="E1571" s="1" t="str">
        <f>IFERROR(__xludf.DUMMYFUNCTION("SPLIT(A:A,"" "",TRUE,TRUE)"),"EN")</f>
        <v>EN</v>
      </c>
      <c r="F1571" s="1" t="str">
        <f>IFERROR(__xludf.DUMMYFUNCTION("""COMPUTED_VALUE"""),"P2909")</f>
        <v>P2909</v>
      </c>
      <c r="G1571" s="1">
        <f>IFERROR(__xludf.DUMMYFUNCTION("""COMPUTED_VALUE"""),282.0)</f>
        <v>282</v>
      </c>
    </row>
    <row r="1572">
      <c r="A1572" s="1" t="str">
        <f t="shared" si="1"/>
        <v>EN P177 244</v>
      </c>
      <c r="C1572" s="1" t="str">
        <f t="shared" si="2"/>
        <v>PT P177</v>
      </c>
      <c r="E1572" s="1" t="str">
        <f>IFERROR(__xludf.DUMMYFUNCTION("SPLIT(A:A,"" "",TRUE,TRUE)"),"EN")</f>
        <v>EN</v>
      </c>
      <c r="F1572" s="1" t="str">
        <f>IFERROR(__xludf.DUMMYFUNCTION("""COMPUTED_VALUE"""),"P177")</f>
        <v>P177</v>
      </c>
      <c r="G1572" s="1">
        <f>IFERROR(__xludf.DUMMYFUNCTION("""COMPUTED_VALUE"""),244.0)</f>
        <v>244</v>
      </c>
    </row>
    <row r="1573">
      <c r="A1573" s="1" t="str">
        <f t="shared" si="1"/>
        <v>EN P348 60</v>
      </c>
      <c r="C1573" s="1" t="str">
        <f t="shared" si="2"/>
        <v>PT P348</v>
      </c>
      <c r="E1573" s="1" t="str">
        <f>IFERROR(__xludf.DUMMYFUNCTION("SPLIT(A:A,"" "",TRUE,TRUE)"),"EN")</f>
        <v>EN</v>
      </c>
      <c r="F1573" s="1" t="str">
        <f>IFERROR(__xludf.DUMMYFUNCTION("""COMPUTED_VALUE"""),"P348")</f>
        <v>P348</v>
      </c>
      <c r="G1573" s="1">
        <f>IFERROR(__xludf.DUMMYFUNCTION("""COMPUTED_VALUE"""),60.0)</f>
        <v>60</v>
      </c>
    </row>
    <row r="1574">
      <c r="A1574" s="1" t="str">
        <f t="shared" si="1"/>
        <v>EN P395 246</v>
      </c>
      <c r="C1574" s="1" t="str">
        <f t="shared" si="2"/>
        <v>PT P395</v>
      </c>
      <c r="E1574" s="1" t="str">
        <f>IFERROR(__xludf.DUMMYFUNCTION("SPLIT(A:A,"" "",TRUE,TRUE)"),"EN")</f>
        <v>EN</v>
      </c>
      <c r="F1574" s="1" t="str">
        <f>IFERROR(__xludf.DUMMYFUNCTION("""COMPUTED_VALUE"""),"P395")</f>
        <v>P395</v>
      </c>
      <c r="G1574" s="1">
        <f>IFERROR(__xludf.DUMMYFUNCTION("""COMPUTED_VALUE"""),246.0)</f>
        <v>246</v>
      </c>
    </row>
    <row r="1575">
      <c r="A1575" s="1" t="str">
        <f t="shared" si="1"/>
        <v>EN P4129 37</v>
      </c>
      <c r="C1575" s="1" t="str">
        <f t="shared" si="2"/>
        <v>PT P4129</v>
      </c>
      <c r="E1575" s="1" t="str">
        <f>IFERROR(__xludf.DUMMYFUNCTION("SPLIT(A:A,"" "",TRUE,TRUE)"),"EN")</f>
        <v>EN</v>
      </c>
      <c r="F1575" s="1" t="str">
        <f>IFERROR(__xludf.DUMMYFUNCTION("""COMPUTED_VALUE"""),"P4129")</f>
        <v>P4129</v>
      </c>
      <c r="G1575" s="1">
        <f>IFERROR(__xludf.DUMMYFUNCTION("""COMPUTED_VALUE"""),37.0)</f>
        <v>37</v>
      </c>
    </row>
    <row r="1576">
      <c r="A1576" s="1" t="str">
        <f t="shared" si="1"/>
        <v>EN P2186 288</v>
      </c>
      <c r="C1576" s="1" t="str">
        <f t="shared" si="2"/>
        <v>PT P2186</v>
      </c>
      <c r="E1576" s="1" t="str">
        <f>IFERROR(__xludf.DUMMYFUNCTION("SPLIT(A:A,"" "",TRUE,TRUE)"),"EN")</f>
        <v>EN</v>
      </c>
      <c r="F1576" s="1" t="str">
        <f>IFERROR(__xludf.DUMMYFUNCTION("""COMPUTED_VALUE"""),"P2186")</f>
        <v>P2186</v>
      </c>
      <c r="G1576" s="1">
        <f>IFERROR(__xludf.DUMMYFUNCTION("""COMPUTED_VALUE"""),288.0)</f>
        <v>288</v>
      </c>
    </row>
    <row r="1577">
      <c r="A1577" s="1" t="str">
        <f t="shared" si="1"/>
        <v>EN P5529 280</v>
      </c>
      <c r="C1577" s="1" t="str">
        <f t="shared" si="2"/>
        <v>PT P5529</v>
      </c>
      <c r="E1577" s="1" t="str">
        <f>IFERROR(__xludf.DUMMYFUNCTION("SPLIT(A:A,"" "",TRUE,TRUE)"),"EN")</f>
        <v>EN</v>
      </c>
      <c r="F1577" s="1" t="str">
        <f>IFERROR(__xludf.DUMMYFUNCTION("""COMPUTED_VALUE"""),"P5529")</f>
        <v>P5529</v>
      </c>
      <c r="G1577" s="1">
        <f>IFERROR(__xludf.DUMMYFUNCTION("""COMPUTED_VALUE"""),280.0)</f>
        <v>280</v>
      </c>
    </row>
    <row r="1578">
      <c r="A1578" s="1" t="str">
        <f t="shared" si="1"/>
        <v>EN P4836 155</v>
      </c>
      <c r="C1578" s="1" t="str">
        <f t="shared" si="2"/>
        <v>PT P4836</v>
      </c>
      <c r="E1578" s="1" t="str">
        <f>IFERROR(__xludf.DUMMYFUNCTION("SPLIT(A:A,"" "",TRUE,TRUE)"),"EN")</f>
        <v>EN</v>
      </c>
      <c r="F1578" s="1" t="str">
        <f>IFERROR(__xludf.DUMMYFUNCTION("""COMPUTED_VALUE"""),"P4836")</f>
        <v>P4836</v>
      </c>
      <c r="G1578" s="1">
        <f>IFERROR(__xludf.DUMMYFUNCTION("""COMPUTED_VALUE"""),155.0)</f>
        <v>155</v>
      </c>
    </row>
    <row r="1579">
      <c r="A1579" s="1" t="str">
        <f t="shared" si="1"/>
        <v>EN P2988 159</v>
      </c>
      <c r="C1579" s="1" t="str">
        <f t="shared" si="2"/>
        <v>PT P2988</v>
      </c>
      <c r="E1579" s="1" t="str">
        <f>IFERROR(__xludf.DUMMYFUNCTION("SPLIT(A:A,"" "",TRUE,TRUE)"),"EN")</f>
        <v>EN</v>
      </c>
      <c r="F1579" s="1" t="str">
        <f>IFERROR(__xludf.DUMMYFUNCTION("""COMPUTED_VALUE"""),"P2988")</f>
        <v>P2988</v>
      </c>
      <c r="G1579" s="1">
        <f>IFERROR(__xludf.DUMMYFUNCTION("""COMPUTED_VALUE"""),159.0)</f>
        <v>159</v>
      </c>
    </row>
    <row r="1580">
      <c r="A1580" s="1" t="str">
        <f t="shared" si="1"/>
        <v>EN P4467 314</v>
      </c>
      <c r="C1580" s="1" t="str">
        <f t="shared" si="2"/>
        <v>PT P4467</v>
      </c>
      <c r="E1580" s="1" t="str">
        <f>IFERROR(__xludf.DUMMYFUNCTION("SPLIT(A:A,"" "",TRUE,TRUE)"),"EN")</f>
        <v>EN</v>
      </c>
      <c r="F1580" s="1" t="str">
        <f>IFERROR(__xludf.DUMMYFUNCTION("""COMPUTED_VALUE"""),"P4467")</f>
        <v>P4467</v>
      </c>
      <c r="G1580" s="1">
        <f>IFERROR(__xludf.DUMMYFUNCTION("""COMPUTED_VALUE"""),314.0)</f>
        <v>314</v>
      </c>
    </row>
    <row r="1581">
      <c r="A1581" s="1" t="str">
        <f t="shared" si="1"/>
        <v>EN P2910 220</v>
      </c>
      <c r="C1581" s="1" t="str">
        <f t="shared" si="2"/>
        <v>PT P2910</v>
      </c>
      <c r="E1581" s="1" t="str">
        <f>IFERROR(__xludf.DUMMYFUNCTION("SPLIT(A:A,"" "",TRUE,TRUE)"),"EN")</f>
        <v>EN</v>
      </c>
      <c r="F1581" s="1" t="str">
        <f>IFERROR(__xludf.DUMMYFUNCTION("""COMPUTED_VALUE"""),"P2910")</f>
        <v>P2910</v>
      </c>
      <c r="G1581" s="1">
        <f>IFERROR(__xludf.DUMMYFUNCTION("""COMPUTED_VALUE"""),220.0)</f>
        <v>220</v>
      </c>
    </row>
    <row r="1582">
      <c r="A1582" s="1" t="str">
        <f t="shared" si="1"/>
        <v>EN P3328 193</v>
      </c>
      <c r="C1582" s="1" t="str">
        <f t="shared" si="2"/>
        <v>PT P3328</v>
      </c>
      <c r="E1582" s="1" t="str">
        <f>IFERROR(__xludf.DUMMYFUNCTION("SPLIT(A:A,"" "",TRUE,TRUE)"),"EN")</f>
        <v>EN</v>
      </c>
      <c r="F1582" s="1" t="str">
        <f>IFERROR(__xludf.DUMMYFUNCTION("""COMPUTED_VALUE"""),"P3328")</f>
        <v>P3328</v>
      </c>
      <c r="G1582" s="1">
        <f>IFERROR(__xludf.DUMMYFUNCTION("""COMPUTED_VALUE"""),193.0)</f>
        <v>193</v>
      </c>
    </row>
    <row r="1583">
      <c r="A1583" s="1" t="str">
        <f t="shared" si="1"/>
        <v>EN P3302 247</v>
      </c>
      <c r="C1583" s="1" t="str">
        <f t="shared" si="2"/>
        <v>PT P3302</v>
      </c>
      <c r="E1583" s="1" t="str">
        <f>IFERROR(__xludf.DUMMYFUNCTION("SPLIT(A:A,"" "",TRUE,TRUE)"),"EN")</f>
        <v>EN</v>
      </c>
      <c r="F1583" s="1" t="str">
        <f>IFERROR(__xludf.DUMMYFUNCTION("""COMPUTED_VALUE"""),"P3302")</f>
        <v>P3302</v>
      </c>
      <c r="G1583" s="1">
        <f>IFERROR(__xludf.DUMMYFUNCTION("""COMPUTED_VALUE"""),247.0)</f>
        <v>247</v>
      </c>
    </row>
    <row r="1584">
      <c r="A1584" s="1" t="str">
        <f t="shared" si="1"/>
        <v>EN P1541 356</v>
      </c>
      <c r="C1584" s="1" t="str">
        <f t="shared" si="2"/>
        <v>PT P1541</v>
      </c>
      <c r="E1584" s="1" t="str">
        <f>IFERROR(__xludf.DUMMYFUNCTION("SPLIT(A:A,"" "",TRUE,TRUE)"),"EN")</f>
        <v>EN</v>
      </c>
      <c r="F1584" s="1" t="str">
        <f>IFERROR(__xludf.DUMMYFUNCTION("""COMPUTED_VALUE"""),"P1541")</f>
        <v>P1541</v>
      </c>
      <c r="G1584" s="1">
        <f>IFERROR(__xludf.DUMMYFUNCTION("""COMPUTED_VALUE"""),356.0)</f>
        <v>356</v>
      </c>
    </row>
    <row r="1585">
      <c r="A1585" s="1" t="str">
        <f t="shared" si="1"/>
        <v>EN P882 261</v>
      </c>
      <c r="C1585" s="1" t="str">
        <f t="shared" si="2"/>
        <v>PT P882</v>
      </c>
      <c r="E1585" s="1" t="str">
        <f>IFERROR(__xludf.DUMMYFUNCTION("SPLIT(A:A,"" "",TRUE,TRUE)"),"EN")</f>
        <v>EN</v>
      </c>
      <c r="F1585" s="1" t="str">
        <f>IFERROR(__xludf.DUMMYFUNCTION("""COMPUTED_VALUE"""),"P882")</f>
        <v>P882</v>
      </c>
      <c r="G1585" s="1">
        <f>IFERROR(__xludf.DUMMYFUNCTION("""COMPUTED_VALUE"""),261.0)</f>
        <v>261</v>
      </c>
    </row>
    <row r="1586">
      <c r="A1586" s="1" t="str">
        <f t="shared" si="1"/>
        <v>EN P607 258</v>
      </c>
      <c r="C1586" s="1" t="str">
        <f t="shared" si="2"/>
        <v>PT P607</v>
      </c>
      <c r="E1586" s="1" t="str">
        <f>IFERROR(__xludf.DUMMYFUNCTION("SPLIT(A:A,"" "",TRUE,TRUE)"),"EN")</f>
        <v>EN</v>
      </c>
      <c r="F1586" s="1" t="str">
        <f>IFERROR(__xludf.DUMMYFUNCTION("""COMPUTED_VALUE"""),"P607")</f>
        <v>P607</v>
      </c>
      <c r="G1586" s="1">
        <f>IFERROR(__xludf.DUMMYFUNCTION("""COMPUTED_VALUE"""),258.0)</f>
        <v>258</v>
      </c>
    </row>
    <row r="1587">
      <c r="A1587" s="1" t="str">
        <f t="shared" si="1"/>
        <v>EN P1796 244</v>
      </c>
      <c r="C1587" s="1" t="str">
        <f t="shared" si="2"/>
        <v>PT P1796</v>
      </c>
      <c r="E1587" s="1" t="str">
        <f>IFERROR(__xludf.DUMMYFUNCTION("SPLIT(A:A,"" "",TRUE,TRUE)"),"EN")</f>
        <v>EN</v>
      </c>
      <c r="F1587" s="1" t="str">
        <f>IFERROR(__xludf.DUMMYFUNCTION("""COMPUTED_VALUE"""),"P1796")</f>
        <v>P1796</v>
      </c>
      <c r="G1587" s="1">
        <f>IFERROR(__xludf.DUMMYFUNCTION("""COMPUTED_VALUE"""),244.0)</f>
        <v>244</v>
      </c>
    </row>
    <row r="1588">
      <c r="A1588" s="1" t="str">
        <f t="shared" si="1"/>
        <v>EN P2596 261</v>
      </c>
      <c r="C1588" s="1" t="str">
        <f t="shared" si="2"/>
        <v>PT P2596</v>
      </c>
      <c r="E1588" s="1" t="str">
        <f>IFERROR(__xludf.DUMMYFUNCTION("SPLIT(A:A,"" "",TRUE,TRUE)"),"EN")</f>
        <v>EN</v>
      </c>
      <c r="F1588" s="1" t="str">
        <f>IFERROR(__xludf.DUMMYFUNCTION("""COMPUTED_VALUE"""),"P2596")</f>
        <v>P2596</v>
      </c>
      <c r="G1588" s="1">
        <f>IFERROR(__xludf.DUMMYFUNCTION("""COMPUTED_VALUE"""),261.0)</f>
        <v>261</v>
      </c>
    </row>
    <row r="1589">
      <c r="A1589" s="1" t="str">
        <f t="shared" si="1"/>
        <v>EN P5333 163</v>
      </c>
      <c r="C1589" s="1" t="str">
        <f t="shared" si="2"/>
        <v>PT P5333</v>
      </c>
      <c r="E1589" s="1" t="str">
        <f>IFERROR(__xludf.DUMMYFUNCTION("SPLIT(A:A,"" "",TRUE,TRUE)"),"EN")</f>
        <v>EN</v>
      </c>
      <c r="F1589" s="1" t="str">
        <f>IFERROR(__xludf.DUMMYFUNCTION("""COMPUTED_VALUE"""),"P5333")</f>
        <v>P5333</v>
      </c>
      <c r="G1589" s="1">
        <f>IFERROR(__xludf.DUMMYFUNCTION("""COMPUTED_VALUE"""),163.0)</f>
        <v>163</v>
      </c>
    </row>
    <row r="1590">
      <c r="A1590" s="1" t="str">
        <f t="shared" si="1"/>
        <v>EN P2274 103</v>
      </c>
      <c r="C1590" s="1" t="str">
        <f t="shared" si="2"/>
        <v>PT P2274</v>
      </c>
      <c r="E1590" s="1" t="str">
        <f>IFERROR(__xludf.DUMMYFUNCTION("SPLIT(A:A,"" "",TRUE,TRUE)"),"EN")</f>
        <v>EN</v>
      </c>
      <c r="F1590" s="1" t="str">
        <f>IFERROR(__xludf.DUMMYFUNCTION("""COMPUTED_VALUE"""),"P2274")</f>
        <v>P2274</v>
      </c>
      <c r="G1590" s="1">
        <f>IFERROR(__xludf.DUMMYFUNCTION("""COMPUTED_VALUE"""),103.0)</f>
        <v>103</v>
      </c>
    </row>
    <row r="1591">
      <c r="A1591" s="1" t="str">
        <f t="shared" si="1"/>
        <v>EN P4916 117</v>
      </c>
      <c r="C1591" s="1" t="str">
        <f t="shared" si="2"/>
        <v>PT P4916</v>
      </c>
      <c r="E1591" s="1" t="str">
        <f>IFERROR(__xludf.DUMMYFUNCTION("SPLIT(A:A,"" "",TRUE,TRUE)"),"EN")</f>
        <v>EN</v>
      </c>
      <c r="F1591" s="1" t="str">
        <f>IFERROR(__xludf.DUMMYFUNCTION("""COMPUTED_VALUE"""),"P4916")</f>
        <v>P4916</v>
      </c>
      <c r="G1591" s="1">
        <f>IFERROR(__xludf.DUMMYFUNCTION("""COMPUTED_VALUE"""),117.0)</f>
        <v>117</v>
      </c>
    </row>
    <row r="1592">
      <c r="A1592" s="1" t="str">
        <f t="shared" si="1"/>
        <v>EN P5406 248</v>
      </c>
      <c r="C1592" s="1" t="str">
        <f t="shared" si="2"/>
        <v>PT P5406</v>
      </c>
      <c r="E1592" s="1" t="str">
        <f>IFERROR(__xludf.DUMMYFUNCTION("SPLIT(A:A,"" "",TRUE,TRUE)"),"EN")</f>
        <v>EN</v>
      </c>
      <c r="F1592" s="1" t="str">
        <f>IFERROR(__xludf.DUMMYFUNCTION("""COMPUTED_VALUE"""),"P5406")</f>
        <v>P5406</v>
      </c>
      <c r="G1592" s="1">
        <f>IFERROR(__xludf.DUMMYFUNCTION("""COMPUTED_VALUE"""),248.0)</f>
        <v>248</v>
      </c>
    </row>
    <row r="1593">
      <c r="A1593" s="1" t="str">
        <f t="shared" si="1"/>
        <v>EN P1273 256</v>
      </c>
      <c r="C1593" s="1" t="str">
        <f t="shared" si="2"/>
        <v>PT P1273</v>
      </c>
      <c r="E1593" s="1" t="str">
        <f>IFERROR(__xludf.DUMMYFUNCTION("SPLIT(A:A,"" "",TRUE,TRUE)"),"EN")</f>
        <v>EN</v>
      </c>
      <c r="F1593" s="1" t="str">
        <f>IFERROR(__xludf.DUMMYFUNCTION("""COMPUTED_VALUE"""),"P1273")</f>
        <v>P1273</v>
      </c>
      <c r="G1593" s="1">
        <f>IFERROR(__xludf.DUMMYFUNCTION("""COMPUTED_VALUE"""),256.0)</f>
        <v>256</v>
      </c>
    </row>
    <row r="1594">
      <c r="A1594" s="1" t="str">
        <f t="shared" si="1"/>
        <v>EN P3211 119</v>
      </c>
      <c r="C1594" s="1" t="str">
        <f t="shared" si="2"/>
        <v>PT P3211</v>
      </c>
      <c r="E1594" s="1" t="str">
        <f>IFERROR(__xludf.DUMMYFUNCTION("SPLIT(A:A,"" "",TRUE,TRUE)"),"EN")</f>
        <v>EN</v>
      </c>
      <c r="F1594" s="1" t="str">
        <f>IFERROR(__xludf.DUMMYFUNCTION("""COMPUTED_VALUE"""),"P3211")</f>
        <v>P3211</v>
      </c>
      <c r="G1594" s="1">
        <f>IFERROR(__xludf.DUMMYFUNCTION("""COMPUTED_VALUE"""),119.0)</f>
        <v>119</v>
      </c>
    </row>
    <row r="1595">
      <c r="A1595" s="1" t="str">
        <f t="shared" si="1"/>
        <v>EN P4946 394</v>
      </c>
      <c r="C1595" s="1" t="str">
        <f t="shared" si="2"/>
        <v>PT P4946</v>
      </c>
      <c r="E1595" s="1" t="str">
        <f>IFERROR(__xludf.DUMMYFUNCTION("SPLIT(A:A,"" "",TRUE,TRUE)"),"EN")</f>
        <v>EN</v>
      </c>
      <c r="F1595" s="1" t="str">
        <f>IFERROR(__xludf.DUMMYFUNCTION("""COMPUTED_VALUE"""),"P4946")</f>
        <v>P4946</v>
      </c>
      <c r="G1595" s="1">
        <f>IFERROR(__xludf.DUMMYFUNCTION("""COMPUTED_VALUE"""),394.0)</f>
        <v>394</v>
      </c>
    </row>
    <row r="1596">
      <c r="A1596" s="1" t="str">
        <f t="shared" si="1"/>
        <v>EN P4260 234</v>
      </c>
      <c r="C1596" s="1" t="str">
        <f t="shared" si="2"/>
        <v>PT P4260</v>
      </c>
      <c r="E1596" s="1" t="str">
        <f>IFERROR(__xludf.DUMMYFUNCTION("SPLIT(A:A,"" "",TRUE,TRUE)"),"EN")</f>
        <v>EN</v>
      </c>
      <c r="F1596" s="1" t="str">
        <f>IFERROR(__xludf.DUMMYFUNCTION("""COMPUTED_VALUE"""),"P4260")</f>
        <v>P4260</v>
      </c>
      <c r="G1596" s="1">
        <f>IFERROR(__xludf.DUMMYFUNCTION("""COMPUTED_VALUE"""),234.0)</f>
        <v>234</v>
      </c>
    </row>
    <row r="1597">
      <c r="A1597" s="1" t="str">
        <f t="shared" si="1"/>
        <v>EN P1307 274</v>
      </c>
      <c r="C1597" s="1" t="str">
        <f t="shared" si="2"/>
        <v>PT P1307</v>
      </c>
      <c r="E1597" s="1" t="str">
        <f>IFERROR(__xludf.DUMMYFUNCTION("SPLIT(A:A,"" "",TRUE,TRUE)"),"EN")</f>
        <v>EN</v>
      </c>
      <c r="F1597" s="1" t="str">
        <f>IFERROR(__xludf.DUMMYFUNCTION("""COMPUTED_VALUE"""),"P1307")</f>
        <v>P1307</v>
      </c>
      <c r="G1597" s="1">
        <f>IFERROR(__xludf.DUMMYFUNCTION("""COMPUTED_VALUE"""),274.0)</f>
        <v>274</v>
      </c>
    </row>
    <row r="1598">
      <c r="A1598" s="1" t="str">
        <f t="shared" si="1"/>
        <v>EN P5248 72</v>
      </c>
      <c r="C1598" s="1" t="str">
        <f t="shared" si="2"/>
        <v>PT P5248</v>
      </c>
      <c r="E1598" s="1" t="str">
        <f>IFERROR(__xludf.DUMMYFUNCTION("SPLIT(A:A,"" "",TRUE,TRUE)"),"EN")</f>
        <v>EN</v>
      </c>
      <c r="F1598" s="1" t="str">
        <f>IFERROR(__xludf.DUMMYFUNCTION("""COMPUTED_VALUE"""),"P5248")</f>
        <v>P5248</v>
      </c>
      <c r="G1598" s="1">
        <f>IFERROR(__xludf.DUMMYFUNCTION("""COMPUTED_VALUE"""),72.0)</f>
        <v>72</v>
      </c>
    </row>
    <row r="1599">
      <c r="A1599" s="1" t="str">
        <f t="shared" si="1"/>
        <v>EN P4880 159</v>
      </c>
      <c r="C1599" s="1" t="str">
        <f t="shared" si="2"/>
        <v>PT P4880</v>
      </c>
      <c r="E1599" s="1" t="str">
        <f>IFERROR(__xludf.DUMMYFUNCTION("SPLIT(A:A,"" "",TRUE,TRUE)"),"EN")</f>
        <v>EN</v>
      </c>
      <c r="F1599" s="1" t="str">
        <f>IFERROR(__xludf.DUMMYFUNCTION("""COMPUTED_VALUE"""),"P4880")</f>
        <v>P4880</v>
      </c>
      <c r="G1599" s="1">
        <f>IFERROR(__xludf.DUMMYFUNCTION("""COMPUTED_VALUE"""),159.0)</f>
        <v>159</v>
      </c>
    </row>
    <row r="1600">
      <c r="A1600" s="1" t="str">
        <f t="shared" si="1"/>
        <v>EN P4764 163</v>
      </c>
      <c r="C1600" s="1" t="str">
        <f t="shared" si="2"/>
        <v>PT P4764</v>
      </c>
      <c r="E1600" s="1" t="str">
        <f>IFERROR(__xludf.DUMMYFUNCTION("SPLIT(A:A,"" "",TRUE,TRUE)"),"EN")</f>
        <v>EN</v>
      </c>
      <c r="F1600" s="1" t="str">
        <f>IFERROR(__xludf.DUMMYFUNCTION("""COMPUTED_VALUE"""),"P4764")</f>
        <v>P4764</v>
      </c>
      <c r="G1600" s="1">
        <f>IFERROR(__xludf.DUMMYFUNCTION("""COMPUTED_VALUE"""),163.0)</f>
        <v>163</v>
      </c>
    </row>
    <row r="1601">
      <c r="A1601" s="1" t="str">
        <f t="shared" si="1"/>
        <v>EN P5148 79</v>
      </c>
      <c r="C1601" s="1" t="str">
        <f t="shared" si="2"/>
        <v>PT P5148</v>
      </c>
      <c r="E1601" s="1" t="str">
        <f>IFERROR(__xludf.DUMMYFUNCTION("SPLIT(A:A,"" "",TRUE,TRUE)"),"EN")</f>
        <v>EN</v>
      </c>
      <c r="F1601" s="1" t="str">
        <f>IFERROR(__xludf.DUMMYFUNCTION("""COMPUTED_VALUE"""),"P5148")</f>
        <v>P5148</v>
      </c>
      <c r="G1601" s="1">
        <f>IFERROR(__xludf.DUMMYFUNCTION("""COMPUTED_VALUE"""),79.0)</f>
        <v>79</v>
      </c>
    </row>
    <row r="1602">
      <c r="A1602" s="1" t="str">
        <f t="shared" si="1"/>
        <v>EN P1675 99</v>
      </c>
      <c r="C1602" s="1" t="str">
        <f t="shared" si="2"/>
        <v>PT P1675</v>
      </c>
      <c r="E1602" s="1" t="str">
        <f>IFERROR(__xludf.DUMMYFUNCTION("SPLIT(A:A,"" "",TRUE,TRUE)"),"EN")</f>
        <v>EN</v>
      </c>
      <c r="F1602" s="1" t="str">
        <f>IFERROR(__xludf.DUMMYFUNCTION("""COMPUTED_VALUE"""),"P1675")</f>
        <v>P1675</v>
      </c>
      <c r="G1602" s="1">
        <f>IFERROR(__xludf.DUMMYFUNCTION("""COMPUTED_VALUE"""),99.0)</f>
        <v>99</v>
      </c>
    </row>
    <row r="1603">
      <c r="A1603" s="1" t="str">
        <f t="shared" si="1"/>
        <v>EN P3021 395</v>
      </c>
      <c r="C1603" s="1" t="str">
        <f t="shared" si="2"/>
        <v>PT P3021</v>
      </c>
      <c r="E1603" s="1" t="str">
        <f>IFERROR(__xludf.DUMMYFUNCTION("SPLIT(A:A,"" "",TRUE,TRUE)"),"EN")</f>
        <v>EN</v>
      </c>
      <c r="F1603" s="1" t="str">
        <f>IFERROR(__xludf.DUMMYFUNCTION("""COMPUTED_VALUE"""),"P3021")</f>
        <v>P3021</v>
      </c>
      <c r="G1603" s="1">
        <f>IFERROR(__xludf.DUMMYFUNCTION("""COMPUTED_VALUE"""),395.0)</f>
        <v>395</v>
      </c>
    </row>
    <row r="1604">
      <c r="A1604" s="1" t="str">
        <f t="shared" si="1"/>
        <v>EN P1836 61</v>
      </c>
      <c r="C1604" s="1" t="str">
        <f t="shared" si="2"/>
        <v>PT P1836</v>
      </c>
      <c r="E1604" s="1" t="str">
        <f>IFERROR(__xludf.DUMMYFUNCTION("SPLIT(A:A,"" "",TRUE,TRUE)"),"EN")</f>
        <v>EN</v>
      </c>
      <c r="F1604" s="1" t="str">
        <f>IFERROR(__xludf.DUMMYFUNCTION("""COMPUTED_VALUE"""),"P1836")</f>
        <v>P1836</v>
      </c>
      <c r="G1604" s="1">
        <f>IFERROR(__xludf.DUMMYFUNCTION("""COMPUTED_VALUE"""),61.0)</f>
        <v>61</v>
      </c>
    </row>
    <row r="1605">
      <c r="A1605" s="1" t="str">
        <f t="shared" si="1"/>
        <v>EN P3916 235</v>
      </c>
      <c r="C1605" s="1" t="str">
        <f t="shared" si="2"/>
        <v>PT P3916</v>
      </c>
      <c r="E1605" s="1" t="str">
        <f>IFERROR(__xludf.DUMMYFUNCTION("SPLIT(A:A,"" "",TRUE,TRUE)"),"EN")</f>
        <v>EN</v>
      </c>
      <c r="F1605" s="1" t="str">
        <f>IFERROR(__xludf.DUMMYFUNCTION("""COMPUTED_VALUE"""),"P3916")</f>
        <v>P3916</v>
      </c>
      <c r="G1605" s="1">
        <f>IFERROR(__xludf.DUMMYFUNCTION("""COMPUTED_VALUE"""),235.0)</f>
        <v>235</v>
      </c>
    </row>
    <row r="1606">
      <c r="A1606" s="1" t="str">
        <f t="shared" si="1"/>
        <v>EN P5681 321</v>
      </c>
      <c r="C1606" s="1" t="str">
        <f t="shared" si="2"/>
        <v>PT P5681</v>
      </c>
      <c r="E1606" s="1" t="str">
        <f>IFERROR(__xludf.DUMMYFUNCTION("SPLIT(A:A,"" "",TRUE,TRUE)"),"EN")</f>
        <v>EN</v>
      </c>
      <c r="F1606" s="1" t="str">
        <f>IFERROR(__xludf.DUMMYFUNCTION("""COMPUTED_VALUE"""),"P5681")</f>
        <v>P5681</v>
      </c>
      <c r="G1606" s="1">
        <f>IFERROR(__xludf.DUMMYFUNCTION("""COMPUTED_VALUE"""),321.0)</f>
        <v>321</v>
      </c>
    </row>
    <row r="1607">
      <c r="A1607" s="1" t="str">
        <f t="shared" si="1"/>
        <v>EN P5764 298</v>
      </c>
      <c r="C1607" s="1" t="str">
        <f t="shared" si="2"/>
        <v>PT P5764</v>
      </c>
      <c r="E1607" s="1" t="str">
        <f>IFERROR(__xludf.DUMMYFUNCTION("SPLIT(A:A,"" "",TRUE,TRUE)"),"EN")</f>
        <v>EN</v>
      </c>
      <c r="F1607" s="1" t="str">
        <f>IFERROR(__xludf.DUMMYFUNCTION("""COMPUTED_VALUE"""),"P5764")</f>
        <v>P5764</v>
      </c>
      <c r="G1607" s="1">
        <f>IFERROR(__xludf.DUMMYFUNCTION("""COMPUTED_VALUE"""),298.0)</f>
        <v>298</v>
      </c>
    </row>
    <row r="1608">
      <c r="A1608" s="1" t="str">
        <f t="shared" si="1"/>
        <v>EN P4735 230</v>
      </c>
      <c r="C1608" s="1" t="str">
        <f t="shared" si="2"/>
        <v>PT P4735</v>
      </c>
      <c r="E1608" s="1" t="str">
        <f>IFERROR(__xludf.DUMMYFUNCTION("SPLIT(A:A,"" "",TRUE,TRUE)"),"EN")</f>
        <v>EN</v>
      </c>
      <c r="F1608" s="1" t="str">
        <f>IFERROR(__xludf.DUMMYFUNCTION("""COMPUTED_VALUE"""),"P4735")</f>
        <v>P4735</v>
      </c>
      <c r="G1608" s="1">
        <f>IFERROR(__xludf.DUMMYFUNCTION("""COMPUTED_VALUE"""),230.0)</f>
        <v>230</v>
      </c>
    </row>
    <row r="1609">
      <c r="A1609" s="1" t="str">
        <f t="shared" si="1"/>
        <v>EN P2397 75</v>
      </c>
      <c r="C1609" s="1" t="str">
        <f t="shared" si="2"/>
        <v>PT P2397</v>
      </c>
      <c r="E1609" s="1" t="str">
        <f>IFERROR(__xludf.DUMMYFUNCTION("SPLIT(A:A,"" "",TRUE,TRUE)"),"EN")</f>
        <v>EN</v>
      </c>
      <c r="F1609" s="1" t="str">
        <f>IFERROR(__xludf.DUMMYFUNCTION("""COMPUTED_VALUE"""),"P2397")</f>
        <v>P2397</v>
      </c>
      <c r="G1609" s="1">
        <f>IFERROR(__xludf.DUMMYFUNCTION("""COMPUTED_VALUE"""),75.0)</f>
        <v>75</v>
      </c>
    </row>
    <row r="1610">
      <c r="A1610" s="1" t="str">
        <f t="shared" si="1"/>
        <v>EN P3306 363</v>
      </c>
      <c r="C1610" s="1" t="str">
        <f t="shared" si="2"/>
        <v>PT P3306</v>
      </c>
      <c r="E1610" s="1" t="str">
        <f>IFERROR(__xludf.DUMMYFUNCTION("SPLIT(A:A,"" "",TRUE,TRUE)"),"EN")</f>
        <v>EN</v>
      </c>
      <c r="F1610" s="1" t="str">
        <f>IFERROR(__xludf.DUMMYFUNCTION("""COMPUTED_VALUE"""),"P3306")</f>
        <v>P3306</v>
      </c>
      <c r="G1610" s="1">
        <f>IFERROR(__xludf.DUMMYFUNCTION("""COMPUTED_VALUE"""),363.0)</f>
        <v>363</v>
      </c>
    </row>
    <row r="1611">
      <c r="A1611" s="1" t="str">
        <f t="shared" si="1"/>
        <v>EN P523 244</v>
      </c>
      <c r="C1611" s="1" t="str">
        <f t="shared" si="2"/>
        <v>PT P523</v>
      </c>
      <c r="E1611" s="1" t="str">
        <f>IFERROR(__xludf.DUMMYFUNCTION("SPLIT(A:A,"" "",TRUE,TRUE)"),"EN")</f>
        <v>EN</v>
      </c>
      <c r="F1611" s="1" t="str">
        <f>IFERROR(__xludf.DUMMYFUNCTION("""COMPUTED_VALUE"""),"P523")</f>
        <v>P523</v>
      </c>
      <c r="G1611" s="1">
        <f>IFERROR(__xludf.DUMMYFUNCTION("""COMPUTED_VALUE"""),244.0)</f>
        <v>244</v>
      </c>
    </row>
    <row r="1612">
      <c r="A1612" s="1" t="str">
        <f t="shared" si="1"/>
        <v>EN P2460 130</v>
      </c>
      <c r="C1612" s="1" t="str">
        <f t="shared" si="2"/>
        <v>PT P2460</v>
      </c>
      <c r="E1612" s="1" t="str">
        <f>IFERROR(__xludf.DUMMYFUNCTION("SPLIT(A:A,"" "",TRUE,TRUE)"),"EN")</f>
        <v>EN</v>
      </c>
      <c r="F1612" s="1" t="str">
        <f>IFERROR(__xludf.DUMMYFUNCTION("""COMPUTED_VALUE"""),"P2460")</f>
        <v>P2460</v>
      </c>
      <c r="G1612" s="1">
        <f>IFERROR(__xludf.DUMMYFUNCTION("""COMPUTED_VALUE"""),130.0)</f>
        <v>130</v>
      </c>
    </row>
    <row r="1613">
      <c r="A1613" s="1" t="str">
        <f t="shared" si="1"/>
        <v>EN P4002 226</v>
      </c>
      <c r="C1613" s="1" t="str">
        <f t="shared" si="2"/>
        <v>PT P4002</v>
      </c>
      <c r="E1613" s="1" t="str">
        <f>IFERROR(__xludf.DUMMYFUNCTION("SPLIT(A:A,"" "",TRUE,TRUE)"),"EN")</f>
        <v>EN</v>
      </c>
      <c r="F1613" s="1" t="str">
        <f>IFERROR(__xludf.DUMMYFUNCTION("""COMPUTED_VALUE"""),"P4002")</f>
        <v>P4002</v>
      </c>
      <c r="G1613" s="1">
        <f>IFERROR(__xludf.DUMMYFUNCTION("""COMPUTED_VALUE"""),226.0)</f>
        <v>226</v>
      </c>
    </row>
    <row r="1614">
      <c r="A1614" s="1" t="str">
        <f t="shared" si="1"/>
        <v>EN P997 148</v>
      </c>
      <c r="C1614" s="1" t="str">
        <f t="shared" si="2"/>
        <v>PT P997</v>
      </c>
      <c r="E1614" s="1" t="str">
        <f>IFERROR(__xludf.DUMMYFUNCTION("SPLIT(A:A,"" "",TRUE,TRUE)"),"EN")</f>
        <v>EN</v>
      </c>
      <c r="F1614" s="1" t="str">
        <f>IFERROR(__xludf.DUMMYFUNCTION("""COMPUTED_VALUE"""),"P997")</f>
        <v>P997</v>
      </c>
      <c r="G1614" s="1">
        <f>IFERROR(__xludf.DUMMYFUNCTION("""COMPUTED_VALUE"""),148.0)</f>
        <v>148</v>
      </c>
    </row>
    <row r="1615">
      <c r="A1615" s="1" t="str">
        <f t="shared" si="1"/>
        <v>EN P2265 19</v>
      </c>
      <c r="C1615" s="1" t="str">
        <f t="shared" si="2"/>
        <v>PT P2265</v>
      </c>
      <c r="E1615" s="1" t="str">
        <f>IFERROR(__xludf.DUMMYFUNCTION("SPLIT(A:A,"" "",TRUE,TRUE)"),"EN")</f>
        <v>EN</v>
      </c>
      <c r="F1615" s="1" t="str">
        <f>IFERROR(__xludf.DUMMYFUNCTION("""COMPUTED_VALUE"""),"P2265")</f>
        <v>P2265</v>
      </c>
      <c r="G1615" s="1">
        <f>IFERROR(__xludf.DUMMYFUNCTION("""COMPUTED_VALUE"""),19.0)</f>
        <v>19</v>
      </c>
    </row>
    <row r="1616">
      <c r="A1616" s="1" t="str">
        <f t="shared" si="1"/>
        <v>EN P4353 159</v>
      </c>
      <c r="C1616" s="1" t="str">
        <f t="shared" si="2"/>
        <v>PT P4353</v>
      </c>
      <c r="E1616" s="1" t="str">
        <f>IFERROR(__xludf.DUMMYFUNCTION("SPLIT(A:A,"" "",TRUE,TRUE)"),"EN")</f>
        <v>EN</v>
      </c>
      <c r="F1616" s="1" t="str">
        <f>IFERROR(__xludf.DUMMYFUNCTION("""COMPUTED_VALUE"""),"P4353")</f>
        <v>P4353</v>
      </c>
      <c r="G1616" s="1">
        <f>IFERROR(__xludf.DUMMYFUNCTION("""COMPUTED_VALUE"""),159.0)</f>
        <v>159</v>
      </c>
    </row>
    <row r="1617">
      <c r="A1617" s="1" t="str">
        <f t="shared" si="1"/>
        <v>EN P614 224</v>
      </c>
      <c r="C1617" s="1" t="str">
        <f t="shared" si="2"/>
        <v>PT P614</v>
      </c>
      <c r="E1617" s="1" t="str">
        <f>IFERROR(__xludf.DUMMYFUNCTION("SPLIT(A:A,"" "",TRUE,TRUE)"),"EN")</f>
        <v>EN</v>
      </c>
      <c r="F1617" s="1" t="str">
        <f>IFERROR(__xludf.DUMMYFUNCTION("""COMPUTED_VALUE"""),"P614")</f>
        <v>P614</v>
      </c>
      <c r="G1617" s="1">
        <f>IFERROR(__xludf.DUMMYFUNCTION("""COMPUTED_VALUE"""),224.0)</f>
        <v>224</v>
      </c>
    </row>
    <row r="1618">
      <c r="A1618" s="1" t="str">
        <f t="shared" si="1"/>
        <v>EN P3344 247</v>
      </c>
      <c r="C1618" s="1" t="str">
        <f t="shared" si="2"/>
        <v>PT P3344</v>
      </c>
      <c r="E1618" s="1" t="str">
        <f>IFERROR(__xludf.DUMMYFUNCTION("SPLIT(A:A,"" "",TRUE,TRUE)"),"EN")</f>
        <v>EN</v>
      </c>
      <c r="F1618" s="1" t="str">
        <f>IFERROR(__xludf.DUMMYFUNCTION("""COMPUTED_VALUE"""),"P3344")</f>
        <v>P3344</v>
      </c>
      <c r="G1618" s="1">
        <f>IFERROR(__xludf.DUMMYFUNCTION("""COMPUTED_VALUE"""),247.0)</f>
        <v>247</v>
      </c>
    </row>
    <row r="1619">
      <c r="A1619" s="1" t="str">
        <f t="shared" si="1"/>
        <v>EN P609 219</v>
      </c>
      <c r="C1619" s="1" t="str">
        <f t="shared" si="2"/>
        <v>PT P609</v>
      </c>
      <c r="E1619" s="1" t="str">
        <f>IFERROR(__xludf.DUMMYFUNCTION("SPLIT(A:A,"" "",TRUE,TRUE)"),"EN")</f>
        <v>EN</v>
      </c>
      <c r="F1619" s="1" t="str">
        <f>IFERROR(__xludf.DUMMYFUNCTION("""COMPUTED_VALUE"""),"P609")</f>
        <v>P609</v>
      </c>
      <c r="G1619" s="1">
        <f>IFERROR(__xludf.DUMMYFUNCTION("""COMPUTED_VALUE"""),219.0)</f>
        <v>219</v>
      </c>
    </row>
    <row r="1620">
      <c r="A1620" s="1" t="str">
        <f t="shared" si="1"/>
        <v>EN P4248 265</v>
      </c>
      <c r="C1620" s="1" t="str">
        <f t="shared" si="2"/>
        <v>PT P4248</v>
      </c>
      <c r="E1620" s="1" t="str">
        <f>IFERROR(__xludf.DUMMYFUNCTION("SPLIT(A:A,"" "",TRUE,TRUE)"),"EN")</f>
        <v>EN</v>
      </c>
      <c r="F1620" s="1" t="str">
        <f>IFERROR(__xludf.DUMMYFUNCTION("""COMPUTED_VALUE"""),"P4248")</f>
        <v>P4248</v>
      </c>
      <c r="G1620" s="1">
        <f>IFERROR(__xludf.DUMMYFUNCTION("""COMPUTED_VALUE"""),265.0)</f>
        <v>265</v>
      </c>
    </row>
    <row r="1621">
      <c r="A1621" s="1" t="str">
        <f t="shared" si="1"/>
        <v>EN P5056 388</v>
      </c>
      <c r="C1621" s="1" t="str">
        <f t="shared" si="2"/>
        <v>PT P5056</v>
      </c>
      <c r="E1621" s="1" t="str">
        <f>IFERROR(__xludf.DUMMYFUNCTION("SPLIT(A:A,"" "",TRUE,TRUE)"),"EN")</f>
        <v>EN</v>
      </c>
      <c r="F1621" s="1" t="str">
        <f>IFERROR(__xludf.DUMMYFUNCTION("""COMPUTED_VALUE"""),"P5056")</f>
        <v>P5056</v>
      </c>
      <c r="G1621" s="1">
        <f>IFERROR(__xludf.DUMMYFUNCTION("""COMPUTED_VALUE"""),388.0)</f>
        <v>388</v>
      </c>
    </row>
    <row r="1622">
      <c r="A1622" s="1" t="str">
        <f t="shared" si="1"/>
        <v>EN P4095 155</v>
      </c>
      <c r="C1622" s="1" t="str">
        <f t="shared" si="2"/>
        <v>PT P4095</v>
      </c>
      <c r="E1622" s="1" t="str">
        <f>IFERROR(__xludf.DUMMYFUNCTION("SPLIT(A:A,"" "",TRUE,TRUE)"),"EN")</f>
        <v>EN</v>
      </c>
      <c r="F1622" s="1" t="str">
        <f>IFERROR(__xludf.DUMMYFUNCTION("""COMPUTED_VALUE"""),"P4095")</f>
        <v>P4095</v>
      </c>
      <c r="G1622" s="1">
        <f>IFERROR(__xludf.DUMMYFUNCTION("""COMPUTED_VALUE"""),155.0)</f>
        <v>155</v>
      </c>
    </row>
    <row r="1623">
      <c r="A1623" s="1" t="str">
        <f t="shared" si="1"/>
        <v>EN P1951 8</v>
      </c>
      <c r="C1623" s="1" t="str">
        <f t="shared" si="2"/>
        <v>PT P1951</v>
      </c>
      <c r="E1623" s="1" t="str">
        <f>IFERROR(__xludf.DUMMYFUNCTION("SPLIT(A:A,"" "",TRUE,TRUE)"),"EN")</f>
        <v>EN</v>
      </c>
      <c r="F1623" s="1" t="str">
        <f>IFERROR(__xludf.DUMMYFUNCTION("""COMPUTED_VALUE"""),"P1951")</f>
        <v>P1951</v>
      </c>
      <c r="G1623" s="1">
        <f>IFERROR(__xludf.DUMMYFUNCTION("""COMPUTED_VALUE"""),8.0)</f>
        <v>8</v>
      </c>
    </row>
    <row r="1624">
      <c r="A1624" s="1" t="str">
        <f t="shared" si="1"/>
        <v>EN P5989 213</v>
      </c>
      <c r="C1624" s="1" t="str">
        <f t="shared" si="2"/>
        <v>PT P5989</v>
      </c>
      <c r="E1624" s="1" t="str">
        <f>IFERROR(__xludf.DUMMYFUNCTION("SPLIT(A:A,"" "",TRUE,TRUE)"),"EN")</f>
        <v>EN</v>
      </c>
      <c r="F1624" s="1" t="str">
        <f>IFERROR(__xludf.DUMMYFUNCTION("""COMPUTED_VALUE"""),"P5989")</f>
        <v>P5989</v>
      </c>
      <c r="G1624" s="1">
        <f>IFERROR(__xludf.DUMMYFUNCTION("""COMPUTED_VALUE"""),213.0)</f>
        <v>213</v>
      </c>
    </row>
    <row r="1625">
      <c r="A1625" s="1" t="str">
        <f t="shared" si="1"/>
        <v>EN P3371 392</v>
      </c>
      <c r="C1625" s="1" t="str">
        <f t="shared" si="2"/>
        <v>PT P3371</v>
      </c>
      <c r="E1625" s="1" t="str">
        <f>IFERROR(__xludf.DUMMYFUNCTION("SPLIT(A:A,"" "",TRUE,TRUE)"),"EN")</f>
        <v>EN</v>
      </c>
      <c r="F1625" s="1" t="str">
        <f>IFERROR(__xludf.DUMMYFUNCTION("""COMPUTED_VALUE"""),"P3371")</f>
        <v>P3371</v>
      </c>
      <c r="G1625" s="1">
        <f>IFERROR(__xludf.DUMMYFUNCTION("""COMPUTED_VALUE"""),392.0)</f>
        <v>392</v>
      </c>
    </row>
    <row r="1626">
      <c r="A1626" s="1" t="str">
        <f t="shared" si="1"/>
        <v>EN P3020 183</v>
      </c>
      <c r="C1626" s="1" t="str">
        <f t="shared" si="2"/>
        <v>PT P3020</v>
      </c>
      <c r="E1626" s="1" t="str">
        <f>IFERROR(__xludf.DUMMYFUNCTION("SPLIT(A:A,"" "",TRUE,TRUE)"),"EN")</f>
        <v>EN</v>
      </c>
      <c r="F1626" s="1" t="str">
        <f>IFERROR(__xludf.DUMMYFUNCTION("""COMPUTED_VALUE"""),"P3020")</f>
        <v>P3020</v>
      </c>
      <c r="G1626" s="1">
        <f>IFERROR(__xludf.DUMMYFUNCTION("""COMPUTED_VALUE"""),183.0)</f>
        <v>183</v>
      </c>
    </row>
    <row r="1627">
      <c r="A1627" s="1" t="str">
        <f t="shared" si="1"/>
        <v>EN P2586 148</v>
      </c>
      <c r="C1627" s="1" t="str">
        <f t="shared" si="2"/>
        <v>PT P2586</v>
      </c>
      <c r="E1627" s="1" t="str">
        <f>IFERROR(__xludf.DUMMYFUNCTION("SPLIT(A:A,"" "",TRUE,TRUE)"),"EN")</f>
        <v>EN</v>
      </c>
      <c r="F1627" s="1" t="str">
        <f>IFERROR(__xludf.DUMMYFUNCTION("""COMPUTED_VALUE"""),"P2586")</f>
        <v>P2586</v>
      </c>
      <c r="G1627" s="1">
        <f>IFERROR(__xludf.DUMMYFUNCTION("""COMPUTED_VALUE"""),148.0)</f>
        <v>148</v>
      </c>
    </row>
    <row r="1628">
      <c r="A1628" s="1" t="str">
        <f t="shared" si="1"/>
        <v>EN P3672 34</v>
      </c>
      <c r="C1628" s="1" t="str">
        <f t="shared" si="2"/>
        <v>PT P3672</v>
      </c>
      <c r="E1628" s="1" t="str">
        <f>IFERROR(__xludf.DUMMYFUNCTION("SPLIT(A:A,"" "",TRUE,TRUE)"),"EN")</f>
        <v>EN</v>
      </c>
      <c r="F1628" s="1" t="str">
        <f>IFERROR(__xludf.DUMMYFUNCTION("""COMPUTED_VALUE"""),"P3672")</f>
        <v>P3672</v>
      </c>
      <c r="G1628" s="1">
        <f>IFERROR(__xludf.DUMMYFUNCTION("""COMPUTED_VALUE"""),34.0)</f>
        <v>34</v>
      </c>
    </row>
    <row r="1629">
      <c r="A1629" s="1" t="str">
        <f t="shared" si="1"/>
        <v>EN P5636 303</v>
      </c>
      <c r="C1629" s="1" t="str">
        <f t="shared" si="2"/>
        <v>PT P5636</v>
      </c>
      <c r="E1629" s="1" t="str">
        <f>IFERROR(__xludf.DUMMYFUNCTION("SPLIT(A:A,"" "",TRUE,TRUE)"),"EN")</f>
        <v>EN</v>
      </c>
      <c r="F1629" s="1" t="str">
        <f>IFERROR(__xludf.DUMMYFUNCTION("""COMPUTED_VALUE"""),"P5636")</f>
        <v>P5636</v>
      </c>
      <c r="G1629" s="1">
        <f>IFERROR(__xludf.DUMMYFUNCTION("""COMPUTED_VALUE"""),303.0)</f>
        <v>303</v>
      </c>
    </row>
    <row r="1630">
      <c r="A1630" s="1" t="str">
        <f t="shared" si="1"/>
        <v>EN P2729 325</v>
      </c>
      <c r="C1630" s="1" t="str">
        <f t="shared" si="2"/>
        <v>PT P2729</v>
      </c>
      <c r="E1630" s="1" t="str">
        <f>IFERROR(__xludf.DUMMYFUNCTION("SPLIT(A:A,"" "",TRUE,TRUE)"),"EN")</f>
        <v>EN</v>
      </c>
      <c r="F1630" s="1" t="str">
        <f>IFERROR(__xludf.DUMMYFUNCTION("""COMPUTED_VALUE"""),"P2729")</f>
        <v>P2729</v>
      </c>
      <c r="G1630" s="1">
        <f>IFERROR(__xludf.DUMMYFUNCTION("""COMPUTED_VALUE"""),325.0)</f>
        <v>325</v>
      </c>
    </row>
    <row r="1631">
      <c r="A1631" s="1" t="str">
        <f t="shared" si="1"/>
        <v>EN P270 291</v>
      </c>
      <c r="C1631" s="1" t="str">
        <f t="shared" si="2"/>
        <v>PT P270</v>
      </c>
      <c r="E1631" s="1" t="str">
        <f>IFERROR(__xludf.DUMMYFUNCTION("SPLIT(A:A,"" "",TRUE,TRUE)"),"EN")</f>
        <v>EN</v>
      </c>
      <c r="F1631" s="1" t="str">
        <f>IFERROR(__xludf.DUMMYFUNCTION("""COMPUTED_VALUE"""),"P270")</f>
        <v>P270</v>
      </c>
      <c r="G1631" s="1">
        <f>IFERROR(__xludf.DUMMYFUNCTION("""COMPUTED_VALUE"""),291.0)</f>
        <v>291</v>
      </c>
    </row>
    <row r="1632">
      <c r="A1632" s="1" t="str">
        <f t="shared" si="1"/>
        <v>EN P3423 87</v>
      </c>
      <c r="C1632" s="1" t="str">
        <f t="shared" si="2"/>
        <v>PT P3423</v>
      </c>
      <c r="E1632" s="1" t="str">
        <f>IFERROR(__xludf.DUMMYFUNCTION("SPLIT(A:A,"" "",TRUE,TRUE)"),"EN")</f>
        <v>EN</v>
      </c>
      <c r="F1632" s="1" t="str">
        <f>IFERROR(__xludf.DUMMYFUNCTION("""COMPUTED_VALUE"""),"P3423")</f>
        <v>P3423</v>
      </c>
      <c r="G1632" s="1">
        <f>IFERROR(__xludf.DUMMYFUNCTION("""COMPUTED_VALUE"""),87.0)</f>
        <v>87</v>
      </c>
    </row>
    <row r="1633">
      <c r="A1633" s="1" t="str">
        <f t="shared" si="1"/>
        <v>EN P3522 311</v>
      </c>
      <c r="C1633" s="1" t="str">
        <f t="shared" si="2"/>
        <v>PT P3522</v>
      </c>
      <c r="E1633" s="1" t="str">
        <f>IFERROR(__xludf.DUMMYFUNCTION("SPLIT(A:A,"" "",TRUE,TRUE)"),"EN")</f>
        <v>EN</v>
      </c>
      <c r="F1633" s="1" t="str">
        <f>IFERROR(__xludf.DUMMYFUNCTION("""COMPUTED_VALUE"""),"P3522")</f>
        <v>P3522</v>
      </c>
      <c r="G1633" s="1">
        <f>IFERROR(__xludf.DUMMYFUNCTION("""COMPUTED_VALUE"""),311.0)</f>
        <v>311</v>
      </c>
    </row>
    <row r="1634">
      <c r="A1634" s="1" t="str">
        <f t="shared" si="1"/>
        <v>EN P1008 392</v>
      </c>
      <c r="C1634" s="1" t="str">
        <f t="shared" si="2"/>
        <v>PT P1008</v>
      </c>
      <c r="E1634" s="1" t="str">
        <f>IFERROR(__xludf.DUMMYFUNCTION("SPLIT(A:A,"" "",TRUE,TRUE)"),"EN")</f>
        <v>EN</v>
      </c>
      <c r="F1634" s="1" t="str">
        <f>IFERROR(__xludf.DUMMYFUNCTION("""COMPUTED_VALUE"""),"P1008")</f>
        <v>P1008</v>
      </c>
      <c r="G1634" s="1">
        <f>IFERROR(__xludf.DUMMYFUNCTION("""COMPUTED_VALUE"""),392.0)</f>
        <v>392</v>
      </c>
    </row>
    <row r="1635">
      <c r="A1635" s="1" t="str">
        <f t="shared" si="1"/>
        <v>EN P3197 54</v>
      </c>
      <c r="C1635" s="1" t="str">
        <f t="shared" si="2"/>
        <v>PT P3197</v>
      </c>
      <c r="E1635" s="1" t="str">
        <f>IFERROR(__xludf.DUMMYFUNCTION("SPLIT(A:A,"" "",TRUE,TRUE)"),"EN")</f>
        <v>EN</v>
      </c>
      <c r="F1635" s="1" t="str">
        <f>IFERROR(__xludf.DUMMYFUNCTION("""COMPUTED_VALUE"""),"P3197")</f>
        <v>P3197</v>
      </c>
      <c r="G1635" s="1">
        <f>IFERROR(__xludf.DUMMYFUNCTION("""COMPUTED_VALUE"""),54.0)</f>
        <v>54</v>
      </c>
    </row>
    <row r="1636">
      <c r="A1636" s="1" t="str">
        <f t="shared" si="1"/>
        <v>EN P1078 256</v>
      </c>
      <c r="C1636" s="1" t="str">
        <f t="shared" si="2"/>
        <v>PT P1078</v>
      </c>
      <c r="E1636" s="1" t="str">
        <f>IFERROR(__xludf.DUMMYFUNCTION("SPLIT(A:A,"" "",TRUE,TRUE)"),"EN")</f>
        <v>EN</v>
      </c>
      <c r="F1636" s="1" t="str">
        <f>IFERROR(__xludf.DUMMYFUNCTION("""COMPUTED_VALUE"""),"P1078")</f>
        <v>P1078</v>
      </c>
      <c r="G1636" s="1">
        <f>IFERROR(__xludf.DUMMYFUNCTION("""COMPUTED_VALUE"""),256.0)</f>
        <v>256</v>
      </c>
    </row>
    <row r="1637">
      <c r="A1637" s="1" t="str">
        <f t="shared" si="1"/>
        <v>EN P4302 331</v>
      </c>
      <c r="C1637" s="1" t="str">
        <f t="shared" si="2"/>
        <v>PT P4302</v>
      </c>
      <c r="E1637" s="1" t="str">
        <f>IFERROR(__xludf.DUMMYFUNCTION("SPLIT(A:A,"" "",TRUE,TRUE)"),"EN")</f>
        <v>EN</v>
      </c>
      <c r="F1637" s="1" t="str">
        <f>IFERROR(__xludf.DUMMYFUNCTION("""COMPUTED_VALUE"""),"P4302")</f>
        <v>P4302</v>
      </c>
      <c r="G1637" s="1">
        <f>IFERROR(__xludf.DUMMYFUNCTION("""COMPUTED_VALUE"""),331.0)</f>
        <v>331</v>
      </c>
    </row>
    <row r="1638">
      <c r="A1638" s="1" t="str">
        <f t="shared" si="1"/>
        <v>EN P1782 177</v>
      </c>
      <c r="C1638" s="1" t="str">
        <f t="shared" si="2"/>
        <v>PT P1782</v>
      </c>
      <c r="E1638" s="1" t="str">
        <f>IFERROR(__xludf.DUMMYFUNCTION("SPLIT(A:A,"" "",TRUE,TRUE)"),"EN")</f>
        <v>EN</v>
      </c>
      <c r="F1638" s="1" t="str">
        <f>IFERROR(__xludf.DUMMYFUNCTION("""COMPUTED_VALUE"""),"P1782")</f>
        <v>P1782</v>
      </c>
      <c r="G1638" s="1">
        <f>IFERROR(__xludf.DUMMYFUNCTION("""COMPUTED_VALUE"""),177.0)</f>
        <v>177</v>
      </c>
    </row>
    <row r="1639">
      <c r="A1639" s="1" t="str">
        <f t="shared" si="1"/>
        <v>EN P2844 247</v>
      </c>
      <c r="C1639" s="1" t="str">
        <f t="shared" si="2"/>
        <v>PT P2844</v>
      </c>
      <c r="E1639" s="1" t="str">
        <f>IFERROR(__xludf.DUMMYFUNCTION("SPLIT(A:A,"" "",TRUE,TRUE)"),"EN")</f>
        <v>EN</v>
      </c>
      <c r="F1639" s="1" t="str">
        <f>IFERROR(__xludf.DUMMYFUNCTION("""COMPUTED_VALUE"""),"P2844")</f>
        <v>P2844</v>
      </c>
      <c r="G1639" s="1">
        <f>IFERROR(__xludf.DUMMYFUNCTION("""COMPUTED_VALUE"""),247.0)</f>
        <v>247</v>
      </c>
    </row>
    <row r="1640">
      <c r="A1640" s="1" t="str">
        <f t="shared" si="1"/>
        <v>EN P5565 306</v>
      </c>
      <c r="C1640" s="1" t="str">
        <f t="shared" si="2"/>
        <v>PT P5565</v>
      </c>
      <c r="E1640" s="1" t="str">
        <f>IFERROR(__xludf.DUMMYFUNCTION("SPLIT(A:A,"" "",TRUE,TRUE)"),"EN")</f>
        <v>EN</v>
      </c>
      <c r="F1640" s="1" t="str">
        <f>IFERROR(__xludf.DUMMYFUNCTION("""COMPUTED_VALUE"""),"P5565")</f>
        <v>P5565</v>
      </c>
      <c r="G1640" s="1">
        <f>IFERROR(__xludf.DUMMYFUNCTION("""COMPUTED_VALUE"""),306.0)</f>
        <v>306</v>
      </c>
    </row>
    <row r="1641">
      <c r="A1641" s="1" t="str">
        <f t="shared" si="1"/>
        <v>EN P527 306</v>
      </c>
      <c r="C1641" s="1" t="str">
        <f t="shared" si="2"/>
        <v>PT P527</v>
      </c>
      <c r="E1641" s="1" t="str">
        <f>IFERROR(__xludf.DUMMYFUNCTION("SPLIT(A:A,"" "",TRUE,TRUE)"),"EN")</f>
        <v>EN</v>
      </c>
      <c r="F1641" s="1" t="str">
        <f>IFERROR(__xludf.DUMMYFUNCTION("""COMPUTED_VALUE"""),"P527")</f>
        <v>P527</v>
      </c>
      <c r="G1641" s="1">
        <f>IFERROR(__xludf.DUMMYFUNCTION("""COMPUTED_VALUE"""),306.0)</f>
        <v>306</v>
      </c>
    </row>
    <row r="1642">
      <c r="A1642" s="1" t="str">
        <f t="shared" si="1"/>
        <v>EN P3273 139</v>
      </c>
      <c r="C1642" s="1" t="str">
        <f t="shared" si="2"/>
        <v>PT P3273</v>
      </c>
      <c r="E1642" s="1" t="str">
        <f>IFERROR(__xludf.DUMMYFUNCTION("SPLIT(A:A,"" "",TRUE,TRUE)"),"EN")</f>
        <v>EN</v>
      </c>
      <c r="F1642" s="1" t="str">
        <f>IFERROR(__xludf.DUMMYFUNCTION("""COMPUTED_VALUE"""),"P3273")</f>
        <v>P3273</v>
      </c>
      <c r="G1642" s="1">
        <f>IFERROR(__xludf.DUMMYFUNCTION("""COMPUTED_VALUE"""),139.0)</f>
        <v>139</v>
      </c>
    </row>
    <row r="1643">
      <c r="A1643" s="1" t="str">
        <f t="shared" si="1"/>
        <v>EN P4659 396</v>
      </c>
      <c r="C1643" s="1" t="str">
        <f t="shared" si="2"/>
        <v>PT P4659</v>
      </c>
      <c r="E1643" s="1" t="str">
        <f>IFERROR(__xludf.DUMMYFUNCTION("SPLIT(A:A,"" "",TRUE,TRUE)"),"EN")</f>
        <v>EN</v>
      </c>
      <c r="F1643" s="1" t="str">
        <f>IFERROR(__xludf.DUMMYFUNCTION("""COMPUTED_VALUE"""),"P4659")</f>
        <v>P4659</v>
      </c>
      <c r="G1643" s="1">
        <f>IFERROR(__xludf.DUMMYFUNCTION("""COMPUTED_VALUE"""),396.0)</f>
        <v>396</v>
      </c>
    </row>
    <row r="1644">
      <c r="A1644" s="1" t="str">
        <f t="shared" si="1"/>
        <v>EN P1359 334</v>
      </c>
      <c r="C1644" s="1" t="str">
        <f t="shared" si="2"/>
        <v>PT P1359</v>
      </c>
      <c r="E1644" s="1" t="str">
        <f>IFERROR(__xludf.DUMMYFUNCTION("SPLIT(A:A,"" "",TRUE,TRUE)"),"EN")</f>
        <v>EN</v>
      </c>
      <c r="F1644" s="1" t="str">
        <f>IFERROR(__xludf.DUMMYFUNCTION("""COMPUTED_VALUE"""),"P1359")</f>
        <v>P1359</v>
      </c>
      <c r="G1644" s="1">
        <f>IFERROR(__xludf.DUMMYFUNCTION("""COMPUTED_VALUE"""),334.0)</f>
        <v>334</v>
      </c>
    </row>
    <row r="1645">
      <c r="A1645" s="1" t="str">
        <f t="shared" si="1"/>
        <v>EN P77 175</v>
      </c>
      <c r="C1645" s="1" t="str">
        <f t="shared" si="2"/>
        <v>PT P77</v>
      </c>
      <c r="E1645" s="1" t="str">
        <f>IFERROR(__xludf.DUMMYFUNCTION("SPLIT(A:A,"" "",TRUE,TRUE)"),"EN")</f>
        <v>EN</v>
      </c>
      <c r="F1645" s="1" t="str">
        <f>IFERROR(__xludf.DUMMYFUNCTION("""COMPUTED_VALUE"""),"P77")</f>
        <v>P77</v>
      </c>
      <c r="G1645" s="1">
        <f>IFERROR(__xludf.DUMMYFUNCTION("""COMPUTED_VALUE"""),175.0)</f>
        <v>175</v>
      </c>
    </row>
    <row r="1646">
      <c r="A1646" s="1" t="str">
        <f t="shared" si="1"/>
        <v>EN P1446 373</v>
      </c>
      <c r="C1646" s="1" t="str">
        <f t="shared" si="2"/>
        <v>PT P1446</v>
      </c>
      <c r="E1646" s="1" t="str">
        <f>IFERROR(__xludf.DUMMYFUNCTION("SPLIT(A:A,"" "",TRUE,TRUE)"),"EN")</f>
        <v>EN</v>
      </c>
      <c r="F1646" s="1" t="str">
        <f>IFERROR(__xludf.DUMMYFUNCTION("""COMPUTED_VALUE"""),"P1446")</f>
        <v>P1446</v>
      </c>
      <c r="G1646" s="1">
        <f>IFERROR(__xludf.DUMMYFUNCTION("""COMPUTED_VALUE"""),373.0)</f>
        <v>373</v>
      </c>
    </row>
    <row r="1647">
      <c r="A1647" s="1" t="str">
        <f t="shared" si="1"/>
        <v>EN P2025 321</v>
      </c>
      <c r="C1647" s="1" t="str">
        <f t="shared" si="2"/>
        <v>PT P2025</v>
      </c>
      <c r="E1647" s="1" t="str">
        <f>IFERROR(__xludf.DUMMYFUNCTION("SPLIT(A:A,"" "",TRUE,TRUE)"),"EN")</f>
        <v>EN</v>
      </c>
      <c r="F1647" s="1" t="str">
        <f>IFERROR(__xludf.DUMMYFUNCTION("""COMPUTED_VALUE"""),"P2025")</f>
        <v>P2025</v>
      </c>
      <c r="G1647" s="1">
        <f>IFERROR(__xludf.DUMMYFUNCTION("""COMPUTED_VALUE"""),321.0)</f>
        <v>321</v>
      </c>
    </row>
    <row r="1648">
      <c r="A1648" s="1" t="str">
        <f t="shared" si="1"/>
        <v>EN P2821 332</v>
      </c>
      <c r="C1648" s="1" t="str">
        <f t="shared" si="2"/>
        <v>PT P2821</v>
      </c>
      <c r="E1648" s="1" t="str">
        <f>IFERROR(__xludf.DUMMYFUNCTION("SPLIT(A:A,"" "",TRUE,TRUE)"),"EN")</f>
        <v>EN</v>
      </c>
      <c r="F1648" s="1" t="str">
        <f>IFERROR(__xludf.DUMMYFUNCTION("""COMPUTED_VALUE"""),"P2821")</f>
        <v>P2821</v>
      </c>
      <c r="G1648" s="1">
        <f>IFERROR(__xludf.DUMMYFUNCTION("""COMPUTED_VALUE"""),332.0)</f>
        <v>332</v>
      </c>
    </row>
    <row r="1649">
      <c r="A1649" s="1" t="str">
        <f t="shared" si="1"/>
        <v>EN P2798 156</v>
      </c>
      <c r="C1649" s="1" t="str">
        <f t="shared" si="2"/>
        <v>PT P2798</v>
      </c>
      <c r="E1649" s="1" t="str">
        <f>IFERROR(__xludf.DUMMYFUNCTION("SPLIT(A:A,"" "",TRUE,TRUE)"),"EN")</f>
        <v>EN</v>
      </c>
      <c r="F1649" s="1" t="str">
        <f>IFERROR(__xludf.DUMMYFUNCTION("""COMPUTED_VALUE"""),"P2798")</f>
        <v>P2798</v>
      </c>
      <c r="G1649" s="1">
        <f>IFERROR(__xludf.DUMMYFUNCTION("""COMPUTED_VALUE"""),156.0)</f>
        <v>156</v>
      </c>
    </row>
    <row r="1650">
      <c r="A1650" s="1" t="str">
        <f t="shared" si="1"/>
        <v>EN P327 151</v>
      </c>
      <c r="C1650" s="1" t="str">
        <f t="shared" si="2"/>
        <v>PT P327</v>
      </c>
      <c r="E1650" s="1" t="str">
        <f>IFERROR(__xludf.DUMMYFUNCTION("SPLIT(A:A,"" "",TRUE,TRUE)"),"EN")</f>
        <v>EN</v>
      </c>
      <c r="F1650" s="1" t="str">
        <f>IFERROR(__xludf.DUMMYFUNCTION("""COMPUTED_VALUE"""),"P327")</f>
        <v>P327</v>
      </c>
      <c r="G1650" s="1">
        <f>IFERROR(__xludf.DUMMYFUNCTION("""COMPUTED_VALUE"""),151.0)</f>
        <v>151</v>
      </c>
    </row>
    <row r="1651">
      <c r="A1651" s="1" t="str">
        <f t="shared" si="1"/>
        <v>EN P2495 102</v>
      </c>
      <c r="C1651" s="1" t="str">
        <f t="shared" si="2"/>
        <v>PT P2495</v>
      </c>
      <c r="E1651" s="1" t="str">
        <f>IFERROR(__xludf.DUMMYFUNCTION("SPLIT(A:A,"" "",TRUE,TRUE)"),"EN")</f>
        <v>EN</v>
      </c>
      <c r="F1651" s="1" t="str">
        <f>IFERROR(__xludf.DUMMYFUNCTION("""COMPUTED_VALUE"""),"P2495")</f>
        <v>P2495</v>
      </c>
      <c r="G1651" s="1">
        <f>IFERROR(__xludf.DUMMYFUNCTION("""COMPUTED_VALUE"""),102.0)</f>
        <v>102</v>
      </c>
    </row>
    <row r="1652">
      <c r="A1652" s="1" t="str">
        <f t="shared" si="1"/>
        <v>EN P770 393</v>
      </c>
      <c r="C1652" s="1" t="str">
        <f t="shared" si="2"/>
        <v>PT P770</v>
      </c>
      <c r="E1652" s="1" t="str">
        <f>IFERROR(__xludf.DUMMYFUNCTION("SPLIT(A:A,"" "",TRUE,TRUE)"),"EN")</f>
        <v>EN</v>
      </c>
      <c r="F1652" s="1" t="str">
        <f>IFERROR(__xludf.DUMMYFUNCTION("""COMPUTED_VALUE"""),"P770")</f>
        <v>P770</v>
      </c>
      <c r="G1652" s="1">
        <f>IFERROR(__xludf.DUMMYFUNCTION("""COMPUTED_VALUE"""),393.0)</f>
        <v>393</v>
      </c>
    </row>
    <row r="1653">
      <c r="A1653" s="1" t="str">
        <f t="shared" si="1"/>
        <v>EN P3436 88</v>
      </c>
      <c r="C1653" s="1" t="str">
        <f t="shared" si="2"/>
        <v>PT P3436</v>
      </c>
      <c r="E1653" s="1" t="str">
        <f>IFERROR(__xludf.DUMMYFUNCTION("SPLIT(A:A,"" "",TRUE,TRUE)"),"EN")</f>
        <v>EN</v>
      </c>
      <c r="F1653" s="1" t="str">
        <f>IFERROR(__xludf.DUMMYFUNCTION("""COMPUTED_VALUE"""),"P3436")</f>
        <v>P3436</v>
      </c>
      <c r="G1653" s="1">
        <f>IFERROR(__xludf.DUMMYFUNCTION("""COMPUTED_VALUE"""),88.0)</f>
        <v>88</v>
      </c>
    </row>
    <row r="1654">
      <c r="A1654" s="1" t="str">
        <f t="shared" si="1"/>
        <v>EN P4289 399</v>
      </c>
      <c r="C1654" s="1" t="str">
        <f t="shared" si="2"/>
        <v>PT P4289</v>
      </c>
      <c r="E1654" s="1" t="str">
        <f>IFERROR(__xludf.DUMMYFUNCTION("SPLIT(A:A,"" "",TRUE,TRUE)"),"EN")</f>
        <v>EN</v>
      </c>
      <c r="F1654" s="1" t="str">
        <f>IFERROR(__xludf.DUMMYFUNCTION("""COMPUTED_VALUE"""),"P4289")</f>
        <v>P4289</v>
      </c>
      <c r="G1654" s="1">
        <f>IFERROR(__xludf.DUMMYFUNCTION("""COMPUTED_VALUE"""),399.0)</f>
        <v>399</v>
      </c>
    </row>
    <row r="1655">
      <c r="A1655" s="1" t="str">
        <f t="shared" si="1"/>
        <v>EN P732 21</v>
      </c>
      <c r="C1655" s="1" t="str">
        <f t="shared" si="2"/>
        <v>PT P732</v>
      </c>
      <c r="E1655" s="1" t="str">
        <f>IFERROR(__xludf.DUMMYFUNCTION("SPLIT(A:A,"" "",TRUE,TRUE)"),"EN")</f>
        <v>EN</v>
      </c>
      <c r="F1655" s="1" t="str">
        <f>IFERROR(__xludf.DUMMYFUNCTION("""COMPUTED_VALUE"""),"P732")</f>
        <v>P732</v>
      </c>
      <c r="G1655" s="1">
        <f>IFERROR(__xludf.DUMMYFUNCTION("""COMPUTED_VALUE"""),21.0)</f>
        <v>21</v>
      </c>
    </row>
    <row r="1656">
      <c r="A1656" s="1" t="str">
        <f t="shared" si="1"/>
        <v>EN P5116 388</v>
      </c>
      <c r="C1656" s="1" t="str">
        <f t="shared" si="2"/>
        <v>PT P5116</v>
      </c>
      <c r="E1656" s="1" t="str">
        <f>IFERROR(__xludf.DUMMYFUNCTION("SPLIT(A:A,"" "",TRUE,TRUE)"),"EN")</f>
        <v>EN</v>
      </c>
      <c r="F1656" s="1" t="str">
        <f>IFERROR(__xludf.DUMMYFUNCTION("""COMPUTED_VALUE"""),"P5116")</f>
        <v>P5116</v>
      </c>
      <c r="G1656" s="1">
        <f>IFERROR(__xludf.DUMMYFUNCTION("""COMPUTED_VALUE"""),388.0)</f>
        <v>388</v>
      </c>
    </row>
    <row r="1657">
      <c r="A1657" s="1" t="str">
        <f t="shared" si="1"/>
        <v>EN P77 298</v>
      </c>
      <c r="C1657" s="1" t="str">
        <f t="shared" si="2"/>
        <v>PT P77</v>
      </c>
      <c r="E1657" s="1" t="str">
        <f>IFERROR(__xludf.DUMMYFUNCTION("SPLIT(A:A,"" "",TRUE,TRUE)"),"EN")</f>
        <v>EN</v>
      </c>
      <c r="F1657" s="1" t="str">
        <f>IFERROR(__xludf.DUMMYFUNCTION("""COMPUTED_VALUE"""),"P77")</f>
        <v>P77</v>
      </c>
      <c r="G1657" s="1">
        <f>IFERROR(__xludf.DUMMYFUNCTION("""COMPUTED_VALUE"""),298.0)</f>
        <v>298</v>
      </c>
    </row>
    <row r="1658">
      <c r="A1658" s="1" t="str">
        <f t="shared" si="1"/>
        <v>EN P4871 2</v>
      </c>
      <c r="C1658" s="1" t="str">
        <f t="shared" si="2"/>
        <v>PT P4871</v>
      </c>
      <c r="E1658" s="1" t="str">
        <f>IFERROR(__xludf.DUMMYFUNCTION("SPLIT(A:A,"" "",TRUE,TRUE)"),"EN")</f>
        <v>EN</v>
      </c>
      <c r="F1658" s="1" t="str">
        <f>IFERROR(__xludf.DUMMYFUNCTION("""COMPUTED_VALUE"""),"P4871")</f>
        <v>P4871</v>
      </c>
      <c r="G1658" s="1">
        <f>IFERROR(__xludf.DUMMYFUNCTION("""COMPUTED_VALUE"""),2.0)</f>
        <v>2</v>
      </c>
    </row>
    <row r="1659">
      <c r="A1659" s="1" t="str">
        <f t="shared" si="1"/>
        <v>EN P4128 182</v>
      </c>
      <c r="C1659" s="1" t="str">
        <f t="shared" si="2"/>
        <v>PT P4128</v>
      </c>
      <c r="E1659" s="1" t="str">
        <f>IFERROR(__xludf.DUMMYFUNCTION("SPLIT(A:A,"" "",TRUE,TRUE)"),"EN")</f>
        <v>EN</v>
      </c>
      <c r="F1659" s="1" t="str">
        <f>IFERROR(__xludf.DUMMYFUNCTION("""COMPUTED_VALUE"""),"P4128")</f>
        <v>P4128</v>
      </c>
      <c r="G1659" s="1">
        <f>IFERROR(__xludf.DUMMYFUNCTION("""COMPUTED_VALUE"""),182.0)</f>
        <v>182</v>
      </c>
    </row>
    <row r="1660">
      <c r="A1660" s="1" t="str">
        <f t="shared" si="1"/>
        <v>EN P4897 37</v>
      </c>
      <c r="C1660" s="1" t="str">
        <f t="shared" si="2"/>
        <v>PT P4897</v>
      </c>
      <c r="E1660" s="1" t="str">
        <f>IFERROR(__xludf.DUMMYFUNCTION("SPLIT(A:A,"" "",TRUE,TRUE)"),"EN")</f>
        <v>EN</v>
      </c>
      <c r="F1660" s="1" t="str">
        <f>IFERROR(__xludf.DUMMYFUNCTION("""COMPUTED_VALUE"""),"P4897")</f>
        <v>P4897</v>
      </c>
      <c r="G1660" s="1">
        <f>IFERROR(__xludf.DUMMYFUNCTION("""COMPUTED_VALUE"""),37.0)</f>
        <v>37</v>
      </c>
    </row>
    <row r="1661">
      <c r="A1661" s="1" t="str">
        <f t="shared" si="1"/>
        <v>EN P811 124</v>
      </c>
      <c r="C1661" s="1" t="str">
        <f t="shared" si="2"/>
        <v>PT P811</v>
      </c>
      <c r="E1661" s="1" t="str">
        <f>IFERROR(__xludf.DUMMYFUNCTION("SPLIT(A:A,"" "",TRUE,TRUE)"),"EN")</f>
        <v>EN</v>
      </c>
      <c r="F1661" s="1" t="str">
        <f>IFERROR(__xludf.DUMMYFUNCTION("""COMPUTED_VALUE"""),"P811")</f>
        <v>P811</v>
      </c>
      <c r="G1661" s="1">
        <f>IFERROR(__xludf.DUMMYFUNCTION("""COMPUTED_VALUE"""),124.0)</f>
        <v>124</v>
      </c>
    </row>
    <row r="1662">
      <c r="A1662" s="1" t="str">
        <f t="shared" si="1"/>
        <v>EN P235 101</v>
      </c>
      <c r="C1662" s="1" t="str">
        <f t="shared" si="2"/>
        <v>PT P235</v>
      </c>
      <c r="E1662" s="1" t="str">
        <f>IFERROR(__xludf.DUMMYFUNCTION("SPLIT(A:A,"" "",TRUE,TRUE)"),"EN")</f>
        <v>EN</v>
      </c>
      <c r="F1662" s="1" t="str">
        <f>IFERROR(__xludf.DUMMYFUNCTION("""COMPUTED_VALUE"""),"P235")</f>
        <v>P235</v>
      </c>
      <c r="G1662" s="1">
        <f>IFERROR(__xludf.DUMMYFUNCTION("""COMPUTED_VALUE"""),101.0)</f>
        <v>101</v>
      </c>
    </row>
    <row r="1663">
      <c r="A1663" s="1" t="str">
        <f t="shared" si="1"/>
        <v>EN P2560 9</v>
      </c>
      <c r="C1663" s="1" t="str">
        <f t="shared" si="2"/>
        <v>PT P2560</v>
      </c>
      <c r="E1663" s="1" t="str">
        <f>IFERROR(__xludf.DUMMYFUNCTION("SPLIT(A:A,"" "",TRUE,TRUE)"),"EN")</f>
        <v>EN</v>
      </c>
      <c r="F1663" s="1" t="str">
        <f>IFERROR(__xludf.DUMMYFUNCTION("""COMPUTED_VALUE"""),"P2560")</f>
        <v>P2560</v>
      </c>
      <c r="G1663" s="1">
        <f>IFERROR(__xludf.DUMMYFUNCTION("""COMPUTED_VALUE"""),9.0)</f>
        <v>9</v>
      </c>
    </row>
    <row r="1664">
      <c r="A1664" s="1" t="str">
        <f t="shared" si="1"/>
        <v>EN P4554 400</v>
      </c>
      <c r="C1664" s="1" t="str">
        <f t="shared" si="2"/>
        <v>PT P4554</v>
      </c>
      <c r="E1664" s="1" t="str">
        <f>IFERROR(__xludf.DUMMYFUNCTION("SPLIT(A:A,"" "",TRUE,TRUE)"),"EN")</f>
        <v>EN</v>
      </c>
      <c r="F1664" s="1" t="str">
        <f>IFERROR(__xludf.DUMMYFUNCTION("""COMPUTED_VALUE"""),"P4554")</f>
        <v>P4554</v>
      </c>
      <c r="G1664" s="1">
        <f>IFERROR(__xludf.DUMMYFUNCTION("""COMPUTED_VALUE"""),400.0)</f>
        <v>400</v>
      </c>
    </row>
    <row r="1665">
      <c r="A1665" s="1" t="str">
        <f t="shared" si="1"/>
        <v>EN P4823 369</v>
      </c>
      <c r="C1665" s="1" t="str">
        <f t="shared" si="2"/>
        <v>PT P4823</v>
      </c>
      <c r="E1665" s="1" t="str">
        <f>IFERROR(__xludf.DUMMYFUNCTION("SPLIT(A:A,"" "",TRUE,TRUE)"),"EN")</f>
        <v>EN</v>
      </c>
      <c r="F1665" s="1" t="str">
        <f>IFERROR(__xludf.DUMMYFUNCTION("""COMPUTED_VALUE"""),"P4823")</f>
        <v>P4823</v>
      </c>
      <c r="G1665" s="1">
        <f>IFERROR(__xludf.DUMMYFUNCTION("""COMPUTED_VALUE"""),369.0)</f>
        <v>369</v>
      </c>
    </row>
    <row r="1666">
      <c r="A1666" s="1" t="str">
        <f t="shared" si="1"/>
        <v>EN P2843 262</v>
      </c>
      <c r="C1666" s="1" t="str">
        <f t="shared" si="2"/>
        <v>PT P2843</v>
      </c>
      <c r="E1666" s="1" t="str">
        <f>IFERROR(__xludf.DUMMYFUNCTION("SPLIT(A:A,"" "",TRUE,TRUE)"),"EN")</f>
        <v>EN</v>
      </c>
      <c r="F1666" s="1" t="str">
        <f>IFERROR(__xludf.DUMMYFUNCTION("""COMPUTED_VALUE"""),"P2843")</f>
        <v>P2843</v>
      </c>
      <c r="G1666" s="1">
        <f>IFERROR(__xludf.DUMMYFUNCTION("""COMPUTED_VALUE"""),262.0)</f>
        <v>262</v>
      </c>
    </row>
    <row r="1667">
      <c r="A1667" s="1" t="str">
        <f t="shared" si="1"/>
        <v>EN P3247 337</v>
      </c>
      <c r="C1667" s="1" t="str">
        <f t="shared" si="2"/>
        <v>PT P3247</v>
      </c>
      <c r="E1667" s="1" t="str">
        <f>IFERROR(__xludf.DUMMYFUNCTION("SPLIT(A:A,"" "",TRUE,TRUE)"),"EN")</f>
        <v>EN</v>
      </c>
      <c r="F1667" s="1" t="str">
        <f>IFERROR(__xludf.DUMMYFUNCTION("""COMPUTED_VALUE"""),"P3247")</f>
        <v>P3247</v>
      </c>
      <c r="G1667" s="1">
        <f>IFERROR(__xludf.DUMMYFUNCTION("""COMPUTED_VALUE"""),337.0)</f>
        <v>337</v>
      </c>
    </row>
    <row r="1668">
      <c r="A1668" s="1" t="str">
        <f t="shared" si="1"/>
        <v>EN P2770 320</v>
      </c>
      <c r="C1668" s="1" t="str">
        <f t="shared" si="2"/>
        <v>PT P2770</v>
      </c>
      <c r="E1668" s="1" t="str">
        <f>IFERROR(__xludf.DUMMYFUNCTION("SPLIT(A:A,"" "",TRUE,TRUE)"),"EN")</f>
        <v>EN</v>
      </c>
      <c r="F1668" s="1" t="str">
        <f>IFERROR(__xludf.DUMMYFUNCTION("""COMPUTED_VALUE"""),"P2770")</f>
        <v>P2770</v>
      </c>
      <c r="G1668" s="1">
        <f>IFERROR(__xludf.DUMMYFUNCTION("""COMPUTED_VALUE"""),320.0)</f>
        <v>320</v>
      </c>
    </row>
    <row r="1669">
      <c r="A1669" s="1" t="str">
        <f t="shared" si="1"/>
        <v>EN P1625 18</v>
      </c>
      <c r="C1669" s="1" t="str">
        <f t="shared" si="2"/>
        <v>PT P1625</v>
      </c>
      <c r="E1669" s="1" t="str">
        <f>IFERROR(__xludf.DUMMYFUNCTION("SPLIT(A:A,"" "",TRUE,TRUE)"),"EN")</f>
        <v>EN</v>
      </c>
      <c r="F1669" s="1" t="str">
        <f>IFERROR(__xludf.DUMMYFUNCTION("""COMPUTED_VALUE"""),"P1625")</f>
        <v>P1625</v>
      </c>
      <c r="G1669" s="1">
        <f>IFERROR(__xludf.DUMMYFUNCTION("""COMPUTED_VALUE"""),18.0)</f>
        <v>18</v>
      </c>
    </row>
    <row r="1670">
      <c r="A1670" s="1" t="str">
        <f t="shared" si="1"/>
        <v>EN P4430 96</v>
      </c>
      <c r="C1670" s="1" t="str">
        <f t="shared" si="2"/>
        <v>PT P4430</v>
      </c>
      <c r="E1670" s="1" t="str">
        <f>IFERROR(__xludf.DUMMYFUNCTION("SPLIT(A:A,"" "",TRUE,TRUE)"),"EN")</f>
        <v>EN</v>
      </c>
      <c r="F1670" s="1" t="str">
        <f>IFERROR(__xludf.DUMMYFUNCTION("""COMPUTED_VALUE"""),"P4430")</f>
        <v>P4430</v>
      </c>
      <c r="G1670" s="1">
        <f>IFERROR(__xludf.DUMMYFUNCTION("""COMPUTED_VALUE"""),96.0)</f>
        <v>96</v>
      </c>
    </row>
    <row r="1671">
      <c r="A1671" s="1" t="str">
        <f t="shared" si="1"/>
        <v>EN P1159 74</v>
      </c>
      <c r="C1671" s="1" t="str">
        <f t="shared" si="2"/>
        <v>PT P1159</v>
      </c>
      <c r="E1671" s="1" t="str">
        <f>IFERROR(__xludf.DUMMYFUNCTION("SPLIT(A:A,"" "",TRUE,TRUE)"),"EN")</f>
        <v>EN</v>
      </c>
      <c r="F1671" s="1" t="str">
        <f>IFERROR(__xludf.DUMMYFUNCTION("""COMPUTED_VALUE"""),"P1159")</f>
        <v>P1159</v>
      </c>
      <c r="G1671" s="1">
        <f>IFERROR(__xludf.DUMMYFUNCTION("""COMPUTED_VALUE"""),74.0)</f>
        <v>74</v>
      </c>
    </row>
    <row r="1672">
      <c r="A1672" s="1" t="str">
        <f t="shared" si="1"/>
        <v>EN P3734 243</v>
      </c>
      <c r="C1672" s="1" t="str">
        <f t="shared" si="2"/>
        <v>PT P3734</v>
      </c>
      <c r="E1672" s="1" t="str">
        <f>IFERROR(__xludf.DUMMYFUNCTION("SPLIT(A:A,"" "",TRUE,TRUE)"),"EN")</f>
        <v>EN</v>
      </c>
      <c r="F1672" s="1" t="str">
        <f>IFERROR(__xludf.DUMMYFUNCTION("""COMPUTED_VALUE"""),"P3734")</f>
        <v>P3734</v>
      </c>
      <c r="G1672" s="1">
        <f>IFERROR(__xludf.DUMMYFUNCTION("""COMPUTED_VALUE"""),243.0)</f>
        <v>243</v>
      </c>
    </row>
    <row r="1673">
      <c r="A1673" s="1" t="str">
        <f t="shared" si="1"/>
        <v>EN P3638 83</v>
      </c>
      <c r="C1673" s="1" t="str">
        <f t="shared" si="2"/>
        <v>PT P3638</v>
      </c>
      <c r="E1673" s="1" t="str">
        <f>IFERROR(__xludf.DUMMYFUNCTION("SPLIT(A:A,"" "",TRUE,TRUE)"),"EN")</f>
        <v>EN</v>
      </c>
      <c r="F1673" s="1" t="str">
        <f>IFERROR(__xludf.DUMMYFUNCTION("""COMPUTED_VALUE"""),"P3638")</f>
        <v>P3638</v>
      </c>
      <c r="G1673" s="1">
        <f>IFERROR(__xludf.DUMMYFUNCTION("""COMPUTED_VALUE"""),83.0)</f>
        <v>83</v>
      </c>
    </row>
    <row r="1674">
      <c r="A1674" s="1" t="str">
        <f t="shared" si="1"/>
        <v>EN P868 5</v>
      </c>
      <c r="C1674" s="1" t="str">
        <f t="shared" si="2"/>
        <v>PT P868</v>
      </c>
      <c r="E1674" s="1" t="str">
        <f>IFERROR(__xludf.DUMMYFUNCTION("SPLIT(A:A,"" "",TRUE,TRUE)"),"EN")</f>
        <v>EN</v>
      </c>
      <c r="F1674" s="1" t="str">
        <f>IFERROR(__xludf.DUMMYFUNCTION("""COMPUTED_VALUE"""),"P868")</f>
        <v>P868</v>
      </c>
      <c r="G1674" s="1">
        <f>IFERROR(__xludf.DUMMYFUNCTION("""COMPUTED_VALUE"""),5.0)</f>
        <v>5</v>
      </c>
    </row>
    <row r="1675">
      <c r="A1675" s="1" t="str">
        <f t="shared" si="1"/>
        <v>EN P2955 359</v>
      </c>
      <c r="C1675" s="1" t="str">
        <f t="shared" si="2"/>
        <v>PT P2955</v>
      </c>
      <c r="E1675" s="1" t="str">
        <f>IFERROR(__xludf.DUMMYFUNCTION("SPLIT(A:A,"" "",TRUE,TRUE)"),"EN")</f>
        <v>EN</v>
      </c>
      <c r="F1675" s="1" t="str">
        <f>IFERROR(__xludf.DUMMYFUNCTION("""COMPUTED_VALUE"""),"P2955")</f>
        <v>P2955</v>
      </c>
      <c r="G1675" s="1">
        <f>IFERROR(__xludf.DUMMYFUNCTION("""COMPUTED_VALUE"""),359.0)</f>
        <v>359</v>
      </c>
    </row>
    <row r="1676">
      <c r="A1676" s="1" t="str">
        <f t="shared" si="1"/>
        <v>EN P2127 331</v>
      </c>
      <c r="C1676" s="1" t="str">
        <f t="shared" si="2"/>
        <v>PT P2127</v>
      </c>
      <c r="E1676" s="1" t="str">
        <f>IFERROR(__xludf.DUMMYFUNCTION("SPLIT(A:A,"" "",TRUE,TRUE)"),"EN")</f>
        <v>EN</v>
      </c>
      <c r="F1676" s="1" t="str">
        <f>IFERROR(__xludf.DUMMYFUNCTION("""COMPUTED_VALUE"""),"P2127")</f>
        <v>P2127</v>
      </c>
      <c r="G1676" s="1">
        <f>IFERROR(__xludf.DUMMYFUNCTION("""COMPUTED_VALUE"""),331.0)</f>
        <v>331</v>
      </c>
    </row>
    <row r="1677">
      <c r="A1677" s="1" t="str">
        <f t="shared" si="1"/>
        <v>EN P2844 315</v>
      </c>
      <c r="C1677" s="1" t="str">
        <f t="shared" si="2"/>
        <v>PT P2844</v>
      </c>
      <c r="E1677" s="1" t="str">
        <f>IFERROR(__xludf.DUMMYFUNCTION("SPLIT(A:A,"" "",TRUE,TRUE)"),"EN")</f>
        <v>EN</v>
      </c>
      <c r="F1677" s="1" t="str">
        <f>IFERROR(__xludf.DUMMYFUNCTION("""COMPUTED_VALUE"""),"P2844")</f>
        <v>P2844</v>
      </c>
      <c r="G1677" s="1">
        <f>IFERROR(__xludf.DUMMYFUNCTION("""COMPUTED_VALUE"""),315.0)</f>
        <v>315</v>
      </c>
    </row>
    <row r="1678">
      <c r="A1678" s="1" t="str">
        <f t="shared" si="1"/>
        <v>EN P1011 34</v>
      </c>
      <c r="C1678" s="1" t="str">
        <f t="shared" si="2"/>
        <v>PT P1011</v>
      </c>
      <c r="E1678" s="1" t="str">
        <f>IFERROR(__xludf.DUMMYFUNCTION("SPLIT(A:A,"" "",TRUE,TRUE)"),"EN")</f>
        <v>EN</v>
      </c>
      <c r="F1678" s="1" t="str">
        <f>IFERROR(__xludf.DUMMYFUNCTION("""COMPUTED_VALUE"""),"P1011")</f>
        <v>P1011</v>
      </c>
      <c r="G1678" s="1">
        <f>IFERROR(__xludf.DUMMYFUNCTION("""COMPUTED_VALUE"""),34.0)</f>
        <v>34</v>
      </c>
    </row>
    <row r="1679">
      <c r="A1679" s="1" t="str">
        <f t="shared" si="1"/>
        <v>EN P1891 400</v>
      </c>
      <c r="C1679" s="1" t="str">
        <f t="shared" si="2"/>
        <v>PT P1891</v>
      </c>
      <c r="E1679" s="1" t="str">
        <f>IFERROR(__xludf.DUMMYFUNCTION("SPLIT(A:A,"" "",TRUE,TRUE)"),"EN")</f>
        <v>EN</v>
      </c>
      <c r="F1679" s="1" t="str">
        <f>IFERROR(__xludf.DUMMYFUNCTION("""COMPUTED_VALUE"""),"P1891")</f>
        <v>P1891</v>
      </c>
      <c r="G1679" s="1">
        <f>IFERROR(__xludf.DUMMYFUNCTION("""COMPUTED_VALUE"""),400.0)</f>
        <v>400</v>
      </c>
    </row>
    <row r="1680">
      <c r="A1680" s="1" t="str">
        <f t="shared" si="1"/>
        <v>EN P4714 313</v>
      </c>
      <c r="C1680" s="1" t="str">
        <f t="shared" si="2"/>
        <v>PT P4714</v>
      </c>
      <c r="E1680" s="1" t="str">
        <f>IFERROR(__xludf.DUMMYFUNCTION("SPLIT(A:A,"" "",TRUE,TRUE)"),"EN")</f>
        <v>EN</v>
      </c>
      <c r="F1680" s="1" t="str">
        <f>IFERROR(__xludf.DUMMYFUNCTION("""COMPUTED_VALUE"""),"P4714")</f>
        <v>P4714</v>
      </c>
      <c r="G1680" s="1">
        <f>IFERROR(__xludf.DUMMYFUNCTION("""COMPUTED_VALUE"""),313.0)</f>
        <v>313</v>
      </c>
    </row>
    <row r="1681">
      <c r="A1681" s="1" t="str">
        <f t="shared" si="1"/>
        <v>EN P1704 252</v>
      </c>
      <c r="C1681" s="1" t="str">
        <f t="shared" si="2"/>
        <v>PT P1704</v>
      </c>
      <c r="E1681" s="1" t="str">
        <f>IFERROR(__xludf.DUMMYFUNCTION("SPLIT(A:A,"" "",TRUE,TRUE)"),"EN")</f>
        <v>EN</v>
      </c>
      <c r="F1681" s="1" t="str">
        <f>IFERROR(__xludf.DUMMYFUNCTION("""COMPUTED_VALUE"""),"P1704")</f>
        <v>P1704</v>
      </c>
      <c r="G1681" s="1">
        <f>IFERROR(__xludf.DUMMYFUNCTION("""COMPUTED_VALUE"""),252.0)</f>
        <v>252</v>
      </c>
    </row>
    <row r="1682">
      <c r="A1682" s="1" t="str">
        <f t="shared" si="1"/>
        <v>EN P5094 290</v>
      </c>
      <c r="C1682" s="1" t="str">
        <f t="shared" si="2"/>
        <v>PT P5094</v>
      </c>
      <c r="E1682" s="1" t="str">
        <f>IFERROR(__xludf.DUMMYFUNCTION("SPLIT(A:A,"" "",TRUE,TRUE)"),"EN")</f>
        <v>EN</v>
      </c>
      <c r="F1682" s="1" t="str">
        <f>IFERROR(__xludf.DUMMYFUNCTION("""COMPUTED_VALUE"""),"P5094")</f>
        <v>P5094</v>
      </c>
      <c r="G1682" s="1">
        <f>IFERROR(__xludf.DUMMYFUNCTION("""COMPUTED_VALUE"""),290.0)</f>
        <v>290</v>
      </c>
    </row>
    <row r="1683">
      <c r="A1683" s="1" t="str">
        <f t="shared" si="1"/>
        <v>EN P683 109</v>
      </c>
      <c r="C1683" s="1" t="str">
        <f t="shared" si="2"/>
        <v>PT P683</v>
      </c>
      <c r="E1683" s="1" t="str">
        <f>IFERROR(__xludf.DUMMYFUNCTION("SPLIT(A:A,"" "",TRUE,TRUE)"),"EN")</f>
        <v>EN</v>
      </c>
      <c r="F1683" s="1" t="str">
        <f>IFERROR(__xludf.DUMMYFUNCTION("""COMPUTED_VALUE"""),"P683")</f>
        <v>P683</v>
      </c>
      <c r="G1683" s="1">
        <f>IFERROR(__xludf.DUMMYFUNCTION("""COMPUTED_VALUE"""),109.0)</f>
        <v>109</v>
      </c>
    </row>
    <row r="1684">
      <c r="A1684" s="1" t="str">
        <f t="shared" si="1"/>
        <v>EN P2827 187</v>
      </c>
      <c r="C1684" s="1" t="str">
        <f t="shared" si="2"/>
        <v>PT P2827</v>
      </c>
      <c r="E1684" s="1" t="str">
        <f>IFERROR(__xludf.DUMMYFUNCTION("SPLIT(A:A,"" "",TRUE,TRUE)"),"EN")</f>
        <v>EN</v>
      </c>
      <c r="F1684" s="1" t="str">
        <f>IFERROR(__xludf.DUMMYFUNCTION("""COMPUTED_VALUE"""),"P2827")</f>
        <v>P2827</v>
      </c>
      <c r="G1684" s="1">
        <f>IFERROR(__xludf.DUMMYFUNCTION("""COMPUTED_VALUE"""),187.0)</f>
        <v>187</v>
      </c>
    </row>
    <row r="1685">
      <c r="A1685" s="1" t="str">
        <f t="shared" si="1"/>
        <v>EN P62 132</v>
      </c>
      <c r="C1685" s="1" t="str">
        <f t="shared" si="2"/>
        <v>PT P62</v>
      </c>
      <c r="E1685" s="1" t="str">
        <f>IFERROR(__xludf.DUMMYFUNCTION("SPLIT(A:A,"" "",TRUE,TRUE)"),"EN")</f>
        <v>EN</v>
      </c>
      <c r="F1685" s="1" t="str">
        <f>IFERROR(__xludf.DUMMYFUNCTION("""COMPUTED_VALUE"""),"P62")</f>
        <v>P62</v>
      </c>
      <c r="G1685" s="1">
        <f>IFERROR(__xludf.DUMMYFUNCTION("""COMPUTED_VALUE"""),132.0)</f>
        <v>132</v>
      </c>
    </row>
    <row r="1686">
      <c r="A1686" s="1" t="str">
        <f t="shared" si="1"/>
        <v>EN P5778 135</v>
      </c>
      <c r="C1686" s="1" t="str">
        <f t="shared" si="2"/>
        <v>PT P5778</v>
      </c>
      <c r="E1686" s="1" t="str">
        <f>IFERROR(__xludf.DUMMYFUNCTION("SPLIT(A:A,"" "",TRUE,TRUE)"),"EN")</f>
        <v>EN</v>
      </c>
      <c r="F1686" s="1" t="str">
        <f>IFERROR(__xludf.DUMMYFUNCTION("""COMPUTED_VALUE"""),"P5778")</f>
        <v>P5778</v>
      </c>
      <c r="G1686" s="1">
        <f>IFERROR(__xludf.DUMMYFUNCTION("""COMPUTED_VALUE"""),135.0)</f>
        <v>135</v>
      </c>
    </row>
    <row r="1687">
      <c r="A1687" s="1" t="str">
        <f t="shared" si="1"/>
        <v>EN P759 319</v>
      </c>
      <c r="C1687" s="1" t="str">
        <f t="shared" si="2"/>
        <v>PT P759</v>
      </c>
      <c r="E1687" s="1" t="str">
        <f>IFERROR(__xludf.DUMMYFUNCTION("SPLIT(A:A,"" "",TRUE,TRUE)"),"EN")</f>
        <v>EN</v>
      </c>
      <c r="F1687" s="1" t="str">
        <f>IFERROR(__xludf.DUMMYFUNCTION("""COMPUTED_VALUE"""),"P759")</f>
        <v>P759</v>
      </c>
      <c r="G1687" s="1">
        <f>IFERROR(__xludf.DUMMYFUNCTION("""COMPUTED_VALUE"""),319.0)</f>
        <v>319</v>
      </c>
    </row>
    <row r="1688">
      <c r="A1688" s="1" t="str">
        <f t="shared" si="1"/>
        <v>EN P3621 201</v>
      </c>
      <c r="C1688" s="1" t="str">
        <f t="shared" si="2"/>
        <v>PT P3621</v>
      </c>
      <c r="E1688" s="1" t="str">
        <f>IFERROR(__xludf.DUMMYFUNCTION("SPLIT(A:A,"" "",TRUE,TRUE)"),"EN")</f>
        <v>EN</v>
      </c>
      <c r="F1688" s="1" t="str">
        <f>IFERROR(__xludf.DUMMYFUNCTION("""COMPUTED_VALUE"""),"P3621")</f>
        <v>P3621</v>
      </c>
      <c r="G1688" s="1">
        <f>IFERROR(__xludf.DUMMYFUNCTION("""COMPUTED_VALUE"""),201.0)</f>
        <v>201</v>
      </c>
    </row>
    <row r="1689">
      <c r="A1689" s="1" t="str">
        <f t="shared" si="1"/>
        <v>EN P1250 145</v>
      </c>
      <c r="C1689" s="1" t="str">
        <f t="shared" si="2"/>
        <v>PT P1250</v>
      </c>
      <c r="E1689" s="1" t="str">
        <f>IFERROR(__xludf.DUMMYFUNCTION("SPLIT(A:A,"" "",TRUE,TRUE)"),"EN")</f>
        <v>EN</v>
      </c>
      <c r="F1689" s="1" t="str">
        <f>IFERROR(__xludf.DUMMYFUNCTION("""COMPUTED_VALUE"""),"P1250")</f>
        <v>P1250</v>
      </c>
      <c r="G1689" s="1">
        <f>IFERROR(__xludf.DUMMYFUNCTION("""COMPUTED_VALUE"""),145.0)</f>
        <v>145</v>
      </c>
    </row>
    <row r="1690">
      <c r="A1690" s="1" t="str">
        <f t="shared" si="1"/>
        <v>EN P438 195</v>
      </c>
      <c r="C1690" s="1" t="str">
        <f t="shared" si="2"/>
        <v>PT P438</v>
      </c>
      <c r="E1690" s="1" t="str">
        <f>IFERROR(__xludf.DUMMYFUNCTION("SPLIT(A:A,"" "",TRUE,TRUE)"),"EN")</f>
        <v>EN</v>
      </c>
      <c r="F1690" s="1" t="str">
        <f>IFERROR(__xludf.DUMMYFUNCTION("""COMPUTED_VALUE"""),"P438")</f>
        <v>P438</v>
      </c>
      <c r="G1690" s="1">
        <f>IFERROR(__xludf.DUMMYFUNCTION("""COMPUTED_VALUE"""),195.0)</f>
        <v>195</v>
      </c>
    </row>
    <row r="1691">
      <c r="A1691" s="1" t="str">
        <f t="shared" si="1"/>
        <v>EN P3883 298</v>
      </c>
      <c r="C1691" s="1" t="str">
        <f t="shared" si="2"/>
        <v>PT P3883</v>
      </c>
      <c r="E1691" s="1" t="str">
        <f>IFERROR(__xludf.DUMMYFUNCTION("SPLIT(A:A,"" "",TRUE,TRUE)"),"EN")</f>
        <v>EN</v>
      </c>
      <c r="F1691" s="1" t="str">
        <f>IFERROR(__xludf.DUMMYFUNCTION("""COMPUTED_VALUE"""),"P3883")</f>
        <v>P3883</v>
      </c>
      <c r="G1691" s="1">
        <f>IFERROR(__xludf.DUMMYFUNCTION("""COMPUTED_VALUE"""),298.0)</f>
        <v>298</v>
      </c>
    </row>
    <row r="1692">
      <c r="A1692" s="1" t="str">
        <f t="shared" si="1"/>
        <v>EN P1407 250</v>
      </c>
      <c r="C1692" s="1" t="str">
        <f t="shared" si="2"/>
        <v>PT P1407</v>
      </c>
      <c r="E1692" s="1" t="str">
        <f>IFERROR(__xludf.DUMMYFUNCTION("SPLIT(A:A,"" "",TRUE,TRUE)"),"EN")</f>
        <v>EN</v>
      </c>
      <c r="F1692" s="1" t="str">
        <f>IFERROR(__xludf.DUMMYFUNCTION("""COMPUTED_VALUE"""),"P1407")</f>
        <v>P1407</v>
      </c>
      <c r="G1692" s="1">
        <f>IFERROR(__xludf.DUMMYFUNCTION("""COMPUTED_VALUE"""),250.0)</f>
        <v>250</v>
      </c>
    </row>
    <row r="1693">
      <c r="A1693" s="1" t="str">
        <f t="shared" si="1"/>
        <v>EN P95 161</v>
      </c>
      <c r="C1693" s="1" t="str">
        <f t="shared" si="2"/>
        <v>PT P95</v>
      </c>
      <c r="E1693" s="1" t="str">
        <f>IFERROR(__xludf.DUMMYFUNCTION("SPLIT(A:A,"" "",TRUE,TRUE)"),"EN")</f>
        <v>EN</v>
      </c>
      <c r="F1693" s="1" t="str">
        <f>IFERROR(__xludf.DUMMYFUNCTION("""COMPUTED_VALUE"""),"P95")</f>
        <v>P95</v>
      </c>
      <c r="G1693" s="1">
        <f>IFERROR(__xludf.DUMMYFUNCTION("""COMPUTED_VALUE"""),161.0)</f>
        <v>161</v>
      </c>
    </row>
    <row r="1694">
      <c r="A1694" s="1" t="str">
        <f t="shared" si="1"/>
        <v>EN P4755 186</v>
      </c>
      <c r="C1694" s="1" t="str">
        <f t="shared" si="2"/>
        <v>PT P4755</v>
      </c>
      <c r="E1694" s="1" t="str">
        <f>IFERROR(__xludf.DUMMYFUNCTION("SPLIT(A:A,"" "",TRUE,TRUE)"),"EN")</f>
        <v>EN</v>
      </c>
      <c r="F1694" s="1" t="str">
        <f>IFERROR(__xludf.DUMMYFUNCTION("""COMPUTED_VALUE"""),"P4755")</f>
        <v>P4755</v>
      </c>
      <c r="G1694" s="1">
        <f>IFERROR(__xludf.DUMMYFUNCTION("""COMPUTED_VALUE"""),186.0)</f>
        <v>186</v>
      </c>
    </row>
    <row r="1695">
      <c r="A1695" s="1" t="str">
        <f t="shared" si="1"/>
        <v>EN P1605 357</v>
      </c>
      <c r="C1695" s="1" t="str">
        <f t="shared" si="2"/>
        <v>PT P1605</v>
      </c>
      <c r="E1695" s="1" t="str">
        <f>IFERROR(__xludf.DUMMYFUNCTION("SPLIT(A:A,"" "",TRUE,TRUE)"),"EN")</f>
        <v>EN</v>
      </c>
      <c r="F1695" s="1" t="str">
        <f>IFERROR(__xludf.DUMMYFUNCTION("""COMPUTED_VALUE"""),"P1605")</f>
        <v>P1605</v>
      </c>
      <c r="G1695" s="1">
        <f>IFERROR(__xludf.DUMMYFUNCTION("""COMPUTED_VALUE"""),357.0)</f>
        <v>357</v>
      </c>
    </row>
    <row r="1696">
      <c r="A1696" s="1" t="str">
        <f t="shared" si="1"/>
        <v>EN P5910 93</v>
      </c>
      <c r="C1696" s="1" t="str">
        <f t="shared" si="2"/>
        <v>PT P5910</v>
      </c>
      <c r="E1696" s="1" t="str">
        <f>IFERROR(__xludf.DUMMYFUNCTION("SPLIT(A:A,"" "",TRUE,TRUE)"),"EN")</f>
        <v>EN</v>
      </c>
      <c r="F1696" s="1" t="str">
        <f>IFERROR(__xludf.DUMMYFUNCTION("""COMPUTED_VALUE"""),"P5910")</f>
        <v>P5910</v>
      </c>
      <c r="G1696" s="1">
        <f>IFERROR(__xludf.DUMMYFUNCTION("""COMPUTED_VALUE"""),93.0)</f>
        <v>93</v>
      </c>
    </row>
    <row r="1697">
      <c r="A1697" s="1" t="str">
        <f t="shared" si="1"/>
        <v>EN P1044 187</v>
      </c>
      <c r="C1697" s="1" t="str">
        <f t="shared" si="2"/>
        <v>PT P1044</v>
      </c>
      <c r="E1697" s="1" t="str">
        <f>IFERROR(__xludf.DUMMYFUNCTION("SPLIT(A:A,"" "",TRUE,TRUE)"),"EN")</f>
        <v>EN</v>
      </c>
      <c r="F1697" s="1" t="str">
        <f>IFERROR(__xludf.DUMMYFUNCTION("""COMPUTED_VALUE"""),"P1044")</f>
        <v>P1044</v>
      </c>
      <c r="G1697" s="1">
        <f>IFERROR(__xludf.DUMMYFUNCTION("""COMPUTED_VALUE"""),187.0)</f>
        <v>187</v>
      </c>
    </row>
    <row r="1698">
      <c r="A1698" s="1" t="str">
        <f t="shared" si="1"/>
        <v>EN P5227 25</v>
      </c>
      <c r="C1698" s="1" t="str">
        <f t="shared" si="2"/>
        <v>PT P5227</v>
      </c>
      <c r="E1698" s="1" t="str">
        <f>IFERROR(__xludf.DUMMYFUNCTION("SPLIT(A:A,"" "",TRUE,TRUE)"),"EN")</f>
        <v>EN</v>
      </c>
      <c r="F1698" s="1" t="str">
        <f>IFERROR(__xludf.DUMMYFUNCTION("""COMPUTED_VALUE"""),"P5227")</f>
        <v>P5227</v>
      </c>
      <c r="G1698" s="1">
        <f>IFERROR(__xludf.DUMMYFUNCTION("""COMPUTED_VALUE"""),25.0)</f>
        <v>25</v>
      </c>
    </row>
    <row r="1699">
      <c r="A1699" s="1" t="str">
        <f t="shared" si="1"/>
        <v>EN P1488 249</v>
      </c>
      <c r="C1699" s="1" t="str">
        <f t="shared" si="2"/>
        <v>PT P1488</v>
      </c>
      <c r="E1699" s="1" t="str">
        <f>IFERROR(__xludf.DUMMYFUNCTION("SPLIT(A:A,"" "",TRUE,TRUE)"),"EN")</f>
        <v>EN</v>
      </c>
      <c r="F1699" s="1" t="str">
        <f>IFERROR(__xludf.DUMMYFUNCTION("""COMPUTED_VALUE"""),"P1488")</f>
        <v>P1488</v>
      </c>
      <c r="G1699" s="1">
        <f>IFERROR(__xludf.DUMMYFUNCTION("""COMPUTED_VALUE"""),249.0)</f>
        <v>249</v>
      </c>
    </row>
    <row r="1700">
      <c r="A1700" s="1" t="str">
        <f t="shared" si="1"/>
        <v>EN P5794 352</v>
      </c>
      <c r="C1700" s="1" t="str">
        <f t="shared" si="2"/>
        <v>PT P5794</v>
      </c>
      <c r="E1700" s="1" t="str">
        <f>IFERROR(__xludf.DUMMYFUNCTION("SPLIT(A:A,"" "",TRUE,TRUE)"),"EN")</f>
        <v>EN</v>
      </c>
      <c r="F1700" s="1" t="str">
        <f>IFERROR(__xludf.DUMMYFUNCTION("""COMPUTED_VALUE"""),"P5794")</f>
        <v>P5794</v>
      </c>
      <c r="G1700" s="1">
        <f>IFERROR(__xludf.DUMMYFUNCTION("""COMPUTED_VALUE"""),352.0)</f>
        <v>352</v>
      </c>
    </row>
    <row r="1701">
      <c r="A1701" s="1" t="str">
        <f t="shared" si="1"/>
        <v>EN P2116 313</v>
      </c>
      <c r="C1701" s="1" t="str">
        <f t="shared" si="2"/>
        <v>PT P2116</v>
      </c>
      <c r="E1701" s="1" t="str">
        <f>IFERROR(__xludf.DUMMYFUNCTION("SPLIT(A:A,"" "",TRUE,TRUE)"),"EN")</f>
        <v>EN</v>
      </c>
      <c r="F1701" s="1" t="str">
        <f>IFERROR(__xludf.DUMMYFUNCTION("""COMPUTED_VALUE"""),"P2116")</f>
        <v>P2116</v>
      </c>
      <c r="G1701" s="1">
        <f>IFERROR(__xludf.DUMMYFUNCTION("""COMPUTED_VALUE"""),313.0)</f>
        <v>313</v>
      </c>
    </row>
    <row r="1702">
      <c r="A1702" s="1" t="str">
        <f t="shared" si="1"/>
        <v>EN P5658 200</v>
      </c>
      <c r="C1702" s="1" t="str">
        <f t="shared" si="2"/>
        <v>PT P5658</v>
      </c>
      <c r="E1702" s="1" t="str">
        <f>IFERROR(__xludf.DUMMYFUNCTION("SPLIT(A:A,"" "",TRUE,TRUE)"),"EN")</f>
        <v>EN</v>
      </c>
      <c r="F1702" s="1" t="str">
        <f>IFERROR(__xludf.DUMMYFUNCTION("""COMPUTED_VALUE"""),"P5658")</f>
        <v>P5658</v>
      </c>
      <c r="G1702" s="1">
        <f>IFERROR(__xludf.DUMMYFUNCTION("""COMPUTED_VALUE"""),200.0)</f>
        <v>200</v>
      </c>
    </row>
    <row r="1703">
      <c r="A1703" s="1" t="str">
        <f t="shared" si="1"/>
        <v>EN P2590 168</v>
      </c>
      <c r="C1703" s="1" t="str">
        <f t="shared" si="2"/>
        <v>PT P2590</v>
      </c>
      <c r="E1703" s="1" t="str">
        <f>IFERROR(__xludf.DUMMYFUNCTION("SPLIT(A:A,"" "",TRUE,TRUE)"),"EN")</f>
        <v>EN</v>
      </c>
      <c r="F1703" s="1" t="str">
        <f>IFERROR(__xludf.DUMMYFUNCTION("""COMPUTED_VALUE"""),"P2590")</f>
        <v>P2590</v>
      </c>
      <c r="G1703" s="1">
        <f>IFERROR(__xludf.DUMMYFUNCTION("""COMPUTED_VALUE"""),168.0)</f>
        <v>168</v>
      </c>
    </row>
    <row r="1704">
      <c r="A1704" s="1" t="str">
        <f t="shared" si="1"/>
        <v>EN P5274 275</v>
      </c>
      <c r="C1704" s="1" t="str">
        <f t="shared" si="2"/>
        <v>PT P5274</v>
      </c>
      <c r="E1704" s="1" t="str">
        <f>IFERROR(__xludf.DUMMYFUNCTION("SPLIT(A:A,"" "",TRUE,TRUE)"),"EN")</f>
        <v>EN</v>
      </c>
      <c r="F1704" s="1" t="str">
        <f>IFERROR(__xludf.DUMMYFUNCTION("""COMPUTED_VALUE"""),"P5274")</f>
        <v>P5274</v>
      </c>
      <c r="G1704" s="1">
        <f>IFERROR(__xludf.DUMMYFUNCTION("""COMPUTED_VALUE"""),275.0)</f>
        <v>275</v>
      </c>
    </row>
    <row r="1705">
      <c r="A1705" s="1" t="str">
        <f t="shared" si="1"/>
        <v>EN P1899 190</v>
      </c>
      <c r="C1705" s="1" t="str">
        <f t="shared" si="2"/>
        <v>PT P1899</v>
      </c>
      <c r="E1705" s="1" t="str">
        <f>IFERROR(__xludf.DUMMYFUNCTION("SPLIT(A:A,"" "",TRUE,TRUE)"),"EN")</f>
        <v>EN</v>
      </c>
      <c r="F1705" s="1" t="str">
        <f>IFERROR(__xludf.DUMMYFUNCTION("""COMPUTED_VALUE"""),"P1899")</f>
        <v>P1899</v>
      </c>
      <c r="G1705" s="1">
        <f>IFERROR(__xludf.DUMMYFUNCTION("""COMPUTED_VALUE"""),190.0)</f>
        <v>190</v>
      </c>
    </row>
    <row r="1706">
      <c r="A1706" s="1" t="str">
        <f t="shared" si="1"/>
        <v>EN P234 279</v>
      </c>
      <c r="C1706" s="1" t="str">
        <f t="shared" si="2"/>
        <v>PT P234</v>
      </c>
      <c r="E1706" s="1" t="str">
        <f>IFERROR(__xludf.DUMMYFUNCTION("SPLIT(A:A,"" "",TRUE,TRUE)"),"EN")</f>
        <v>EN</v>
      </c>
      <c r="F1706" s="1" t="str">
        <f>IFERROR(__xludf.DUMMYFUNCTION("""COMPUTED_VALUE"""),"P234")</f>
        <v>P234</v>
      </c>
      <c r="G1706" s="1">
        <f>IFERROR(__xludf.DUMMYFUNCTION("""COMPUTED_VALUE"""),279.0)</f>
        <v>279</v>
      </c>
    </row>
    <row r="1707">
      <c r="A1707" s="1" t="str">
        <f t="shared" si="1"/>
        <v>EN P2150 47</v>
      </c>
      <c r="C1707" s="1" t="str">
        <f t="shared" si="2"/>
        <v>PT P2150</v>
      </c>
      <c r="E1707" s="1" t="str">
        <f>IFERROR(__xludf.DUMMYFUNCTION("SPLIT(A:A,"" "",TRUE,TRUE)"),"EN")</f>
        <v>EN</v>
      </c>
      <c r="F1707" s="1" t="str">
        <f>IFERROR(__xludf.DUMMYFUNCTION("""COMPUTED_VALUE"""),"P2150")</f>
        <v>P2150</v>
      </c>
      <c r="G1707" s="1">
        <f>IFERROR(__xludf.DUMMYFUNCTION("""COMPUTED_VALUE"""),47.0)</f>
        <v>47</v>
      </c>
    </row>
    <row r="1708">
      <c r="A1708" s="1" t="str">
        <f t="shared" si="1"/>
        <v>EN P3163 34</v>
      </c>
      <c r="C1708" s="1" t="str">
        <f t="shared" si="2"/>
        <v>PT P3163</v>
      </c>
      <c r="E1708" s="1" t="str">
        <f>IFERROR(__xludf.DUMMYFUNCTION("SPLIT(A:A,"" "",TRUE,TRUE)"),"EN")</f>
        <v>EN</v>
      </c>
      <c r="F1708" s="1" t="str">
        <f>IFERROR(__xludf.DUMMYFUNCTION("""COMPUTED_VALUE"""),"P3163")</f>
        <v>P3163</v>
      </c>
      <c r="G1708" s="1">
        <f>IFERROR(__xludf.DUMMYFUNCTION("""COMPUTED_VALUE"""),34.0)</f>
        <v>34</v>
      </c>
    </row>
    <row r="1709">
      <c r="A1709" s="1" t="str">
        <f t="shared" si="1"/>
        <v>EN P4294 195</v>
      </c>
      <c r="C1709" s="1" t="str">
        <f t="shared" si="2"/>
        <v>PT P4294</v>
      </c>
      <c r="E1709" s="1" t="str">
        <f>IFERROR(__xludf.DUMMYFUNCTION("SPLIT(A:A,"" "",TRUE,TRUE)"),"EN")</f>
        <v>EN</v>
      </c>
      <c r="F1709" s="1" t="str">
        <f>IFERROR(__xludf.DUMMYFUNCTION("""COMPUTED_VALUE"""),"P4294")</f>
        <v>P4294</v>
      </c>
      <c r="G1709" s="1">
        <f>IFERROR(__xludf.DUMMYFUNCTION("""COMPUTED_VALUE"""),195.0)</f>
        <v>195</v>
      </c>
    </row>
    <row r="1710">
      <c r="A1710" s="1" t="str">
        <f t="shared" si="1"/>
        <v>EN P1255 140</v>
      </c>
      <c r="C1710" s="1" t="str">
        <f t="shared" si="2"/>
        <v>PT P1255</v>
      </c>
      <c r="E1710" s="1" t="str">
        <f>IFERROR(__xludf.DUMMYFUNCTION("SPLIT(A:A,"" "",TRUE,TRUE)"),"EN")</f>
        <v>EN</v>
      </c>
      <c r="F1710" s="1" t="str">
        <f>IFERROR(__xludf.DUMMYFUNCTION("""COMPUTED_VALUE"""),"P1255")</f>
        <v>P1255</v>
      </c>
      <c r="G1710" s="1">
        <f>IFERROR(__xludf.DUMMYFUNCTION("""COMPUTED_VALUE"""),140.0)</f>
        <v>140</v>
      </c>
    </row>
    <row r="1711">
      <c r="A1711" s="1" t="str">
        <f t="shared" si="1"/>
        <v>EN P2940 152</v>
      </c>
      <c r="C1711" s="1" t="str">
        <f t="shared" si="2"/>
        <v>PT P2940</v>
      </c>
      <c r="E1711" s="1" t="str">
        <f>IFERROR(__xludf.DUMMYFUNCTION("SPLIT(A:A,"" "",TRUE,TRUE)"),"EN")</f>
        <v>EN</v>
      </c>
      <c r="F1711" s="1" t="str">
        <f>IFERROR(__xludf.DUMMYFUNCTION("""COMPUTED_VALUE"""),"P2940")</f>
        <v>P2940</v>
      </c>
      <c r="G1711" s="1">
        <f>IFERROR(__xludf.DUMMYFUNCTION("""COMPUTED_VALUE"""),152.0)</f>
        <v>152</v>
      </c>
    </row>
    <row r="1712">
      <c r="A1712" s="1" t="str">
        <f t="shared" si="1"/>
        <v>EN P1195 153</v>
      </c>
      <c r="C1712" s="1" t="str">
        <f t="shared" si="2"/>
        <v>PT P1195</v>
      </c>
      <c r="E1712" s="1" t="str">
        <f>IFERROR(__xludf.DUMMYFUNCTION("SPLIT(A:A,"" "",TRUE,TRUE)"),"EN")</f>
        <v>EN</v>
      </c>
      <c r="F1712" s="1" t="str">
        <f>IFERROR(__xludf.DUMMYFUNCTION("""COMPUTED_VALUE"""),"P1195")</f>
        <v>P1195</v>
      </c>
      <c r="G1712" s="1">
        <f>IFERROR(__xludf.DUMMYFUNCTION("""COMPUTED_VALUE"""),153.0)</f>
        <v>153</v>
      </c>
    </row>
    <row r="1713">
      <c r="A1713" s="1" t="str">
        <f t="shared" si="1"/>
        <v>EN P3217 135</v>
      </c>
      <c r="C1713" s="1" t="str">
        <f t="shared" si="2"/>
        <v>PT P3217</v>
      </c>
      <c r="E1713" s="1" t="str">
        <f>IFERROR(__xludf.DUMMYFUNCTION("SPLIT(A:A,"" "",TRUE,TRUE)"),"EN")</f>
        <v>EN</v>
      </c>
      <c r="F1713" s="1" t="str">
        <f>IFERROR(__xludf.DUMMYFUNCTION("""COMPUTED_VALUE"""),"P3217")</f>
        <v>P3217</v>
      </c>
      <c r="G1713" s="1">
        <f>IFERROR(__xludf.DUMMYFUNCTION("""COMPUTED_VALUE"""),135.0)</f>
        <v>135</v>
      </c>
    </row>
    <row r="1714">
      <c r="A1714" s="1" t="str">
        <f t="shared" si="1"/>
        <v>EN P5118 182</v>
      </c>
      <c r="C1714" s="1" t="str">
        <f t="shared" si="2"/>
        <v>PT P5118</v>
      </c>
      <c r="E1714" s="1" t="str">
        <f>IFERROR(__xludf.DUMMYFUNCTION("SPLIT(A:A,"" "",TRUE,TRUE)"),"EN")</f>
        <v>EN</v>
      </c>
      <c r="F1714" s="1" t="str">
        <f>IFERROR(__xludf.DUMMYFUNCTION("""COMPUTED_VALUE"""),"P5118")</f>
        <v>P5118</v>
      </c>
      <c r="G1714" s="1">
        <f>IFERROR(__xludf.DUMMYFUNCTION("""COMPUTED_VALUE"""),182.0)</f>
        <v>182</v>
      </c>
    </row>
    <row r="1715">
      <c r="A1715" s="1" t="str">
        <f t="shared" si="1"/>
        <v>EN P4251 82</v>
      </c>
      <c r="C1715" s="1" t="str">
        <f t="shared" si="2"/>
        <v>PT P4251</v>
      </c>
      <c r="E1715" s="1" t="str">
        <f>IFERROR(__xludf.DUMMYFUNCTION("SPLIT(A:A,"" "",TRUE,TRUE)"),"EN")</f>
        <v>EN</v>
      </c>
      <c r="F1715" s="1" t="str">
        <f>IFERROR(__xludf.DUMMYFUNCTION("""COMPUTED_VALUE"""),"P4251")</f>
        <v>P4251</v>
      </c>
      <c r="G1715" s="1">
        <f>IFERROR(__xludf.DUMMYFUNCTION("""COMPUTED_VALUE"""),82.0)</f>
        <v>82</v>
      </c>
    </row>
    <row r="1716">
      <c r="A1716" s="1" t="str">
        <f t="shared" si="1"/>
        <v>EN P3937 3</v>
      </c>
      <c r="C1716" s="1" t="str">
        <f t="shared" si="2"/>
        <v>PT P3937</v>
      </c>
      <c r="E1716" s="1" t="str">
        <f>IFERROR(__xludf.DUMMYFUNCTION("SPLIT(A:A,"" "",TRUE,TRUE)"),"EN")</f>
        <v>EN</v>
      </c>
      <c r="F1716" s="1" t="str">
        <f>IFERROR(__xludf.DUMMYFUNCTION("""COMPUTED_VALUE"""),"P3937")</f>
        <v>P3937</v>
      </c>
      <c r="G1716" s="1">
        <f>IFERROR(__xludf.DUMMYFUNCTION("""COMPUTED_VALUE"""),3.0)</f>
        <v>3</v>
      </c>
    </row>
    <row r="1717">
      <c r="A1717" s="1" t="str">
        <f t="shared" si="1"/>
        <v>EN P2977 237</v>
      </c>
      <c r="C1717" s="1" t="str">
        <f t="shared" si="2"/>
        <v>PT P2977</v>
      </c>
      <c r="E1717" s="1" t="str">
        <f>IFERROR(__xludf.DUMMYFUNCTION("SPLIT(A:A,"" "",TRUE,TRUE)"),"EN")</f>
        <v>EN</v>
      </c>
      <c r="F1717" s="1" t="str">
        <f>IFERROR(__xludf.DUMMYFUNCTION("""COMPUTED_VALUE"""),"P2977")</f>
        <v>P2977</v>
      </c>
      <c r="G1717" s="1">
        <f>IFERROR(__xludf.DUMMYFUNCTION("""COMPUTED_VALUE"""),237.0)</f>
        <v>237</v>
      </c>
    </row>
    <row r="1718">
      <c r="A1718" s="1" t="str">
        <f t="shared" si="1"/>
        <v>EN P3632 114</v>
      </c>
      <c r="C1718" s="1" t="str">
        <f t="shared" si="2"/>
        <v>PT P3632</v>
      </c>
      <c r="E1718" s="1" t="str">
        <f>IFERROR(__xludf.DUMMYFUNCTION("SPLIT(A:A,"" "",TRUE,TRUE)"),"EN")</f>
        <v>EN</v>
      </c>
      <c r="F1718" s="1" t="str">
        <f>IFERROR(__xludf.DUMMYFUNCTION("""COMPUTED_VALUE"""),"P3632")</f>
        <v>P3632</v>
      </c>
      <c r="G1718" s="1">
        <f>IFERROR(__xludf.DUMMYFUNCTION("""COMPUTED_VALUE"""),114.0)</f>
        <v>114</v>
      </c>
    </row>
    <row r="1719">
      <c r="A1719" s="1" t="str">
        <f t="shared" si="1"/>
        <v>EN P2968 168</v>
      </c>
      <c r="C1719" s="1" t="str">
        <f t="shared" si="2"/>
        <v>PT P2968</v>
      </c>
      <c r="E1719" s="1" t="str">
        <f>IFERROR(__xludf.DUMMYFUNCTION("SPLIT(A:A,"" "",TRUE,TRUE)"),"EN")</f>
        <v>EN</v>
      </c>
      <c r="F1719" s="1" t="str">
        <f>IFERROR(__xludf.DUMMYFUNCTION("""COMPUTED_VALUE"""),"P2968")</f>
        <v>P2968</v>
      </c>
      <c r="G1719" s="1">
        <f>IFERROR(__xludf.DUMMYFUNCTION("""COMPUTED_VALUE"""),168.0)</f>
        <v>168</v>
      </c>
    </row>
    <row r="1720">
      <c r="A1720" s="1" t="str">
        <f t="shared" si="1"/>
        <v>EN P4155 196</v>
      </c>
      <c r="C1720" s="1" t="str">
        <f t="shared" si="2"/>
        <v>PT P4155</v>
      </c>
      <c r="E1720" s="1" t="str">
        <f>IFERROR(__xludf.DUMMYFUNCTION("SPLIT(A:A,"" "",TRUE,TRUE)"),"EN")</f>
        <v>EN</v>
      </c>
      <c r="F1720" s="1" t="str">
        <f>IFERROR(__xludf.DUMMYFUNCTION("""COMPUTED_VALUE"""),"P4155")</f>
        <v>P4155</v>
      </c>
      <c r="G1720" s="1">
        <f>IFERROR(__xludf.DUMMYFUNCTION("""COMPUTED_VALUE"""),196.0)</f>
        <v>196</v>
      </c>
    </row>
    <row r="1721">
      <c r="A1721" s="1" t="str">
        <f t="shared" si="1"/>
        <v>EN P5540 83</v>
      </c>
      <c r="C1721" s="1" t="str">
        <f t="shared" si="2"/>
        <v>PT P5540</v>
      </c>
      <c r="E1721" s="1" t="str">
        <f>IFERROR(__xludf.DUMMYFUNCTION("SPLIT(A:A,"" "",TRUE,TRUE)"),"EN")</f>
        <v>EN</v>
      </c>
      <c r="F1721" s="1" t="str">
        <f>IFERROR(__xludf.DUMMYFUNCTION("""COMPUTED_VALUE"""),"P5540")</f>
        <v>P5540</v>
      </c>
      <c r="G1721" s="1">
        <f>IFERROR(__xludf.DUMMYFUNCTION("""COMPUTED_VALUE"""),83.0)</f>
        <v>83</v>
      </c>
    </row>
    <row r="1722">
      <c r="A1722" s="1" t="str">
        <f t="shared" si="1"/>
        <v>EN P5257 381</v>
      </c>
      <c r="C1722" s="1" t="str">
        <f t="shared" si="2"/>
        <v>PT P5257</v>
      </c>
      <c r="E1722" s="1" t="str">
        <f>IFERROR(__xludf.DUMMYFUNCTION("SPLIT(A:A,"" "",TRUE,TRUE)"),"EN")</f>
        <v>EN</v>
      </c>
      <c r="F1722" s="1" t="str">
        <f>IFERROR(__xludf.DUMMYFUNCTION("""COMPUTED_VALUE"""),"P5257")</f>
        <v>P5257</v>
      </c>
      <c r="G1722" s="1">
        <f>IFERROR(__xludf.DUMMYFUNCTION("""COMPUTED_VALUE"""),381.0)</f>
        <v>381</v>
      </c>
    </row>
    <row r="1723">
      <c r="A1723" s="1" t="str">
        <f t="shared" si="1"/>
        <v>EN P2689 180</v>
      </c>
      <c r="C1723" s="1" t="str">
        <f t="shared" si="2"/>
        <v>PT P2689</v>
      </c>
      <c r="E1723" s="1" t="str">
        <f>IFERROR(__xludf.DUMMYFUNCTION("SPLIT(A:A,"" "",TRUE,TRUE)"),"EN")</f>
        <v>EN</v>
      </c>
      <c r="F1723" s="1" t="str">
        <f>IFERROR(__xludf.DUMMYFUNCTION("""COMPUTED_VALUE"""),"P2689")</f>
        <v>P2689</v>
      </c>
      <c r="G1723" s="1">
        <f>IFERROR(__xludf.DUMMYFUNCTION("""COMPUTED_VALUE"""),180.0)</f>
        <v>180</v>
      </c>
    </row>
    <row r="1724">
      <c r="A1724" s="1" t="str">
        <f t="shared" si="1"/>
        <v>EN P2947 196</v>
      </c>
      <c r="C1724" s="1" t="str">
        <f t="shared" si="2"/>
        <v>PT P2947</v>
      </c>
      <c r="E1724" s="1" t="str">
        <f>IFERROR(__xludf.DUMMYFUNCTION("SPLIT(A:A,"" "",TRUE,TRUE)"),"EN")</f>
        <v>EN</v>
      </c>
      <c r="F1724" s="1" t="str">
        <f>IFERROR(__xludf.DUMMYFUNCTION("""COMPUTED_VALUE"""),"P2947")</f>
        <v>P2947</v>
      </c>
      <c r="G1724" s="1">
        <f>IFERROR(__xludf.DUMMYFUNCTION("""COMPUTED_VALUE"""),196.0)</f>
        <v>196</v>
      </c>
    </row>
    <row r="1725">
      <c r="A1725" s="1" t="str">
        <f t="shared" si="1"/>
        <v>EN P5379 41</v>
      </c>
      <c r="C1725" s="1" t="str">
        <f t="shared" si="2"/>
        <v>PT P5379</v>
      </c>
      <c r="E1725" s="1" t="str">
        <f>IFERROR(__xludf.DUMMYFUNCTION("SPLIT(A:A,"" "",TRUE,TRUE)"),"EN")</f>
        <v>EN</v>
      </c>
      <c r="F1725" s="1" t="str">
        <f>IFERROR(__xludf.DUMMYFUNCTION("""COMPUTED_VALUE"""),"P5379")</f>
        <v>P5379</v>
      </c>
      <c r="G1725" s="1">
        <f>IFERROR(__xludf.DUMMYFUNCTION("""COMPUTED_VALUE"""),41.0)</f>
        <v>41</v>
      </c>
    </row>
    <row r="1726">
      <c r="A1726" s="1" t="str">
        <f t="shared" si="1"/>
        <v>EN P2348 20</v>
      </c>
      <c r="C1726" s="1" t="str">
        <f t="shared" si="2"/>
        <v>PT P2348</v>
      </c>
      <c r="E1726" s="1" t="str">
        <f>IFERROR(__xludf.DUMMYFUNCTION("SPLIT(A:A,"" "",TRUE,TRUE)"),"EN")</f>
        <v>EN</v>
      </c>
      <c r="F1726" s="1" t="str">
        <f>IFERROR(__xludf.DUMMYFUNCTION("""COMPUTED_VALUE"""),"P2348")</f>
        <v>P2348</v>
      </c>
      <c r="G1726" s="1">
        <f>IFERROR(__xludf.DUMMYFUNCTION("""COMPUTED_VALUE"""),20.0)</f>
        <v>20</v>
      </c>
    </row>
    <row r="1727">
      <c r="A1727" s="1" t="str">
        <f t="shared" si="1"/>
        <v>EN P371 337</v>
      </c>
      <c r="C1727" s="1" t="str">
        <f t="shared" si="2"/>
        <v>PT P371</v>
      </c>
      <c r="E1727" s="1" t="str">
        <f>IFERROR(__xludf.DUMMYFUNCTION("SPLIT(A:A,"" "",TRUE,TRUE)"),"EN")</f>
        <v>EN</v>
      </c>
      <c r="F1727" s="1" t="str">
        <f>IFERROR(__xludf.DUMMYFUNCTION("""COMPUTED_VALUE"""),"P371")</f>
        <v>P371</v>
      </c>
      <c r="G1727" s="1">
        <f>IFERROR(__xludf.DUMMYFUNCTION("""COMPUTED_VALUE"""),337.0)</f>
        <v>337</v>
      </c>
    </row>
    <row r="1728">
      <c r="A1728" s="1" t="str">
        <f t="shared" si="1"/>
        <v>EN P1488 179</v>
      </c>
      <c r="C1728" s="1" t="str">
        <f t="shared" si="2"/>
        <v>PT P1488</v>
      </c>
      <c r="E1728" s="1" t="str">
        <f>IFERROR(__xludf.DUMMYFUNCTION("SPLIT(A:A,"" "",TRUE,TRUE)"),"EN")</f>
        <v>EN</v>
      </c>
      <c r="F1728" s="1" t="str">
        <f>IFERROR(__xludf.DUMMYFUNCTION("""COMPUTED_VALUE"""),"P1488")</f>
        <v>P1488</v>
      </c>
      <c r="G1728" s="1">
        <f>IFERROR(__xludf.DUMMYFUNCTION("""COMPUTED_VALUE"""),179.0)</f>
        <v>179</v>
      </c>
    </row>
    <row r="1729">
      <c r="A1729" s="1" t="str">
        <f t="shared" si="1"/>
        <v>EN P4138 230</v>
      </c>
      <c r="C1729" s="1" t="str">
        <f t="shared" si="2"/>
        <v>PT P4138</v>
      </c>
      <c r="E1729" s="1" t="str">
        <f>IFERROR(__xludf.DUMMYFUNCTION("SPLIT(A:A,"" "",TRUE,TRUE)"),"EN")</f>
        <v>EN</v>
      </c>
      <c r="F1729" s="1" t="str">
        <f>IFERROR(__xludf.DUMMYFUNCTION("""COMPUTED_VALUE"""),"P4138")</f>
        <v>P4138</v>
      </c>
      <c r="G1729" s="1">
        <f>IFERROR(__xludf.DUMMYFUNCTION("""COMPUTED_VALUE"""),230.0)</f>
        <v>230</v>
      </c>
    </row>
    <row r="1730">
      <c r="A1730" s="1" t="str">
        <f t="shared" si="1"/>
        <v>EN P1985 4</v>
      </c>
      <c r="C1730" s="1" t="str">
        <f t="shared" si="2"/>
        <v>PT P1985</v>
      </c>
      <c r="E1730" s="1" t="str">
        <f>IFERROR(__xludf.DUMMYFUNCTION("SPLIT(A:A,"" "",TRUE,TRUE)"),"EN")</f>
        <v>EN</v>
      </c>
      <c r="F1730" s="1" t="str">
        <f>IFERROR(__xludf.DUMMYFUNCTION("""COMPUTED_VALUE"""),"P1985")</f>
        <v>P1985</v>
      </c>
      <c r="G1730" s="1">
        <f>IFERROR(__xludf.DUMMYFUNCTION("""COMPUTED_VALUE"""),4.0)</f>
        <v>4</v>
      </c>
    </row>
    <row r="1731">
      <c r="A1731" s="1" t="str">
        <f t="shared" si="1"/>
        <v>EN P5432 126</v>
      </c>
      <c r="C1731" s="1" t="str">
        <f t="shared" si="2"/>
        <v>PT P5432</v>
      </c>
      <c r="E1731" s="1" t="str">
        <f>IFERROR(__xludf.DUMMYFUNCTION("SPLIT(A:A,"" "",TRUE,TRUE)"),"EN")</f>
        <v>EN</v>
      </c>
      <c r="F1731" s="1" t="str">
        <f>IFERROR(__xludf.DUMMYFUNCTION("""COMPUTED_VALUE"""),"P5432")</f>
        <v>P5432</v>
      </c>
      <c r="G1731" s="1">
        <f>IFERROR(__xludf.DUMMYFUNCTION("""COMPUTED_VALUE"""),126.0)</f>
        <v>126</v>
      </c>
    </row>
    <row r="1732">
      <c r="A1732" s="1" t="str">
        <f t="shared" si="1"/>
        <v>EN P4730 267</v>
      </c>
      <c r="C1732" s="1" t="str">
        <f t="shared" si="2"/>
        <v>PT P4730</v>
      </c>
      <c r="E1732" s="1" t="str">
        <f>IFERROR(__xludf.DUMMYFUNCTION("SPLIT(A:A,"" "",TRUE,TRUE)"),"EN")</f>
        <v>EN</v>
      </c>
      <c r="F1732" s="1" t="str">
        <f>IFERROR(__xludf.DUMMYFUNCTION("""COMPUTED_VALUE"""),"P4730")</f>
        <v>P4730</v>
      </c>
      <c r="G1732" s="1">
        <f>IFERROR(__xludf.DUMMYFUNCTION("""COMPUTED_VALUE"""),267.0)</f>
        <v>267</v>
      </c>
    </row>
    <row r="1733">
      <c r="A1733" s="1" t="str">
        <f t="shared" si="1"/>
        <v>EN P4805 190</v>
      </c>
      <c r="C1733" s="1" t="str">
        <f t="shared" si="2"/>
        <v>PT P4805</v>
      </c>
      <c r="E1733" s="1" t="str">
        <f>IFERROR(__xludf.DUMMYFUNCTION("SPLIT(A:A,"" "",TRUE,TRUE)"),"EN")</f>
        <v>EN</v>
      </c>
      <c r="F1733" s="1" t="str">
        <f>IFERROR(__xludf.DUMMYFUNCTION("""COMPUTED_VALUE"""),"P4805")</f>
        <v>P4805</v>
      </c>
      <c r="G1733" s="1">
        <f>IFERROR(__xludf.DUMMYFUNCTION("""COMPUTED_VALUE"""),190.0)</f>
        <v>190</v>
      </c>
    </row>
    <row r="1734">
      <c r="A1734" s="1" t="str">
        <f t="shared" si="1"/>
        <v>EN P5494 69</v>
      </c>
      <c r="C1734" s="1" t="str">
        <f t="shared" si="2"/>
        <v>PT P5494</v>
      </c>
      <c r="E1734" s="1" t="str">
        <f>IFERROR(__xludf.DUMMYFUNCTION("SPLIT(A:A,"" "",TRUE,TRUE)"),"EN")</f>
        <v>EN</v>
      </c>
      <c r="F1734" s="1" t="str">
        <f>IFERROR(__xludf.DUMMYFUNCTION("""COMPUTED_VALUE"""),"P5494")</f>
        <v>P5494</v>
      </c>
      <c r="G1734" s="1">
        <f>IFERROR(__xludf.DUMMYFUNCTION("""COMPUTED_VALUE"""),69.0)</f>
        <v>69</v>
      </c>
    </row>
    <row r="1735">
      <c r="A1735" s="1" t="str">
        <f t="shared" si="1"/>
        <v>EN P3799 128</v>
      </c>
      <c r="C1735" s="1" t="str">
        <f t="shared" si="2"/>
        <v>PT P3799</v>
      </c>
      <c r="E1735" s="1" t="str">
        <f>IFERROR(__xludf.DUMMYFUNCTION("SPLIT(A:A,"" "",TRUE,TRUE)"),"EN")</f>
        <v>EN</v>
      </c>
      <c r="F1735" s="1" t="str">
        <f>IFERROR(__xludf.DUMMYFUNCTION("""COMPUTED_VALUE"""),"P3799")</f>
        <v>P3799</v>
      </c>
      <c r="G1735" s="1">
        <f>IFERROR(__xludf.DUMMYFUNCTION("""COMPUTED_VALUE"""),128.0)</f>
        <v>128</v>
      </c>
    </row>
    <row r="1736">
      <c r="A1736" s="1" t="str">
        <f t="shared" si="1"/>
        <v>EN P877 355</v>
      </c>
      <c r="C1736" s="1" t="str">
        <f t="shared" si="2"/>
        <v>PT P877</v>
      </c>
      <c r="E1736" s="1" t="str">
        <f>IFERROR(__xludf.DUMMYFUNCTION("SPLIT(A:A,"" "",TRUE,TRUE)"),"EN")</f>
        <v>EN</v>
      </c>
      <c r="F1736" s="1" t="str">
        <f>IFERROR(__xludf.DUMMYFUNCTION("""COMPUTED_VALUE"""),"P877")</f>
        <v>P877</v>
      </c>
      <c r="G1736" s="1">
        <f>IFERROR(__xludf.DUMMYFUNCTION("""COMPUTED_VALUE"""),355.0)</f>
        <v>355</v>
      </c>
    </row>
    <row r="1737">
      <c r="A1737" s="1" t="str">
        <f t="shared" si="1"/>
        <v>EN P614 98</v>
      </c>
      <c r="C1737" s="1" t="str">
        <f t="shared" si="2"/>
        <v>PT P614</v>
      </c>
      <c r="E1737" s="1" t="str">
        <f>IFERROR(__xludf.DUMMYFUNCTION("SPLIT(A:A,"" "",TRUE,TRUE)"),"EN")</f>
        <v>EN</v>
      </c>
      <c r="F1737" s="1" t="str">
        <f>IFERROR(__xludf.DUMMYFUNCTION("""COMPUTED_VALUE"""),"P614")</f>
        <v>P614</v>
      </c>
      <c r="G1737" s="1">
        <f>IFERROR(__xludf.DUMMYFUNCTION("""COMPUTED_VALUE"""),98.0)</f>
        <v>98</v>
      </c>
    </row>
    <row r="1738">
      <c r="A1738" s="1" t="str">
        <f t="shared" si="1"/>
        <v>EN P3220 287</v>
      </c>
      <c r="C1738" s="1" t="str">
        <f t="shared" si="2"/>
        <v>PT P3220</v>
      </c>
      <c r="E1738" s="1" t="str">
        <f>IFERROR(__xludf.DUMMYFUNCTION("SPLIT(A:A,"" "",TRUE,TRUE)"),"EN")</f>
        <v>EN</v>
      </c>
      <c r="F1738" s="1" t="str">
        <f>IFERROR(__xludf.DUMMYFUNCTION("""COMPUTED_VALUE"""),"P3220")</f>
        <v>P3220</v>
      </c>
      <c r="G1738" s="1">
        <f>IFERROR(__xludf.DUMMYFUNCTION("""COMPUTED_VALUE"""),287.0)</f>
        <v>287</v>
      </c>
    </row>
    <row r="1739">
      <c r="A1739" s="1" t="str">
        <f t="shared" si="1"/>
        <v>EN P2848 164</v>
      </c>
      <c r="C1739" s="1" t="str">
        <f t="shared" si="2"/>
        <v>PT P2848</v>
      </c>
      <c r="E1739" s="1" t="str">
        <f>IFERROR(__xludf.DUMMYFUNCTION("SPLIT(A:A,"" "",TRUE,TRUE)"),"EN")</f>
        <v>EN</v>
      </c>
      <c r="F1739" s="1" t="str">
        <f>IFERROR(__xludf.DUMMYFUNCTION("""COMPUTED_VALUE"""),"P2848")</f>
        <v>P2848</v>
      </c>
      <c r="G1739" s="1">
        <f>IFERROR(__xludf.DUMMYFUNCTION("""COMPUTED_VALUE"""),164.0)</f>
        <v>164</v>
      </c>
    </row>
    <row r="1740">
      <c r="A1740" s="1" t="str">
        <f t="shared" si="1"/>
        <v>EN P1984 280</v>
      </c>
      <c r="C1740" s="1" t="str">
        <f t="shared" si="2"/>
        <v>PT P1984</v>
      </c>
      <c r="E1740" s="1" t="str">
        <f>IFERROR(__xludf.DUMMYFUNCTION("SPLIT(A:A,"" "",TRUE,TRUE)"),"EN")</f>
        <v>EN</v>
      </c>
      <c r="F1740" s="1" t="str">
        <f>IFERROR(__xludf.DUMMYFUNCTION("""COMPUTED_VALUE"""),"P1984")</f>
        <v>P1984</v>
      </c>
      <c r="G1740" s="1">
        <f>IFERROR(__xludf.DUMMYFUNCTION("""COMPUTED_VALUE"""),280.0)</f>
        <v>280</v>
      </c>
    </row>
    <row r="1741">
      <c r="A1741" s="1" t="str">
        <f t="shared" si="1"/>
        <v>EN P5390 78</v>
      </c>
      <c r="C1741" s="1" t="str">
        <f t="shared" si="2"/>
        <v>PT P5390</v>
      </c>
      <c r="E1741" s="1" t="str">
        <f>IFERROR(__xludf.DUMMYFUNCTION("SPLIT(A:A,"" "",TRUE,TRUE)"),"EN")</f>
        <v>EN</v>
      </c>
      <c r="F1741" s="1" t="str">
        <f>IFERROR(__xludf.DUMMYFUNCTION("""COMPUTED_VALUE"""),"P5390")</f>
        <v>P5390</v>
      </c>
      <c r="G1741" s="1">
        <f>IFERROR(__xludf.DUMMYFUNCTION("""COMPUTED_VALUE"""),78.0)</f>
        <v>78</v>
      </c>
    </row>
    <row r="1742">
      <c r="A1742" s="1" t="str">
        <f t="shared" si="1"/>
        <v>EN P4655 365</v>
      </c>
      <c r="C1742" s="1" t="str">
        <f t="shared" si="2"/>
        <v>PT P4655</v>
      </c>
      <c r="E1742" s="1" t="str">
        <f>IFERROR(__xludf.DUMMYFUNCTION("SPLIT(A:A,"" "",TRUE,TRUE)"),"EN")</f>
        <v>EN</v>
      </c>
      <c r="F1742" s="1" t="str">
        <f>IFERROR(__xludf.DUMMYFUNCTION("""COMPUTED_VALUE"""),"P4655")</f>
        <v>P4655</v>
      </c>
      <c r="G1742" s="1">
        <f>IFERROR(__xludf.DUMMYFUNCTION("""COMPUTED_VALUE"""),365.0)</f>
        <v>365</v>
      </c>
    </row>
    <row r="1743">
      <c r="A1743" s="1" t="str">
        <f t="shared" si="1"/>
        <v>EN P696 337</v>
      </c>
      <c r="C1743" s="1" t="str">
        <f t="shared" si="2"/>
        <v>PT P696</v>
      </c>
      <c r="E1743" s="1" t="str">
        <f>IFERROR(__xludf.DUMMYFUNCTION("SPLIT(A:A,"" "",TRUE,TRUE)"),"EN")</f>
        <v>EN</v>
      </c>
      <c r="F1743" s="1" t="str">
        <f>IFERROR(__xludf.DUMMYFUNCTION("""COMPUTED_VALUE"""),"P696")</f>
        <v>P696</v>
      </c>
      <c r="G1743" s="1">
        <f>IFERROR(__xludf.DUMMYFUNCTION("""COMPUTED_VALUE"""),337.0)</f>
        <v>337</v>
      </c>
    </row>
    <row r="1744">
      <c r="A1744" s="1" t="str">
        <f t="shared" si="1"/>
        <v>EN P4510 126</v>
      </c>
      <c r="C1744" s="1" t="str">
        <f t="shared" si="2"/>
        <v>PT P4510</v>
      </c>
      <c r="E1744" s="1" t="str">
        <f>IFERROR(__xludf.DUMMYFUNCTION("SPLIT(A:A,"" "",TRUE,TRUE)"),"EN")</f>
        <v>EN</v>
      </c>
      <c r="F1744" s="1" t="str">
        <f>IFERROR(__xludf.DUMMYFUNCTION("""COMPUTED_VALUE"""),"P4510")</f>
        <v>P4510</v>
      </c>
      <c r="G1744" s="1">
        <f>IFERROR(__xludf.DUMMYFUNCTION("""COMPUTED_VALUE"""),126.0)</f>
        <v>126</v>
      </c>
    </row>
    <row r="1745">
      <c r="A1745" s="1" t="str">
        <f t="shared" si="1"/>
        <v>EN P5533 269</v>
      </c>
      <c r="C1745" s="1" t="str">
        <f t="shared" si="2"/>
        <v>PT P5533</v>
      </c>
      <c r="E1745" s="1" t="str">
        <f>IFERROR(__xludf.DUMMYFUNCTION("SPLIT(A:A,"" "",TRUE,TRUE)"),"EN")</f>
        <v>EN</v>
      </c>
      <c r="F1745" s="1" t="str">
        <f>IFERROR(__xludf.DUMMYFUNCTION("""COMPUTED_VALUE"""),"P5533")</f>
        <v>P5533</v>
      </c>
      <c r="G1745" s="1">
        <f>IFERROR(__xludf.DUMMYFUNCTION("""COMPUTED_VALUE"""),269.0)</f>
        <v>269</v>
      </c>
    </row>
    <row r="1746">
      <c r="A1746" s="1" t="str">
        <f t="shared" si="1"/>
        <v>EN P5501 159</v>
      </c>
      <c r="C1746" s="1" t="str">
        <f t="shared" si="2"/>
        <v>PT P5501</v>
      </c>
      <c r="E1746" s="1" t="str">
        <f>IFERROR(__xludf.DUMMYFUNCTION("SPLIT(A:A,"" "",TRUE,TRUE)"),"EN")</f>
        <v>EN</v>
      </c>
      <c r="F1746" s="1" t="str">
        <f>IFERROR(__xludf.DUMMYFUNCTION("""COMPUTED_VALUE"""),"P5501")</f>
        <v>P5501</v>
      </c>
      <c r="G1746" s="1">
        <f>IFERROR(__xludf.DUMMYFUNCTION("""COMPUTED_VALUE"""),159.0)</f>
        <v>159</v>
      </c>
    </row>
    <row r="1747">
      <c r="A1747" s="1" t="str">
        <f t="shared" si="1"/>
        <v>EN P814 104</v>
      </c>
      <c r="C1747" s="1" t="str">
        <f t="shared" si="2"/>
        <v>PT P814</v>
      </c>
      <c r="E1747" s="1" t="str">
        <f>IFERROR(__xludf.DUMMYFUNCTION("SPLIT(A:A,"" "",TRUE,TRUE)"),"EN")</f>
        <v>EN</v>
      </c>
      <c r="F1747" s="1" t="str">
        <f>IFERROR(__xludf.DUMMYFUNCTION("""COMPUTED_VALUE"""),"P814")</f>
        <v>P814</v>
      </c>
      <c r="G1747" s="1">
        <f>IFERROR(__xludf.DUMMYFUNCTION("""COMPUTED_VALUE"""),104.0)</f>
        <v>104</v>
      </c>
    </row>
    <row r="1748">
      <c r="A1748" s="1" t="str">
        <f t="shared" si="1"/>
        <v>EN P164 222</v>
      </c>
      <c r="C1748" s="1" t="str">
        <f t="shared" si="2"/>
        <v>PT P164</v>
      </c>
      <c r="E1748" s="1" t="str">
        <f>IFERROR(__xludf.DUMMYFUNCTION("SPLIT(A:A,"" "",TRUE,TRUE)"),"EN")</f>
        <v>EN</v>
      </c>
      <c r="F1748" s="1" t="str">
        <f>IFERROR(__xludf.DUMMYFUNCTION("""COMPUTED_VALUE"""),"P164")</f>
        <v>P164</v>
      </c>
      <c r="G1748" s="1">
        <f>IFERROR(__xludf.DUMMYFUNCTION("""COMPUTED_VALUE"""),222.0)</f>
        <v>222</v>
      </c>
    </row>
    <row r="1749">
      <c r="A1749" s="1" t="str">
        <f t="shared" si="1"/>
        <v>EN P3370 389</v>
      </c>
      <c r="C1749" s="1" t="str">
        <f t="shared" si="2"/>
        <v>PT P3370</v>
      </c>
      <c r="E1749" s="1" t="str">
        <f>IFERROR(__xludf.DUMMYFUNCTION("SPLIT(A:A,"" "",TRUE,TRUE)"),"EN")</f>
        <v>EN</v>
      </c>
      <c r="F1749" s="1" t="str">
        <f>IFERROR(__xludf.DUMMYFUNCTION("""COMPUTED_VALUE"""),"P3370")</f>
        <v>P3370</v>
      </c>
      <c r="G1749" s="1">
        <f>IFERROR(__xludf.DUMMYFUNCTION("""COMPUTED_VALUE"""),389.0)</f>
        <v>389</v>
      </c>
    </row>
    <row r="1750">
      <c r="A1750" s="1" t="str">
        <f t="shared" si="1"/>
        <v>EN P4758 149</v>
      </c>
      <c r="C1750" s="1" t="str">
        <f t="shared" si="2"/>
        <v>PT P4758</v>
      </c>
      <c r="E1750" s="1" t="str">
        <f>IFERROR(__xludf.DUMMYFUNCTION("SPLIT(A:A,"" "",TRUE,TRUE)"),"EN")</f>
        <v>EN</v>
      </c>
      <c r="F1750" s="1" t="str">
        <f>IFERROR(__xludf.DUMMYFUNCTION("""COMPUTED_VALUE"""),"P4758")</f>
        <v>P4758</v>
      </c>
      <c r="G1750" s="1">
        <f>IFERROR(__xludf.DUMMYFUNCTION("""COMPUTED_VALUE"""),149.0)</f>
        <v>149</v>
      </c>
    </row>
    <row r="1751">
      <c r="A1751" s="1" t="str">
        <f t="shared" si="1"/>
        <v>EN P2417 153</v>
      </c>
      <c r="C1751" s="1" t="str">
        <f t="shared" si="2"/>
        <v>PT P2417</v>
      </c>
      <c r="E1751" s="1" t="str">
        <f>IFERROR(__xludf.DUMMYFUNCTION("SPLIT(A:A,"" "",TRUE,TRUE)"),"EN")</f>
        <v>EN</v>
      </c>
      <c r="F1751" s="1" t="str">
        <f>IFERROR(__xludf.DUMMYFUNCTION("""COMPUTED_VALUE"""),"P2417")</f>
        <v>P2417</v>
      </c>
      <c r="G1751" s="1">
        <f>IFERROR(__xludf.DUMMYFUNCTION("""COMPUTED_VALUE"""),153.0)</f>
        <v>153</v>
      </c>
    </row>
    <row r="1752">
      <c r="A1752" s="1" t="str">
        <f t="shared" si="1"/>
        <v>EN P875 40</v>
      </c>
      <c r="C1752" s="1" t="str">
        <f t="shared" si="2"/>
        <v>PT P875</v>
      </c>
      <c r="E1752" s="1" t="str">
        <f>IFERROR(__xludf.DUMMYFUNCTION("SPLIT(A:A,"" "",TRUE,TRUE)"),"EN")</f>
        <v>EN</v>
      </c>
      <c r="F1752" s="1" t="str">
        <f>IFERROR(__xludf.DUMMYFUNCTION("""COMPUTED_VALUE"""),"P875")</f>
        <v>P875</v>
      </c>
      <c r="G1752" s="1">
        <f>IFERROR(__xludf.DUMMYFUNCTION("""COMPUTED_VALUE"""),40.0)</f>
        <v>40</v>
      </c>
    </row>
    <row r="1753">
      <c r="A1753" s="1" t="str">
        <f t="shared" si="1"/>
        <v>EN P5075 56</v>
      </c>
      <c r="C1753" s="1" t="str">
        <f t="shared" si="2"/>
        <v>PT P5075</v>
      </c>
      <c r="E1753" s="1" t="str">
        <f>IFERROR(__xludf.DUMMYFUNCTION("SPLIT(A:A,"" "",TRUE,TRUE)"),"EN")</f>
        <v>EN</v>
      </c>
      <c r="F1753" s="1" t="str">
        <f>IFERROR(__xludf.DUMMYFUNCTION("""COMPUTED_VALUE"""),"P5075")</f>
        <v>P5075</v>
      </c>
      <c r="G1753" s="1">
        <f>IFERROR(__xludf.DUMMYFUNCTION("""COMPUTED_VALUE"""),56.0)</f>
        <v>56</v>
      </c>
    </row>
    <row r="1754">
      <c r="A1754" s="1" t="str">
        <f t="shared" si="1"/>
        <v>EN P413 396</v>
      </c>
      <c r="C1754" s="1" t="str">
        <f t="shared" si="2"/>
        <v>PT P413</v>
      </c>
      <c r="E1754" s="1" t="str">
        <f>IFERROR(__xludf.DUMMYFUNCTION("SPLIT(A:A,"" "",TRUE,TRUE)"),"EN")</f>
        <v>EN</v>
      </c>
      <c r="F1754" s="1" t="str">
        <f>IFERROR(__xludf.DUMMYFUNCTION("""COMPUTED_VALUE"""),"P413")</f>
        <v>P413</v>
      </c>
      <c r="G1754" s="1">
        <f>IFERROR(__xludf.DUMMYFUNCTION("""COMPUTED_VALUE"""),396.0)</f>
        <v>396</v>
      </c>
    </row>
    <row r="1755">
      <c r="A1755" s="1" t="str">
        <f t="shared" si="1"/>
        <v>EN P590 4</v>
      </c>
      <c r="C1755" s="1" t="str">
        <f t="shared" si="2"/>
        <v>PT P590</v>
      </c>
      <c r="E1755" s="1" t="str">
        <f>IFERROR(__xludf.DUMMYFUNCTION("SPLIT(A:A,"" "",TRUE,TRUE)"),"EN")</f>
        <v>EN</v>
      </c>
      <c r="F1755" s="1" t="str">
        <f>IFERROR(__xludf.DUMMYFUNCTION("""COMPUTED_VALUE"""),"P590")</f>
        <v>P590</v>
      </c>
      <c r="G1755" s="1">
        <f>IFERROR(__xludf.DUMMYFUNCTION("""COMPUTED_VALUE"""),4.0)</f>
        <v>4</v>
      </c>
    </row>
    <row r="1756">
      <c r="A1756" s="1" t="str">
        <f t="shared" si="1"/>
        <v>EN P1230 126</v>
      </c>
      <c r="C1756" s="1" t="str">
        <f t="shared" si="2"/>
        <v>PT P1230</v>
      </c>
      <c r="E1756" s="1" t="str">
        <f>IFERROR(__xludf.DUMMYFUNCTION("SPLIT(A:A,"" "",TRUE,TRUE)"),"EN")</f>
        <v>EN</v>
      </c>
      <c r="F1756" s="1" t="str">
        <f>IFERROR(__xludf.DUMMYFUNCTION("""COMPUTED_VALUE"""),"P1230")</f>
        <v>P1230</v>
      </c>
      <c r="G1756" s="1">
        <f>IFERROR(__xludf.DUMMYFUNCTION("""COMPUTED_VALUE"""),126.0)</f>
        <v>126</v>
      </c>
    </row>
    <row r="1757">
      <c r="A1757" s="1" t="str">
        <f t="shared" si="1"/>
        <v>EN P5868 13</v>
      </c>
      <c r="C1757" s="1" t="str">
        <f t="shared" si="2"/>
        <v>PT P5868</v>
      </c>
      <c r="E1757" s="1" t="str">
        <f>IFERROR(__xludf.DUMMYFUNCTION("SPLIT(A:A,"" "",TRUE,TRUE)"),"EN")</f>
        <v>EN</v>
      </c>
      <c r="F1757" s="1" t="str">
        <f>IFERROR(__xludf.DUMMYFUNCTION("""COMPUTED_VALUE"""),"P5868")</f>
        <v>P5868</v>
      </c>
      <c r="G1757" s="1">
        <f>IFERROR(__xludf.DUMMYFUNCTION("""COMPUTED_VALUE"""),13.0)</f>
        <v>13</v>
      </c>
    </row>
    <row r="1758">
      <c r="A1758" s="1" t="str">
        <f t="shared" si="1"/>
        <v>EN P1829 110</v>
      </c>
      <c r="C1758" s="1" t="str">
        <f t="shared" si="2"/>
        <v>PT P1829</v>
      </c>
      <c r="E1758" s="1" t="str">
        <f>IFERROR(__xludf.DUMMYFUNCTION("SPLIT(A:A,"" "",TRUE,TRUE)"),"EN")</f>
        <v>EN</v>
      </c>
      <c r="F1758" s="1" t="str">
        <f>IFERROR(__xludf.DUMMYFUNCTION("""COMPUTED_VALUE"""),"P1829")</f>
        <v>P1829</v>
      </c>
      <c r="G1758" s="1">
        <f>IFERROR(__xludf.DUMMYFUNCTION("""COMPUTED_VALUE"""),110.0)</f>
        <v>110</v>
      </c>
    </row>
    <row r="1759">
      <c r="A1759" s="1" t="str">
        <f t="shared" si="1"/>
        <v>EN P1617 321</v>
      </c>
      <c r="C1759" s="1" t="str">
        <f t="shared" si="2"/>
        <v>PT P1617</v>
      </c>
      <c r="E1759" s="1" t="str">
        <f>IFERROR(__xludf.DUMMYFUNCTION("SPLIT(A:A,"" "",TRUE,TRUE)"),"EN")</f>
        <v>EN</v>
      </c>
      <c r="F1759" s="1" t="str">
        <f>IFERROR(__xludf.DUMMYFUNCTION("""COMPUTED_VALUE"""),"P1617")</f>
        <v>P1617</v>
      </c>
      <c r="G1759" s="1">
        <f>IFERROR(__xludf.DUMMYFUNCTION("""COMPUTED_VALUE"""),321.0)</f>
        <v>321</v>
      </c>
    </row>
    <row r="1760">
      <c r="A1760" s="1" t="str">
        <f t="shared" si="1"/>
        <v>EN P1207 97</v>
      </c>
      <c r="C1760" s="1" t="str">
        <f t="shared" si="2"/>
        <v>PT P1207</v>
      </c>
      <c r="E1760" s="1" t="str">
        <f>IFERROR(__xludf.DUMMYFUNCTION("SPLIT(A:A,"" "",TRUE,TRUE)"),"EN")</f>
        <v>EN</v>
      </c>
      <c r="F1760" s="1" t="str">
        <f>IFERROR(__xludf.DUMMYFUNCTION("""COMPUTED_VALUE"""),"P1207")</f>
        <v>P1207</v>
      </c>
      <c r="G1760" s="1">
        <f>IFERROR(__xludf.DUMMYFUNCTION("""COMPUTED_VALUE"""),97.0)</f>
        <v>97</v>
      </c>
    </row>
    <row r="1761">
      <c r="A1761" s="1" t="str">
        <f t="shared" si="1"/>
        <v>EN P2712 110</v>
      </c>
      <c r="C1761" s="1" t="str">
        <f t="shared" si="2"/>
        <v>PT P2712</v>
      </c>
      <c r="E1761" s="1" t="str">
        <f>IFERROR(__xludf.DUMMYFUNCTION("SPLIT(A:A,"" "",TRUE,TRUE)"),"EN")</f>
        <v>EN</v>
      </c>
      <c r="F1761" s="1" t="str">
        <f>IFERROR(__xludf.DUMMYFUNCTION("""COMPUTED_VALUE"""),"P2712")</f>
        <v>P2712</v>
      </c>
      <c r="G1761" s="1">
        <f>IFERROR(__xludf.DUMMYFUNCTION("""COMPUTED_VALUE"""),110.0)</f>
        <v>110</v>
      </c>
    </row>
    <row r="1762">
      <c r="A1762" s="1" t="str">
        <f t="shared" si="1"/>
        <v>EN P2414 140</v>
      </c>
      <c r="C1762" s="1" t="str">
        <f t="shared" si="2"/>
        <v>PT P2414</v>
      </c>
      <c r="E1762" s="1" t="str">
        <f>IFERROR(__xludf.DUMMYFUNCTION("SPLIT(A:A,"" "",TRUE,TRUE)"),"EN")</f>
        <v>EN</v>
      </c>
      <c r="F1762" s="1" t="str">
        <f>IFERROR(__xludf.DUMMYFUNCTION("""COMPUTED_VALUE"""),"P2414")</f>
        <v>P2414</v>
      </c>
      <c r="G1762" s="1">
        <f>IFERROR(__xludf.DUMMYFUNCTION("""COMPUTED_VALUE"""),140.0)</f>
        <v>140</v>
      </c>
    </row>
    <row r="1763">
      <c r="A1763" s="1" t="str">
        <f t="shared" si="1"/>
        <v>EN P470 249</v>
      </c>
      <c r="C1763" s="1" t="str">
        <f t="shared" si="2"/>
        <v>PT P470</v>
      </c>
      <c r="E1763" s="1" t="str">
        <f>IFERROR(__xludf.DUMMYFUNCTION("SPLIT(A:A,"" "",TRUE,TRUE)"),"EN")</f>
        <v>EN</v>
      </c>
      <c r="F1763" s="1" t="str">
        <f>IFERROR(__xludf.DUMMYFUNCTION("""COMPUTED_VALUE"""),"P470")</f>
        <v>P470</v>
      </c>
      <c r="G1763" s="1">
        <f>IFERROR(__xludf.DUMMYFUNCTION("""COMPUTED_VALUE"""),249.0)</f>
        <v>249</v>
      </c>
    </row>
    <row r="1764">
      <c r="A1764" s="1" t="str">
        <f t="shared" si="1"/>
        <v>EN P3545 212</v>
      </c>
      <c r="C1764" s="1" t="str">
        <f t="shared" si="2"/>
        <v>PT P3545</v>
      </c>
      <c r="E1764" s="1" t="str">
        <f>IFERROR(__xludf.DUMMYFUNCTION("SPLIT(A:A,"" "",TRUE,TRUE)"),"EN")</f>
        <v>EN</v>
      </c>
      <c r="F1764" s="1" t="str">
        <f>IFERROR(__xludf.DUMMYFUNCTION("""COMPUTED_VALUE"""),"P3545")</f>
        <v>P3545</v>
      </c>
      <c r="G1764" s="1">
        <f>IFERROR(__xludf.DUMMYFUNCTION("""COMPUTED_VALUE"""),212.0)</f>
        <v>212</v>
      </c>
    </row>
    <row r="1765">
      <c r="A1765" s="1" t="str">
        <f t="shared" si="1"/>
        <v>EN P208 398</v>
      </c>
      <c r="C1765" s="1" t="str">
        <f t="shared" si="2"/>
        <v>PT P208</v>
      </c>
      <c r="E1765" s="1" t="str">
        <f>IFERROR(__xludf.DUMMYFUNCTION("SPLIT(A:A,"" "",TRUE,TRUE)"),"EN")</f>
        <v>EN</v>
      </c>
      <c r="F1765" s="1" t="str">
        <f>IFERROR(__xludf.DUMMYFUNCTION("""COMPUTED_VALUE"""),"P208")</f>
        <v>P208</v>
      </c>
      <c r="G1765" s="1">
        <f>IFERROR(__xludf.DUMMYFUNCTION("""COMPUTED_VALUE"""),398.0)</f>
        <v>398</v>
      </c>
    </row>
    <row r="1766">
      <c r="A1766" s="1" t="str">
        <f t="shared" si="1"/>
        <v>EN P1647 355</v>
      </c>
      <c r="C1766" s="1" t="str">
        <f t="shared" si="2"/>
        <v>PT P1647</v>
      </c>
      <c r="E1766" s="1" t="str">
        <f>IFERROR(__xludf.DUMMYFUNCTION("SPLIT(A:A,"" "",TRUE,TRUE)"),"EN")</f>
        <v>EN</v>
      </c>
      <c r="F1766" s="1" t="str">
        <f>IFERROR(__xludf.DUMMYFUNCTION("""COMPUTED_VALUE"""),"P1647")</f>
        <v>P1647</v>
      </c>
      <c r="G1766" s="1">
        <f>IFERROR(__xludf.DUMMYFUNCTION("""COMPUTED_VALUE"""),355.0)</f>
        <v>355</v>
      </c>
    </row>
    <row r="1767">
      <c r="A1767" s="1" t="str">
        <f t="shared" si="1"/>
        <v>EN P914 176</v>
      </c>
      <c r="C1767" s="1" t="str">
        <f t="shared" si="2"/>
        <v>PT P914</v>
      </c>
      <c r="E1767" s="1" t="str">
        <f>IFERROR(__xludf.DUMMYFUNCTION("SPLIT(A:A,"" "",TRUE,TRUE)"),"EN")</f>
        <v>EN</v>
      </c>
      <c r="F1767" s="1" t="str">
        <f>IFERROR(__xludf.DUMMYFUNCTION("""COMPUTED_VALUE"""),"P914")</f>
        <v>P914</v>
      </c>
      <c r="G1767" s="1">
        <f>IFERROR(__xludf.DUMMYFUNCTION("""COMPUTED_VALUE"""),176.0)</f>
        <v>176</v>
      </c>
    </row>
    <row r="1768">
      <c r="A1768" s="1" t="str">
        <f t="shared" si="1"/>
        <v>EN P3585 171</v>
      </c>
      <c r="C1768" s="1" t="str">
        <f t="shared" si="2"/>
        <v>PT P3585</v>
      </c>
      <c r="E1768" s="1" t="str">
        <f>IFERROR(__xludf.DUMMYFUNCTION("SPLIT(A:A,"" "",TRUE,TRUE)"),"EN")</f>
        <v>EN</v>
      </c>
      <c r="F1768" s="1" t="str">
        <f>IFERROR(__xludf.DUMMYFUNCTION("""COMPUTED_VALUE"""),"P3585")</f>
        <v>P3585</v>
      </c>
      <c r="G1768" s="1">
        <f>IFERROR(__xludf.DUMMYFUNCTION("""COMPUTED_VALUE"""),171.0)</f>
        <v>171</v>
      </c>
    </row>
    <row r="1769">
      <c r="A1769" s="1" t="str">
        <f t="shared" si="1"/>
        <v>EN P908 175</v>
      </c>
      <c r="C1769" s="1" t="str">
        <f t="shared" si="2"/>
        <v>PT P908</v>
      </c>
      <c r="E1769" s="1" t="str">
        <f>IFERROR(__xludf.DUMMYFUNCTION("SPLIT(A:A,"" "",TRUE,TRUE)"),"EN")</f>
        <v>EN</v>
      </c>
      <c r="F1769" s="1" t="str">
        <f>IFERROR(__xludf.DUMMYFUNCTION("""COMPUTED_VALUE"""),"P908")</f>
        <v>P908</v>
      </c>
      <c r="G1769" s="1">
        <f>IFERROR(__xludf.DUMMYFUNCTION("""COMPUTED_VALUE"""),175.0)</f>
        <v>175</v>
      </c>
    </row>
    <row r="1770">
      <c r="A1770" s="1" t="str">
        <f t="shared" si="1"/>
        <v>EN P5066 375</v>
      </c>
      <c r="C1770" s="1" t="str">
        <f t="shared" si="2"/>
        <v>PT P5066</v>
      </c>
      <c r="E1770" s="1" t="str">
        <f>IFERROR(__xludf.DUMMYFUNCTION("SPLIT(A:A,"" "",TRUE,TRUE)"),"EN")</f>
        <v>EN</v>
      </c>
      <c r="F1770" s="1" t="str">
        <f>IFERROR(__xludf.DUMMYFUNCTION("""COMPUTED_VALUE"""),"P5066")</f>
        <v>P5066</v>
      </c>
      <c r="G1770" s="1">
        <f>IFERROR(__xludf.DUMMYFUNCTION("""COMPUTED_VALUE"""),375.0)</f>
        <v>375</v>
      </c>
    </row>
    <row r="1771">
      <c r="A1771" s="1" t="str">
        <f t="shared" si="1"/>
        <v>EN P4207 11</v>
      </c>
      <c r="C1771" s="1" t="str">
        <f t="shared" si="2"/>
        <v>PT P4207</v>
      </c>
      <c r="E1771" s="1" t="str">
        <f>IFERROR(__xludf.DUMMYFUNCTION("SPLIT(A:A,"" "",TRUE,TRUE)"),"EN")</f>
        <v>EN</v>
      </c>
      <c r="F1771" s="1" t="str">
        <f>IFERROR(__xludf.DUMMYFUNCTION("""COMPUTED_VALUE"""),"P4207")</f>
        <v>P4207</v>
      </c>
      <c r="G1771" s="1">
        <f>IFERROR(__xludf.DUMMYFUNCTION("""COMPUTED_VALUE"""),11.0)</f>
        <v>11</v>
      </c>
    </row>
    <row r="1772">
      <c r="A1772" s="1" t="str">
        <f t="shared" si="1"/>
        <v>EN P2919 37</v>
      </c>
      <c r="C1772" s="1" t="str">
        <f t="shared" si="2"/>
        <v>PT P2919</v>
      </c>
      <c r="E1772" s="1" t="str">
        <f>IFERROR(__xludf.DUMMYFUNCTION("SPLIT(A:A,"" "",TRUE,TRUE)"),"EN")</f>
        <v>EN</v>
      </c>
      <c r="F1772" s="1" t="str">
        <f>IFERROR(__xludf.DUMMYFUNCTION("""COMPUTED_VALUE"""),"P2919")</f>
        <v>P2919</v>
      </c>
      <c r="G1772" s="1">
        <f>IFERROR(__xludf.DUMMYFUNCTION("""COMPUTED_VALUE"""),37.0)</f>
        <v>37</v>
      </c>
    </row>
    <row r="1773">
      <c r="A1773" s="1" t="str">
        <f t="shared" si="1"/>
        <v>EN P2752 349</v>
      </c>
      <c r="C1773" s="1" t="str">
        <f t="shared" si="2"/>
        <v>PT P2752</v>
      </c>
      <c r="E1773" s="1" t="str">
        <f>IFERROR(__xludf.DUMMYFUNCTION("SPLIT(A:A,"" "",TRUE,TRUE)"),"EN")</f>
        <v>EN</v>
      </c>
      <c r="F1773" s="1" t="str">
        <f>IFERROR(__xludf.DUMMYFUNCTION("""COMPUTED_VALUE"""),"P2752")</f>
        <v>P2752</v>
      </c>
      <c r="G1773" s="1">
        <f>IFERROR(__xludf.DUMMYFUNCTION("""COMPUTED_VALUE"""),349.0)</f>
        <v>349</v>
      </c>
    </row>
    <row r="1774">
      <c r="A1774" s="1" t="str">
        <f t="shared" si="1"/>
        <v>EN P4289 253</v>
      </c>
      <c r="C1774" s="1" t="str">
        <f t="shared" si="2"/>
        <v>PT P4289</v>
      </c>
      <c r="E1774" s="1" t="str">
        <f>IFERROR(__xludf.DUMMYFUNCTION("SPLIT(A:A,"" "",TRUE,TRUE)"),"EN")</f>
        <v>EN</v>
      </c>
      <c r="F1774" s="1" t="str">
        <f>IFERROR(__xludf.DUMMYFUNCTION("""COMPUTED_VALUE"""),"P4289")</f>
        <v>P4289</v>
      </c>
      <c r="G1774" s="1">
        <f>IFERROR(__xludf.DUMMYFUNCTION("""COMPUTED_VALUE"""),253.0)</f>
        <v>253</v>
      </c>
    </row>
    <row r="1775">
      <c r="A1775" s="1" t="str">
        <f t="shared" si="1"/>
        <v>EN P1826 391</v>
      </c>
      <c r="C1775" s="1" t="str">
        <f t="shared" si="2"/>
        <v>PT P1826</v>
      </c>
      <c r="E1775" s="1" t="str">
        <f>IFERROR(__xludf.DUMMYFUNCTION("SPLIT(A:A,"" "",TRUE,TRUE)"),"EN")</f>
        <v>EN</v>
      </c>
      <c r="F1775" s="1" t="str">
        <f>IFERROR(__xludf.DUMMYFUNCTION("""COMPUTED_VALUE"""),"P1826")</f>
        <v>P1826</v>
      </c>
      <c r="G1775" s="1">
        <f>IFERROR(__xludf.DUMMYFUNCTION("""COMPUTED_VALUE"""),391.0)</f>
        <v>391</v>
      </c>
    </row>
    <row r="1776">
      <c r="A1776" s="1" t="str">
        <f t="shared" si="1"/>
        <v>EN P1677 340</v>
      </c>
      <c r="C1776" s="1" t="str">
        <f t="shared" si="2"/>
        <v>PT P1677</v>
      </c>
      <c r="E1776" s="1" t="str">
        <f>IFERROR(__xludf.DUMMYFUNCTION("SPLIT(A:A,"" "",TRUE,TRUE)"),"EN")</f>
        <v>EN</v>
      </c>
      <c r="F1776" s="1" t="str">
        <f>IFERROR(__xludf.DUMMYFUNCTION("""COMPUTED_VALUE"""),"P1677")</f>
        <v>P1677</v>
      </c>
      <c r="G1776" s="1">
        <f>IFERROR(__xludf.DUMMYFUNCTION("""COMPUTED_VALUE"""),340.0)</f>
        <v>340</v>
      </c>
    </row>
    <row r="1777">
      <c r="A1777" s="1" t="str">
        <f t="shared" si="1"/>
        <v>EN P3841 167</v>
      </c>
      <c r="C1777" s="1" t="str">
        <f t="shared" si="2"/>
        <v>PT P3841</v>
      </c>
      <c r="E1777" s="1" t="str">
        <f>IFERROR(__xludf.DUMMYFUNCTION("SPLIT(A:A,"" "",TRUE,TRUE)"),"EN")</f>
        <v>EN</v>
      </c>
      <c r="F1777" s="1" t="str">
        <f>IFERROR(__xludf.DUMMYFUNCTION("""COMPUTED_VALUE"""),"P3841")</f>
        <v>P3841</v>
      </c>
      <c r="G1777" s="1">
        <f>IFERROR(__xludf.DUMMYFUNCTION("""COMPUTED_VALUE"""),167.0)</f>
        <v>167</v>
      </c>
    </row>
    <row r="1778">
      <c r="A1778" s="1" t="str">
        <f t="shared" si="1"/>
        <v>EN P657 172</v>
      </c>
      <c r="C1778" s="1" t="str">
        <f t="shared" si="2"/>
        <v>PT P657</v>
      </c>
      <c r="E1778" s="1" t="str">
        <f>IFERROR(__xludf.DUMMYFUNCTION("SPLIT(A:A,"" "",TRUE,TRUE)"),"EN")</f>
        <v>EN</v>
      </c>
      <c r="F1778" s="1" t="str">
        <f>IFERROR(__xludf.DUMMYFUNCTION("""COMPUTED_VALUE"""),"P657")</f>
        <v>P657</v>
      </c>
      <c r="G1778" s="1">
        <f>IFERROR(__xludf.DUMMYFUNCTION("""COMPUTED_VALUE"""),172.0)</f>
        <v>172</v>
      </c>
    </row>
    <row r="1779">
      <c r="A1779" s="1" t="str">
        <f t="shared" si="1"/>
        <v>EN P3213 310</v>
      </c>
      <c r="C1779" s="1" t="str">
        <f t="shared" si="2"/>
        <v>PT P3213</v>
      </c>
      <c r="E1779" s="1" t="str">
        <f>IFERROR(__xludf.DUMMYFUNCTION("SPLIT(A:A,"" "",TRUE,TRUE)"),"EN")</f>
        <v>EN</v>
      </c>
      <c r="F1779" s="1" t="str">
        <f>IFERROR(__xludf.DUMMYFUNCTION("""COMPUTED_VALUE"""),"P3213")</f>
        <v>P3213</v>
      </c>
      <c r="G1779" s="1">
        <f>IFERROR(__xludf.DUMMYFUNCTION("""COMPUTED_VALUE"""),310.0)</f>
        <v>310</v>
      </c>
    </row>
    <row r="1780">
      <c r="A1780" s="1" t="str">
        <f t="shared" si="1"/>
        <v>EN P3800 61</v>
      </c>
      <c r="C1780" s="1" t="str">
        <f t="shared" si="2"/>
        <v>PT P3800</v>
      </c>
      <c r="E1780" s="1" t="str">
        <f>IFERROR(__xludf.DUMMYFUNCTION("SPLIT(A:A,"" "",TRUE,TRUE)"),"EN")</f>
        <v>EN</v>
      </c>
      <c r="F1780" s="1" t="str">
        <f>IFERROR(__xludf.DUMMYFUNCTION("""COMPUTED_VALUE"""),"P3800")</f>
        <v>P3800</v>
      </c>
      <c r="G1780" s="1">
        <f>IFERROR(__xludf.DUMMYFUNCTION("""COMPUTED_VALUE"""),61.0)</f>
        <v>61</v>
      </c>
    </row>
    <row r="1781">
      <c r="A1781" s="1" t="str">
        <f t="shared" si="1"/>
        <v>EN P4259 252</v>
      </c>
      <c r="C1781" s="1" t="str">
        <f t="shared" si="2"/>
        <v>PT P4259</v>
      </c>
      <c r="E1781" s="1" t="str">
        <f>IFERROR(__xludf.DUMMYFUNCTION("SPLIT(A:A,"" "",TRUE,TRUE)"),"EN")</f>
        <v>EN</v>
      </c>
      <c r="F1781" s="1" t="str">
        <f>IFERROR(__xludf.DUMMYFUNCTION("""COMPUTED_VALUE"""),"P4259")</f>
        <v>P4259</v>
      </c>
      <c r="G1781" s="1">
        <f>IFERROR(__xludf.DUMMYFUNCTION("""COMPUTED_VALUE"""),252.0)</f>
        <v>252</v>
      </c>
    </row>
    <row r="1782">
      <c r="A1782" s="1" t="str">
        <f t="shared" si="1"/>
        <v>EN P5586 331</v>
      </c>
      <c r="C1782" s="1" t="str">
        <f t="shared" si="2"/>
        <v>PT P5586</v>
      </c>
      <c r="E1782" s="1" t="str">
        <f>IFERROR(__xludf.DUMMYFUNCTION("SPLIT(A:A,"" "",TRUE,TRUE)"),"EN")</f>
        <v>EN</v>
      </c>
      <c r="F1782" s="1" t="str">
        <f>IFERROR(__xludf.DUMMYFUNCTION("""COMPUTED_VALUE"""),"P5586")</f>
        <v>P5586</v>
      </c>
      <c r="G1782" s="1">
        <f>IFERROR(__xludf.DUMMYFUNCTION("""COMPUTED_VALUE"""),331.0)</f>
        <v>331</v>
      </c>
    </row>
    <row r="1783">
      <c r="A1783" s="1" t="str">
        <f t="shared" si="1"/>
        <v>EN P4977 388</v>
      </c>
      <c r="C1783" s="1" t="str">
        <f t="shared" si="2"/>
        <v>PT P4977</v>
      </c>
      <c r="E1783" s="1" t="str">
        <f>IFERROR(__xludf.DUMMYFUNCTION("SPLIT(A:A,"" "",TRUE,TRUE)"),"EN")</f>
        <v>EN</v>
      </c>
      <c r="F1783" s="1" t="str">
        <f>IFERROR(__xludf.DUMMYFUNCTION("""COMPUTED_VALUE"""),"P4977")</f>
        <v>P4977</v>
      </c>
      <c r="G1783" s="1">
        <f>IFERROR(__xludf.DUMMYFUNCTION("""COMPUTED_VALUE"""),388.0)</f>
        <v>388</v>
      </c>
    </row>
    <row r="1784">
      <c r="A1784" s="1" t="str">
        <f t="shared" si="1"/>
        <v>EN P5126 141</v>
      </c>
      <c r="C1784" s="1" t="str">
        <f t="shared" si="2"/>
        <v>PT P5126</v>
      </c>
      <c r="E1784" s="1" t="str">
        <f>IFERROR(__xludf.DUMMYFUNCTION("SPLIT(A:A,"" "",TRUE,TRUE)"),"EN")</f>
        <v>EN</v>
      </c>
      <c r="F1784" s="1" t="str">
        <f>IFERROR(__xludf.DUMMYFUNCTION("""COMPUTED_VALUE"""),"P5126")</f>
        <v>P5126</v>
      </c>
      <c r="G1784" s="1">
        <f>IFERROR(__xludf.DUMMYFUNCTION("""COMPUTED_VALUE"""),141.0)</f>
        <v>141</v>
      </c>
    </row>
    <row r="1785">
      <c r="A1785" s="1" t="str">
        <f t="shared" si="1"/>
        <v>EN P2151 10</v>
      </c>
      <c r="C1785" s="1" t="str">
        <f t="shared" si="2"/>
        <v>PT P2151</v>
      </c>
      <c r="E1785" s="1" t="str">
        <f>IFERROR(__xludf.DUMMYFUNCTION("SPLIT(A:A,"" "",TRUE,TRUE)"),"EN")</f>
        <v>EN</v>
      </c>
      <c r="F1785" s="1" t="str">
        <f>IFERROR(__xludf.DUMMYFUNCTION("""COMPUTED_VALUE"""),"P2151")</f>
        <v>P2151</v>
      </c>
      <c r="G1785" s="1">
        <f>IFERROR(__xludf.DUMMYFUNCTION("""COMPUTED_VALUE"""),10.0)</f>
        <v>10</v>
      </c>
    </row>
    <row r="1786">
      <c r="A1786" s="1" t="str">
        <f t="shared" si="1"/>
        <v>EN P221 302</v>
      </c>
      <c r="C1786" s="1" t="str">
        <f t="shared" si="2"/>
        <v>PT P221</v>
      </c>
      <c r="E1786" s="1" t="str">
        <f>IFERROR(__xludf.DUMMYFUNCTION("SPLIT(A:A,"" "",TRUE,TRUE)"),"EN")</f>
        <v>EN</v>
      </c>
      <c r="F1786" s="1" t="str">
        <f>IFERROR(__xludf.DUMMYFUNCTION("""COMPUTED_VALUE"""),"P221")</f>
        <v>P221</v>
      </c>
      <c r="G1786" s="1">
        <f>IFERROR(__xludf.DUMMYFUNCTION("""COMPUTED_VALUE"""),302.0)</f>
        <v>302</v>
      </c>
    </row>
    <row r="1787">
      <c r="A1787" s="1" t="str">
        <f t="shared" si="1"/>
        <v>EN P1527 251</v>
      </c>
      <c r="C1787" s="1" t="str">
        <f t="shared" si="2"/>
        <v>PT P1527</v>
      </c>
      <c r="E1787" s="1" t="str">
        <f>IFERROR(__xludf.DUMMYFUNCTION("SPLIT(A:A,"" "",TRUE,TRUE)"),"EN")</f>
        <v>EN</v>
      </c>
      <c r="F1787" s="1" t="str">
        <f>IFERROR(__xludf.DUMMYFUNCTION("""COMPUTED_VALUE"""),"P1527")</f>
        <v>P1527</v>
      </c>
      <c r="G1787" s="1">
        <f>IFERROR(__xludf.DUMMYFUNCTION("""COMPUTED_VALUE"""),251.0)</f>
        <v>251</v>
      </c>
    </row>
    <row r="1788">
      <c r="A1788" s="1" t="str">
        <f t="shared" si="1"/>
        <v>EN P1620 233</v>
      </c>
      <c r="C1788" s="1" t="str">
        <f t="shared" si="2"/>
        <v>PT P1620</v>
      </c>
      <c r="E1788" s="1" t="str">
        <f>IFERROR(__xludf.DUMMYFUNCTION("SPLIT(A:A,"" "",TRUE,TRUE)"),"EN")</f>
        <v>EN</v>
      </c>
      <c r="F1788" s="1" t="str">
        <f>IFERROR(__xludf.DUMMYFUNCTION("""COMPUTED_VALUE"""),"P1620")</f>
        <v>P1620</v>
      </c>
      <c r="G1788" s="1">
        <f>IFERROR(__xludf.DUMMYFUNCTION("""COMPUTED_VALUE"""),233.0)</f>
        <v>233</v>
      </c>
    </row>
    <row r="1789">
      <c r="A1789" s="1" t="str">
        <f t="shared" si="1"/>
        <v>EN P771 355</v>
      </c>
      <c r="C1789" s="1" t="str">
        <f t="shared" si="2"/>
        <v>PT P771</v>
      </c>
      <c r="E1789" s="1" t="str">
        <f>IFERROR(__xludf.DUMMYFUNCTION("SPLIT(A:A,"" "",TRUE,TRUE)"),"EN")</f>
        <v>EN</v>
      </c>
      <c r="F1789" s="1" t="str">
        <f>IFERROR(__xludf.DUMMYFUNCTION("""COMPUTED_VALUE"""),"P771")</f>
        <v>P771</v>
      </c>
      <c r="G1789" s="1">
        <f>IFERROR(__xludf.DUMMYFUNCTION("""COMPUTED_VALUE"""),355.0)</f>
        <v>355</v>
      </c>
    </row>
    <row r="1790">
      <c r="A1790" s="1" t="str">
        <f t="shared" si="1"/>
        <v>EN P463 40</v>
      </c>
      <c r="C1790" s="1" t="str">
        <f t="shared" si="2"/>
        <v>PT P463</v>
      </c>
      <c r="E1790" s="1" t="str">
        <f>IFERROR(__xludf.DUMMYFUNCTION("SPLIT(A:A,"" "",TRUE,TRUE)"),"EN")</f>
        <v>EN</v>
      </c>
      <c r="F1790" s="1" t="str">
        <f>IFERROR(__xludf.DUMMYFUNCTION("""COMPUTED_VALUE"""),"P463")</f>
        <v>P463</v>
      </c>
      <c r="G1790" s="1">
        <f>IFERROR(__xludf.DUMMYFUNCTION("""COMPUTED_VALUE"""),40.0)</f>
        <v>40</v>
      </c>
    </row>
    <row r="1791">
      <c r="A1791" s="1" t="str">
        <f t="shared" si="1"/>
        <v>EN P587 261</v>
      </c>
      <c r="C1791" s="1" t="str">
        <f t="shared" si="2"/>
        <v>PT P587</v>
      </c>
      <c r="E1791" s="1" t="str">
        <f>IFERROR(__xludf.DUMMYFUNCTION("SPLIT(A:A,"" "",TRUE,TRUE)"),"EN")</f>
        <v>EN</v>
      </c>
      <c r="F1791" s="1" t="str">
        <f>IFERROR(__xludf.DUMMYFUNCTION("""COMPUTED_VALUE"""),"P587")</f>
        <v>P587</v>
      </c>
      <c r="G1791" s="1">
        <f>IFERROR(__xludf.DUMMYFUNCTION("""COMPUTED_VALUE"""),261.0)</f>
        <v>261</v>
      </c>
    </row>
    <row r="1792">
      <c r="A1792" s="1" t="str">
        <f t="shared" si="1"/>
        <v>EN P2600 128</v>
      </c>
      <c r="C1792" s="1" t="str">
        <f t="shared" si="2"/>
        <v>PT P2600</v>
      </c>
      <c r="E1792" s="1" t="str">
        <f>IFERROR(__xludf.DUMMYFUNCTION("SPLIT(A:A,"" "",TRUE,TRUE)"),"EN")</f>
        <v>EN</v>
      </c>
      <c r="F1792" s="1" t="str">
        <f>IFERROR(__xludf.DUMMYFUNCTION("""COMPUTED_VALUE"""),"P2600")</f>
        <v>P2600</v>
      </c>
      <c r="G1792" s="1">
        <f>IFERROR(__xludf.DUMMYFUNCTION("""COMPUTED_VALUE"""),128.0)</f>
        <v>128</v>
      </c>
    </row>
    <row r="1793">
      <c r="A1793" s="1" t="str">
        <f t="shared" si="1"/>
        <v>EN P2711 398</v>
      </c>
      <c r="C1793" s="1" t="str">
        <f t="shared" si="2"/>
        <v>PT P2711</v>
      </c>
      <c r="E1793" s="1" t="str">
        <f>IFERROR(__xludf.DUMMYFUNCTION("SPLIT(A:A,"" "",TRUE,TRUE)"),"EN")</f>
        <v>EN</v>
      </c>
      <c r="F1793" s="1" t="str">
        <f>IFERROR(__xludf.DUMMYFUNCTION("""COMPUTED_VALUE"""),"P2711")</f>
        <v>P2711</v>
      </c>
      <c r="G1793" s="1">
        <f>IFERROR(__xludf.DUMMYFUNCTION("""COMPUTED_VALUE"""),398.0)</f>
        <v>398</v>
      </c>
    </row>
    <row r="1794">
      <c r="A1794" s="1" t="str">
        <f t="shared" si="1"/>
        <v>EN P2966 4</v>
      </c>
      <c r="C1794" s="1" t="str">
        <f t="shared" si="2"/>
        <v>PT P2966</v>
      </c>
      <c r="E1794" s="1" t="str">
        <f>IFERROR(__xludf.DUMMYFUNCTION("SPLIT(A:A,"" "",TRUE,TRUE)"),"EN")</f>
        <v>EN</v>
      </c>
      <c r="F1794" s="1" t="str">
        <f>IFERROR(__xludf.DUMMYFUNCTION("""COMPUTED_VALUE"""),"P2966")</f>
        <v>P2966</v>
      </c>
      <c r="G1794" s="1">
        <f>IFERROR(__xludf.DUMMYFUNCTION("""COMPUTED_VALUE"""),4.0)</f>
        <v>4</v>
      </c>
    </row>
    <row r="1795">
      <c r="A1795" s="1" t="str">
        <f t="shared" si="1"/>
        <v>EN P2563 261</v>
      </c>
      <c r="C1795" s="1" t="str">
        <f t="shared" si="2"/>
        <v>PT P2563</v>
      </c>
      <c r="E1795" s="1" t="str">
        <f>IFERROR(__xludf.DUMMYFUNCTION("SPLIT(A:A,"" "",TRUE,TRUE)"),"EN")</f>
        <v>EN</v>
      </c>
      <c r="F1795" s="1" t="str">
        <f>IFERROR(__xludf.DUMMYFUNCTION("""COMPUTED_VALUE"""),"P2563")</f>
        <v>P2563</v>
      </c>
      <c r="G1795" s="1">
        <f>IFERROR(__xludf.DUMMYFUNCTION("""COMPUTED_VALUE"""),261.0)</f>
        <v>261</v>
      </c>
    </row>
    <row r="1796">
      <c r="A1796" s="1" t="str">
        <f t="shared" si="1"/>
        <v>EN P5280 181</v>
      </c>
      <c r="C1796" s="1" t="str">
        <f t="shared" si="2"/>
        <v>PT P5280</v>
      </c>
      <c r="E1796" s="1" t="str">
        <f>IFERROR(__xludf.DUMMYFUNCTION("SPLIT(A:A,"" "",TRUE,TRUE)"),"EN")</f>
        <v>EN</v>
      </c>
      <c r="F1796" s="1" t="str">
        <f>IFERROR(__xludf.DUMMYFUNCTION("""COMPUTED_VALUE"""),"P5280")</f>
        <v>P5280</v>
      </c>
      <c r="G1796" s="1">
        <f>IFERROR(__xludf.DUMMYFUNCTION("""COMPUTED_VALUE"""),181.0)</f>
        <v>181</v>
      </c>
    </row>
    <row r="1797">
      <c r="A1797" s="1" t="str">
        <f t="shared" si="1"/>
        <v>EN P5018 71</v>
      </c>
      <c r="C1797" s="1" t="str">
        <f t="shared" si="2"/>
        <v>PT P5018</v>
      </c>
      <c r="E1797" s="1" t="str">
        <f>IFERROR(__xludf.DUMMYFUNCTION("SPLIT(A:A,"" "",TRUE,TRUE)"),"EN")</f>
        <v>EN</v>
      </c>
      <c r="F1797" s="1" t="str">
        <f>IFERROR(__xludf.DUMMYFUNCTION("""COMPUTED_VALUE"""),"P5018")</f>
        <v>P5018</v>
      </c>
      <c r="G1797" s="1">
        <f>IFERROR(__xludf.DUMMYFUNCTION("""COMPUTED_VALUE"""),71.0)</f>
        <v>71</v>
      </c>
    </row>
    <row r="1798">
      <c r="A1798" s="1" t="str">
        <f t="shared" si="1"/>
        <v>EN P3191 388</v>
      </c>
      <c r="C1798" s="1" t="str">
        <f t="shared" si="2"/>
        <v>PT P3191</v>
      </c>
      <c r="E1798" s="1" t="str">
        <f>IFERROR(__xludf.DUMMYFUNCTION("SPLIT(A:A,"" "",TRUE,TRUE)"),"EN")</f>
        <v>EN</v>
      </c>
      <c r="F1798" s="1" t="str">
        <f>IFERROR(__xludf.DUMMYFUNCTION("""COMPUTED_VALUE"""),"P3191")</f>
        <v>P3191</v>
      </c>
      <c r="G1798" s="1">
        <f>IFERROR(__xludf.DUMMYFUNCTION("""COMPUTED_VALUE"""),388.0)</f>
        <v>388</v>
      </c>
    </row>
    <row r="1799">
      <c r="A1799" s="1" t="str">
        <f t="shared" si="1"/>
        <v>EN P220 170</v>
      </c>
      <c r="C1799" s="1" t="str">
        <f t="shared" si="2"/>
        <v>PT P220</v>
      </c>
      <c r="E1799" s="1" t="str">
        <f>IFERROR(__xludf.DUMMYFUNCTION("SPLIT(A:A,"" "",TRUE,TRUE)"),"EN")</f>
        <v>EN</v>
      </c>
      <c r="F1799" s="1" t="str">
        <f>IFERROR(__xludf.DUMMYFUNCTION("""COMPUTED_VALUE"""),"P220")</f>
        <v>P220</v>
      </c>
      <c r="G1799" s="1">
        <f>IFERROR(__xludf.DUMMYFUNCTION("""COMPUTED_VALUE"""),170.0)</f>
        <v>170</v>
      </c>
    </row>
    <row r="1800">
      <c r="A1800" s="1" t="str">
        <f t="shared" si="1"/>
        <v>EN P2473 353</v>
      </c>
      <c r="C1800" s="1" t="str">
        <f t="shared" si="2"/>
        <v>PT P2473</v>
      </c>
      <c r="E1800" s="1" t="str">
        <f>IFERROR(__xludf.DUMMYFUNCTION("SPLIT(A:A,"" "",TRUE,TRUE)"),"EN")</f>
        <v>EN</v>
      </c>
      <c r="F1800" s="1" t="str">
        <f>IFERROR(__xludf.DUMMYFUNCTION("""COMPUTED_VALUE"""),"P2473")</f>
        <v>P2473</v>
      </c>
      <c r="G1800" s="1">
        <f>IFERROR(__xludf.DUMMYFUNCTION("""COMPUTED_VALUE"""),353.0)</f>
        <v>353</v>
      </c>
    </row>
    <row r="1801">
      <c r="A1801" s="1" t="str">
        <f t="shared" si="1"/>
        <v>EN P4418 301</v>
      </c>
      <c r="C1801" s="1" t="str">
        <f t="shared" si="2"/>
        <v>PT P4418</v>
      </c>
      <c r="E1801" s="1" t="str">
        <f>IFERROR(__xludf.DUMMYFUNCTION("SPLIT(A:A,"" "",TRUE,TRUE)"),"EN")</f>
        <v>EN</v>
      </c>
      <c r="F1801" s="1" t="str">
        <f>IFERROR(__xludf.DUMMYFUNCTION("""COMPUTED_VALUE"""),"P4418")</f>
        <v>P4418</v>
      </c>
      <c r="G1801" s="1">
        <f>IFERROR(__xludf.DUMMYFUNCTION("""COMPUTED_VALUE"""),301.0)</f>
        <v>301</v>
      </c>
    </row>
    <row r="1802">
      <c r="A1802" s="1" t="str">
        <f t="shared" si="1"/>
        <v>EN P2090 324</v>
      </c>
      <c r="C1802" s="1" t="str">
        <f t="shared" si="2"/>
        <v>PT P2090</v>
      </c>
      <c r="E1802" s="1" t="str">
        <f>IFERROR(__xludf.DUMMYFUNCTION("SPLIT(A:A,"" "",TRUE,TRUE)"),"EN")</f>
        <v>EN</v>
      </c>
      <c r="F1802" s="1" t="str">
        <f>IFERROR(__xludf.DUMMYFUNCTION("""COMPUTED_VALUE"""),"P2090")</f>
        <v>P2090</v>
      </c>
      <c r="G1802" s="1">
        <f>IFERROR(__xludf.DUMMYFUNCTION("""COMPUTED_VALUE"""),324.0)</f>
        <v>324</v>
      </c>
    </row>
    <row r="1803">
      <c r="A1803" s="1" t="str">
        <f t="shared" si="1"/>
        <v>EN P2624 105</v>
      </c>
      <c r="C1803" s="1" t="str">
        <f t="shared" si="2"/>
        <v>PT P2624</v>
      </c>
      <c r="E1803" s="1" t="str">
        <f>IFERROR(__xludf.DUMMYFUNCTION("SPLIT(A:A,"" "",TRUE,TRUE)"),"EN")</f>
        <v>EN</v>
      </c>
      <c r="F1803" s="1" t="str">
        <f>IFERROR(__xludf.DUMMYFUNCTION("""COMPUTED_VALUE"""),"P2624")</f>
        <v>P2624</v>
      </c>
      <c r="G1803" s="1">
        <f>IFERROR(__xludf.DUMMYFUNCTION("""COMPUTED_VALUE"""),105.0)</f>
        <v>105</v>
      </c>
    </row>
    <row r="1804">
      <c r="A1804" s="1" t="str">
        <f t="shared" si="1"/>
        <v>EN P791 22</v>
      </c>
      <c r="C1804" s="1" t="str">
        <f t="shared" si="2"/>
        <v>PT P791</v>
      </c>
      <c r="E1804" s="1" t="str">
        <f>IFERROR(__xludf.DUMMYFUNCTION("SPLIT(A:A,"" "",TRUE,TRUE)"),"EN")</f>
        <v>EN</v>
      </c>
      <c r="F1804" s="1" t="str">
        <f>IFERROR(__xludf.DUMMYFUNCTION("""COMPUTED_VALUE"""),"P791")</f>
        <v>P791</v>
      </c>
      <c r="G1804" s="1">
        <f>IFERROR(__xludf.DUMMYFUNCTION("""COMPUTED_VALUE"""),22.0)</f>
        <v>22</v>
      </c>
    </row>
    <row r="1805">
      <c r="A1805" s="1" t="str">
        <f t="shared" si="1"/>
        <v>EN P5347 133</v>
      </c>
      <c r="C1805" s="1" t="str">
        <f t="shared" si="2"/>
        <v>PT P5347</v>
      </c>
      <c r="E1805" s="1" t="str">
        <f>IFERROR(__xludf.DUMMYFUNCTION("SPLIT(A:A,"" "",TRUE,TRUE)"),"EN")</f>
        <v>EN</v>
      </c>
      <c r="F1805" s="1" t="str">
        <f>IFERROR(__xludf.DUMMYFUNCTION("""COMPUTED_VALUE"""),"P5347")</f>
        <v>P5347</v>
      </c>
      <c r="G1805" s="1">
        <f>IFERROR(__xludf.DUMMYFUNCTION("""COMPUTED_VALUE"""),133.0)</f>
        <v>133</v>
      </c>
    </row>
    <row r="1806">
      <c r="A1806" s="1" t="str">
        <f t="shared" si="1"/>
        <v>EN P3526 32</v>
      </c>
      <c r="C1806" s="1" t="str">
        <f t="shared" si="2"/>
        <v>PT P3526</v>
      </c>
      <c r="E1806" s="1" t="str">
        <f>IFERROR(__xludf.DUMMYFUNCTION("SPLIT(A:A,"" "",TRUE,TRUE)"),"EN")</f>
        <v>EN</v>
      </c>
      <c r="F1806" s="1" t="str">
        <f>IFERROR(__xludf.DUMMYFUNCTION("""COMPUTED_VALUE"""),"P3526")</f>
        <v>P3526</v>
      </c>
      <c r="G1806" s="1">
        <f>IFERROR(__xludf.DUMMYFUNCTION("""COMPUTED_VALUE"""),32.0)</f>
        <v>32</v>
      </c>
    </row>
    <row r="1807">
      <c r="A1807" s="1" t="str">
        <f t="shared" si="1"/>
        <v>EN P4821 238</v>
      </c>
      <c r="C1807" s="1" t="str">
        <f t="shared" si="2"/>
        <v>PT P4821</v>
      </c>
      <c r="E1807" s="1" t="str">
        <f>IFERROR(__xludf.DUMMYFUNCTION("SPLIT(A:A,"" "",TRUE,TRUE)"),"EN")</f>
        <v>EN</v>
      </c>
      <c r="F1807" s="1" t="str">
        <f>IFERROR(__xludf.DUMMYFUNCTION("""COMPUTED_VALUE"""),"P4821")</f>
        <v>P4821</v>
      </c>
      <c r="G1807" s="1">
        <f>IFERROR(__xludf.DUMMYFUNCTION("""COMPUTED_VALUE"""),238.0)</f>
        <v>238</v>
      </c>
    </row>
    <row r="1808">
      <c r="A1808" s="1" t="str">
        <f t="shared" si="1"/>
        <v>EN P4168 354</v>
      </c>
      <c r="C1808" s="1" t="str">
        <f t="shared" si="2"/>
        <v>PT P4168</v>
      </c>
      <c r="E1808" s="1" t="str">
        <f>IFERROR(__xludf.DUMMYFUNCTION("SPLIT(A:A,"" "",TRUE,TRUE)"),"EN")</f>
        <v>EN</v>
      </c>
      <c r="F1808" s="1" t="str">
        <f>IFERROR(__xludf.DUMMYFUNCTION("""COMPUTED_VALUE"""),"P4168")</f>
        <v>P4168</v>
      </c>
      <c r="G1808" s="1">
        <f>IFERROR(__xludf.DUMMYFUNCTION("""COMPUTED_VALUE"""),354.0)</f>
        <v>354</v>
      </c>
    </row>
    <row r="1809">
      <c r="A1809" s="1" t="str">
        <f t="shared" si="1"/>
        <v>EN P1012 208</v>
      </c>
      <c r="C1809" s="1" t="str">
        <f t="shared" si="2"/>
        <v>PT P1012</v>
      </c>
      <c r="E1809" s="1" t="str">
        <f>IFERROR(__xludf.DUMMYFUNCTION("SPLIT(A:A,"" "",TRUE,TRUE)"),"EN")</f>
        <v>EN</v>
      </c>
      <c r="F1809" s="1" t="str">
        <f>IFERROR(__xludf.DUMMYFUNCTION("""COMPUTED_VALUE"""),"P1012")</f>
        <v>P1012</v>
      </c>
      <c r="G1809" s="1">
        <f>IFERROR(__xludf.DUMMYFUNCTION("""COMPUTED_VALUE"""),208.0)</f>
        <v>208</v>
      </c>
    </row>
    <row r="1810">
      <c r="A1810" s="1" t="str">
        <f t="shared" si="1"/>
        <v>EN P5998 214</v>
      </c>
      <c r="C1810" s="1" t="str">
        <f t="shared" si="2"/>
        <v>PT P5998</v>
      </c>
      <c r="E1810" s="1" t="str">
        <f>IFERROR(__xludf.DUMMYFUNCTION("SPLIT(A:A,"" "",TRUE,TRUE)"),"EN")</f>
        <v>EN</v>
      </c>
      <c r="F1810" s="1" t="str">
        <f>IFERROR(__xludf.DUMMYFUNCTION("""COMPUTED_VALUE"""),"P5998")</f>
        <v>P5998</v>
      </c>
      <c r="G1810" s="1">
        <f>IFERROR(__xludf.DUMMYFUNCTION("""COMPUTED_VALUE"""),214.0)</f>
        <v>214</v>
      </c>
    </row>
    <row r="1811">
      <c r="A1811" s="1" t="str">
        <f t="shared" si="1"/>
        <v>EN P200 302</v>
      </c>
      <c r="C1811" s="1" t="str">
        <f t="shared" si="2"/>
        <v>PT P200</v>
      </c>
      <c r="E1811" s="1" t="str">
        <f>IFERROR(__xludf.DUMMYFUNCTION("SPLIT(A:A,"" "",TRUE,TRUE)"),"EN")</f>
        <v>EN</v>
      </c>
      <c r="F1811" s="1" t="str">
        <f>IFERROR(__xludf.DUMMYFUNCTION("""COMPUTED_VALUE"""),"P200")</f>
        <v>P200</v>
      </c>
      <c r="G1811" s="1">
        <f>IFERROR(__xludf.DUMMYFUNCTION("""COMPUTED_VALUE"""),302.0)</f>
        <v>302</v>
      </c>
    </row>
    <row r="1812">
      <c r="A1812" s="1" t="str">
        <f t="shared" si="1"/>
        <v>EN P3059 388</v>
      </c>
      <c r="C1812" s="1" t="str">
        <f t="shared" si="2"/>
        <v>PT P3059</v>
      </c>
      <c r="E1812" s="1" t="str">
        <f>IFERROR(__xludf.DUMMYFUNCTION("SPLIT(A:A,"" "",TRUE,TRUE)"),"EN")</f>
        <v>EN</v>
      </c>
      <c r="F1812" s="1" t="str">
        <f>IFERROR(__xludf.DUMMYFUNCTION("""COMPUTED_VALUE"""),"P3059")</f>
        <v>P3059</v>
      </c>
      <c r="G1812" s="1">
        <f>IFERROR(__xludf.DUMMYFUNCTION("""COMPUTED_VALUE"""),388.0)</f>
        <v>388</v>
      </c>
    </row>
    <row r="1813">
      <c r="A1813" s="1" t="str">
        <f t="shared" si="1"/>
        <v>EN P1179 181</v>
      </c>
      <c r="C1813" s="1" t="str">
        <f t="shared" si="2"/>
        <v>PT P1179</v>
      </c>
      <c r="E1813" s="1" t="str">
        <f>IFERROR(__xludf.DUMMYFUNCTION("SPLIT(A:A,"" "",TRUE,TRUE)"),"EN")</f>
        <v>EN</v>
      </c>
      <c r="F1813" s="1" t="str">
        <f>IFERROR(__xludf.DUMMYFUNCTION("""COMPUTED_VALUE"""),"P1179")</f>
        <v>P1179</v>
      </c>
      <c r="G1813" s="1">
        <f>IFERROR(__xludf.DUMMYFUNCTION("""COMPUTED_VALUE"""),181.0)</f>
        <v>181</v>
      </c>
    </row>
    <row r="1814">
      <c r="A1814" s="1" t="str">
        <f t="shared" si="1"/>
        <v>EN P5758 235</v>
      </c>
      <c r="C1814" s="1" t="str">
        <f t="shared" si="2"/>
        <v>PT P5758</v>
      </c>
      <c r="E1814" s="1" t="str">
        <f>IFERROR(__xludf.DUMMYFUNCTION("SPLIT(A:A,"" "",TRUE,TRUE)"),"EN")</f>
        <v>EN</v>
      </c>
      <c r="F1814" s="1" t="str">
        <f>IFERROR(__xludf.DUMMYFUNCTION("""COMPUTED_VALUE"""),"P5758")</f>
        <v>P5758</v>
      </c>
      <c r="G1814" s="1">
        <f>IFERROR(__xludf.DUMMYFUNCTION("""COMPUTED_VALUE"""),235.0)</f>
        <v>235</v>
      </c>
    </row>
    <row r="1815">
      <c r="A1815" s="1" t="str">
        <f t="shared" si="1"/>
        <v>EN P2017 327</v>
      </c>
      <c r="C1815" s="1" t="str">
        <f t="shared" si="2"/>
        <v>PT P2017</v>
      </c>
      <c r="E1815" s="1" t="str">
        <f>IFERROR(__xludf.DUMMYFUNCTION("SPLIT(A:A,"" "",TRUE,TRUE)"),"EN")</f>
        <v>EN</v>
      </c>
      <c r="F1815" s="1" t="str">
        <f>IFERROR(__xludf.DUMMYFUNCTION("""COMPUTED_VALUE"""),"P2017")</f>
        <v>P2017</v>
      </c>
      <c r="G1815" s="1">
        <f>IFERROR(__xludf.DUMMYFUNCTION("""COMPUTED_VALUE"""),327.0)</f>
        <v>327</v>
      </c>
    </row>
    <row r="1816">
      <c r="A1816" s="1" t="str">
        <f t="shared" si="1"/>
        <v>EN P5137 59</v>
      </c>
      <c r="C1816" s="1" t="str">
        <f t="shared" si="2"/>
        <v>PT P5137</v>
      </c>
      <c r="E1816" s="1" t="str">
        <f>IFERROR(__xludf.DUMMYFUNCTION("SPLIT(A:A,"" "",TRUE,TRUE)"),"EN")</f>
        <v>EN</v>
      </c>
      <c r="F1816" s="1" t="str">
        <f>IFERROR(__xludf.DUMMYFUNCTION("""COMPUTED_VALUE"""),"P5137")</f>
        <v>P5137</v>
      </c>
      <c r="G1816" s="1">
        <f>IFERROR(__xludf.DUMMYFUNCTION("""COMPUTED_VALUE"""),59.0)</f>
        <v>59</v>
      </c>
    </row>
    <row r="1817">
      <c r="A1817" s="1" t="str">
        <f t="shared" si="1"/>
        <v>EN P1917 112</v>
      </c>
      <c r="C1817" s="1" t="str">
        <f t="shared" si="2"/>
        <v>PT P1917</v>
      </c>
      <c r="E1817" s="1" t="str">
        <f>IFERROR(__xludf.DUMMYFUNCTION("SPLIT(A:A,"" "",TRUE,TRUE)"),"EN")</f>
        <v>EN</v>
      </c>
      <c r="F1817" s="1" t="str">
        <f>IFERROR(__xludf.DUMMYFUNCTION("""COMPUTED_VALUE"""),"P1917")</f>
        <v>P1917</v>
      </c>
      <c r="G1817" s="1">
        <f>IFERROR(__xludf.DUMMYFUNCTION("""COMPUTED_VALUE"""),112.0)</f>
        <v>112</v>
      </c>
    </row>
    <row r="1818">
      <c r="A1818" s="1" t="str">
        <f t="shared" si="1"/>
        <v>EN P5923 400</v>
      </c>
      <c r="C1818" s="1" t="str">
        <f t="shared" si="2"/>
        <v>PT P5923</v>
      </c>
      <c r="E1818" s="1" t="str">
        <f>IFERROR(__xludf.DUMMYFUNCTION("SPLIT(A:A,"" "",TRUE,TRUE)"),"EN")</f>
        <v>EN</v>
      </c>
      <c r="F1818" s="1" t="str">
        <f>IFERROR(__xludf.DUMMYFUNCTION("""COMPUTED_VALUE"""),"P5923")</f>
        <v>P5923</v>
      </c>
      <c r="G1818" s="1">
        <f>IFERROR(__xludf.DUMMYFUNCTION("""COMPUTED_VALUE"""),400.0)</f>
        <v>400</v>
      </c>
    </row>
    <row r="1819">
      <c r="A1819" s="1" t="str">
        <f t="shared" si="1"/>
        <v>EN P27 322</v>
      </c>
      <c r="C1819" s="1" t="str">
        <f t="shared" si="2"/>
        <v>PT P27</v>
      </c>
      <c r="E1819" s="1" t="str">
        <f>IFERROR(__xludf.DUMMYFUNCTION("SPLIT(A:A,"" "",TRUE,TRUE)"),"EN")</f>
        <v>EN</v>
      </c>
      <c r="F1819" s="1" t="str">
        <f>IFERROR(__xludf.DUMMYFUNCTION("""COMPUTED_VALUE"""),"P27")</f>
        <v>P27</v>
      </c>
      <c r="G1819" s="1">
        <f>IFERROR(__xludf.DUMMYFUNCTION("""COMPUTED_VALUE"""),322.0)</f>
        <v>322</v>
      </c>
    </row>
    <row r="1820">
      <c r="A1820" s="1" t="str">
        <f t="shared" si="1"/>
        <v>EN P824 260</v>
      </c>
      <c r="C1820" s="1" t="str">
        <f t="shared" si="2"/>
        <v>PT P824</v>
      </c>
      <c r="E1820" s="1" t="str">
        <f>IFERROR(__xludf.DUMMYFUNCTION("SPLIT(A:A,"" "",TRUE,TRUE)"),"EN")</f>
        <v>EN</v>
      </c>
      <c r="F1820" s="1" t="str">
        <f>IFERROR(__xludf.DUMMYFUNCTION("""COMPUTED_VALUE"""),"P824")</f>
        <v>P824</v>
      </c>
      <c r="G1820" s="1">
        <f>IFERROR(__xludf.DUMMYFUNCTION("""COMPUTED_VALUE"""),260.0)</f>
        <v>260</v>
      </c>
    </row>
    <row r="1821">
      <c r="A1821" s="1" t="str">
        <f t="shared" si="1"/>
        <v>EN P3986 390</v>
      </c>
      <c r="C1821" s="1" t="str">
        <f t="shared" si="2"/>
        <v>PT P3986</v>
      </c>
      <c r="E1821" s="1" t="str">
        <f>IFERROR(__xludf.DUMMYFUNCTION("SPLIT(A:A,"" "",TRUE,TRUE)"),"EN")</f>
        <v>EN</v>
      </c>
      <c r="F1821" s="1" t="str">
        <f>IFERROR(__xludf.DUMMYFUNCTION("""COMPUTED_VALUE"""),"P3986")</f>
        <v>P3986</v>
      </c>
      <c r="G1821" s="1">
        <f>IFERROR(__xludf.DUMMYFUNCTION("""COMPUTED_VALUE"""),390.0)</f>
        <v>390</v>
      </c>
    </row>
    <row r="1822">
      <c r="A1822" s="1" t="str">
        <f t="shared" si="1"/>
        <v>EN P3644 87</v>
      </c>
      <c r="C1822" s="1" t="str">
        <f t="shared" si="2"/>
        <v>PT P3644</v>
      </c>
      <c r="E1822" s="1" t="str">
        <f>IFERROR(__xludf.DUMMYFUNCTION("SPLIT(A:A,"" "",TRUE,TRUE)"),"EN")</f>
        <v>EN</v>
      </c>
      <c r="F1822" s="1" t="str">
        <f>IFERROR(__xludf.DUMMYFUNCTION("""COMPUTED_VALUE"""),"P3644")</f>
        <v>P3644</v>
      </c>
      <c r="G1822" s="1">
        <f>IFERROR(__xludf.DUMMYFUNCTION("""COMPUTED_VALUE"""),87.0)</f>
        <v>87</v>
      </c>
    </row>
    <row r="1823">
      <c r="A1823" s="1" t="str">
        <f t="shared" si="1"/>
        <v>EN P1692 306</v>
      </c>
      <c r="C1823" s="1" t="str">
        <f t="shared" si="2"/>
        <v>PT P1692</v>
      </c>
      <c r="E1823" s="1" t="str">
        <f>IFERROR(__xludf.DUMMYFUNCTION("SPLIT(A:A,"" "",TRUE,TRUE)"),"EN")</f>
        <v>EN</v>
      </c>
      <c r="F1823" s="1" t="str">
        <f>IFERROR(__xludf.DUMMYFUNCTION("""COMPUTED_VALUE"""),"P1692")</f>
        <v>P1692</v>
      </c>
      <c r="G1823" s="1">
        <f>IFERROR(__xludf.DUMMYFUNCTION("""COMPUTED_VALUE"""),306.0)</f>
        <v>306</v>
      </c>
    </row>
    <row r="1824">
      <c r="A1824" s="1" t="str">
        <f t="shared" si="1"/>
        <v>EN P4504 210</v>
      </c>
      <c r="C1824" s="1" t="str">
        <f t="shared" si="2"/>
        <v>PT P4504</v>
      </c>
      <c r="E1824" s="1" t="str">
        <f>IFERROR(__xludf.DUMMYFUNCTION("SPLIT(A:A,"" "",TRUE,TRUE)"),"EN")</f>
        <v>EN</v>
      </c>
      <c r="F1824" s="1" t="str">
        <f>IFERROR(__xludf.DUMMYFUNCTION("""COMPUTED_VALUE"""),"P4504")</f>
        <v>P4504</v>
      </c>
      <c r="G1824" s="1">
        <f>IFERROR(__xludf.DUMMYFUNCTION("""COMPUTED_VALUE"""),210.0)</f>
        <v>210</v>
      </c>
    </row>
    <row r="1825">
      <c r="A1825" s="1" t="str">
        <f t="shared" si="1"/>
        <v>EN P2103 34</v>
      </c>
      <c r="C1825" s="1" t="str">
        <f t="shared" si="2"/>
        <v>PT P2103</v>
      </c>
      <c r="E1825" s="1" t="str">
        <f>IFERROR(__xludf.DUMMYFUNCTION("SPLIT(A:A,"" "",TRUE,TRUE)"),"EN")</f>
        <v>EN</v>
      </c>
      <c r="F1825" s="1" t="str">
        <f>IFERROR(__xludf.DUMMYFUNCTION("""COMPUTED_VALUE"""),"P2103")</f>
        <v>P2103</v>
      </c>
      <c r="G1825" s="1">
        <f>IFERROR(__xludf.DUMMYFUNCTION("""COMPUTED_VALUE"""),34.0)</f>
        <v>34</v>
      </c>
    </row>
    <row r="1826">
      <c r="A1826" s="1" t="str">
        <f t="shared" si="1"/>
        <v>EN P939 9</v>
      </c>
      <c r="C1826" s="1" t="str">
        <f t="shared" si="2"/>
        <v>PT P939</v>
      </c>
      <c r="E1826" s="1" t="str">
        <f>IFERROR(__xludf.DUMMYFUNCTION("SPLIT(A:A,"" "",TRUE,TRUE)"),"EN")</f>
        <v>EN</v>
      </c>
      <c r="F1826" s="1" t="str">
        <f>IFERROR(__xludf.DUMMYFUNCTION("""COMPUTED_VALUE"""),"P939")</f>
        <v>P939</v>
      </c>
      <c r="G1826" s="1">
        <f>IFERROR(__xludf.DUMMYFUNCTION("""COMPUTED_VALUE"""),9.0)</f>
        <v>9</v>
      </c>
    </row>
    <row r="1827">
      <c r="A1827" s="1" t="str">
        <f t="shared" si="1"/>
        <v>EN P2928 174</v>
      </c>
      <c r="C1827" s="1" t="str">
        <f t="shared" si="2"/>
        <v>PT P2928</v>
      </c>
      <c r="E1827" s="1" t="str">
        <f>IFERROR(__xludf.DUMMYFUNCTION("SPLIT(A:A,"" "",TRUE,TRUE)"),"EN")</f>
        <v>EN</v>
      </c>
      <c r="F1827" s="1" t="str">
        <f>IFERROR(__xludf.DUMMYFUNCTION("""COMPUTED_VALUE"""),"P2928")</f>
        <v>P2928</v>
      </c>
      <c r="G1827" s="1">
        <f>IFERROR(__xludf.DUMMYFUNCTION("""COMPUTED_VALUE"""),174.0)</f>
        <v>174</v>
      </c>
    </row>
    <row r="1828">
      <c r="A1828" s="1" t="str">
        <f t="shared" si="1"/>
        <v>EN P1740 18</v>
      </c>
      <c r="C1828" s="1" t="str">
        <f t="shared" si="2"/>
        <v>PT P1740</v>
      </c>
      <c r="E1828" s="1" t="str">
        <f>IFERROR(__xludf.DUMMYFUNCTION("SPLIT(A:A,"" "",TRUE,TRUE)"),"EN")</f>
        <v>EN</v>
      </c>
      <c r="F1828" s="1" t="str">
        <f>IFERROR(__xludf.DUMMYFUNCTION("""COMPUTED_VALUE"""),"P1740")</f>
        <v>P1740</v>
      </c>
      <c r="G1828" s="1">
        <f>IFERROR(__xludf.DUMMYFUNCTION("""COMPUTED_VALUE"""),18.0)</f>
        <v>18</v>
      </c>
    </row>
    <row r="1829">
      <c r="A1829" s="1" t="str">
        <f t="shared" si="1"/>
        <v>EN P786 136</v>
      </c>
      <c r="C1829" s="1" t="str">
        <f t="shared" si="2"/>
        <v>PT P786</v>
      </c>
      <c r="E1829" s="1" t="str">
        <f>IFERROR(__xludf.DUMMYFUNCTION("SPLIT(A:A,"" "",TRUE,TRUE)"),"EN")</f>
        <v>EN</v>
      </c>
      <c r="F1829" s="1" t="str">
        <f>IFERROR(__xludf.DUMMYFUNCTION("""COMPUTED_VALUE"""),"P786")</f>
        <v>P786</v>
      </c>
      <c r="G1829" s="1">
        <f>IFERROR(__xludf.DUMMYFUNCTION("""COMPUTED_VALUE"""),136.0)</f>
        <v>136</v>
      </c>
    </row>
    <row r="1830">
      <c r="A1830" s="1" t="str">
        <f t="shared" si="1"/>
        <v>EN P2256 195</v>
      </c>
      <c r="C1830" s="1" t="str">
        <f t="shared" si="2"/>
        <v>PT P2256</v>
      </c>
      <c r="E1830" s="1" t="str">
        <f>IFERROR(__xludf.DUMMYFUNCTION("SPLIT(A:A,"" "",TRUE,TRUE)"),"EN")</f>
        <v>EN</v>
      </c>
      <c r="F1830" s="1" t="str">
        <f>IFERROR(__xludf.DUMMYFUNCTION("""COMPUTED_VALUE"""),"P2256")</f>
        <v>P2256</v>
      </c>
      <c r="G1830" s="1">
        <f>IFERROR(__xludf.DUMMYFUNCTION("""COMPUTED_VALUE"""),195.0)</f>
        <v>195</v>
      </c>
    </row>
    <row r="1831">
      <c r="A1831" s="1" t="str">
        <f t="shared" si="1"/>
        <v>EN P4840 215</v>
      </c>
      <c r="C1831" s="1" t="str">
        <f t="shared" si="2"/>
        <v>PT P4840</v>
      </c>
      <c r="E1831" s="1" t="str">
        <f>IFERROR(__xludf.DUMMYFUNCTION("SPLIT(A:A,"" "",TRUE,TRUE)"),"EN")</f>
        <v>EN</v>
      </c>
      <c r="F1831" s="1" t="str">
        <f>IFERROR(__xludf.DUMMYFUNCTION("""COMPUTED_VALUE"""),"P4840")</f>
        <v>P4840</v>
      </c>
      <c r="G1831" s="1">
        <f>IFERROR(__xludf.DUMMYFUNCTION("""COMPUTED_VALUE"""),215.0)</f>
        <v>215</v>
      </c>
    </row>
    <row r="1832">
      <c r="A1832" s="1" t="str">
        <f t="shared" si="1"/>
        <v>EN P341 93</v>
      </c>
      <c r="C1832" s="1" t="str">
        <f t="shared" si="2"/>
        <v>PT P341</v>
      </c>
      <c r="E1832" s="1" t="str">
        <f>IFERROR(__xludf.DUMMYFUNCTION("SPLIT(A:A,"" "",TRUE,TRUE)"),"EN")</f>
        <v>EN</v>
      </c>
      <c r="F1832" s="1" t="str">
        <f>IFERROR(__xludf.DUMMYFUNCTION("""COMPUTED_VALUE"""),"P341")</f>
        <v>P341</v>
      </c>
      <c r="G1832" s="1">
        <f>IFERROR(__xludf.DUMMYFUNCTION("""COMPUTED_VALUE"""),93.0)</f>
        <v>93</v>
      </c>
    </row>
    <row r="1833">
      <c r="A1833" s="1" t="str">
        <f t="shared" si="1"/>
        <v>EN P5976 80</v>
      </c>
      <c r="C1833" s="1" t="str">
        <f t="shared" si="2"/>
        <v>PT P5976</v>
      </c>
      <c r="E1833" s="1" t="str">
        <f>IFERROR(__xludf.DUMMYFUNCTION("SPLIT(A:A,"" "",TRUE,TRUE)"),"EN")</f>
        <v>EN</v>
      </c>
      <c r="F1833" s="1" t="str">
        <f>IFERROR(__xludf.DUMMYFUNCTION("""COMPUTED_VALUE"""),"P5976")</f>
        <v>P5976</v>
      </c>
      <c r="G1833" s="1">
        <f>IFERROR(__xludf.DUMMYFUNCTION("""COMPUTED_VALUE"""),80.0)</f>
        <v>80</v>
      </c>
    </row>
    <row r="1834">
      <c r="A1834" s="1" t="str">
        <f t="shared" si="1"/>
        <v>EN P5374 160</v>
      </c>
      <c r="C1834" s="1" t="str">
        <f t="shared" si="2"/>
        <v>PT P5374</v>
      </c>
      <c r="E1834" s="1" t="str">
        <f>IFERROR(__xludf.DUMMYFUNCTION("SPLIT(A:A,"" "",TRUE,TRUE)"),"EN")</f>
        <v>EN</v>
      </c>
      <c r="F1834" s="1" t="str">
        <f>IFERROR(__xludf.DUMMYFUNCTION("""COMPUTED_VALUE"""),"P5374")</f>
        <v>P5374</v>
      </c>
      <c r="G1834" s="1">
        <f>IFERROR(__xludf.DUMMYFUNCTION("""COMPUTED_VALUE"""),160.0)</f>
        <v>160</v>
      </c>
    </row>
    <row r="1835">
      <c r="A1835" s="1" t="str">
        <f t="shared" si="1"/>
        <v>EN P2426 382</v>
      </c>
      <c r="C1835" s="1" t="str">
        <f t="shared" si="2"/>
        <v>PT P2426</v>
      </c>
      <c r="E1835" s="1" t="str">
        <f>IFERROR(__xludf.DUMMYFUNCTION("SPLIT(A:A,"" "",TRUE,TRUE)"),"EN")</f>
        <v>EN</v>
      </c>
      <c r="F1835" s="1" t="str">
        <f>IFERROR(__xludf.DUMMYFUNCTION("""COMPUTED_VALUE"""),"P2426")</f>
        <v>P2426</v>
      </c>
      <c r="G1835" s="1">
        <f>IFERROR(__xludf.DUMMYFUNCTION("""COMPUTED_VALUE"""),382.0)</f>
        <v>382</v>
      </c>
    </row>
    <row r="1836">
      <c r="A1836" s="1" t="str">
        <f t="shared" si="1"/>
        <v>EN P608 312</v>
      </c>
      <c r="C1836" s="1" t="str">
        <f t="shared" si="2"/>
        <v>PT P608</v>
      </c>
      <c r="E1836" s="1" t="str">
        <f>IFERROR(__xludf.DUMMYFUNCTION("SPLIT(A:A,"" "",TRUE,TRUE)"),"EN")</f>
        <v>EN</v>
      </c>
      <c r="F1836" s="1" t="str">
        <f>IFERROR(__xludf.DUMMYFUNCTION("""COMPUTED_VALUE"""),"P608")</f>
        <v>P608</v>
      </c>
      <c r="G1836" s="1">
        <f>IFERROR(__xludf.DUMMYFUNCTION("""COMPUTED_VALUE"""),312.0)</f>
        <v>312</v>
      </c>
    </row>
    <row r="1837">
      <c r="A1837" s="1" t="str">
        <f t="shared" si="1"/>
        <v>EN P3176 305</v>
      </c>
      <c r="C1837" s="1" t="str">
        <f t="shared" si="2"/>
        <v>PT P3176</v>
      </c>
      <c r="E1837" s="1" t="str">
        <f>IFERROR(__xludf.DUMMYFUNCTION("SPLIT(A:A,"" "",TRUE,TRUE)"),"EN")</f>
        <v>EN</v>
      </c>
      <c r="F1837" s="1" t="str">
        <f>IFERROR(__xludf.DUMMYFUNCTION("""COMPUTED_VALUE"""),"P3176")</f>
        <v>P3176</v>
      </c>
      <c r="G1837" s="1">
        <f>IFERROR(__xludf.DUMMYFUNCTION("""COMPUTED_VALUE"""),305.0)</f>
        <v>305</v>
      </c>
    </row>
    <row r="1838">
      <c r="A1838" s="1" t="str">
        <f t="shared" si="1"/>
        <v>EN P5711 230</v>
      </c>
      <c r="C1838" s="1" t="str">
        <f t="shared" si="2"/>
        <v>PT P5711</v>
      </c>
      <c r="E1838" s="1" t="str">
        <f>IFERROR(__xludf.DUMMYFUNCTION("SPLIT(A:A,"" "",TRUE,TRUE)"),"EN")</f>
        <v>EN</v>
      </c>
      <c r="F1838" s="1" t="str">
        <f>IFERROR(__xludf.DUMMYFUNCTION("""COMPUTED_VALUE"""),"P5711")</f>
        <v>P5711</v>
      </c>
      <c r="G1838" s="1">
        <f>IFERROR(__xludf.DUMMYFUNCTION("""COMPUTED_VALUE"""),230.0)</f>
        <v>230</v>
      </c>
    </row>
    <row r="1839">
      <c r="A1839" s="1" t="str">
        <f t="shared" si="1"/>
        <v>EN P4687 105</v>
      </c>
      <c r="C1839" s="1" t="str">
        <f t="shared" si="2"/>
        <v>PT P4687</v>
      </c>
      <c r="E1839" s="1" t="str">
        <f>IFERROR(__xludf.DUMMYFUNCTION("SPLIT(A:A,"" "",TRUE,TRUE)"),"EN")</f>
        <v>EN</v>
      </c>
      <c r="F1839" s="1" t="str">
        <f>IFERROR(__xludf.DUMMYFUNCTION("""COMPUTED_VALUE"""),"P4687")</f>
        <v>P4687</v>
      </c>
      <c r="G1839" s="1">
        <f>IFERROR(__xludf.DUMMYFUNCTION("""COMPUTED_VALUE"""),105.0)</f>
        <v>105</v>
      </c>
    </row>
    <row r="1840">
      <c r="A1840" s="1" t="str">
        <f t="shared" si="1"/>
        <v>EN P1601 385</v>
      </c>
      <c r="C1840" s="1" t="str">
        <f t="shared" si="2"/>
        <v>PT P1601</v>
      </c>
      <c r="E1840" s="1" t="str">
        <f>IFERROR(__xludf.DUMMYFUNCTION("SPLIT(A:A,"" "",TRUE,TRUE)"),"EN")</f>
        <v>EN</v>
      </c>
      <c r="F1840" s="1" t="str">
        <f>IFERROR(__xludf.DUMMYFUNCTION("""COMPUTED_VALUE"""),"P1601")</f>
        <v>P1601</v>
      </c>
      <c r="G1840" s="1">
        <f>IFERROR(__xludf.DUMMYFUNCTION("""COMPUTED_VALUE"""),385.0)</f>
        <v>385</v>
      </c>
    </row>
    <row r="1841">
      <c r="A1841" s="1" t="str">
        <f t="shared" si="1"/>
        <v>EN P286 247</v>
      </c>
      <c r="C1841" s="1" t="str">
        <f t="shared" si="2"/>
        <v>PT P286</v>
      </c>
      <c r="E1841" s="1" t="str">
        <f>IFERROR(__xludf.DUMMYFUNCTION("SPLIT(A:A,"" "",TRUE,TRUE)"),"EN")</f>
        <v>EN</v>
      </c>
      <c r="F1841" s="1" t="str">
        <f>IFERROR(__xludf.DUMMYFUNCTION("""COMPUTED_VALUE"""),"P286")</f>
        <v>P286</v>
      </c>
      <c r="G1841" s="1">
        <f>IFERROR(__xludf.DUMMYFUNCTION("""COMPUTED_VALUE"""),247.0)</f>
        <v>247</v>
      </c>
    </row>
    <row r="1842">
      <c r="A1842" s="1" t="str">
        <f t="shared" si="1"/>
        <v>EN P5626 324</v>
      </c>
      <c r="C1842" s="1" t="str">
        <f t="shared" si="2"/>
        <v>PT P5626</v>
      </c>
      <c r="E1842" s="1" t="str">
        <f>IFERROR(__xludf.DUMMYFUNCTION("SPLIT(A:A,"" "",TRUE,TRUE)"),"EN")</f>
        <v>EN</v>
      </c>
      <c r="F1842" s="1" t="str">
        <f>IFERROR(__xludf.DUMMYFUNCTION("""COMPUTED_VALUE"""),"P5626")</f>
        <v>P5626</v>
      </c>
      <c r="G1842" s="1">
        <f>IFERROR(__xludf.DUMMYFUNCTION("""COMPUTED_VALUE"""),324.0)</f>
        <v>324</v>
      </c>
    </row>
    <row r="1843">
      <c r="A1843" s="1" t="str">
        <f t="shared" si="1"/>
        <v>EN P3128 157</v>
      </c>
      <c r="C1843" s="1" t="str">
        <f t="shared" si="2"/>
        <v>PT P3128</v>
      </c>
      <c r="E1843" s="1" t="str">
        <f>IFERROR(__xludf.DUMMYFUNCTION("SPLIT(A:A,"" "",TRUE,TRUE)"),"EN")</f>
        <v>EN</v>
      </c>
      <c r="F1843" s="1" t="str">
        <f>IFERROR(__xludf.DUMMYFUNCTION("""COMPUTED_VALUE"""),"P3128")</f>
        <v>P3128</v>
      </c>
      <c r="G1843" s="1">
        <f>IFERROR(__xludf.DUMMYFUNCTION("""COMPUTED_VALUE"""),157.0)</f>
        <v>157</v>
      </c>
    </row>
    <row r="1844">
      <c r="A1844" s="1" t="str">
        <f t="shared" si="1"/>
        <v>EN P5758 134</v>
      </c>
      <c r="C1844" s="1" t="str">
        <f t="shared" si="2"/>
        <v>PT P5758</v>
      </c>
      <c r="E1844" s="1" t="str">
        <f>IFERROR(__xludf.DUMMYFUNCTION("SPLIT(A:A,"" "",TRUE,TRUE)"),"EN")</f>
        <v>EN</v>
      </c>
      <c r="F1844" s="1" t="str">
        <f>IFERROR(__xludf.DUMMYFUNCTION("""COMPUTED_VALUE"""),"P5758")</f>
        <v>P5758</v>
      </c>
      <c r="G1844" s="1">
        <f>IFERROR(__xludf.DUMMYFUNCTION("""COMPUTED_VALUE"""),134.0)</f>
        <v>134</v>
      </c>
    </row>
    <row r="1845">
      <c r="A1845" s="1" t="str">
        <f t="shared" si="1"/>
        <v>EN P4872 233</v>
      </c>
      <c r="C1845" s="1" t="str">
        <f t="shared" si="2"/>
        <v>PT P4872</v>
      </c>
      <c r="E1845" s="1" t="str">
        <f>IFERROR(__xludf.DUMMYFUNCTION("SPLIT(A:A,"" "",TRUE,TRUE)"),"EN")</f>
        <v>EN</v>
      </c>
      <c r="F1845" s="1" t="str">
        <f>IFERROR(__xludf.DUMMYFUNCTION("""COMPUTED_VALUE"""),"P4872")</f>
        <v>P4872</v>
      </c>
      <c r="G1845" s="1">
        <f>IFERROR(__xludf.DUMMYFUNCTION("""COMPUTED_VALUE"""),233.0)</f>
        <v>233</v>
      </c>
    </row>
    <row r="1846">
      <c r="A1846" s="1" t="str">
        <f t="shared" si="1"/>
        <v>EN P3814 140</v>
      </c>
      <c r="C1846" s="1" t="str">
        <f t="shared" si="2"/>
        <v>PT P3814</v>
      </c>
      <c r="E1846" s="1" t="str">
        <f>IFERROR(__xludf.DUMMYFUNCTION("SPLIT(A:A,"" "",TRUE,TRUE)"),"EN")</f>
        <v>EN</v>
      </c>
      <c r="F1846" s="1" t="str">
        <f>IFERROR(__xludf.DUMMYFUNCTION("""COMPUTED_VALUE"""),"P3814")</f>
        <v>P3814</v>
      </c>
      <c r="G1846" s="1">
        <f>IFERROR(__xludf.DUMMYFUNCTION("""COMPUTED_VALUE"""),140.0)</f>
        <v>140</v>
      </c>
    </row>
    <row r="1847">
      <c r="A1847" s="1" t="str">
        <f t="shared" si="1"/>
        <v>EN P5090 178</v>
      </c>
      <c r="C1847" s="1" t="str">
        <f t="shared" si="2"/>
        <v>PT P5090</v>
      </c>
      <c r="E1847" s="1" t="str">
        <f>IFERROR(__xludf.DUMMYFUNCTION("SPLIT(A:A,"" "",TRUE,TRUE)"),"EN")</f>
        <v>EN</v>
      </c>
      <c r="F1847" s="1" t="str">
        <f>IFERROR(__xludf.DUMMYFUNCTION("""COMPUTED_VALUE"""),"P5090")</f>
        <v>P5090</v>
      </c>
      <c r="G1847" s="1">
        <f>IFERROR(__xludf.DUMMYFUNCTION("""COMPUTED_VALUE"""),178.0)</f>
        <v>178</v>
      </c>
    </row>
    <row r="1848">
      <c r="A1848" s="1" t="str">
        <f t="shared" si="1"/>
        <v>EN P3700 116</v>
      </c>
      <c r="C1848" s="1" t="str">
        <f t="shared" si="2"/>
        <v>PT P3700</v>
      </c>
      <c r="E1848" s="1" t="str">
        <f>IFERROR(__xludf.DUMMYFUNCTION("SPLIT(A:A,"" "",TRUE,TRUE)"),"EN")</f>
        <v>EN</v>
      </c>
      <c r="F1848" s="1" t="str">
        <f>IFERROR(__xludf.DUMMYFUNCTION("""COMPUTED_VALUE"""),"P3700")</f>
        <v>P3700</v>
      </c>
      <c r="G1848" s="1">
        <f>IFERROR(__xludf.DUMMYFUNCTION("""COMPUTED_VALUE"""),116.0)</f>
        <v>116</v>
      </c>
    </row>
    <row r="1849">
      <c r="A1849" s="1" t="str">
        <f t="shared" si="1"/>
        <v>EN P5062 157</v>
      </c>
      <c r="C1849" s="1" t="str">
        <f t="shared" si="2"/>
        <v>PT P5062</v>
      </c>
      <c r="E1849" s="1" t="str">
        <f>IFERROR(__xludf.DUMMYFUNCTION("SPLIT(A:A,"" "",TRUE,TRUE)"),"EN")</f>
        <v>EN</v>
      </c>
      <c r="F1849" s="1" t="str">
        <f>IFERROR(__xludf.DUMMYFUNCTION("""COMPUTED_VALUE"""),"P5062")</f>
        <v>P5062</v>
      </c>
      <c r="G1849" s="1">
        <f>IFERROR(__xludf.DUMMYFUNCTION("""COMPUTED_VALUE"""),157.0)</f>
        <v>157</v>
      </c>
    </row>
    <row r="1850">
      <c r="A1850" s="1" t="str">
        <f t="shared" si="1"/>
        <v>EN P1367 45</v>
      </c>
      <c r="C1850" s="1" t="str">
        <f t="shared" si="2"/>
        <v>PT P1367</v>
      </c>
      <c r="E1850" s="1" t="str">
        <f>IFERROR(__xludf.DUMMYFUNCTION("SPLIT(A:A,"" "",TRUE,TRUE)"),"EN")</f>
        <v>EN</v>
      </c>
      <c r="F1850" s="1" t="str">
        <f>IFERROR(__xludf.DUMMYFUNCTION("""COMPUTED_VALUE"""),"P1367")</f>
        <v>P1367</v>
      </c>
      <c r="G1850" s="1">
        <f>IFERROR(__xludf.DUMMYFUNCTION("""COMPUTED_VALUE"""),45.0)</f>
        <v>45</v>
      </c>
    </row>
    <row r="1851">
      <c r="A1851" s="1" t="str">
        <f t="shared" si="1"/>
        <v>EN P3886 347</v>
      </c>
      <c r="C1851" s="1" t="str">
        <f t="shared" si="2"/>
        <v>PT P3886</v>
      </c>
      <c r="E1851" s="1" t="str">
        <f>IFERROR(__xludf.DUMMYFUNCTION("SPLIT(A:A,"" "",TRUE,TRUE)"),"EN")</f>
        <v>EN</v>
      </c>
      <c r="F1851" s="1" t="str">
        <f>IFERROR(__xludf.DUMMYFUNCTION("""COMPUTED_VALUE"""),"P3886")</f>
        <v>P3886</v>
      </c>
      <c r="G1851" s="1">
        <f>IFERROR(__xludf.DUMMYFUNCTION("""COMPUTED_VALUE"""),347.0)</f>
        <v>347</v>
      </c>
    </row>
    <row r="1852">
      <c r="A1852" s="1" t="str">
        <f t="shared" si="1"/>
        <v>EN P574 317</v>
      </c>
      <c r="C1852" s="1" t="str">
        <f t="shared" si="2"/>
        <v>PT P574</v>
      </c>
      <c r="E1852" s="1" t="str">
        <f>IFERROR(__xludf.DUMMYFUNCTION("SPLIT(A:A,"" "",TRUE,TRUE)"),"EN")</f>
        <v>EN</v>
      </c>
      <c r="F1852" s="1" t="str">
        <f>IFERROR(__xludf.DUMMYFUNCTION("""COMPUTED_VALUE"""),"P574")</f>
        <v>P574</v>
      </c>
      <c r="G1852" s="1">
        <f>IFERROR(__xludf.DUMMYFUNCTION("""COMPUTED_VALUE"""),317.0)</f>
        <v>317</v>
      </c>
    </row>
    <row r="1853">
      <c r="A1853" s="1" t="str">
        <f t="shared" si="1"/>
        <v>EN P786 298</v>
      </c>
      <c r="C1853" s="1" t="str">
        <f t="shared" si="2"/>
        <v>PT P786</v>
      </c>
      <c r="E1853" s="1" t="str">
        <f>IFERROR(__xludf.DUMMYFUNCTION("SPLIT(A:A,"" "",TRUE,TRUE)"),"EN")</f>
        <v>EN</v>
      </c>
      <c r="F1853" s="1" t="str">
        <f>IFERROR(__xludf.DUMMYFUNCTION("""COMPUTED_VALUE"""),"P786")</f>
        <v>P786</v>
      </c>
      <c r="G1853" s="1">
        <f>IFERROR(__xludf.DUMMYFUNCTION("""COMPUTED_VALUE"""),298.0)</f>
        <v>298</v>
      </c>
    </row>
    <row r="1854">
      <c r="A1854" s="1" t="str">
        <f t="shared" si="1"/>
        <v>EN P2590 32</v>
      </c>
      <c r="C1854" s="1" t="str">
        <f t="shared" si="2"/>
        <v>PT P2590</v>
      </c>
      <c r="E1854" s="1" t="str">
        <f>IFERROR(__xludf.DUMMYFUNCTION("SPLIT(A:A,"" "",TRUE,TRUE)"),"EN")</f>
        <v>EN</v>
      </c>
      <c r="F1854" s="1" t="str">
        <f>IFERROR(__xludf.DUMMYFUNCTION("""COMPUTED_VALUE"""),"P2590")</f>
        <v>P2590</v>
      </c>
      <c r="G1854" s="1">
        <f>IFERROR(__xludf.DUMMYFUNCTION("""COMPUTED_VALUE"""),32.0)</f>
        <v>32</v>
      </c>
    </row>
    <row r="1855">
      <c r="A1855" s="1" t="str">
        <f t="shared" si="1"/>
        <v>EN P5204 213</v>
      </c>
      <c r="C1855" s="1" t="str">
        <f t="shared" si="2"/>
        <v>PT P5204</v>
      </c>
      <c r="E1855" s="1" t="str">
        <f>IFERROR(__xludf.DUMMYFUNCTION("SPLIT(A:A,"" "",TRUE,TRUE)"),"EN")</f>
        <v>EN</v>
      </c>
      <c r="F1855" s="1" t="str">
        <f>IFERROR(__xludf.DUMMYFUNCTION("""COMPUTED_VALUE"""),"P5204")</f>
        <v>P5204</v>
      </c>
      <c r="G1855" s="1">
        <f>IFERROR(__xludf.DUMMYFUNCTION("""COMPUTED_VALUE"""),213.0)</f>
        <v>213</v>
      </c>
    </row>
    <row r="1856">
      <c r="A1856" s="1" t="str">
        <f t="shared" si="1"/>
        <v>EN P2742 345</v>
      </c>
      <c r="C1856" s="1" t="str">
        <f t="shared" si="2"/>
        <v>PT P2742</v>
      </c>
      <c r="E1856" s="1" t="str">
        <f>IFERROR(__xludf.DUMMYFUNCTION("SPLIT(A:A,"" "",TRUE,TRUE)"),"EN")</f>
        <v>EN</v>
      </c>
      <c r="F1856" s="1" t="str">
        <f>IFERROR(__xludf.DUMMYFUNCTION("""COMPUTED_VALUE"""),"P2742")</f>
        <v>P2742</v>
      </c>
      <c r="G1856" s="1">
        <f>IFERROR(__xludf.DUMMYFUNCTION("""COMPUTED_VALUE"""),345.0)</f>
        <v>345</v>
      </c>
    </row>
    <row r="1857">
      <c r="A1857" s="1" t="str">
        <f t="shared" si="1"/>
        <v>EN P1573 141</v>
      </c>
      <c r="C1857" s="1" t="str">
        <f t="shared" si="2"/>
        <v>PT P1573</v>
      </c>
      <c r="E1857" s="1" t="str">
        <f>IFERROR(__xludf.DUMMYFUNCTION("SPLIT(A:A,"" "",TRUE,TRUE)"),"EN")</f>
        <v>EN</v>
      </c>
      <c r="F1857" s="1" t="str">
        <f>IFERROR(__xludf.DUMMYFUNCTION("""COMPUTED_VALUE"""),"P1573")</f>
        <v>P1573</v>
      </c>
      <c r="G1857" s="1">
        <f>IFERROR(__xludf.DUMMYFUNCTION("""COMPUTED_VALUE"""),141.0)</f>
        <v>141</v>
      </c>
    </row>
    <row r="1858">
      <c r="A1858" s="1" t="str">
        <f t="shared" si="1"/>
        <v>EN P2160 224</v>
      </c>
      <c r="C1858" s="1" t="str">
        <f t="shared" si="2"/>
        <v>PT P2160</v>
      </c>
      <c r="E1858" s="1" t="str">
        <f>IFERROR(__xludf.DUMMYFUNCTION("SPLIT(A:A,"" "",TRUE,TRUE)"),"EN")</f>
        <v>EN</v>
      </c>
      <c r="F1858" s="1" t="str">
        <f>IFERROR(__xludf.DUMMYFUNCTION("""COMPUTED_VALUE"""),"P2160")</f>
        <v>P2160</v>
      </c>
      <c r="G1858" s="1">
        <f>IFERROR(__xludf.DUMMYFUNCTION("""COMPUTED_VALUE"""),224.0)</f>
        <v>224</v>
      </c>
    </row>
    <row r="1859">
      <c r="A1859" s="1" t="str">
        <f t="shared" si="1"/>
        <v>EN P2725 184</v>
      </c>
      <c r="C1859" s="1" t="str">
        <f t="shared" si="2"/>
        <v>PT P2725</v>
      </c>
      <c r="E1859" s="1" t="str">
        <f>IFERROR(__xludf.DUMMYFUNCTION("SPLIT(A:A,"" "",TRUE,TRUE)"),"EN")</f>
        <v>EN</v>
      </c>
      <c r="F1859" s="1" t="str">
        <f>IFERROR(__xludf.DUMMYFUNCTION("""COMPUTED_VALUE"""),"P2725")</f>
        <v>P2725</v>
      </c>
      <c r="G1859" s="1">
        <f>IFERROR(__xludf.DUMMYFUNCTION("""COMPUTED_VALUE"""),184.0)</f>
        <v>184</v>
      </c>
    </row>
    <row r="1860">
      <c r="A1860" s="1" t="str">
        <f t="shared" si="1"/>
        <v>EN P5179 241</v>
      </c>
      <c r="C1860" s="1" t="str">
        <f t="shared" si="2"/>
        <v>PT P5179</v>
      </c>
      <c r="E1860" s="1" t="str">
        <f>IFERROR(__xludf.DUMMYFUNCTION("SPLIT(A:A,"" "",TRUE,TRUE)"),"EN")</f>
        <v>EN</v>
      </c>
      <c r="F1860" s="1" t="str">
        <f>IFERROR(__xludf.DUMMYFUNCTION("""COMPUTED_VALUE"""),"P5179")</f>
        <v>P5179</v>
      </c>
      <c r="G1860" s="1">
        <f>IFERROR(__xludf.DUMMYFUNCTION("""COMPUTED_VALUE"""),241.0)</f>
        <v>241</v>
      </c>
    </row>
    <row r="1861">
      <c r="A1861" s="1" t="str">
        <f t="shared" si="1"/>
        <v>EN P4614 334</v>
      </c>
      <c r="C1861" s="1" t="str">
        <f t="shared" si="2"/>
        <v>PT P4614</v>
      </c>
      <c r="E1861" s="1" t="str">
        <f>IFERROR(__xludf.DUMMYFUNCTION("SPLIT(A:A,"" "",TRUE,TRUE)"),"EN")</f>
        <v>EN</v>
      </c>
      <c r="F1861" s="1" t="str">
        <f>IFERROR(__xludf.DUMMYFUNCTION("""COMPUTED_VALUE"""),"P4614")</f>
        <v>P4614</v>
      </c>
      <c r="G1861" s="1">
        <f>IFERROR(__xludf.DUMMYFUNCTION("""COMPUTED_VALUE"""),334.0)</f>
        <v>334</v>
      </c>
    </row>
    <row r="1862">
      <c r="A1862" s="1" t="str">
        <f t="shared" si="1"/>
        <v>EN P5715 109</v>
      </c>
      <c r="C1862" s="1" t="str">
        <f t="shared" si="2"/>
        <v>PT P5715</v>
      </c>
      <c r="E1862" s="1" t="str">
        <f>IFERROR(__xludf.DUMMYFUNCTION("SPLIT(A:A,"" "",TRUE,TRUE)"),"EN")</f>
        <v>EN</v>
      </c>
      <c r="F1862" s="1" t="str">
        <f>IFERROR(__xludf.DUMMYFUNCTION("""COMPUTED_VALUE"""),"P5715")</f>
        <v>P5715</v>
      </c>
      <c r="G1862" s="1">
        <f>IFERROR(__xludf.DUMMYFUNCTION("""COMPUTED_VALUE"""),109.0)</f>
        <v>109</v>
      </c>
    </row>
    <row r="1863">
      <c r="A1863" s="1" t="str">
        <f t="shared" si="1"/>
        <v>EN P1431 76</v>
      </c>
      <c r="C1863" s="1" t="str">
        <f t="shared" si="2"/>
        <v>PT P1431</v>
      </c>
      <c r="E1863" s="1" t="str">
        <f>IFERROR(__xludf.DUMMYFUNCTION("SPLIT(A:A,"" "",TRUE,TRUE)"),"EN")</f>
        <v>EN</v>
      </c>
      <c r="F1863" s="1" t="str">
        <f>IFERROR(__xludf.DUMMYFUNCTION("""COMPUTED_VALUE"""),"P1431")</f>
        <v>P1431</v>
      </c>
      <c r="G1863" s="1">
        <f>IFERROR(__xludf.DUMMYFUNCTION("""COMPUTED_VALUE"""),76.0)</f>
        <v>76</v>
      </c>
    </row>
    <row r="1864">
      <c r="A1864" s="1" t="str">
        <f t="shared" si="1"/>
        <v>EN P3398 349</v>
      </c>
      <c r="C1864" s="1" t="str">
        <f t="shared" si="2"/>
        <v>PT P3398</v>
      </c>
      <c r="E1864" s="1" t="str">
        <f>IFERROR(__xludf.DUMMYFUNCTION("SPLIT(A:A,"" "",TRUE,TRUE)"),"EN")</f>
        <v>EN</v>
      </c>
      <c r="F1864" s="1" t="str">
        <f>IFERROR(__xludf.DUMMYFUNCTION("""COMPUTED_VALUE"""),"P3398")</f>
        <v>P3398</v>
      </c>
      <c r="G1864" s="1">
        <f>IFERROR(__xludf.DUMMYFUNCTION("""COMPUTED_VALUE"""),349.0)</f>
        <v>349</v>
      </c>
    </row>
    <row r="1865">
      <c r="A1865" s="1" t="str">
        <f t="shared" si="1"/>
        <v>EN P4303 253</v>
      </c>
      <c r="C1865" s="1" t="str">
        <f t="shared" si="2"/>
        <v>PT P4303</v>
      </c>
      <c r="E1865" s="1" t="str">
        <f>IFERROR(__xludf.DUMMYFUNCTION("SPLIT(A:A,"" "",TRUE,TRUE)"),"EN")</f>
        <v>EN</v>
      </c>
      <c r="F1865" s="1" t="str">
        <f>IFERROR(__xludf.DUMMYFUNCTION("""COMPUTED_VALUE"""),"P4303")</f>
        <v>P4303</v>
      </c>
      <c r="G1865" s="1">
        <f>IFERROR(__xludf.DUMMYFUNCTION("""COMPUTED_VALUE"""),253.0)</f>
        <v>253</v>
      </c>
    </row>
    <row r="1866">
      <c r="A1866" s="1" t="str">
        <f t="shared" si="1"/>
        <v>EN P458 168</v>
      </c>
      <c r="C1866" s="1" t="str">
        <f t="shared" si="2"/>
        <v>PT P458</v>
      </c>
      <c r="E1866" s="1" t="str">
        <f>IFERROR(__xludf.DUMMYFUNCTION("SPLIT(A:A,"" "",TRUE,TRUE)"),"EN")</f>
        <v>EN</v>
      </c>
      <c r="F1866" s="1" t="str">
        <f>IFERROR(__xludf.DUMMYFUNCTION("""COMPUTED_VALUE"""),"P458")</f>
        <v>P458</v>
      </c>
      <c r="G1866" s="1">
        <f>IFERROR(__xludf.DUMMYFUNCTION("""COMPUTED_VALUE"""),168.0)</f>
        <v>168</v>
      </c>
    </row>
    <row r="1867">
      <c r="A1867" s="1" t="str">
        <f t="shared" si="1"/>
        <v>EN P2553 19</v>
      </c>
      <c r="C1867" s="1" t="str">
        <f t="shared" si="2"/>
        <v>PT P2553</v>
      </c>
      <c r="E1867" s="1" t="str">
        <f>IFERROR(__xludf.DUMMYFUNCTION("SPLIT(A:A,"" "",TRUE,TRUE)"),"EN")</f>
        <v>EN</v>
      </c>
      <c r="F1867" s="1" t="str">
        <f>IFERROR(__xludf.DUMMYFUNCTION("""COMPUTED_VALUE"""),"P2553")</f>
        <v>P2553</v>
      </c>
      <c r="G1867" s="1">
        <f>IFERROR(__xludf.DUMMYFUNCTION("""COMPUTED_VALUE"""),19.0)</f>
        <v>19</v>
      </c>
    </row>
    <row r="1868">
      <c r="A1868" s="1" t="str">
        <f t="shared" si="1"/>
        <v>EN P1251 352</v>
      </c>
      <c r="C1868" s="1" t="str">
        <f t="shared" si="2"/>
        <v>PT P1251</v>
      </c>
      <c r="E1868" s="1" t="str">
        <f>IFERROR(__xludf.DUMMYFUNCTION("SPLIT(A:A,"" "",TRUE,TRUE)"),"EN")</f>
        <v>EN</v>
      </c>
      <c r="F1868" s="1" t="str">
        <f>IFERROR(__xludf.DUMMYFUNCTION("""COMPUTED_VALUE"""),"P1251")</f>
        <v>P1251</v>
      </c>
      <c r="G1868" s="1">
        <f>IFERROR(__xludf.DUMMYFUNCTION("""COMPUTED_VALUE"""),352.0)</f>
        <v>352</v>
      </c>
    </row>
    <row r="1869">
      <c r="A1869" s="1" t="str">
        <f t="shared" si="1"/>
        <v>EN P1960 102</v>
      </c>
      <c r="C1869" s="1" t="str">
        <f t="shared" si="2"/>
        <v>PT P1960</v>
      </c>
      <c r="E1869" s="1" t="str">
        <f>IFERROR(__xludf.DUMMYFUNCTION("SPLIT(A:A,"" "",TRUE,TRUE)"),"EN")</f>
        <v>EN</v>
      </c>
      <c r="F1869" s="1" t="str">
        <f>IFERROR(__xludf.DUMMYFUNCTION("""COMPUTED_VALUE"""),"P1960")</f>
        <v>P1960</v>
      </c>
      <c r="G1869" s="1">
        <f>IFERROR(__xludf.DUMMYFUNCTION("""COMPUTED_VALUE"""),102.0)</f>
        <v>102</v>
      </c>
    </row>
    <row r="1870">
      <c r="A1870" s="1" t="str">
        <f t="shared" si="1"/>
        <v>EN P3853 83</v>
      </c>
      <c r="C1870" s="1" t="str">
        <f t="shared" si="2"/>
        <v>PT P3853</v>
      </c>
      <c r="E1870" s="1" t="str">
        <f>IFERROR(__xludf.DUMMYFUNCTION("SPLIT(A:A,"" "",TRUE,TRUE)"),"EN")</f>
        <v>EN</v>
      </c>
      <c r="F1870" s="1" t="str">
        <f>IFERROR(__xludf.DUMMYFUNCTION("""COMPUTED_VALUE"""),"P3853")</f>
        <v>P3853</v>
      </c>
      <c r="G1870" s="1">
        <f>IFERROR(__xludf.DUMMYFUNCTION("""COMPUTED_VALUE"""),83.0)</f>
        <v>83</v>
      </c>
    </row>
    <row r="1871">
      <c r="A1871" s="1" t="str">
        <f t="shared" si="1"/>
        <v>EN P3632 329</v>
      </c>
      <c r="C1871" s="1" t="str">
        <f t="shared" si="2"/>
        <v>PT P3632</v>
      </c>
      <c r="E1871" s="1" t="str">
        <f>IFERROR(__xludf.DUMMYFUNCTION("SPLIT(A:A,"" "",TRUE,TRUE)"),"EN")</f>
        <v>EN</v>
      </c>
      <c r="F1871" s="1" t="str">
        <f>IFERROR(__xludf.DUMMYFUNCTION("""COMPUTED_VALUE"""),"P3632")</f>
        <v>P3632</v>
      </c>
      <c r="G1871" s="1">
        <f>IFERROR(__xludf.DUMMYFUNCTION("""COMPUTED_VALUE"""),329.0)</f>
        <v>329</v>
      </c>
    </row>
    <row r="1872">
      <c r="A1872" s="1" t="str">
        <f t="shared" si="1"/>
        <v>EN P5429 125</v>
      </c>
      <c r="C1872" s="1" t="str">
        <f t="shared" si="2"/>
        <v>PT P5429</v>
      </c>
      <c r="E1872" s="1" t="str">
        <f>IFERROR(__xludf.DUMMYFUNCTION("SPLIT(A:A,"" "",TRUE,TRUE)"),"EN")</f>
        <v>EN</v>
      </c>
      <c r="F1872" s="1" t="str">
        <f>IFERROR(__xludf.DUMMYFUNCTION("""COMPUTED_VALUE"""),"P5429")</f>
        <v>P5429</v>
      </c>
      <c r="G1872" s="1">
        <f>IFERROR(__xludf.DUMMYFUNCTION("""COMPUTED_VALUE"""),125.0)</f>
        <v>125</v>
      </c>
    </row>
    <row r="1873">
      <c r="A1873" s="1" t="str">
        <f t="shared" si="1"/>
        <v>EN P3961 229</v>
      </c>
      <c r="C1873" s="1" t="str">
        <f t="shared" si="2"/>
        <v>PT P3961</v>
      </c>
      <c r="E1873" s="1" t="str">
        <f>IFERROR(__xludf.DUMMYFUNCTION("SPLIT(A:A,"" "",TRUE,TRUE)"),"EN")</f>
        <v>EN</v>
      </c>
      <c r="F1873" s="1" t="str">
        <f>IFERROR(__xludf.DUMMYFUNCTION("""COMPUTED_VALUE"""),"P3961")</f>
        <v>P3961</v>
      </c>
      <c r="G1873" s="1">
        <f>IFERROR(__xludf.DUMMYFUNCTION("""COMPUTED_VALUE"""),229.0)</f>
        <v>229</v>
      </c>
    </row>
    <row r="1874">
      <c r="A1874" s="1" t="str">
        <f t="shared" si="1"/>
        <v>EN P2018 203</v>
      </c>
      <c r="C1874" s="1" t="str">
        <f t="shared" si="2"/>
        <v>PT P2018</v>
      </c>
      <c r="E1874" s="1" t="str">
        <f>IFERROR(__xludf.DUMMYFUNCTION("SPLIT(A:A,"" "",TRUE,TRUE)"),"EN")</f>
        <v>EN</v>
      </c>
      <c r="F1874" s="1" t="str">
        <f>IFERROR(__xludf.DUMMYFUNCTION("""COMPUTED_VALUE"""),"P2018")</f>
        <v>P2018</v>
      </c>
      <c r="G1874" s="1">
        <f>IFERROR(__xludf.DUMMYFUNCTION("""COMPUTED_VALUE"""),203.0)</f>
        <v>203</v>
      </c>
    </row>
    <row r="1875">
      <c r="A1875" s="1" t="str">
        <f t="shared" si="1"/>
        <v>EN P2639 243</v>
      </c>
      <c r="C1875" s="1" t="str">
        <f t="shared" si="2"/>
        <v>PT P2639</v>
      </c>
      <c r="E1875" s="1" t="str">
        <f>IFERROR(__xludf.DUMMYFUNCTION("SPLIT(A:A,"" "",TRUE,TRUE)"),"EN")</f>
        <v>EN</v>
      </c>
      <c r="F1875" s="1" t="str">
        <f>IFERROR(__xludf.DUMMYFUNCTION("""COMPUTED_VALUE"""),"P2639")</f>
        <v>P2639</v>
      </c>
      <c r="G1875" s="1">
        <f>IFERROR(__xludf.DUMMYFUNCTION("""COMPUTED_VALUE"""),243.0)</f>
        <v>243</v>
      </c>
    </row>
    <row r="1876">
      <c r="A1876" s="1" t="str">
        <f t="shared" si="1"/>
        <v>EN P5007 302</v>
      </c>
      <c r="C1876" s="1" t="str">
        <f t="shared" si="2"/>
        <v>PT P5007</v>
      </c>
      <c r="E1876" s="1" t="str">
        <f>IFERROR(__xludf.DUMMYFUNCTION("SPLIT(A:A,"" "",TRUE,TRUE)"),"EN")</f>
        <v>EN</v>
      </c>
      <c r="F1876" s="1" t="str">
        <f>IFERROR(__xludf.DUMMYFUNCTION("""COMPUTED_VALUE"""),"P5007")</f>
        <v>P5007</v>
      </c>
      <c r="G1876" s="1">
        <f>IFERROR(__xludf.DUMMYFUNCTION("""COMPUTED_VALUE"""),302.0)</f>
        <v>302</v>
      </c>
    </row>
    <row r="1877">
      <c r="A1877" s="1" t="str">
        <f t="shared" si="1"/>
        <v>EN P3973 383</v>
      </c>
      <c r="C1877" s="1" t="str">
        <f t="shared" si="2"/>
        <v>PT P3973</v>
      </c>
      <c r="E1877" s="1" t="str">
        <f>IFERROR(__xludf.DUMMYFUNCTION("SPLIT(A:A,"" "",TRUE,TRUE)"),"EN")</f>
        <v>EN</v>
      </c>
      <c r="F1877" s="1" t="str">
        <f>IFERROR(__xludf.DUMMYFUNCTION("""COMPUTED_VALUE"""),"P3973")</f>
        <v>P3973</v>
      </c>
      <c r="G1877" s="1">
        <f>IFERROR(__xludf.DUMMYFUNCTION("""COMPUTED_VALUE"""),383.0)</f>
        <v>383</v>
      </c>
    </row>
    <row r="1878">
      <c r="A1878" s="1" t="str">
        <f t="shared" si="1"/>
        <v>EN P4882 238</v>
      </c>
      <c r="C1878" s="1" t="str">
        <f t="shared" si="2"/>
        <v>PT P4882</v>
      </c>
      <c r="E1878" s="1" t="str">
        <f>IFERROR(__xludf.DUMMYFUNCTION("SPLIT(A:A,"" "",TRUE,TRUE)"),"EN")</f>
        <v>EN</v>
      </c>
      <c r="F1878" s="1" t="str">
        <f>IFERROR(__xludf.DUMMYFUNCTION("""COMPUTED_VALUE"""),"P4882")</f>
        <v>P4882</v>
      </c>
      <c r="G1878" s="1">
        <f>IFERROR(__xludf.DUMMYFUNCTION("""COMPUTED_VALUE"""),238.0)</f>
        <v>238</v>
      </c>
    </row>
    <row r="1879">
      <c r="A1879" s="1" t="str">
        <f t="shared" si="1"/>
        <v>EN P2624 318</v>
      </c>
      <c r="C1879" s="1" t="str">
        <f t="shared" si="2"/>
        <v>PT P2624</v>
      </c>
      <c r="E1879" s="1" t="str">
        <f>IFERROR(__xludf.DUMMYFUNCTION("SPLIT(A:A,"" "",TRUE,TRUE)"),"EN")</f>
        <v>EN</v>
      </c>
      <c r="F1879" s="1" t="str">
        <f>IFERROR(__xludf.DUMMYFUNCTION("""COMPUTED_VALUE"""),"P2624")</f>
        <v>P2624</v>
      </c>
      <c r="G1879" s="1">
        <f>IFERROR(__xludf.DUMMYFUNCTION("""COMPUTED_VALUE"""),318.0)</f>
        <v>318</v>
      </c>
    </row>
    <row r="1880">
      <c r="A1880" s="1" t="str">
        <f t="shared" si="1"/>
        <v>EN P1864 212</v>
      </c>
      <c r="C1880" s="1" t="str">
        <f t="shared" si="2"/>
        <v>PT P1864</v>
      </c>
      <c r="E1880" s="1" t="str">
        <f>IFERROR(__xludf.DUMMYFUNCTION("SPLIT(A:A,"" "",TRUE,TRUE)"),"EN")</f>
        <v>EN</v>
      </c>
      <c r="F1880" s="1" t="str">
        <f>IFERROR(__xludf.DUMMYFUNCTION("""COMPUTED_VALUE"""),"P1864")</f>
        <v>P1864</v>
      </c>
      <c r="G1880" s="1">
        <f>IFERROR(__xludf.DUMMYFUNCTION("""COMPUTED_VALUE"""),212.0)</f>
        <v>212</v>
      </c>
    </row>
    <row r="1881">
      <c r="A1881" s="1" t="str">
        <f t="shared" si="1"/>
        <v>EN P507 182</v>
      </c>
      <c r="C1881" s="1" t="str">
        <f t="shared" si="2"/>
        <v>PT P507</v>
      </c>
      <c r="E1881" s="1" t="str">
        <f>IFERROR(__xludf.DUMMYFUNCTION("SPLIT(A:A,"" "",TRUE,TRUE)"),"EN")</f>
        <v>EN</v>
      </c>
      <c r="F1881" s="1" t="str">
        <f>IFERROR(__xludf.DUMMYFUNCTION("""COMPUTED_VALUE"""),"P507")</f>
        <v>P507</v>
      </c>
      <c r="G1881" s="1">
        <f>IFERROR(__xludf.DUMMYFUNCTION("""COMPUTED_VALUE"""),182.0)</f>
        <v>182</v>
      </c>
    </row>
    <row r="1882">
      <c r="A1882" s="1" t="str">
        <f t="shared" si="1"/>
        <v>EN P2702 55</v>
      </c>
      <c r="C1882" s="1" t="str">
        <f t="shared" si="2"/>
        <v>PT P2702</v>
      </c>
      <c r="E1882" s="1" t="str">
        <f>IFERROR(__xludf.DUMMYFUNCTION("SPLIT(A:A,"" "",TRUE,TRUE)"),"EN")</f>
        <v>EN</v>
      </c>
      <c r="F1882" s="1" t="str">
        <f>IFERROR(__xludf.DUMMYFUNCTION("""COMPUTED_VALUE"""),"P2702")</f>
        <v>P2702</v>
      </c>
      <c r="G1882" s="1">
        <f>IFERROR(__xludf.DUMMYFUNCTION("""COMPUTED_VALUE"""),55.0)</f>
        <v>55</v>
      </c>
    </row>
    <row r="1883">
      <c r="A1883" s="1" t="str">
        <f t="shared" si="1"/>
        <v>EN P2863 199</v>
      </c>
      <c r="C1883" s="1" t="str">
        <f t="shared" si="2"/>
        <v>PT P2863</v>
      </c>
      <c r="E1883" s="1" t="str">
        <f>IFERROR(__xludf.DUMMYFUNCTION("SPLIT(A:A,"" "",TRUE,TRUE)"),"EN")</f>
        <v>EN</v>
      </c>
      <c r="F1883" s="1" t="str">
        <f>IFERROR(__xludf.DUMMYFUNCTION("""COMPUTED_VALUE"""),"P2863")</f>
        <v>P2863</v>
      </c>
      <c r="G1883" s="1">
        <f>IFERROR(__xludf.DUMMYFUNCTION("""COMPUTED_VALUE"""),199.0)</f>
        <v>199</v>
      </c>
    </row>
    <row r="1884">
      <c r="A1884" s="1" t="str">
        <f t="shared" si="1"/>
        <v>EN P3318 93</v>
      </c>
      <c r="C1884" s="1" t="str">
        <f t="shared" si="2"/>
        <v>PT P3318</v>
      </c>
      <c r="E1884" s="1" t="str">
        <f>IFERROR(__xludf.DUMMYFUNCTION("SPLIT(A:A,"" "",TRUE,TRUE)"),"EN")</f>
        <v>EN</v>
      </c>
      <c r="F1884" s="1" t="str">
        <f>IFERROR(__xludf.DUMMYFUNCTION("""COMPUTED_VALUE"""),"P3318")</f>
        <v>P3318</v>
      </c>
      <c r="G1884" s="1">
        <f>IFERROR(__xludf.DUMMYFUNCTION("""COMPUTED_VALUE"""),93.0)</f>
        <v>93</v>
      </c>
    </row>
    <row r="1885">
      <c r="A1885" s="1" t="str">
        <f t="shared" si="1"/>
        <v>EN P513 127</v>
      </c>
      <c r="C1885" s="1" t="str">
        <f t="shared" si="2"/>
        <v>PT P513</v>
      </c>
      <c r="E1885" s="1" t="str">
        <f>IFERROR(__xludf.DUMMYFUNCTION("SPLIT(A:A,"" "",TRUE,TRUE)"),"EN")</f>
        <v>EN</v>
      </c>
      <c r="F1885" s="1" t="str">
        <f>IFERROR(__xludf.DUMMYFUNCTION("""COMPUTED_VALUE"""),"P513")</f>
        <v>P513</v>
      </c>
      <c r="G1885" s="1">
        <f>IFERROR(__xludf.DUMMYFUNCTION("""COMPUTED_VALUE"""),127.0)</f>
        <v>127</v>
      </c>
    </row>
    <row r="1886">
      <c r="A1886" s="1" t="str">
        <f t="shared" si="1"/>
        <v>EN P24 369</v>
      </c>
      <c r="C1886" s="1" t="str">
        <f t="shared" si="2"/>
        <v>PT P24</v>
      </c>
      <c r="E1886" s="1" t="str">
        <f>IFERROR(__xludf.DUMMYFUNCTION("SPLIT(A:A,"" "",TRUE,TRUE)"),"EN")</f>
        <v>EN</v>
      </c>
      <c r="F1886" s="1" t="str">
        <f>IFERROR(__xludf.DUMMYFUNCTION("""COMPUTED_VALUE"""),"P24")</f>
        <v>P24</v>
      </c>
      <c r="G1886" s="1">
        <f>IFERROR(__xludf.DUMMYFUNCTION("""COMPUTED_VALUE"""),369.0)</f>
        <v>369</v>
      </c>
    </row>
    <row r="1887">
      <c r="A1887" s="1" t="str">
        <f t="shared" si="1"/>
        <v>EN P5939 356</v>
      </c>
      <c r="C1887" s="1" t="str">
        <f t="shared" si="2"/>
        <v>PT P5939</v>
      </c>
      <c r="E1887" s="1" t="str">
        <f>IFERROR(__xludf.DUMMYFUNCTION("SPLIT(A:A,"" "",TRUE,TRUE)"),"EN")</f>
        <v>EN</v>
      </c>
      <c r="F1887" s="1" t="str">
        <f>IFERROR(__xludf.DUMMYFUNCTION("""COMPUTED_VALUE"""),"P5939")</f>
        <v>P5939</v>
      </c>
      <c r="G1887" s="1">
        <f>IFERROR(__xludf.DUMMYFUNCTION("""COMPUTED_VALUE"""),356.0)</f>
        <v>356</v>
      </c>
    </row>
    <row r="1888">
      <c r="A1888" s="1" t="str">
        <f t="shared" si="1"/>
        <v>EN P3814 216</v>
      </c>
      <c r="C1888" s="1" t="str">
        <f t="shared" si="2"/>
        <v>PT P3814</v>
      </c>
      <c r="E1888" s="1" t="str">
        <f>IFERROR(__xludf.DUMMYFUNCTION("SPLIT(A:A,"" "",TRUE,TRUE)"),"EN")</f>
        <v>EN</v>
      </c>
      <c r="F1888" s="1" t="str">
        <f>IFERROR(__xludf.DUMMYFUNCTION("""COMPUTED_VALUE"""),"P3814")</f>
        <v>P3814</v>
      </c>
      <c r="G1888" s="1">
        <f>IFERROR(__xludf.DUMMYFUNCTION("""COMPUTED_VALUE"""),216.0)</f>
        <v>216</v>
      </c>
    </row>
    <row r="1889">
      <c r="A1889" s="1" t="str">
        <f t="shared" si="1"/>
        <v>EN P3203 237</v>
      </c>
      <c r="C1889" s="1" t="str">
        <f t="shared" si="2"/>
        <v>PT P3203</v>
      </c>
      <c r="E1889" s="1" t="str">
        <f>IFERROR(__xludf.DUMMYFUNCTION("SPLIT(A:A,"" "",TRUE,TRUE)"),"EN")</f>
        <v>EN</v>
      </c>
      <c r="F1889" s="1" t="str">
        <f>IFERROR(__xludf.DUMMYFUNCTION("""COMPUTED_VALUE"""),"P3203")</f>
        <v>P3203</v>
      </c>
      <c r="G1889" s="1">
        <f>IFERROR(__xludf.DUMMYFUNCTION("""COMPUTED_VALUE"""),237.0)</f>
        <v>237</v>
      </c>
    </row>
    <row r="1890">
      <c r="A1890" s="1" t="str">
        <f t="shared" si="1"/>
        <v>EN P4676 386</v>
      </c>
      <c r="C1890" s="1" t="str">
        <f t="shared" si="2"/>
        <v>PT P4676</v>
      </c>
      <c r="E1890" s="1" t="str">
        <f>IFERROR(__xludf.DUMMYFUNCTION("SPLIT(A:A,"" "",TRUE,TRUE)"),"EN")</f>
        <v>EN</v>
      </c>
      <c r="F1890" s="1" t="str">
        <f>IFERROR(__xludf.DUMMYFUNCTION("""COMPUTED_VALUE"""),"P4676")</f>
        <v>P4676</v>
      </c>
      <c r="G1890" s="1">
        <f>IFERROR(__xludf.DUMMYFUNCTION("""COMPUTED_VALUE"""),386.0)</f>
        <v>386</v>
      </c>
    </row>
    <row r="1891">
      <c r="A1891" s="1" t="str">
        <f t="shared" si="1"/>
        <v>EN P5747 85</v>
      </c>
      <c r="C1891" s="1" t="str">
        <f t="shared" si="2"/>
        <v>PT P5747</v>
      </c>
      <c r="E1891" s="1" t="str">
        <f>IFERROR(__xludf.DUMMYFUNCTION("SPLIT(A:A,"" "",TRUE,TRUE)"),"EN")</f>
        <v>EN</v>
      </c>
      <c r="F1891" s="1" t="str">
        <f>IFERROR(__xludf.DUMMYFUNCTION("""COMPUTED_VALUE"""),"P5747")</f>
        <v>P5747</v>
      </c>
      <c r="G1891" s="1">
        <f>IFERROR(__xludf.DUMMYFUNCTION("""COMPUTED_VALUE"""),85.0)</f>
        <v>85</v>
      </c>
    </row>
    <row r="1892">
      <c r="A1892" s="1" t="str">
        <f t="shared" si="1"/>
        <v>EN P1986 46</v>
      </c>
      <c r="C1892" s="1" t="str">
        <f t="shared" si="2"/>
        <v>PT P1986</v>
      </c>
      <c r="E1892" s="1" t="str">
        <f>IFERROR(__xludf.DUMMYFUNCTION("SPLIT(A:A,"" "",TRUE,TRUE)"),"EN")</f>
        <v>EN</v>
      </c>
      <c r="F1892" s="1" t="str">
        <f>IFERROR(__xludf.DUMMYFUNCTION("""COMPUTED_VALUE"""),"P1986")</f>
        <v>P1986</v>
      </c>
      <c r="G1892" s="1">
        <f>IFERROR(__xludf.DUMMYFUNCTION("""COMPUTED_VALUE"""),46.0)</f>
        <v>46</v>
      </c>
    </row>
    <row r="1893">
      <c r="A1893" s="1" t="str">
        <f t="shared" si="1"/>
        <v>EN P1842 227</v>
      </c>
      <c r="C1893" s="1" t="str">
        <f t="shared" si="2"/>
        <v>PT P1842</v>
      </c>
      <c r="E1893" s="1" t="str">
        <f>IFERROR(__xludf.DUMMYFUNCTION("SPLIT(A:A,"" "",TRUE,TRUE)"),"EN")</f>
        <v>EN</v>
      </c>
      <c r="F1893" s="1" t="str">
        <f>IFERROR(__xludf.DUMMYFUNCTION("""COMPUTED_VALUE"""),"P1842")</f>
        <v>P1842</v>
      </c>
      <c r="G1893" s="1">
        <f>IFERROR(__xludf.DUMMYFUNCTION("""COMPUTED_VALUE"""),227.0)</f>
        <v>227</v>
      </c>
    </row>
    <row r="1894">
      <c r="A1894" s="1" t="str">
        <f t="shared" si="1"/>
        <v>EN P872 382</v>
      </c>
      <c r="C1894" s="1" t="str">
        <f t="shared" si="2"/>
        <v>PT P872</v>
      </c>
      <c r="E1894" s="1" t="str">
        <f>IFERROR(__xludf.DUMMYFUNCTION("SPLIT(A:A,"" "",TRUE,TRUE)"),"EN")</f>
        <v>EN</v>
      </c>
      <c r="F1894" s="1" t="str">
        <f>IFERROR(__xludf.DUMMYFUNCTION("""COMPUTED_VALUE"""),"P872")</f>
        <v>P872</v>
      </c>
      <c r="G1894" s="1">
        <f>IFERROR(__xludf.DUMMYFUNCTION("""COMPUTED_VALUE"""),382.0)</f>
        <v>382</v>
      </c>
    </row>
    <row r="1895">
      <c r="A1895" s="1" t="str">
        <f t="shared" si="1"/>
        <v>EN P864 193</v>
      </c>
      <c r="C1895" s="1" t="str">
        <f t="shared" si="2"/>
        <v>PT P864</v>
      </c>
      <c r="E1895" s="1" t="str">
        <f>IFERROR(__xludf.DUMMYFUNCTION("SPLIT(A:A,"" "",TRUE,TRUE)"),"EN")</f>
        <v>EN</v>
      </c>
      <c r="F1895" s="1" t="str">
        <f>IFERROR(__xludf.DUMMYFUNCTION("""COMPUTED_VALUE"""),"P864")</f>
        <v>P864</v>
      </c>
      <c r="G1895" s="1">
        <f>IFERROR(__xludf.DUMMYFUNCTION("""COMPUTED_VALUE"""),193.0)</f>
        <v>193</v>
      </c>
    </row>
    <row r="1896">
      <c r="A1896" s="1" t="str">
        <f t="shared" si="1"/>
        <v>EN P4951 263</v>
      </c>
      <c r="C1896" s="1" t="str">
        <f t="shared" si="2"/>
        <v>PT P4951</v>
      </c>
      <c r="E1896" s="1" t="str">
        <f>IFERROR(__xludf.DUMMYFUNCTION("SPLIT(A:A,"" "",TRUE,TRUE)"),"EN")</f>
        <v>EN</v>
      </c>
      <c r="F1896" s="1" t="str">
        <f>IFERROR(__xludf.DUMMYFUNCTION("""COMPUTED_VALUE"""),"P4951")</f>
        <v>P4951</v>
      </c>
      <c r="G1896" s="1">
        <f>IFERROR(__xludf.DUMMYFUNCTION("""COMPUTED_VALUE"""),263.0)</f>
        <v>263</v>
      </c>
    </row>
    <row r="1897">
      <c r="A1897" s="1" t="str">
        <f t="shared" si="1"/>
        <v>EN P689 106</v>
      </c>
      <c r="C1897" s="1" t="str">
        <f t="shared" si="2"/>
        <v>PT P689</v>
      </c>
      <c r="E1897" s="1" t="str">
        <f>IFERROR(__xludf.DUMMYFUNCTION("SPLIT(A:A,"" "",TRUE,TRUE)"),"EN")</f>
        <v>EN</v>
      </c>
      <c r="F1897" s="1" t="str">
        <f>IFERROR(__xludf.DUMMYFUNCTION("""COMPUTED_VALUE"""),"P689")</f>
        <v>P689</v>
      </c>
      <c r="G1897" s="1">
        <f>IFERROR(__xludf.DUMMYFUNCTION("""COMPUTED_VALUE"""),106.0)</f>
        <v>106</v>
      </c>
    </row>
    <row r="1898">
      <c r="A1898" s="1" t="str">
        <f t="shared" si="1"/>
        <v>EN P3019 103</v>
      </c>
      <c r="C1898" s="1" t="str">
        <f t="shared" si="2"/>
        <v>PT P3019</v>
      </c>
      <c r="E1898" s="1" t="str">
        <f>IFERROR(__xludf.DUMMYFUNCTION("SPLIT(A:A,"" "",TRUE,TRUE)"),"EN")</f>
        <v>EN</v>
      </c>
      <c r="F1898" s="1" t="str">
        <f>IFERROR(__xludf.DUMMYFUNCTION("""COMPUTED_VALUE"""),"P3019")</f>
        <v>P3019</v>
      </c>
      <c r="G1898" s="1">
        <f>IFERROR(__xludf.DUMMYFUNCTION("""COMPUTED_VALUE"""),103.0)</f>
        <v>103</v>
      </c>
    </row>
    <row r="1899">
      <c r="A1899" s="1" t="str">
        <f t="shared" si="1"/>
        <v>EN P1251 41</v>
      </c>
      <c r="C1899" s="1" t="str">
        <f t="shared" si="2"/>
        <v>PT P1251</v>
      </c>
      <c r="E1899" s="1" t="str">
        <f>IFERROR(__xludf.DUMMYFUNCTION("SPLIT(A:A,"" "",TRUE,TRUE)"),"EN")</f>
        <v>EN</v>
      </c>
      <c r="F1899" s="1" t="str">
        <f>IFERROR(__xludf.DUMMYFUNCTION("""COMPUTED_VALUE"""),"P1251")</f>
        <v>P1251</v>
      </c>
      <c r="G1899" s="1">
        <f>IFERROR(__xludf.DUMMYFUNCTION("""COMPUTED_VALUE"""),41.0)</f>
        <v>41</v>
      </c>
    </row>
    <row r="1900">
      <c r="A1900" s="1" t="str">
        <f t="shared" si="1"/>
        <v>EN P3158 176</v>
      </c>
      <c r="C1900" s="1" t="str">
        <f t="shared" si="2"/>
        <v>PT P3158</v>
      </c>
      <c r="E1900" s="1" t="str">
        <f>IFERROR(__xludf.DUMMYFUNCTION("SPLIT(A:A,"" "",TRUE,TRUE)"),"EN")</f>
        <v>EN</v>
      </c>
      <c r="F1900" s="1" t="str">
        <f>IFERROR(__xludf.DUMMYFUNCTION("""COMPUTED_VALUE"""),"P3158")</f>
        <v>P3158</v>
      </c>
      <c r="G1900" s="1">
        <f>IFERROR(__xludf.DUMMYFUNCTION("""COMPUTED_VALUE"""),176.0)</f>
        <v>176</v>
      </c>
    </row>
    <row r="1901">
      <c r="A1901" s="1" t="str">
        <f t="shared" si="1"/>
        <v>EN P3830 136</v>
      </c>
      <c r="C1901" s="1" t="str">
        <f t="shared" si="2"/>
        <v>PT P3830</v>
      </c>
      <c r="E1901" s="1" t="str">
        <f>IFERROR(__xludf.DUMMYFUNCTION("SPLIT(A:A,"" "",TRUE,TRUE)"),"EN")</f>
        <v>EN</v>
      </c>
      <c r="F1901" s="1" t="str">
        <f>IFERROR(__xludf.DUMMYFUNCTION("""COMPUTED_VALUE"""),"P3830")</f>
        <v>P3830</v>
      </c>
      <c r="G1901" s="1">
        <f>IFERROR(__xludf.DUMMYFUNCTION("""COMPUTED_VALUE"""),136.0)</f>
        <v>136</v>
      </c>
    </row>
    <row r="1902">
      <c r="A1902" s="1" t="str">
        <f t="shared" si="1"/>
        <v>EN P314 349</v>
      </c>
      <c r="C1902" s="1" t="str">
        <f t="shared" si="2"/>
        <v>PT P314</v>
      </c>
      <c r="E1902" s="1" t="str">
        <f>IFERROR(__xludf.DUMMYFUNCTION("SPLIT(A:A,"" "",TRUE,TRUE)"),"EN")</f>
        <v>EN</v>
      </c>
      <c r="F1902" s="1" t="str">
        <f>IFERROR(__xludf.DUMMYFUNCTION("""COMPUTED_VALUE"""),"P314")</f>
        <v>P314</v>
      </c>
      <c r="G1902" s="1">
        <f>IFERROR(__xludf.DUMMYFUNCTION("""COMPUTED_VALUE"""),349.0)</f>
        <v>349</v>
      </c>
    </row>
    <row r="1903">
      <c r="A1903" s="1" t="str">
        <f t="shared" si="1"/>
        <v>EN P3753 377</v>
      </c>
      <c r="C1903" s="1" t="str">
        <f t="shared" si="2"/>
        <v>PT P3753</v>
      </c>
      <c r="E1903" s="1" t="str">
        <f>IFERROR(__xludf.DUMMYFUNCTION("SPLIT(A:A,"" "",TRUE,TRUE)"),"EN")</f>
        <v>EN</v>
      </c>
      <c r="F1903" s="1" t="str">
        <f>IFERROR(__xludf.DUMMYFUNCTION("""COMPUTED_VALUE"""),"P3753")</f>
        <v>P3753</v>
      </c>
      <c r="G1903" s="1">
        <f>IFERROR(__xludf.DUMMYFUNCTION("""COMPUTED_VALUE"""),377.0)</f>
        <v>377</v>
      </c>
    </row>
    <row r="1904">
      <c r="A1904" s="1" t="str">
        <f t="shared" si="1"/>
        <v>EN P2622 352</v>
      </c>
      <c r="C1904" s="1" t="str">
        <f t="shared" si="2"/>
        <v>PT P2622</v>
      </c>
      <c r="E1904" s="1" t="str">
        <f>IFERROR(__xludf.DUMMYFUNCTION("SPLIT(A:A,"" "",TRUE,TRUE)"),"EN")</f>
        <v>EN</v>
      </c>
      <c r="F1904" s="1" t="str">
        <f>IFERROR(__xludf.DUMMYFUNCTION("""COMPUTED_VALUE"""),"P2622")</f>
        <v>P2622</v>
      </c>
      <c r="G1904" s="1">
        <f>IFERROR(__xludf.DUMMYFUNCTION("""COMPUTED_VALUE"""),352.0)</f>
        <v>352</v>
      </c>
    </row>
    <row r="1905">
      <c r="A1905" s="1" t="str">
        <f t="shared" si="1"/>
        <v>EN P79 399</v>
      </c>
      <c r="C1905" s="1" t="str">
        <f t="shared" si="2"/>
        <v>PT P79</v>
      </c>
      <c r="E1905" s="1" t="str">
        <f>IFERROR(__xludf.DUMMYFUNCTION("SPLIT(A:A,"" "",TRUE,TRUE)"),"EN")</f>
        <v>EN</v>
      </c>
      <c r="F1905" s="1" t="str">
        <f>IFERROR(__xludf.DUMMYFUNCTION("""COMPUTED_VALUE"""),"P79")</f>
        <v>P79</v>
      </c>
      <c r="G1905" s="1">
        <f>IFERROR(__xludf.DUMMYFUNCTION("""COMPUTED_VALUE"""),399.0)</f>
        <v>399</v>
      </c>
    </row>
    <row r="1906">
      <c r="A1906" s="1" t="str">
        <f t="shared" si="1"/>
        <v>EN P5715 27</v>
      </c>
      <c r="C1906" s="1" t="str">
        <f t="shared" si="2"/>
        <v>PT P5715</v>
      </c>
      <c r="E1906" s="1" t="str">
        <f>IFERROR(__xludf.DUMMYFUNCTION("SPLIT(A:A,"" "",TRUE,TRUE)"),"EN")</f>
        <v>EN</v>
      </c>
      <c r="F1906" s="1" t="str">
        <f>IFERROR(__xludf.DUMMYFUNCTION("""COMPUTED_VALUE"""),"P5715")</f>
        <v>P5715</v>
      </c>
      <c r="G1906" s="1">
        <f>IFERROR(__xludf.DUMMYFUNCTION("""COMPUTED_VALUE"""),27.0)</f>
        <v>27</v>
      </c>
    </row>
    <row r="1907">
      <c r="A1907" s="1" t="str">
        <f t="shared" si="1"/>
        <v>EN P3346 231</v>
      </c>
      <c r="C1907" s="1" t="str">
        <f t="shared" si="2"/>
        <v>PT P3346</v>
      </c>
      <c r="E1907" s="1" t="str">
        <f>IFERROR(__xludf.DUMMYFUNCTION("SPLIT(A:A,"" "",TRUE,TRUE)"),"EN")</f>
        <v>EN</v>
      </c>
      <c r="F1907" s="1" t="str">
        <f>IFERROR(__xludf.DUMMYFUNCTION("""COMPUTED_VALUE"""),"P3346")</f>
        <v>P3346</v>
      </c>
      <c r="G1907" s="1">
        <f>IFERROR(__xludf.DUMMYFUNCTION("""COMPUTED_VALUE"""),231.0)</f>
        <v>231</v>
      </c>
    </row>
    <row r="1908">
      <c r="A1908" s="1" t="str">
        <f t="shared" si="1"/>
        <v>EN P4899 384</v>
      </c>
      <c r="C1908" s="1" t="str">
        <f t="shared" si="2"/>
        <v>PT P4899</v>
      </c>
      <c r="E1908" s="1" t="str">
        <f>IFERROR(__xludf.DUMMYFUNCTION("SPLIT(A:A,"" "",TRUE,TRUE)"),"EN")</f>
        <v>EN</v>
      </c>
      <c r="F1908" s="1" t="str">
        <f>IFERROR(__xludf.DUMMYFUNCTION("""COMPUTED_VALUE"""),"P4899")</f>
        <v>P4899</v>
      </c>
      <c r="G1908" s="1">
        <f>IFERROR(__xludf.DUMMYFUNCTION("""COMPUTED_VALUE"""),384.0)</f>
        <v>384</v>
      </c>
    </row>
    <row r="1909">
      <c r="A1909" s="1" t="str">
        <f t="shared" si="1"/>
        <v>EN P5695 332</v>
      </c>
      <c r="C1909" s="1" t="str">
        <f t="shared" si="2"/>
        <v>PT P5695</v>
      </c>
      <c r="E1909" s="1" t="str">
        <f>IFERROR(__xludf.DUMMYFUNCTION("SPLIT(A:A,"" "",TRUE,TRUE)"),"EN")</f>
        <v>EN</v>
      </c>
      <c r="F1909" s="1" t="str">
        <f>IFERROR(__xludf.DUMMYFUNCTION("""COMPUTED_VALUE"""),"P5695")</f>
        <v>P5695</v>
      </c>
      <c r="G1909" s="1">
        <f>IFERROR(__xludf.DUMMYFUNCTION("""COMPUTED_VALUE"""),332.0)</f>
        <v>332</v>
      </c>
    </row>
    <row r="1910">
      <c r="A1910" s="1" t="str">
        <f t="shared" si="1"/>
        <v>EN P4362 244</v>
      </c>
      <c r="C1910" s="1" t="str">
        <f t="shared" si="2"/>
        <v>PT P4362</v>
      </c>
      <c r="E1910" s="1" t="str">
        <f>IFERROR(__xludf.DUMMYFUNCTION("SPLIT(A:A,"" "",TRUE,TRUE)"),"EN")</f>
        <v>EN</v>
      </c>
      <c r="F1910" s="1" t="str">
        <f>IFERROR(__xludf.DUMMYFUNCTION("""COMPUTED_VALUE"""),"P4362")</f>
        <v>P4362</v>
      </c>
      <c r="G1910" s="1">
        <f>IFERROR(__xludf.DUMMYFUNCTION("""COMPUTED_VALUE"""),244.0)</f>
        <v>244</v>
      </c>
    </row>
    <row r="1911">
      <c r="A1911" s="1" t="str">
        <f t="shared" si="1"/>
        <v>EN P609 302</v>
      </c>
      <c r="C1911" s="1" t="str">
        <f t="shared" si="2"/>
        <v>PT P609</v>
      </c>
      <c r="E1911" s="1" t="str">
        <f>IFERROR(__xludf.DUMMYFUNCTION("SPLIT(A:A,"" "",TRUE,TRUE)"),"EN")</f>
        <v>EN</v>
      </c>
      <c r="F1911" s="1" t="str">
        <f>IFERROR(__xludf.DUMMYFUNCTION("""COMPUTED_VALUE"""),"P609")</f>
        <v>P609</v>
      </c>
      <c r="G1911" s="1">
        <f>IFERROR(__xludf.DUMMYFUNCTION("""COMPUTED_VALUE"""),302.0)</f>
        <v>302</v>
      </c>
    </row>
    <row r="1912">
      <c r="A1912" s="1" t="str">
        <f t="shared" si="1"/>
        <v>EN P616 234</v>
      </c>
      <c r="C1912" s="1" t="str">
        <f t="shared" si="2"/>
        <v>PT P616</v>
      </c>
      <c r="E1912" s="1" t="str">
        <f>IFERROR(__xludf.DUMMYFUNCTION("SPLIT(A:A,"" "",TRUE,TRUE)"),"EN")</f>
        <v>EN</v>
      </c>
      <c r="F1912" s="1" t="str">
        <f>IFERROR(__xludf.DUMMYFUNCTION("""COMPUTED_VALUE"""),"P616")</f>
        <v>P616</v>
      </c>
      <c r="G1912" s="1">
        <f>IFERROR(__xludf.DUMMYFUNCTION("""COMPUTED_VALUE"""),234.0)</f>
        <v>234</v>
      </c>
    </row>
    <row r="1913">
      <c r="A1913" s="1" t="str">
        <f t="shared" si="1"/>
        <v>EN P87 279</v>
      </c>
      <c r="C1913" s="1" t="str">
        <f t="shared" si="2"/>
        <v>PT P87</v>
      </c>
      <c r="E1913" s="1" t="str">
        <f>IFERROR(__xludf.DUMMYFUNCTION("SPLIT(A:A,"" "",TRUE,TRUE)"),"EN")</f>
        <v>EN</v>
      </c>
      <c r="F1913" s="1" t="str">
        <f>IFERROR(__xludf.DUMMYFUNCTION("""COMPUTED_VALUE"""),"P87")</f>
        <v>P87</v>
      </c>
      <c r="G1913" s="1">
        <f>IFERROR(__xludf.DUMMYFUNCTION("""COMPUTED_VALUE"""),279.0)</f>
        <v>279</v>
      </c>
    </row>
    <row r="1914">
      <c r="A1914" s="1" t="str">
        <f t="shared" si="1"/>
        <v>EN P58 326</v>
      </c>
      <c r="C1914" s="1" t="str">
        <f t="shared" si="2"/>
        <v>PT P58</v>
      </c>
      <c r="E1914" s="1" t="str">
        <f>IFERROR(__xludf.DUMMYFUNCTION("SPLIT(A:A,"" "",TRUE,TRUE)"),"EN")</f>
        <v>EN</v>
      </c>
      <c r="F1914" s="1" t="str">
        <f>IFERROR(__xludf.DUMMYFUNCTION("""COMPUTED_VALUE"""),"P58")</f>
        <v>P58</v>
      </c>
      <c r="G1914" s="1">
        <f>IFERROR(__xludf.DUMMYFUNCTION("""COMPUTED_VALUE"""),326.0)</f>
        <v>326</v>
      </c>
    </row>
    <row r="1915">
      <c r="A1915" s="1" t="str">
        <f t="shared" si="1"/>
        <v>EN P3361 110</v>
      </c>
      <c r="C1915" s="1" t="str">
        <f t="shared" si="2"/>
        <v>PT P3361</v>
      </c>
      <c r="E1915" s="1" t="str">
        <f>IFERROR(__xludf.DUMMYFUNCTION("SPLIT(A:A,"" "",TRUE,TRUE)"),"EN")</f>
        <v>EN</v>
      </c>
      <c r="F1915" s="1" t="str">
        <f>IFERROR(__xludf.DUMMYFUNCTION("""COMPUTED_VALUE"""),"P3361")</f>
        <v>P3361</v>
      </c>
      <c r="G1915" s="1">
        <f>IFERROR(__xludf.DUMMYFUNCTION("""COMPUTED_VALUE"""),110.0)</f>
        <v>110</v>
      </c>
    </row>
    <row r="1916">
      <c r="A1916" s="1" t="str">
        <f t="shared" si="1"/>
        <v>EN P1907 65</v>
      </c>
      <c r="C1916" s="1" t="str">
        <f t="shared" si="2"/>
        <v>PT P1907</v>
      </c>
      <c r="E1916" s="1" t="str">
        <f>IFERROR(__xludf.DUMMYFUNCTION("SPLIT(A:A,"" "",TRUE,TRUE)"),"EN")</f>
        <v>EN</v>
      </c>
      <c r="F1916" s="1" t="str">
        <f>IFERROR(__xludf.DUMMYFUNCTION("""COMPUTED_VALUE"""),"P1907")</f>
        <v>P1907</v>
      </c>
      <c r="G1916" s="1">
        <f>IFERROR(__xludf.DUMMYFUNCTION("""COMPUTED_VALUE"""),65.0)</f>
        <v>65</v>
      </c>
    </row>
    <row r="1917">
      <c r="A1917" s="1" t="str">
        <f t="shared" si="1"/>
        <v>EN P5259 8</v>
      </c>
      <c r="C1917" s="1" t="str">
        <f t="shared" si="2"/>
        <v>PT P5259</v>
      </c>
      <c r="E1917" s="1" t="str">
        <f>IFERROR(__xludf.DUMMYFUNCTION("SPLIT(A:A,"" "",TRUE,TRUE)"),"EN")</f>
        <v>EN</v>
      </c>
      <c r="F1917" s="1" t="str">
        <f>IFERROR(__xludf.DUMMYFUNCTION("""COMPUTED_VALUE"""),"P5259")</f>
        <v>P5259</v>
      </c>
      <c r="G1917" s="1">
        <f>IFERROR(__xludf.DUMMYFUNCTION("""COMPUTED_VALUE"""),8.0)</f>
        <v>8</v>
      </c>
    </row>
    <row r="1918">
      <c r="A1918" s="1" t="str">
        <f t="shared" si="1"/>
        <v>EN P5867 326</v>
      </c>
      <c r="C1918" s="1" t="str">
        <f t="shared" si="2"/>
        <v>PT P5867</v>
      </c>
      <c r="E1918" s="1" t="str">
        <f>IFERROR(__xludf.DUMMYFUNCTION("SPLIT(A:A,"" "",TRUE,TRUE)"),"EN")</f>
        <v>EN</v>
      </c>
      <c r="F1918" s="1" t="str">
        <f>IFERROR(__xludf.DUMMYFUNCTION("""COMPUTED_VALUE"""),"P5867")</f>
        <v>P5867</v>
      </c>
      <c r="G1918" s="1">
        <f>IFERROR(__xludf.DUMMYFUNCTION("""COMPUTED_VALUE"""),326.0)</f>
        <v>326</v>
      </c>
    </row>
    <row r="1919">
      <c r="A1919" s="1" t="str">
        <f t="shared" si="1"/>
        <v>EN P3946 343</v>
      </c>
      <c r="C1919" s="1" t="str">
        <f t="shared" si="2"/>
        <v>PT P3946</v>
      </c>
      <c r="E1919" s="1" t="str">
        <f>IFERROR(__xludf.DUMMYFUNCTION("SPLIT(A:A,"" "",TRUE,TRUE)"),"EN")</f>
        <v>EN</v>
      </c>
      <c r="F1919" s="1" t="str">
        <f>IFERROR(__xludf.DUMMYFUNCTION("""COMPUTED_VALUE"""),"P3946")</f>
        <v>P3946</v>
      </c>
      <c r="G1919" s="1">
        <f>IFERROR(__xludf.DUMMYFUNCTION("""COMPUTED_VALUE"""),343.0)</f>
        <v>343</v>
      </c>
    </row>
    <row r="1920">
      <c r="A1920" s="1" t="str">
        <f t="shared" si="1"/>
        <v>EN P2583 399</v>
      </c>
      <c r="C1920" s="1" t="str">
        <f t="shared" si="2"/>
        <v>PT P2583</v>
      </c>
      <c r="E1920" s="1" t="str">
        <f>IFERROR(__xludf.DUMMYFUNCTION("SPLIT(A:A,"" "",TRUE,TRUE)"),"EN")</f>
        <v>EN</v>
      </c>
      <c r="F1920" s="1" t="str">
        <f>IFERROR(__xludf.DUMMYFUNCTION("""COMPUTED_VALUE"""),"P2583")</f>
        <v>P2583</v>
      </c>
      <c r="G1920" s="1">
        <f>IFERROR(__xludf.DUMMYFUNCTION("""COMPUTED_VALUE"""),399.0)</f>
        <v>399</v>
      </c>
    </row>
    <row r="1921">
      <c r="A1921" s="1" t="str">
        <f t="shared" si="1"/>
        <v>EN P3167 50</v>
      </c>
      <c r="C1921" s="1" t="str">
        <f t="shared" si="2"/>
        <v>PT P3167</v>
      </c>
      <c r="E1921" s="1" t="str">
        <f>IFERROR(__xludf.DUMMYFUNCTION("SPLIT(A:A,"" "",TRUE,TRUE)"),"EN")</f>
        <v>EN</v>
      </c>
      <c r="F1921" s="1" t="str">
        <f>IFERROR(__xludf.DUMMYFUNCTION("""COMPUTED_VALUE"""),"P3167")</f>
        <v>P3167</v>
      </c>
      <c r="G1921" s="1">
        <f>IFERROR(__xludf.DUMMYFUNCTION("""COMPUTED_VALUE"""),50.0)</f>
        <v>50</v>
      </c>
    </row>
    <row r="1922">
      <c r="A1922" s="1" t="str">
        <f t="shared" si="1"/>
        <v>EN P442 312</v>
      </c>
      <c r="C1922" s="1" t="str">
        <f t="shared" si="2"/>
        <v>PT P442</v>
      </c>
      <c r="E1922" s="1" t="str">
        <f>IFERROR(__xludf.DUMMYFUNCTION("SPLIT(A:A,"" "",TRUE,TRUE)"),"EN")</f>
        <v>EN</v>
      </c>
      <c r="F1922" s="1" t="str">
        <f>IFERROR(__xludf.DUMMYFUNCTION("""COMPUTED_VALUE"""),"P442")</f>
        <v>P442</v>
      </c>
      <c r="G1922" s="1">
        <f>IFERROR(__xludf.DUMMYFUNCTION("""COMPUTED_VALUE"""),312.0)</f>
        <v>312</v>
      </c>
    </row>
    <row r="1923">
      <c r="A1923" s="1" t="str">
        <f t="shared" si="1"/>
        <v>EN P5105 279</v>
      </c>
      <c r="C1923" s="1" t="str">
        <f t="shared" si="2"/>
        <v>PT P5105</v>
      </c>
      <c r="E1923" s="1" t="str">
        <f>IFERROR(__xludf.DUMMYFUNCTION("SPLIT(A:A,"" "",TRUE,TRUE)"),"EN")</f>
        <v>EN</v>
      </c>
      <c r="F1923" s="1" t="str">
        <f>IFERROR(__xludf.DUMMYFUNCTION("""COMPUTED_VALUE"""),"P5105")</f>
        <v>P5105</v>
      </c>
      <c r="G1923" s="1">
        <f>IFERROR(__xludf.DUMMYFUNCTION("""COMPUTED_VALUE"""),279.0)</f>
        <v>279</v>
      </c>
    </row>
    <row r="1924">
      <c r="A1924" s="1" t="str">
        <f t="shared" si="1"/>
        <v>EN P2377 123</v>
      </c>
      <c r="C1924" s="1" t="str">
        <f t="shared" si="2"/>
        <v>PT P2377</v>
      </c>
      <c r="E1924" s="1" t="str">
        <f>IFERROR(__xludf.DUMMYFUNCTION("SPLIT(A:A,"" "",TRUE,TRUE)"),"EN")</f>
        <v>EN</v>
      </c>
      <c r="F1924" s="1" t="str">
        <f>IFERROR(__xludf.DUMMYFUNCTION("""COMPUTED_VALUE"""),"P2377")</f>
        <v>P2377</v>
      </c>
      <c r="G1924" s="1">
        <f>IFERROR(__xludf.DUMMYFUNCTION("""COMPUTED_VALUE"""),123.0)</f>
        <v>123</v>
      </c>
    </row>
    <row r="1925">
      <c r="A1925" s="1" t="str">
        <f t="shared" si="1"/>
        <v>EN P4731 209</v>
      </c>
      <c r="C1925" s="1" t="str">
        <f t="shared" si="2"/>
        <v>PT P4731</v>
      </c>
      <c r="E1925" s="1" t="str">
        <f>IFERROR(__xludf.DUMMYFUNCTION("SPLIT(A:A,"" "",TRUE,TRUE)"),"EN")</f>
        <v>EN</v>
      </c>
      <c r="F1925" s="1" t="str">
        <f>IFERROR(__xludf.DUMMYFUNCTION("""COMPUTED_VALUE"""),"P4731")</f>
        <v>P4731</v>
      </c>
      <c r="G1925" s="1">
        <f>IFERROR(__xludf.DUMMYFUNCTION("""COMPUTED_VALUE"""),209.0)</f>
        <v>209</v>
      </c>
    </row>
    <row r="1926">
      <c r="A1926" s="1" t="str">
        <f t="shared" si="1"/>
        <v>EN P5146 398</v>
      </c>
      <c r="C1926" s="1" t="str">
        <f t="shared" si="2"/>
        <v>PT P5146</v>
      </c>
      <c r="E1926" s="1" t="str">
        <f>IFERROR(__xludf.DUMMYFUNCTION("SPLIT(A:A,"" "",TRUE,TRUE)"),"EN")</f>
        <v>EN</v>
      </c>
      <c r="F1926" s="1" t="str">
        <f>IFERROR(__xludf.DUMMYFUNCTION("""COMPUTED_VALUE"""),"P5146")</f>
        <v>P5146</v>
      </c>
      <c r="G1926" s="1">
        <f>IFERROR(__xludf.DUMMYFUNCTION("""COMPUTED_VALUE"""),398.0)</f>
        <v>398</v>
      </c>
    </row>
    <row r="1927">
      <c r="A1927" s="1" t="str">
        <f t="shared" si="1"/>
        <v>EN P917 289</v>
      </c>
      <c r="C1927" s="1" t="str">
        <f t="shared" si="2"/>
        <v>PT P917</v>
      </c>
      <c r="E1927" s="1" t="str">
        <f>IFERROR(__xludf.DUMMYFUNCTION("SPLIT(A:A,"" "",TRUE,TRUE)"),"EN")</f>
        <v>EN</v>
      </c>
      <c r="F1927" s="1" t="str">
        <f>IFERROR(__xludf.DUMMYFUNCTION("""COMPUTED_VALUE"""),"P917")</f>
        <v>P917</v>
      </c>
      <c r="G1927" s="1">
        <f>IFERROR(__xludf.DUMMYFUNCTION("""COMPUTED_VALUE"""),289.0)</f>
        <v>289</v>
      </c>
    </row>
    <row r="1928">
      <c r="A1928" s="1" t="str">
        <f t="shared" si="1"/>
        <v>EN P5094 373</v>
      </c>
      <c r="C1928" s="1" t="str">
        <f t="shared" si="2"/>
        <v>PT P5094</v>
      </c>
      <c r="E1928" s="1" t="str">
        <f>IFERROR(__xludf.DUMMYFUNCTION("SPLIT(A:A,"" "",TRUE,TRUE)"),"EN")</f>
        <v>EN</v>
      </c>
      <c r="F1928" s="1" t="str">
        <f>IFERROR(__xludf.DUMMYFUNCTION("""COMPUTED_VALUE"""),"P5094")</f>
        <v>P5094</v>
      </c>
      <c r="G1928" s="1">
        <f>IFERROR(__xludf.DUMMYFUNCTION("""COMPUTED_VALUE"""),373.0)</f>
        <v>373</v>
      </c>
    </row>
    <row r="1929">
      <c r="A1929" s="1" t="str">
        <f t="shared" si="1"/>
        <v>EN P3686 90</v>
      </c>
      <c r="C1929" s="1" t="str">
        <f t="shared" si="2"/>
        <v>PT P3686</v>
      </c>
      <c r="E1929" s="1" t="str">
        <f>IFERROR(__xludf.DUMMYFUNCTION("SPLIT(A:A,"" "",TRUE,TRUE)"),"EN")</f>
        <v>EN</v>
      </c>
      <c r="F1929" s="1" t="str">
        <f>IFERROR(__xludf.DUMMYFUNCTION("""COMPUTED_VALUE"""),"P3686")</f>
        <v>P3686</v>
      </c>
      <c r="G1929" s="1">
        <f>IFERROR(__xludf.DUMMYFUNCTION("""COMPUTED_VALUE"""),90.0)</f>
        <v>90</v>
      </c>
    </row>
    <row r="1930">
      <c r="A1930" s="1" t="str">
        <f t="shared" si="1"/>
        <v>EN P563 5</v>
      </c>
      <c r="C1930" s="1" t="str">
        <f t="shared" si="2"/>
        <v>PT P563</v>
      </c>
      <c r="E1930" s="1" t="str">
        <f>IFERROR(__xludf.DUMMYFUNCTION("SPLIT(A:A,"" "",TRUE,TRUE)"),"EN")</f>
        <v>EN</v>
      </c>
      <c r="F1930" s="1" t="str">
        <f>IFERROR(__xludf.DUMMYFUNCTION("""COMPUTED_VALUE"""),"P563")</f>
        <v>P563</v>
      </c>
      <c r="G1930" s="1">
        <f>IFERROR(__xludf.DUMMYFUNCTION("""COMPUTED_VALUE"""),5.0)</f>
        <v>5</v>
      </c>
    </row>
    <row r="1931">
      <c r="A1931" s="1" t="str">
        <f t="shared" si="1"/>
        <v>EN P755 336</v>
      </c>
      <c r="C1931" s="1" t="str">
        <f t="shared" si="2"/>
        <v>PT P755</v>
      </c>
      <c r="E1931" s="1" t="str">
        <f>IFERROR(__xludf.DUMMYFUNCTION("SPLIT(A:A,"" "",TRUE,TRUE)"),"EN")</f>
        <v>EN</v>
      </c>
      <c r="F1931" s="1" t="str">
        <f>IFERROR(__xludf.DUMMYFUNCTION("""COMPUTED_VALUE"""),"P755")</f>
        <v>P755</v>
      </c>
      <c r="G1931" s="1">
        <f>IFERROR(__xludf.DUMMYFUNCTION("""COMPUTED_VALUE"""),336.0)</f>
        <v>336</v>
      </c>
    </row>
    <row r="1932">
      <c r="A1932" s="1" t="str">
        <f t="shared" si="1"/>
        <v>EN P4013 11</v>
      </c>
      <c r="C1932" s="1" t="str">
        <f t="shared" si="2"/>
        <v>PT P4013</v>
      </c>
      <c r="E1932" s="1" t="str">
        <f>IFERROR(__xludf.DUMMYFUNCTION("SPLIT(A:A,"" "",TRUE,TRUE)"),"EN")</f>
        <v>EN</v>
      </c>
      <c r="F1932" s="1" t="str">
        <f>IFERROR(__xludf.DUMMYFUNCTION("""COMPUTED_VALUE"""),"P4013")</f>
        <v>P4013</v>
      </c>
      <c r="G1932" s="1">
        <f>IFERROR(__xludf.DUMMYFUNCTION("""COMPUTED_VALUE"""),11.0)</f>
        <v>11</v>
      </c>
    </row>
    <row r="1933">
      <c r="A1933" s="1" t="str">
        <f t="shared" si="1"/>
        <v>EN P11 209</v>
      </c>
      <c r="C1933" s="1" t="str">
        <f t="shared" si="2"/>
        <v>PT P11</v>
      </c>
      <c r="E1933" s="1" t="str">
        <f>IFERROR(__xludf.DUMMYFUNCTION("SPLIT(A:A,"" "",TRUE,TRUE)"),"EN")</f>
        <v>EN</v>
      </c>
      <c r="F1933" s="1" t="str">
        <f>IFERROR(__xludf.DUMMYFUNCTION("""COMPUTED_VALUE"""),"P11")</f>
        <v>P11</v>
      </c>
      <c r="G1933" s="1">
        <f>IFERROR(__xludf.DUMMYFUNCTION("""COMPUTED_VALUE"""),209.0)</f>
        <v>209</v>
      </c>
    </row>
    <row r="1934">
      <c r="A1934" s="1" t="str">
        <f t="shared" si="1"/>
        <v>EN P2496 124</v>
      </c>
      <c r="C1934" s="1" t="str">
        <f t="shared" si="2"/>
        <v>PT P2496</v>
      </c>
      <c r="E1934" s="1" t="str">
        <f>IFERROR(__xludf.DUMMYFUNCTION("SPLIT(A:A,"" "",TRUE,TRUE)"),"EN")</f>
        <v>EN</v>
      </c>
      <c r="F1934" s="1" t="str">
        <f>IFERROR(__xludf.DUMMYFUNCTION("""COMPUTED_VALUE"""),"P2496")</f>
        <v>P2496</v>
      </c>
      <c r="G1934" s="1">
        <f>IFERROR(__xludf.DUMMYFUNCTION("""COMPUTED_VALUE"""),124.0)</f>
        <v>124</v>
      </c>
    </row>
    <row r="1935">
      <c r="A1935" s="1" t="str">
        <f t="shared" si="1"/>
        <v>EN P5721 251</v>
      </c>
      <c r="C1935" s="1" t="str">
        <f t="shared" si="2"/>
        <v>PT P5721</v>
      </c>
      <c r="E1935" s="1" t="str">
        <f>IFERROR(__xludf.DUMMYFUNCTION("SPLIT(A:A,"" "",TRUE,TRUE)"),"EN")</f>
        <v>EN</v>
      </c>
      <c r="F1935" s="1" t="str">
        <f>IFERROR(__xludf.DUMMYFUNCTION("""COMPUTED_VALUE"""),"P5721")</f>
        <v>P5721</v>
      </c>
      <c r="G1935" s="1">
        <f>IFERROR(__xludf.DUMMYFUNCTION("""COMPUTED_VALUE"""),251.0)</f>
        <v>251</v>
      </c>
    </row>
    <row r="1936">
      <c r="A1936" s="1" t="str">
        <f t="shared" si="1"/>
        <v>EN P5358 141</v>
      </c>
      <c r="C1936" s="1" t="str">
        <f t="shared" si="2"/>
        <v>PT P5358</v>
      </c>
      <c r="E1936" s="1" t="str">
        <f>IFERROR(__xludf.DUMMYFUNCTION("SPLIT(A:A,"" "",TRUE,TRUE)"),"EN")</f>
        <v>EN</v>
      </c>
      <c r="F1936" s="1" t="str">
        <f>IFERROR(__xludf.DUMMYFUNCTION("""COMPUTED_VALUE"""),"P5358")</f>
        <v>P5358</v>
      </c>
      <c r="G1936" s="1">
        <f>IFERROR(__xludf.DUMMYFUNCTION("""COMPUTED_VALUE"""),141.0)</f>
        <v>141</v>
      </c>
    </row>
    <row r="1937">
      <c r="A1937" s="1" t="str">
        <f t="shared" si="1"/>
        <v>EN P3115 320</v>
      </c>
      <c r="C1937" s="1" t="str">
        <f t="shared" si="2"/>
        <v>PT P3115</v>
      </c>
      <c r="E1937" s="1" t="str">
        <f>IFERROR(__xludf.DUMMYFUNCTION("SPLIT(A:A,"" "",TRUE,TRUE)"),"EN")</f>
        <v>EN</v>
      </c>
      <c r="F1937" s="1" t="str">
        <f>IFERROR(__xludf.DUMMYFUNCTION("""COMPUTED_VALUE"""),"P3115")</f>
        <v>P3115</v>
      </c>
      <c r="G1937" s="1">
        <f>IFERROR(__xludf.DUMMYFUNCTION("""COMPUTED_VALUE"""),320.0)</f>
        <v>320</v>
      </c>
    </row>
    <row r="1938">
      <c r="A1938" s="1" t="str">
        <f t="shared" si="1"/>
        <v>EN P1006 57</v>
      </c>
      <c r="C1938" s="1" t="str">
        <f t="shared" si="2"/>
        <v>PT P1006</v>
      </c>
      <c r="E1938" s="1" t="str">
        <f>IFERROR(__xludf.DUMMYFUNCTION("SPLIT(A:A,"" "",TRUE,TRUE)"),"EN")</f>
        <v>EN</v>
      </c>
      <c r="F1938" s="1" t="str">
        <f>IFERROR(__xludf.DUMMYFUNCTION("""COMPUTED_VALUE"""),"P1006")</f>
        <v>P1006</v>
      </c>
      <c r="G1938" s="1">
        <f>IFERROR(__xludf.DUMMYFUNCTION("""COMPUTED_VALUE"""),57.0)</f>
        <v>57</v>
      </c>
    </row>
    <row r="1939">
      <c r="A1939" s="1" t="str">
        <f t="shared" si="1"/>
        <v>EN P4528 107</v>
      </c>
      <c r="C1939" s="1" t="str">
        <f t="shared" si="2"/>
        <v>PT P4528</v>
      </c>
      <c r="E1939" s="1" t="str">
        <f>IFERROR(__xludf.DUMMYFUNCTION("SPLIT(A:A,"" "",TRUE,TRUE)"),"EN")</f>
        <v>EN</v>
      </c>
      <c r="F1939" s="1" t="str">
        <f>IFERROR(__xludf.DUMMYFUNCTION("""COMPUTED_VALUE"""),"P4528")</f>
        <v>P4528</v>
      </c>
      <c r="G1939" s="1">
        <f>IFERROR(__xludf.DUMMYFUNCTION("""COMPUTED_VALUE"""),107.0)</f>
        <v>107</v>
      </c>
    </row>
    <row r="1940">
      <c r="A1940" s="1" t="str">
        <f t="shared" si="1"/>
        <v>EN P4194 374</v>
      </c>
      <c r="C1940" s="1" t="str">
        <f t="shared" si="2"/>
        <v>PT P4194</v>
      </c>
      <c r="E1940" s="1" t="str">
        <f>IFERROR(__xludf.DUMMYFUNCTION("SPLIT(A:A,"" "",TRUE,TRUE)"),"EN")</f>
        <v>EN</v>
      </c>
      <c r="F1940" s="1" t="str">
        <f>IFERROR(__xludf.DUMMYFUNCTION("""COMPUTED_VALUE"""),"P4194")</f>
        <v>P4194</v>
      </c>
      <c r="G1940" s="1">
        <f>IFERROR(__xludf.DUMMYFUNCTION("""COMPUTED_VALUE"""),374.0)</f>
        <v>374</v>
      </c>
    </row>
    <row r="1941">
      <c r="A1941" s="1" t="str">
        <f t="shared" si="1"/>
        <v>EN P4521 124</v>
      </c>
      <c r="C1941" s="1" t="str">
        <f t="shared" si="2"/>
        <v>PT P4521</v>
      </c>
      <c r="E1941" s="1" t="str">
        <f>IFERROR(__xludf.DUMMYFUNCTION("SPLIT(A:A,"" "",TRUE,TRUE)"),"EN")</f>
        <v>EN</v>
      </c>
      <c r="F1941" s="1" t="str">
        <f>IFERROR(__xludf.DUMMYFUNCTION("""COMPUTED_VALUE"""),"P4521")</f>
        <v>P4521</v>
      </c>
      <c r="G1941" s="1">
        <f>IFERROR(__xludf.DUMMYFUNCTION("""COMPUTED_VALUE"""),124.0)</f>
        <v>124</v>
      </c>
    </row>
    <row r="1942">
      <c r="A1942" s="1" t="str">
        <f t="shared" si="1"/>
        <v>EN P1616 214</v>
      </c>
      <c r="C1942" s="1" t="str">
        <f t="shared" si="2"/>
        <v>PT P1616</v>
      </c>
      <c r="E1942" s="1" t="str">
        <f>IFERROR(__xludf.DUMMYFUNCTION("SPLIT(A:A,"" "",TRUE,TRUE)"),"EN")</f>
        <v>EN</v>
      </c>
      <c r="F1942" s="1" t="str">
        <f>IFERROR(__xludf.DUMMYFUNCTION("""COMPUTED_VALUE"""),"P1616")</f>
        <v>P1616</v>
      </c>
      <c r="G1942" s="1">
        <f>IFERROR(__xludf.DUMMYFUNCTION("""COMPUTED_VALUE"""),214.0)</f>
        <v>214</v>
      </c>
    </row>
    <row r="1943">
      <c r="A1943" s="1" t="str">
        <f t="shared" si="1"/>
        <v>EN P3281 275</v>
      </c>
      <c r="C1943" s="1" t="str">
        <f t="shared" si="2"/>
        <v>PT P3281</v>
      </c>
      <c r="E1943" s="1" t="str">
        <f>IFERROR(__xludf.DUMMYFUNCTION("SPLIT(A:A,"" "",TRUE,TRUE)"),"EN")</f>
        <v>EN</v>
      </c>
      <c r="F1943" s="1" t="str">
        <f>IFERROR(__xludf.DUMMYFUNCTION("""COMPUTED_VALUE"""),"P3281")</f>
        <v>P3281</v>
      </c>
      <c r="G1943" s="1">
        <f>IFERROR(__xludf.DUMMYFUNCTION("""COMPUTED_VALUE"""),275.0)</f>
        <v>275</v>
      </c>
    </row>
    <row r="1944">
      <c r="A1944" s="1" t="str">
        <f t="shared" si="1"/>
        <v>EN P2577 74</v>
      </c>
      <c r="C1944" s="1" t="str">
        <f t="shared" si="2"/>
        <v>PT P2577</v>
      </c>
      <c r="E1944" s="1" t="str">
        <f>IFERROR(__xludf.DUMMYFUNCTION("SPLIT(A:A,"" "",TRUE,TRUE)"),"EN")</f>
        <v>EN</v>
      </c>
      <c r="F1944" s="1" t="str">
        <f>IFERROR(__xludf.DUMMYFUNCTION("""COMPUTED_VALUE"""),"P2577")</f>
        <v>P2577</v>
      </c>
      <c r="G1944" s="1">
        <f>IFERROR(__xludf.DUMMYFUNCTION("""COMPUTED_VALUE"""),74.0)</f>
        <v>74</v>
      </c>
    </row>
    <row r="1945">
      <c r="A1945" s="1" t="str">
        <f t="shared" si="1"/>
        <v>EN P1241 9</v>
      </c>
      <c r="C1945" s="1" t="str">
        <f t="shared" si="2"/>
        <v>PT P1241</v>
      </c>
      <c r="E1945" s="1" t="str">
        <f>IFERROR(__xludf.DUMMYFUNCTION("SPLIT(A:A,"" "",TRUE,TRUE)"),"EN")</f>
        <v>EN</v>
      </c>
      <c r="F1945" s="1" t="str">
        <f>IFERROR(__xludf.DUMMYFUNCTION("""COMPUTED_VALUE"""),"P1241")</f>
        <v>P1241</v>
      </c>
      <c r="G1945" s="1">
        <f>IFERROR(__xludf.DUMMYFUNCTION("""COMPUTED_VALUE"""),9.0)</f>
        <v>9</v>
      </c>
    </row>
    <row r="1946">
      <c r="A1946" s="1" t="str">
        <f t="shared" si="1"/>
        <v>EN P1239 242</v>
      </c>
      <c r="C1946" s="1" t="str">
        <f t="shared" si="2"/>
        <v>PT P1239</v>
      </c>
      <c r="E1946" s="1" t="str">
        <f>IFERROR(__xludf.DUMMYFUNCTION("SPLIT(A:A,"" "",TRUE,TRUE)"),"EN")</f>
        <v>EN</v>
      </c>
      <c r="F1946" s="1" t="str">
        <f>IFERROR(__xludf.DUMMYFUNCTION("""COMPUTED_VALUE"""),"P1239")</f>
        <v>P1239</v>
      </c>
      <c r="G1946" s="1">
        <f>IFERROR(__xludf.DUMMYFUNCTION("""COMPUTED_VALUE"""),242.0)</f>
        <v>242</v>
      </c>
    </row>
    <row r="1947">
      <c r="A1947" s="1" t="str">
        <f t="shared" si="1"/>
        <v>EN P3119 75</v>
      </c>
      <c r="C1947" s="1" t="str">
        <f t="shared" si="2"/>
        <v>PT P3119</v>
      </c>
      <c r="E1947" s="1" t="str">
        <f>IFERROR(__xludf.DUMMYFUNCTION("SPLIT(A:A,"" "",TRUE,TRUE)"),"EN")</f>
        <v>EN</v>
      </c>
      <c r="F1947" s="1" t="str">
        <f>IFERROR(__xludf.DUMMYFUNCTION("""COMPUTED_VALUE"""),"P3119")</f>
        <v>P3119</v>
      </c>
      <c r="G1947" s="1">
        <f>IFERROR(__xludf.DUMMYFUNCTION("""COMPUTED_VALUE"""),75.0)</f>
        <v>75</v>
      </c>
    </row>
    <row r="1948">
      <c r="A1948" s="1" t="str">
        <f t="shared" si="1"/>
        <v>EN P5282 315</v>
      </c>
      <c r="C1948" s="1" t="str">
        <f t="shared" si="2"/>
        <v>PT P5282</v>
      </c>
      <c r="E1948" s="1" t="str">
        <f>IFERROR(__xludf.DUMMYFUNCTION("SPLIT(A:A,"" "",TRUE,TRUE)"),"EN")</f>
        <v>EN</v>
      </c>
      <c r="F1948" s="1" t="str">
        <f>IFERROR(__xludf.DUMMYFUNCTION("""COMPUTED_VALUE"""),"P5282")</f>
        <v>P5282</v>
      </c>
      <c r="G1948" s="1">
        <f>IFERROR(__xludf.DUMMYFUNCTION("""COMPUTED_VALUE"""),315.0)</f>
        <v>315</v>
      </c>
    </row>
    <row r="1949">
      <c r="A1949" s="1" t="str">
        <f t="shared" si="1"/>
        <v>EN P2555 364</v>
      </c>
      <c r="C1949" s="1" t="str">
        <f t="shared" si="2"/>
        <v>PT P2555</v>
      </c>
      <c r="E1949" s="1" t="str">
        <f>IFERROR(__xludf.DUMMYFUNCTION("SPLIT(A:A,"" "",TRUE,TRUE)"),"EN")</f>
        <v>EN</v>
      </c>
      <c r="F1949" s="1" t="str">
        <f>IFERROR(__xludf.DUMMYFUNCTION("""COMPUTED_VALUE"""),"P2555")</f>
        <v>P2555</v>
      </c>
      <c r="G1949" s="1">
        <f>IFERROR(__xludf.DUMMYFUNCTION("""COMPUTED_VALUE"""),364.0)</f>
        <v>364</v>
      </c>
    </row>
    <row r="1950">
      <c r="A1950" s="1" t="str">
        <f t="shared" si="1"/>
        <v>EN P2923 267</v>
      </c>
      <c r="C1950" s="1" t="str">
        <f t="shared" si="2"/>
        <v>PT P2923</v>
      </c>
      <c r="E1950" s="1" t="str">
        <f>IFERROR(__xludf.DUMMYFUNCTION("SPLIT(A:A,"" "",TRUE,TRUE)"),"EN")</f>
        <v>EN</v>
      </c>
      <c r="F1950" s="1" t="str">
        <f>IFERROR(__xludf.DUMMYFUNCTION("""COMPUTED_VALUE"""),"P2923")</f>
        <v>P2923</v>
      </c>
      <c r="G1950" s="1">
        <f>IFERROR(__xludf.DUMMYFUNCTION("""COMPUTED_VALUE"""),267.0)</f>
        <v>267</v>
      </c>
    </row>
    <row r="1951">
      <c r="A1951" s="1" t="str">
        <f t="shared" si="1"/>
        <v>EN P3193 27</v>
      </c>
      <c r="C1951" s="1" t="str">
        <f t="shared" si="2"/>
        <v>PT P3193</v>
      </c>
      <c r="E1951" s="1" t="str">
        <f>IFERROR(__xludf.DUMMYFUNCTION("SPLIT(A:A,"" "",TRUE,TRUE)"),"EN")</f>
        <v>EN</v>
      </c>
      <c r="F1951" s="1" t="str">
        <f>IFERROR(__xludf.DUMMYFUNCTION("""COMPUTED_VALUE"""),"P3193")</f>
        <v>P3193</v>
      </c>
      <c r="G1951" s="1">
        <f>IFERROR(__xludf.DUMMYFUNCTION("""COMPUTED_VALUE"""),27.0)</f>
        <v>27</v>
      </c>
    </row>
    <row r="1952">
      <c r="A1952" s="1" t="str">
        <f t="shared" si="1"/>
        <v>EN P1964 372</v>
      </c>
      <c r="C1952" s="1" t="str">
        <f t="shared" si="2"/>
        <v>PT P1964</v>
      </c>
      <c r="E1952" s="1" t="str">
        <f>IFERROR(__xludf.DUMMYFUNCTION("SPLIT(A:A,"" "",TRUE,TRUE)"),"EN")</f>
        <v>EN</v>
      </c>
      <c r="F1952" s="1" t="str">
        <f>IFERROR(__xludf.DUMMYFUNCTION("""COMPUTED_VALUE"""),"P1964")</f>
        <v>P1964</v>
      </c>
      <c r="G1952" s="1">
        <f>IFERROR(__xludf.DUMMYFUNCTION("""COMPUTED_VALUE"""),372.0)</f>
        <v>372</v>
      </c>
    </row>
    <row r="1953">
      <c r="A1953" s="1" t="str">
        <f t="shared" si="1"/>
        <v>EN P2412 128</v>
      </c>
      <c r="C1953" s="1" t="str">
        <f t="shared" si="2"/>
        <v>PT P2412</v>
      </c>
      <c r="E1953" s="1" t="str">
        <f>IFERROR(__xludf.DUMMYFUNCTION("SPLIT(A:A,"" "",TRUE,TRUE)"),"EN")</f>
        <v>EN</v>
      </c>
      <c r="F1953" s="1" t="str">
        <f>IFERROR(__xludf.DUMMYFUNCTION("""COMPUTED_VALUE"""),"P2412")</f>
        <v>P2412</v>
      </c>
      <c r="G1953" s="1">
        <f>IFERROR(__xludf.DUMMYFUNCTION("""COMPUTED_VALUE"""),128.0)</f>
        <v>128</v>
      </c>
    </row>
    <row r="1954">
      <c r="A1954" s="1" t="str">
        <f t="shared" si="1"/>
        <v>EN P1007 311</v>
      </c>
      <c r="C1954" s="1" t="str">
        <f t="shared" si="2"/>
        <v>PT P1007</v>
      </c>
      <c r="E1954" s="1" t="str">
        <f>IFERROR(__xludf.DUMMYFUNCTION("SPLIT(A:A,"" "",TRUE,TRUE)"),"EN")</f>
        <v>EN</v>
      </c>
      <c r="F1954" s="1" t="str">
        <f>IFERROR(__xludf.DUMMYFUNCTION("""COMPUTED_VALUE"""),"P1007")</f>
        <v>P1007</v>
      </c>
      <c r="G1954" s="1">
        <f>IFERROR(__xludf.DUMMYFUNCTION("""COMPUTED_VALUE"""),311.0)</f>
        <v>311</v>
      </c>
    </row>
    <row r="1955">
      <c r="A1955" s="1" t="str">
        <f t="shared" si="1"/>
        <v>EN P5914 387</v>
      </c>
      <c r="C1955" s="1" t="str">
        <f t="shared" si="2"/>
        <v>PT P5914</v>
      </c>
      <c r="E1955" s="1" t="str">
        <f>IFERROR(__xludf.DUMMYFUNCTION("SPLIT(A:A,"" "",TRUE,TRUE)"),"EN")</f>
        <v>EN</v>
      </c>
      <c r="F1955" s="1" t="str">
        <f>IFERROR(__xludf.DUMMYFUNCTION("""COMPUTED_VALUE"""),"P5914")</f>
        <v>P5914</v>
      </c>
      <c r="G1955" s="1">
        <f>IFERROR(__xludf.DUMMYFUNCTION("""COMPUTED_VALUE"""),387.0)</f>
        <v>387</v>
      </c>
    </row>
    <row r="1956">
      <c r="A1956" s="1" t="str">
        <f t="shared" si="1"/>
        <v>EN P79 269</v>
      </c>
      <c r="C1956" s="1" t="str">
        <f t="shared" si="2"/>
        <v>PT P79</v>
      </c>
      <c r="E1956" s="1" t="str">
        <f>IFERROR(__xludf.DUMMYFUNCTION("SPLIT(A:A,"" "",TRUE,TRUE)"),"EN")</f>
        <v>EN</v>
      </c>
      <c r="F1956" s="1" t="str">
        <f>IFERROR(__xludf.DUMMYFUNCTION("""COMPUTED_VALUE"""),"P79")</f>
        <v>P79</v>
      </c>
      <c r="G1956" s="1">
        <f>IFERROR(__xludf.DUMMYFUNCTION("""COMPUTED_VALUE"""),269.0)</f>
        <v>269</v>
      </c>
    </row>
    <row r="1957">
      <c r="A1957" s="1" t="str">
        <f t="shared" si="1"/>
        <v>EN P3156 124</v>
      </c>
      <c r="C1957" s="1" t="str">
        <f t="shared" si="2"/>
        <v>PT P3156</v>
      </c>
      <c r="E1957" s="1" t="str">
        <f>IFERROR(__xludf.DUMMYFUNCTION("SPLIT(A:A,"" "",TRUE,TRUE)"),"EN")</f>
        <v>EN</v>
      </c>
      <c r="F1957" s="1" t="str">
        <f>IFERROR(__xludf.DUMMYFUNCTION("""COMPUTED_VALUE"""),"P3156")</f>
        <v>P3156</v>
      </c>
      <c r="G1957" s="1">
        <f>IFERROR(__xludf.DUMMYFUNCTION("""COMPUTED_VALUE"""),124.0)</f>
        <v>124</v>
      </c>
    </row>
    <row r="1958">
      <c r="A1958" s="1" t="str">
        <f t="shared" si="1"/>
        <v>EN P1762 285</v>
      </c>
      <c r="C1958" s="1" t="str">
        <f t="shared" si="2"/>
        <v>PT P1762</v>
      </c>
      <c r="E1958" s="1" t="str">
        <f>IFERROR(__xludf.DUMMYFUNCTION("SPLIT(A:A,"" "",TRUE,TRUE)"),"EN")</f>
        <v>EN</v>
      </c>
      <c r="F1958" s="1" t="str">
        <f>IFERROR(__xludf.DUMMYFUNCTION("""COMPUTED_VALUE"""),"P1762")</f>
        <v>P1762</v>
      </c>
      <c r="G1958" s="1">
        <f>IFERROR(__xludf.DUMMYFUNCTION("""COMPUTED_VALUE"""),285.0)</f>
        <v>285</v>
      </c>
    </row>
    <row r="1959">
      <c r="A1959" s="1" t="str">
        <f t="shared" si="1"/>
        <v>EN P2959 386</v>
      </c>
      <c r="C1959" s="1" t="str">
        <f t="shared" si="2"/>
        <v>PT P2959</v>
      </c>
      <c r="E1959" s="1" t="str">
        <f>IFERROR(__xludf.DUMMYFUNCTION("SPLIT(A:A,"" "",TRUE,TRUE)"),"EN")</f>
        <v>EN</v>
      </c>
      <c r="F1959" s="1" t="str">
        <f>IFERROR(__xludf.DUMMYFUNCTION("""COMPUTED_VALUE"""),"P2959")</f>
        <v>P2959</v>
      </c>
      <c r="G1959" s="1">
        <f>IFERROR(__xludf.DUMMYFUNCTION("""COMPUTED_VALUE"""),386.0)</f>
        <v>386</v>
      </c>
    </row>
    <row r="1960">
      <c r="A1960" s="1" t="str">
        <f t="shared" si="1"/>
        <v>EN P393 223</v>
      </c>
      <c r="C1960" s="1" t="str">
        <f t="shared" si="2"/>
        <v>PT P393</v>
      </c>
      <c r="E1960" s="1" t="str">
        <f>IFERROR(__xludf.DUMMYFUNCTION("SPLIT(A:A,"" "",TRUE,TRUE)"),"EN")</f>
        <v>EN</v>
      </c>
      <c r="F1960" s="1" t="str">
        <f>IFERROR(__xludf.DUMMYFUNCTION("""COMPUTED_VALUE"""),"P393")</f>
        <v>P393</v>
      </c>
      <c r="G1960" s="1">
        <f>IFERROR(__xludf.DUMMYFUNCTION("""COMPUTED_VALUE"""),223.0)</f>
        <v>223</v>
      </c>
    </row>
    <row r="1961">
      <c r="A1961" s="1" t="str">
        <f t="shared" si="1"/>
        <v>EN P3794 29</v>
      </c>
      <c r="C1961" s="1" t="str">
        <f t="shared" si="2"/>
        <v>PT P3794</v>
      </c>
      <c r="E1961" s="1" t="str">
        <f>IFERROR(__xludf.DUMMYFUNCTION("SPLIT(A:A,"" "",TRUE,TRUE)"),"EN")</f>
        <v>EN</v>
      </c>
      <c r="F1961" s="1" t="str">
        <f>IFERROR(__xludf.DUMMYFUNCTION("""COMPUTED_VALUE"""),"P3794")</f>
        <v>P3794</v>
      </c>
      <c r="G1961" s="1">
        <f>IFERROR(__xludf.DUMMYFUNCTION("""COMPUTED_VALUE"""),29.0)</f>
        <v>29</v>
      </c>
    </row>
    <row r="1962">
      <c r="A1962" s="1" t="str">
        <f t="shared" si="1"/>
        <v>EN P2115 208</v>
      </c>
      <c r="C1962" s="1" t="str">
        <f t="shared" si="2"/>
        <v>PT P2115</v>
      </c>
      <c r="E1962" s="1" t="str">
        <f>IFERROR(__xludf.DUMMYFUNCTION("SPLIT(A:A,"" "",TRUE,TRUE)"),"EN")</f>
        <v>EN</v>
      </c>
      <c r="F1962" s="1" t="str">
        <f>IFERROR(__xludf.DUMMYFUNCTION("""COMPUTED_VALUE"""),"P2115")</f>
        <v>P2115</v>
      </c>
      <c r="G1962" s="1">
        <f>IFERROR(__xludf.DUMMYFUNCTION("""COMPUTED_VALUE"""),208.0)</f>
        <v>208</v>
      </c>
    </row>
    <row r="1963">
      <c r="A1963" s="1" t="str">
        <f t="shared" si="1"/>
        <v>EN P5978 263</v>
      </c>
      <c r="C1963" s="1" t="str">
        <f t="shared" si="2"/>
        <v>PT P5978</v>
      </c>
      <c r="E1963" s="1" t="str">
        <f>IFERROR(__xludf.DUMMYFUNCTION("SPLIT(A:A,"" "",TRUE,TRUE)"),"EN")</f>
        <v>EN</v>
      </c>
      <c r="F1963" s="1" t="str">
        <f>IFERROR(__xludf.DUMMYFUNCTION("""COMPUTED_VALUE"""),"P5978")</f>
        <v>P5978</v>
      </c>
      <c r="G1963" s="1">
        <f>IFERROR(__xludf.DUMMYFUNCTION("""COMPUTED_VALUE"""),263.0)</f>
        <v>263</v>
      </c>
    </row>
    <row r="1964">
      <c r="A1964" s="1" t="str">
        <f t="shared" si="1"/>
        <v>EN P436 294</v>
      </c>
      <c r="C1964" s="1" t="str">
        <f t="shared" si="2"/>
        <v>PT P436</v>
      </c>
      <c r="E1964" s="1" t="str">
        <f>IFERROR(__xludf.DUMMYFUNCTION("SPLIT(A:A,"" "",TRUE,TRUE)"),"EN")</f>
        <v>EN</v>
      </c>
      <c r="F1964" s="1" t="str">
        <f>IFERROR(__xludf.DUMMYFUNCTION("""COMPUTED_VALUE"""),"P436")</f>
        <v>P436</v>
      </c>
      <c r="G1964" s="1">
        <f>IFERROR(__xludf.DUMMYFUNCTION("""COMPUTED_VALUE"""),294.0)</f>
        <v>294</v>
      </c>
    </row>
    <row r="1965">
      <c r="A1965" s="1" t="str">
        <f t="shared" si="1"/>
        <v>EN P5514 321</v>
      </c>
      <c r="C1965" s="1" t="str">
        <f t="shared" si="2"/>
        <v>PT P5514</v>
      </c>
      <c r="E1965" s="1" t="str">
        <f>IFERROR(__xludf.DUMMYFUNCTION("SPLIT(A:A,"" "",TRUE,TRUE)"),"EN")</f>
        <v>EN</v>
      </c>
      <c r="F1965" s="1" t="str">
        <f>IFERROR(__xludf.DUMMYFUNCTION("""COMPUTED_VALUE"""),"P5514")</f>
        <v>P5514</v>
      </c>
      <c r="G1965" s="1">
        <f>IFERROR(__xludf.DUMMYFUNCTION("""COMPUTED_VALUE"""),321.0)</f>
        <v>321</v>
      </c>
    </row>
    <row r="1966">
      <c r="A1966" s="1" t="str">
        <f t="shared" si="1"/>
        <v>EN P525 49</v>
      </c>
      <c r="C1966" s="1" t="str">
        <f t="shared" si="2"/>
        <v>PT P525</v>
      </c>
      <c r="E1966" s="1" t="str">
        <f>IFERROR(__xludf.DUMMYFUNCTION("SPLIT(A:A,"" "",TRUE,TRUE)"),"EN")</f>
        <v>EN</v>
      </c>
      <c r="F1966" s="1" t="str">
        <f>IFERROR(__xludf.DUMMYFUNCTION("""COMPUTED_VALUE"""),"P525")</f>
        <v>P525</v>
      </c>
      <c r="G1966" s="1">
        <f>IFERROR(__xludf.DUMMYFUNCTION("""COMPUTED_VALUE"""),49.0)</f>
        <v>49</v>
      </c>
    </row>
    <row r="1967">
      <c r="A1967" s="1" t="str">
        <f t="shared" si="1"/>
        <v>EN P1475 307</v>
      </c>
      <c r="C1967" s="1" t="str">
        <f t="shared" si="2"/>
        <v>PT P1475</v>
      </c>
      <c r="E1967" s="1" t="str">
        <f>IFERROR(__xludf.DUMMYFUNCTION("SPLIT(A:A,"" "",TRUE,TRUE)"),"EN")</f>
        <v>EN</v>
      </c>
      <c r="F1967" s="1" t="str">
        <f>IFERROR(__xludf.DUMMYFUNCTION("""COMPUTED_VALUE"""),"P1475")</f>
        <v>P1475</v>
      </c>
      <c r="G1967" s="1">
        <f>IFERROR(__xludf.DUMMYFUNCTION("""COMPUTED_VALUE"""),307.0)</f>
        <v>307</v>
      </c>
    </row>
    <row r="1968">
      <c r="A1968" s="1" t="str">
        <f t="shared" si="1"/>
        <v>EN P4709 78</v>
      </c>
      <c r="C1968" s="1" t="str">
        <f t="shared" si="2"/>
        <v>PT P4709</v>
      </c>
      <c r="E1968" s="1" t="str">
        <f>IFERROR(__xludf.DUMMYFUNCTION("SPLIT(A:A,"" "",TRUE,TRUE)"),"EN")</f>
        <v>EN</v>
      </c>
      <c r="F1968" s="1" t="str">
        <f>IFERROR(__xludf.DUMMYFUNCTION("""COMPUTED_VALUE"""),"P4709")</f>
        <v>P4709</v>
      </c>
      <c r="G1968" s="1">
        <f>IFERROR(__xludf.DUMMYFUNCTION("""COMPUTED_VALUE"""),78.0)</f>
        <v>78</v>
      </c>
    </row>
    <row r="1969">
      <c r="A1969" s="1" t="str">
        <f t="shared" si="1"/>
        <v>EN P4661 277</v>
      </c>
      <c r="C1969" s="1" t="str">
        <f t="shared" si="2"/>
        <v>PT P4661</v>
      </c>
      <c r="E1969" s="1" t="str">
        <f>IFERROR(__xludf.DUMMYFUNCTION("SPLIT(A:A,"" "",TRUE,TRUE)"),"EN")</f>
        <v>EN</v>
      </c>
      <c r="F1969" s="1" t="str">
        <f>IFERROR(__xludf.DUMMYFUNCTION("""COMPUTED_VALUE"""),"P4661")</f>
        <v>P4661</v>
      </c>
      <c r="G1969" s="1">
        <f>IFERROR(__xludf.DUMMYFUNCTION("""COMPUTED_VALUE"""),277.0)</f>
        <v>277</v>
      </c>
    </row>
    <row r="1970">
      <c r="A1970" s="1" t="str">
        <f t="shared" si="1"/>
        <v>EN P1619 255</v>
      </c>
      <c r="C1970" s="1" t="str">
        <f t="shared" si="2"/>
        <v>PT P1619</v>
      </c>
      <c r="E1970" s="1" t="str">
        <f>IFERROR(__xludf.DUMMYFUNCTION("SPLIT(A:A,"" "",TRUE,TRUE)"),"EN")</f>
        <v>EN</v>
      </c>
      <c r="F1970" s="1" t="str">
        <f>IFERROR(__xludf.DUMMYFUNCTION("""COMPUTED_VALUE"""),"P1619")</f>
        <v>P1619</v>
      </c>
      <c r="G1970" s="1">
        <f>IFERROR(__xludf.DUMMYFUNCTION("""COMPUTED_VALUE"""),255.0)</f>
        <v>255</v>
      </c>
    </row>
    <row r="1971">
      <c r="A1971" s="1" t="str">
        <f t="shared" si="1"/>
        <v>EN P4813 384</v>
      </c>
      <c r="C1971" s="1" t="str">
        <f t="shared" si="2"/>
        <v>PT P4813</v>
      </c>
      <c r="E1971" s="1" t="str">
        <f>IFERROR(__xludf.DUMMYFUNCTION("SPLIT(A:A,"" "",TRUE,TRUE)"),"EN")</f>
        <v>EN</v>
      </c>
      <c r="F1971" s="1" t="str">
        <f>IFERROR(__xludf.DUMMYFUNCTION("""COMPUTED_VALUE"""),"P4813")</f>
        <v>P4813</v>
      </c>
      <c r="G1971" s="1">
        <f>IFERROR(__xludf.DUMMYFUNCTION("""COMPUTED_VALUE"""),384.0)</f>
        <v>384</v>
      </c>
    </row>
    <row r="1972">
      <c r="A1972" s="1" t="str">
        <f t="shared" si="1"/>
        <v>EN P4009 374</v>
      </c>
      <c r="C1972" s="1" t="str">
        <f t="shared" si="2"/>
        <v>PT P4009</v>
      </c>
      <c r="E1972" s="1" t="str">
        <f>IFERROR(__xludf.DUMMYFUNCTION("SPLIT(A:A,"" "",TRUE,TRUE)"),"EN")</f>
        <v>EN</v>
      </c>
      <c r="F1972" s="1" t="str">
        <f>IFERROR(__xludf.DUMMYFUNCTION("""COMPUTED_VALUE"""),"P4009")</f>
        <v>P4009</v>
      </c>
      <c r="G1972" s="1">
        <f>IFERROR(__xludf.DUMMYFUNCTION("""COMPUTED_VALUE"""),374.0)</f>
        <v>374</v>
      </c>
    </row>
    <row r="1973">
      <c r="A1973" s="1" t="str">
        <f t="shared" si="1"/>
        <v>EN P4890 355</v>
      </c>
      <c r="C1973" s="1" t="str">
        <f t="shared" si="2"/>
        <v>PT P4890</v>
      </c>
      <c r="E1973" s="1" t="str">
        <f>IFERROR(__xludf.DUMMYFUNCTION("SPLIT(A:A,"" "",TRUE,TRUE)"),"EN")</f>
        <v>EN</v>
      </c>
      <c r="F1973" s="1" t="str">
        <f>IFERROR(__xludf.DUMMYFUNCTION("""COMPUTED_VALUE"""),"P4890")</f>
        <v>P4890</v>
      </c>
      <c r="G1973" s="1">
        <f>IFERROR(__xludf.DUMMYFUNCTION("""COMPUTED_VALUE"""),355.0)</f>
        <v>355</v>
      </c>
    </row>
    <row r="1974">
      <c r="A1974" s="1" t="str">
        <f t="shared" si="1"/>
        <v>EN P1655 153</v>
      </c>
      <c r="C1974" s="1" t="str">
        <f t="shared" si="2"/>
        <v>PT P1655</v>
      </c>
      <c r="E1974" s="1" t="str">
        <f>IFERROR(__xludf.DUMMYFUNCTION("SPLIT(A:A,"" "",TRUE,TRUE)"),"EN")</f>
        <v>EN</v>
      </c>
      <c r="F1974" s="1" t="str">
        <f>IFERROR(__xludf.DUMMYFUNCTION("""COMPUTED_VALUE"""),"P1655")</f>
        <v>P1655</v>
      </c>
      <c r="G1974" s="1">
        <f>IFERROR(__xludf.DUMMYFUNCTION("""COMPUTED_VALUE"""),153.0)</f>
        <v>153</v>
      </c>
    </row>
    <row r="1975">
      <c r="A1975" s="1" t="str">
        <f t="shared" si="1"/>
        <v>EN P5812 388</v>
      </c>
      <c r="C1975" s="1" t="str">
        <f t="shared" si="2"/>
        <v>PT P5812</v>
      </c>
      <c r="E1975" s="1" t="str">
        <f>IFERROR(__xludf.DUMMYFUNCTION("SPLIT(A:A,"" "",TRUE,TRUE)"),"EN")</f>
        <v>EN</v>
      </c>
      <c r="F1975" s="1" t="str">
        <f>IFERROR(__xludf.DUMMYFUNCTION("""COMPUTED_VALUE"""),"P5812")</f>
        <v>P5812</v>
      </c>
      <c r="G1975" s="1">
        <f>IFERROR(__xludf.DUMMYFUNCTION("""COMPUTED_VALUE"""),388.0)</f>
        <v>388</v>
      </c>
    </row>
    <row r="1976">
      <c r="A1976" s="1" t="str">
        <f t="shared" si="1"/>
        <v>EN P1682 33</v>
      </c>
      <c r="C1976" s="1" t="str">
        <f t="shared" si="2"/>
        <v>PT P1682</v>
      </c>
      <c r="E1976" s="1" t="str">
        <f>IFERROR(__xludf.DUMMYFUNCTION("SPLIT(A:A,"" "",TRUE,TRUE)"),"EN")</f>
        <v>EN</v>
      </c>
      <c r="F1976" s="1" t="str">
        <f>IFERROR(__xludf.DUMMYFUNCTION("""COMPUTED_VALUE"""),"P1682")</f>
        <v>P1682</v>
      </c>
      <c r="G1976" s="1">
        <f>IFERROR(__xludf.DUMMYFUNCTION("""COMPUTED_VALUE"""),33.0)</f>
        <v>33</v>
      </c>
    </row>
    <row r="1977">
      <c r="A1977" s="1" t="str">
        <f t="shared" si="1"/>
        <v>EN P3700 211</v>
      </c>
      <c r="C1977" s="1" t="str">
        <f t="shared" si="2"/>
        <v>PT P3700</v>
      </c>
      <c r="E1977" s="1" t="str">
        <f>IFERROR(__xludf.DUMMYFUNCTION("SPLIT(A:A,"" "",TRUE,TRUE)"),"EN")</f>
        <v>EN</v>
      </c>
      <c r="F1977" s="1" t="str">
        <f>IFERROR(__xludf.DUMMYFUNCTION("""COMPUTED_VALUE"""),"P3700")</f>
        <v>P3700</v>
      </c>
      <c r="G1977" s="1">
        <f>IFERROR(__xludf.DUMMYFUNCTION("""COMPUTED_VALUE"""),211.0)</f>
        <v>211</v>
      </c>
    </row>
    <row r="1978">
      <c r="A1978" s="1" t="str">
        <f t="shared" si="1"/>
        <v>EN P3410 293</v>
      </c>
      <c r="C1978" s="1" t="str">
        <f t="shared" si="2"/>
        <v>PT P3410</v>
      </c>
      <c r="E1978" s="1" t="str">
        <f>IFERROR(__xludf.DUMMYFUNCTION("SPLIT(A:A,"" "",TRUE,TRUE)"),"EN")</f>
        <v>EN</v>
      </c>
      <c r="F1978" s="1" t="str">
        <f>IFERROR(__xludf.DUMMYFUNCTION("""COMPUTED_VALUE"""),"P3410")</f>
        <v>P3410</v>
      </c>
      <c r="G1978" s="1">
        <f>IFERROR(__xludf.DUMMYFUNCTION("""COMPUTED_VALUE"""),293.0)</f>
        <v>293</v>
      </c>
    </row>
    <row r="1979">
      <c r="A1979" s="1" t="str">
        <f t="shared" si="1"/>
        <v>EN P1897 74</v>
      </c>
      <c r="C1979" s="1" t="str">
        <f t="shared" si="2"/>
        <v>PT P1897</v>
      </c>
      <c r="E1979" s="1" t="str">
        <f>IFERROR(__xludf.DUMMYFUNCTION("SPLIT(A:A,"" "",TRUE,TRUE)"),"EN")</f>
        <v>EN</v>
      </c>
      <c r="F1979" s="1" t="str">
        <f>IFERROR(__xludf.DUMMYFUNCTION("""COMPUTED_VALUE"""),"P1897")</f>
        <v>P1897</v>
      </c>
      <c r="G1979" s="1">
        <f>IFERROR(__xludf.DUMMYFUNCTION("""COMPUTED_VALUE"""),74.0)</f>
        <v>74</v>
      </c>
    </row>
    <row r="1980">
      <c r="A1980" s="1" t="str">
        <f t="shared" si="1"/>
        <v>EN P4162 140</v>
      </c>
      <c r="C1980" s="1" t="str">
        <f t="shared" si="2"/>
        <v>PT P4162</v>
      </c>
      <c r="E1980" s="1" t="str">
        <f>IFERROR(__xludf.DUMMYFUNCTION("SPLIT(A:A,"" "",TRUE,TRUE)"),"EN")</f>
        <v>EN</v>
      </c>
      <c r="F1980" s="1" t="str">
        <f>IFERROR(__xludf.DUMMYFUNCTION("""COMPUTED_VALUE"""),"P4162")</f>
        <v>P4162</v>
      </c>
      <c r="G1980" s="1">
        <f>IFERROR(__xludf.DUMMYFUNCTION("""COMPUTED_VALUE"""),140.0)</f>
        <v>140</v>
      </c>
    </row>
    <row r="1981">
      <c r="A1981" s="1" t="str">
        <f t="shared" si="1"/>
        <v>EN P61 125</v>
      </c>
      <c r="C1981" s="1" t="str">
        <f t="shared" si="2"/>
        <v>PT P61</v>
      </c>
      <c r="E1981" s="1" t="str">
        <f>IFERROR(__xludf.DUMMYFUNCTION("SPLIT(A:A,"" "",TRUE,TRUE)"),"EN")</f>
        <v>EN</v>
      </c>
      <c r="F1981" s="1" t="str">
        <f>IFERROR(__xludf.DUMMYFUNCTION("""COMPUTED_VALUE"""),"P61")</f>
        <v>P61</v>
      </c>
      <c r="G1981" s="1">
        <f>IFERROR(__xludf.DUMMYFUNCTION("""COMPUTED_VALUE"""),125.0)</f>
        <v>125</v>
      </c>
    </row>
    <row r="1982">
      <c r="A1982" s="1" t="str">
        <f t="shared" si="1"/>
        <v>EN P2566 113</v>
      </c>
      <c r="C1982" s="1" t="str">
        <f t="shared" si="2"/>
        <v>PT P2566</v>
      </c>
      <c r="E1982" s="1" t="str">
        <f>IFERROR(__xludf.DUMMYFUNCTION("SPLIT(A:A,"" "",TRUE,TRUE)"),"EN")</f>
        <v>EN</v>
      </c>
      <c r="F1982" s="1" t="str">
        <f>IFERROR(__xludf.DUMMYFUNCTION("""COMPUTED_VALUE"""),"P2566")</f>
        <v>P2566</v>
      </c>
      <c r="G1982" s="1">
        <f>IFERROR(__xludf.DUMMYFUNCTION("""COMPUTED_VALUE"""),113.0)</f>
        <v>113</v>
      </c>
    </row>
    <row r="1983">
      <c r="A1983" s="1" t="str">
        <f t="shared" si="1"/>
        <v>EN P4259 118</v>
      </c>
      <c r="C1983" s="1" t="str">
        <f t="shared" si="2"/>
        <v>PT P4259</v>
      </c>
      <c r="E1983" s="1" t="str">
        <f>IFERROR(__xludf.DUMMYFUNCTION("SPLIT(A:A,"" "",TRUE,TRUE)"),"EN")</f>
        <v>EN</v>
      </c>
      <c r="F1983" s="1" t="str">
        <f>IFERROR(__xludf.DUMMYFUNCTION("""COMPUTED_VALUE"""),"P4259")</f>
        <v>P4259</v>
      </c>
      <c r="G1983" s="1">
        <f>IFERROR(__xludf.DUMMYFUNCTION("""COMPUTED_VALUE"""),118.0)</f>
        <v>118</v>
      </c>
    </row>
    <row r="1984">
      <c r="A1984" s="1" t="str">
        <f t="shared" si="1"/>
        <v>EN P2611 132</v>
      </c>
      <c r="C1984" s="1" t="str">
        <f t="shared" si="2"/>
        <v>PT P2611</v>
      </c>
      <c r="E1984" s="1" t="str">
        <f>IFERROR(__xludf.DUMMYFUNCTION("SPLIT(A:A,"" "",TRUE,TRUE)"),"EN")</f>
        <v>EN</v>
      </c>
      <c r="F1984" s="1" t="str">
        <f>IFERROR(__xludf.DUMMYFUNCTION("""COMPUTED_VALUE"""),"P2611")</f>
        <v>P2611</v>
      </c>
      <c r="G1984" s="1">
        <f>IFERROR(__xludf.DUMMYFUNCTION("""COMPUTED_VALUE"""),132.0)</f>
        <v>132</v>
      </c>
    </row>
    <row r="1985">
      <c r="A1985" s="1" t="str">
        <f t="shared" si="1"/>
        <v>EN P5349 50</v>
      </c>
      <c r="C1985" s="1" t="str">
        <f t="shared" si="2"/>
        <v>PT P5349</v>
      </c>
      <c r="E1985" s="1" t="str">
        <f>IFERROR(__xludf.DUMMYFUNCTION("SPLIT(A:A,"" "",TRUE,TRUE)"),"EN")</f>
        <v>EN</v>
      </c>
      <c r="F1985" s="1" t="str">
        <f>IFERROR(__xludf.DUMMYFUNCTION("""COMPUTED_VALUE"""),"P5349")</f>
        <v>P5349</v>
      </c>
      <c r="G1985" s="1">
        <f>IFERROR(__xludf.DUMMYFUNCTION("""COMPUTED_VALUE"""),50.0)</f>
        <v>50</v>
      </c>
    </row>
    <row r="1986">
      <c r="A1986" s="1" t="str">
        <f t="shared" si="1"/>
        <v>EN P3199 400</v>
      </c>
      <c r="C1986" s="1" t="str">
        <f t="shared" si="2"/>
        <v>PT P3199</v>
      </c>
      <c r="E1986" s="1" t="str">
        <f>IFERROR(__xludf.DUMMYFUNCTION("SPLIT(A:A,"" "",TRUE,TRUE)"),"EN")</f>
        <v>EN</v>
      </c>
      <c r="F1986" s="1" t="str">
        <f>IFERROR(__xludf.DUMMYFUNCTION("""COMPUTED_VALUE"""),"P3199")</f>
        <v>P3199</v>
      </c>
      <c r="G1986" s="1">
        <f>IFERROR(__xludf.DUMMYFUNCTION("""COMPUTED_VALUE"""),400.0)</f>
        <v>400</v>
      </c>
    </row>
    <row r="1987">
      <c r="A1987" s="1" t="str">
        <f t="shared" si="1"/>
        <v>EN P5987 268</v>
      </c>
      <c r="C1987" s="1" t="str">
        <f t="shared" si="2"/>
        <v>PT P5987</v>
      </c>
      <c r="E1987" s="1" t="str">
        <f>IFERROR(__xludf.DUMMYFUNCTION("SPLIT(A:A,"" "",TRUE,TRUE)"),"EN")</f>
        <v>EN</v>
      </c>
      <c r="F1987" s="1" t="str">
        <f>IFERROR(__xludf.DUMMYFUNCTION("""COMPUTED_VALUE"""),"P5987")</f>
        <v>P5987</v>
      </c>
      <c r="G1987" s="1">
        <f>IFERROR(__xludf.DUMMYFUNCTION("""COMPUTED_VALUE"""),268.0)</f>
        <v>268</v>
      </c>
    </row>
    <row r="1988">
      <c r="A1988" s="1" t="str">
        <f t="shared" si="1"/>
        <v>EN P4019 199</v>
      </c>
      <c r="C1988" s="1" t="str">
        <f t="shared" si="2"/>
        <v>PT P4019</v>
      </c>
      <c r="E1988" s="1" t="str">
        <f>IFERROR(__xludf.DUMMYFUNCTION("SPLIT(A:A,"" "",TRUE,TRUE)"),"EN")</f>
        <v>EN</v>
      </c>
      <c r="F1988" s="1" t="str">
        <f>IFERROR(__xludf.DUMMYFUNCTION("""COMPUTED_VALUE"""),"P4019")</f>
        <v>P4019</v>
      </c>
      <c r="G1988" s="1">
        <f>IFERROR(__xludf.DUMMYFUNCTION("""COMPUTED_VALUE"""),199.0)</f>
        <v>199</v>
      </c>
    </row>
    <row r="1989">
      <c r="A1989" s="1" t="str">
        <f t="shared" si="1"/>
        <v>EN P5291 276</v>
      </c>
      <c r="C1989" s="1" t="str">
        <f t="shared" si="2"/>
        <v>PT P5291</v>
      </c>
      <c r="E1989" s="1" t="str">
        <f>IFERROR(__xludf.DUMMYFUNCTION("SPLIT(A:A,"" "",TRUE,TRUE)"),"EN")</f>
        <v>EN</v>
      </c>
      <c r="F1989" s="1" t="str">
        <f>IFERROR(__xludf.DUMMYFUNCTION("""COMPUTED_VALUE"""),"P5291")</f>
        <v>P5291</v>
      </c>
      <c r="G1989" s="1">
        <f>IFERROR(__xludf.DUMMYFUNCTION("""COMPUTED_VALUE"""),276.0)</f>
        <v>276</v>
      </c>
    </row>
    <row r="1990">
      <c r="A1990" s="1" t="str">
        <f t="shared" si="1"/>
        <v>EN P1440 130</v>
      </c>
      <c r="C1990" s="1" t="str">
        <f t="shared" si="2"/>
        <v>PT P1440</v>
      </c>
      <c r="E1990" s="1" t="str">
        <f>IFERROR(__xludf.DUMMYFUNCTION("SPLIT(A:A,"" "",TRUE,TRUE)"),"EN")</f>
        <v>EN</v>
      </c>
      <c r="F1990" s="1" t="str">
        <f>IFERROR(__xludf.DUMMYFUNCTION("""COMPUTED_VALUE"""),"P1440")</f>
        <v>P1440</v>
      </c>
      <c r="G1990" s="1">
        <f>IFERROR(__xludf.DUMMYFUNCTION("""COMPUTED_VALUE"""),130.0)</f>
        <v>130</v>
      </c>
    </row>
    <row r="1991">
      <c r="A1991" s="1" t="str">
        <f t="shared" si="1"/>
        <v>EN P4638 216</v>
      </c>
      <c r="C1991" s="1" t="str">
        <f t="shared" si="2"/>
        <v>PT P4638</v>
      </c>
      <c r="E1991" s="1" t="str">
        <f>IFERROR(__xludf.DUMMYFUNCTION("SPLIT(A:A,"" "",TRUE,TRUE)"),"EN")</f>
        <v>EN</v>
      </c>
      <c r="F1991" s="1" t="str">
        <f>IFERROR(__xludf.DUMMYFUNCTION("""COMPUTED_VALUE"""),"P4638")</f>
        <v>P4638</v>
      </c>
      <c r="G1991" s="1">
        <f>IFERROR(__xludf.DUMMYFUNCTION("""COMPUTED_VALUE"""),216.0)</f>
        <v>216</v>
      </c>
    </row>
    <row r="1992">
      <c r="A1992" s="1" t="str">
        <f t="shared" si="1"/>
        <v>EN P3575 380</v>
      </c>
      <c r="C1992" s="1" t="str">
        <f t="shared" si="2"/>
        <v>PT P3575</v>
      </c>
      <c r="E1992" s="1" t="str">
        <f>IFERROR(__xludf.DUMMYFUNCTION("SPLIT(A:A,"" "",TRUE,TRUE)"),"EN")</f>
        <v>EN</v>
      </c>
      <c r="F1992" s="1" t="str">
        <f>IFERROR(__xludf.DUMMYFUNCTION("""COMPUTED_VALUE"""),"P3575")</f>
        <v>P3575</v>
      </c>
      <c r="G1992" s="1">
        <f>IFERROR(__xludf.DUMMYFUNCTION("""COMPUTED_VALUE"""),380.0)</f>
        <v>380</v>
      </c>
    </row>
    <row r="1993">
      <c r="A1993" s="1" t="str">
        <f t="shared" si="1"/>
        <v>EN P2147 131</v>
      </c>
      <c r="C1993" s="1" t="str">
        <f t="shared" si="2"/>
        <v>PT P2147</v>
      </c>
      <c r="E1993" s="1" t="str">
        <f>IFERROR(__xludf.DUMMYFUNCTION("SPLIT(A:A,"" "",TRUE,TRUE)"),"EN")</f>
        <v>EN</v>
      </c>
      <c r="F1993" s="1" t="str">
        <f>IFERROR(__xludf.DUMMYFUNCTION("""COMPUTED_VALUE"""),"P2147")</f>
        <v>P2147</v>
      </c>
      <c r="G1993" s="1">
        <f>IFERROR(__xludf.DUMMYFUNCTION("""COMPUTED_VALUE"""),131.0)</f>
        <v>131</v>
      </c>
    </row>
    <row r="1994">
      <c r="A1994" s="1" t="str">
        <f t="shared" si="1"/>
        <v>EN P3899 157</v>
      </c>
      <c r="C1994" s="1" t="str">
        <f t="shared" si="2"/>
        <v>PT P3899</v>
      </c>
      <c r="E1994" s="1" t="str">
        <f>IFERROR(__xludf.DUMMYFUNCTION("SPLIT(A:A,"" "",TRUE,TRUE)"),"EN")</f>
        <v>EN</v>
      </c>
      <c r="F1994" s="1" t="str">
        <f>IFERROR(__xludf.DUMMYFUNCTION("""COMPUTED_VALUE"""),"P3899")</f>
        <v>P3899</v>
      </c>
      <c r="G1994" s="1">
        <f>IFERROR(__xludf.DUMMYFUNCTION("""COMPUTED_VALUE"""),157.0)</f>
        <v>157</v>
      </c>
    </row>
    <row r="1995">
      <c r="A1995" s="1" t="str">
        <f t="shared" si="1"/>
        <v>EN P5199 73</v>
      </c>
      <c r="C1995" s="1" t="str">
        <f t="shared" si="2"/>
        <v>PT P5199</v>
      </c>
      <c r="E1995" s="1" t="str">
        <f>IFERROR(__xludf.DUMMYFUNCTION("SPLIT(A:A,"" "",TRUE,TRUE)"),"EN")</f>
        <v>EN</v>
      </c>
      <c r="F1995" s="1" t="str">
        <f>IFERROR(__xludf.DUMMYFUNCTION("""COMPUTED_VALUE"""),"P5199")</f>
        <v>P5199</v>
      </c>
      <c r="G1995" s="1">
        <f>IFERROR(__xludf.DUMMYFUNCTION("""COMPUTED_VALUE"""),73.0)</f>
        <v>73</v>
      </c>
    </row>
    <row r="1996">
      <c r="A1996" s="1" t="str">
        <f t="shared" si="1"/>
        <v>EN P1667 85</v>
      </c>
      <c r="C1996" s="1" t="str">
        <f t="shared" si="2"/>
        <v>PT P1667</v>
      </c>
      <c r="E1996" s="1" t="str">
        <f>IFERROR(__xludf.DUMMYFUNCTION("SPLIT(A:A,"" "",TRUE,TRUE)"),"EN")</f>
        <v>EN</v>
      </c>
      <c r="F1996" s="1" t="str">
        <f>IFERROR(__xludf.DUMMYFUNCTION("""COMPUTED_VALUE"""),"P1667")</f>
        <v>P1667</v>
      </c>
      <c r="G1996" s="1">
        <f>IFERROR(__xludf.DUMMYFUNCTION("""COMPUTED_VALUE"""),85.0)</f>
        <v>85</v>
      </c>
    </row>
    <row r="1997">
      <c r="A1997" s="1" t="str">
        <f t="shared" si="1"/>
        <v>EN P3819 84</v>
      </c>
      <c r="C1997" s="1" t="str">
        <f t="shared" si="2"/>
        <v>PT P3819</v>
      </c>
      <c r="E1997" s="1" t="str">
        <f>IFERROR(__xludf.DUMMYFUNCTION("SPLIT(A:A,"" "",TRUE,TRUE)"),"EN")</f>
        <v>EN</v>
      </c>
      <c r="F1997" s="1" t="str">
        <f>IFERROR(__xludf.DUMMYFUNCTION("""COMPUTED_VALUE"""),"P3819")</f>
        <v>P3819</v>
      </c>
      <c r="G1997" s="1">
        <f>IFERROR(__xludf.DUMMYFUNCTION("""COMPUTED_VALUE"""),84.0)</f>
        <v>84</v>
      </c>
    </row>
    <row r="1998">
      <c r="A1998" s="1" t="str">
        <f t="shared" si="1"/>
        <v>EN P4944 325</v>
      </c>
      <c r="C1998" s="1" t="str">
        <f t="shared" si="2"/>
        <v>PT P4944</v>
      </c>
      <c r="E1998" s="1" t="str">
        <f>IFERROR(__xludf.DUMMYFUNCTION("SPLIT(A:A,"" "",TRUE,TRUE)"),"EN")</f>
        <v>EN</v>
      </c>
      <c r="F1998" s="1" t="str">
        <f>IFERROR(__xludf.DUMMYFUNCTION("""COMPUTED_VALUE"""),"P4944")</f>
        <v>P4944</v>
      </c>
      <c r="G1998" s="1">
        <f>IFERROR(__xludf.DUMMYFUNCTION("""COMPUTED_VALUE"""),325.0)</f>
        <v>325</v>
      </c>
    </row>
    <row r="1999">
      <c r="A1999" s="1" t="str">
        <f t="shared" si="1"/>
        <v>EN P2903 261</v>
      </c>
      <c r="C1999" s="1" t="str">
        <f t="shared" si="2"/>
        <v>PT P2903</v>
      </c>
      <c r="E1999" s="1" t="str">
        <f>IFERROR(__xludf.DUMMYFUNCTION("SPLIT(A:A,"" "",TRUE,TRUE)"),"EN")</f>
        <v>EN</v>
      </c>
      <c r="F1999" s="1" t="str">
        <f>IFERROR(__xludf.DUMMYFUNCTION("""COMPUTED_VALUE"""),"P2903")</f>
        <v>P2903</v>
      </c>
      <c r="G1999" s="1">
        <f>IFERROR(__xludf.DUMMYFUNCTION("""COMPUTED_VALUE"""),261.0)</f>
        <v>261</v>
      </c>
    </row>
    <row r="2000">
      <c r="A2000" s="1" t="str">
        <f t="shared" si="1"/>
        <v>EN P2332 274</v>
      </c>
      <c r="C2000" s="1" t="str">
        <f t="shared" si="2"/>
        <v>PT P2332</v>
      </c>
      <c r="E2000" s="1" t="str">
        <f>IFERROR(__xludf.DUMMYFUNCTION("SPLIT(A:A,"" "",TRUE,TRUE)"),"EN")</f>
        <v>EN</v>
      </c>
      <c r="F2000" s="1" t="str">
        <f>IFERROR(__xludf.DUMMYFUNCTION("""COMPUTED_VALUE"""),"P2332")</f>
        <v>P2332</v>
      </c>
      <c r="G2000" s="1">
        <f>IFERROR(__xludf.DUMMYFUNCTION("""COMPUTED_VALUE"""),274.0)</f>
        <v>274</v>
      </c>
    </row>
    <row r="2001">
      <c r="A2001" s="1" t="str">
        <f t="shared" si="1"/>
        <v>EN P2118 298</v>
      </c>
      <c r="C2001" s="1" t="str">
        <f t="shared" si="2"/>
        <v>PT P2118</v>
      </c>
      <c r="E2001" s="1" t="str">
        <f>IFERROR(__xludf.DUMMYFUNCTION("SPLIT(A:A,"" "",TRUE,TRUE)"),"EN")</f>
        <v>EN</v>
      </c>
      <c r="F2001" s="1" t="str">
        <f>IFERROR(__xludf.DUMMYFUNCTION("""COMPUTED_VALUE"""),"P2118")</f>
        <v>P2118</v>
      </c>
      <c r="G2001" s="1">
        <f>IFERROR(__xludf.DUMMYFUNCTION("""COMPUTED_VALUE"""),298.0)</f>
        <v>298</v>
      </c>
    </row>
    <row r="2002">
      <c r="A2002" s="1" t="str">
        <f t="shared" si="1"/>
        <v>EN P4407 292</v>
      </c>
      <c r="C2002" s="1" t="str">
        <f t="shared" si="2"/>
        <v>PT P4407</v>
      </c>
      <c r="E2002" s="1" t="str">
        <f>IFERROR(__xludf.DUMMYFUNCTION("SPLIT(A:A,"" "",TRUE,TRUE)"),"EN")</f>
        <v>EN</v>
      </c>
      <c r="F2002" s="1" t="str">
        <f>IFERROR(__xludf.DUMMYFUNCTION("""COMPUTED_VALUE"""),"P4407")</f>
        <v>P4407</v>
      </c>
      <c r="G2002" s="1">
        <f>IFERROR(__xludf.DUMMYFUNCTION("""COMPUTED_VALUE"""),292.0)</f>
        <v>292</v>
      </c>
    </row>
    <row r="2003">
      <c r="A2003" s="1" t="str">
        <f t="shared" si="1"/>
        <v>EN P866 316</v>
      </c>
      <c r="C2003" s="1" t="str">
        <f t="shared" si="2"/>
        <v>PT P866</v>
      </c>
      <c r="E2003" s="1" t="str">
        <f>IFERROR(__xludf.DUMMYFUNCTION("SPLIT(A:A,"" "",TRUE,TRUE)"),"EN")</f>
        <v>EN</v>
      </c>
      <c r="F2003" s="1" t="str">
        <f>IFERROR(__xludf.DUMMYFUNCTION("""COMPUTED_VALUE"""),"P866")</f>
        <v>P866</v>
      </c>
      <c r="G2003" s="1">
        <f>IFERROR(__xludf.DUMMYFUNCTION("""COMPUTED_VALUE"""),316.0)</f>
        <v>316</v>
      </c>
    </row>
    <row r="2004">
      <c r="A2004" s="1" t="str">
        <f t="shared" si="1"/>
        <v>EN P3502 214</v>
      </c>
      <c r="C2004" s="1" t="str">
        <f t="shared" si="2"/>
        <v>PT P3502</v>
      </c>
      <c r="E2004" s="1" t="str">
        <f>IFERROR(__xludf.DUMMYFUNCTION("SPLIT(A:A,"" "",TRUE,TRUE)"),"EN")</f>
        <v>EN</v>
      </c>
      <c r="F2004" s="1" t="str">
        <f>IFERROR(__xludf.DUMMYFUNCTION("""COMPUTED_VALUE"""),"P3502")</f>
        <v>P3502</v>
      </c>
      <c r="G2004" s="1">
        <f>IFERROR(__xludf.DUMMYFUNCTION("""COMPUTED_VALUE"""),214.0)</f>
        <v>214</v>
      </c>
    </row>
    <row r="2005">
      <c r="A2005" s="1" t="str">
        <f t="shared" si="1"/>
        <v>EN P1883 386</v>
      </c>
      <c r="C2005" s="1" t="str">
        <f t="shared" si="2"/>
        <v>PT P1883</v>
      </c>
      <c r="E2005" s="1" t="str">
        <f>IFERROR(__xludf.DUMMYFUNCTION("SPLIT(A:A,"" "",TRUE,TRUE)"),"EN")</f>
        <v>EN</v>
      </c>
      <c r="F2005" s="1" t="str">
        <f>IFERROR(__xludf.DUMMYFUNCTION("""COMPUTED_VALUE"""),"P1883")</f>
        <v>P1883</v>
      </c>
      <c r="G2005" s="1">
        <f>IFERROR(__xludf.DUMMYFUNCTION("""COMPUTED_VALUE"""),386.0)</f>
        <v>386</v>
      </c>
    </row>
    <row r="2006">
      <c r="A2006" s="1" t="str">
        <f t="shared" si="1"/>
        <v>EN P4826 29</v>
      </c>
      <c r="C2006" s="1" t="str">
        <f t="shared" si="2"/>
        <v>PT P4826</v>
      </c>
      <c r="E2006" s="1" t="str">
        <f>IFERROR(__xludf.DUMMYFUNCTION("SPLIT(A:A,"" "",TRUE,TRUE)"),"EN")</f>
        <v>EN</v>
      </c>
      <c r="F2006" s="1" t="str">
        <f>IFERROR(__xludf.DUMMYFUNCTION("""COMPUTED_VALUE"""),"P4826")</f>
        <v>P4826</v>
      </c>
      <c r="G2006" s="1">
        <f>IFERROR(__xludf.DUMMYFUNCTION("""COMPUTED_VALUE"""),29.0)</f>
        <v>29</v>
      </c>
    </row>
    <row r="2007">
      <c r="A2007" s="1" t="str">
        <f t="shared" si="1"/>
        <v>EN P5001 208</v>
      </c>
      <c r="C2007" s="1" t="str">
        <f t="shared" si="2"/>
        <v>PT P5001</v>
      </c>
      <c r="E2007" s="1" t="str">
        <f>IFERROR(__xludf.DUMMYFUNCTION("SPLIT(A:A,"" "",TRUE,TRUE)"),"EN")</f>
        <v>EN</v>
      </c>
      <c r="F2007" s="1" t="str">
        <f>IFERROR(__xludf.DUMMYFUNCTION("""COMPUTED_VALUE"""),"P5001")</f>
        <v>P5001</v>
      </c>
      <c r="G2007" s="1">
        <f>IFERROR(__xludf.DUMMYFUNCTION("""COMPUTED_VALUE"""),208.0)</f>
        <v>208</v>
      </c>
    </row>
    <row r="2008">
      <c r="A2008" s="1" t="str">
        <f t="shared" si="1"/>
        <v>EN P2871 43</v>
      </c>
      <c r="C2008" s="1" t="str">
        <f t="shared" si="2"/>
        <v>PT P2871</v>
      </c>
      <c r="E2008" s="1" t="str">
        <f>IFERROR(__xludf.DUMMYFUNCTION("SPLIT(A:A,"" "",TRUE,TRUE)"),"EN")</f>
        <v>EN</v>
      </c>
      <c r="F2008" s="1" t="str">
        <f>IFERROR(__xludf.DUMMYFUNCTION("""COMPUTED_VALUE"""),"P2871")</f>
        <v>P2871</v>
      </c>
      <c r="G2008" s="1">
        <f>IFERROR(__xludf.DUMMYFUNCTION("""COMPUTED_VALUE"""),43.0)</f>
        <v>43</v>
      </c>
    </row>
    <row r="2009">
      <c r="A2009" s="1" t="str">
        <f t="shared" si="1"/>
        <v>EN P2174 18</v>
      </c>
      <c r="C2009" s="1" t="str">
        <f t="shared" si="2"/>
        <v>PT P2174</v>
      </c>
      <c r="E2009" s="1" t="str">
        <f>IFERROR(__xludf.DUMMYFUNCTION("SPLIT(A:A,"" "",TRUE,TRUE)"),"EN")</f>
        <v>EN</v>
      </c>
      <c r="F2009" s="1" t="str">
        <f>IFERROR(__xludf.DUMMYFUNCTION("""COMPUTED_VALUE"""),"P2174")</f>
        <v>P2174</v>
      </c>
      <c r="G2009" s="1">
        <f>IFERROR(__xludf.DUMMYFUNCTION("""COMPUTED_VALUE"""),18.0)</f>
        <v>18</v>
      </c>
    </row>
    <row r="2010">
      <c r="A2010" s="1" t="str">
        <f t="shared" si="1"/>
        <v>EN P780 80</v>
      </c>
      <c r="C2010" s="1" t="str">
        <f t="shared" si="2"/>
        <v>PT P780</v>
      </c>
      <c r="E2010" s="1" t="str">
        <f>IFERROR(__xludf.DUMMYFUNCTION("SPLIT(A:A,"" "",TRUE,TRUE)"),"EN")</f>
        <v>EN</v>
      </c>
      <c r="F2010" s="1" t="str">
        <f>IFERROR(__xludf.DUMMYFUNCTION("""COMPUTED_VALUE"""),"P780")</f>
        <v>P780</v>
      </c>
      <c r="G2010" s="1">
        <f>IFERROR(__xludf.DUMMYFUNCTION("""COMPUTED_VALUE"""),80.0)</f>
        <v>80</v>
      </c>
    </row>
    <row r="2011">
      <c r="A2011" s="1" t="str">
        <f t="shared" si="1"/>
        <v>EN P165 278</v>
      </c>
      <c r="C2011" s="1" t="str">
        <f t="shared" si="2"/>
        <v>PT P165</v>
      </c>
      <c r="E2011" s="1" t="str">
        <f>IFERROR(__xludf.DUMMYFUNCTION("SPLIT(A:A,"" "",TRUE,TRUE)"),"EN")</f>
        <v>EN</v>
      </c>
      <c r="F2011" s="1" t="str">
        <f>IFERROR(__xludf.DUMMYFUNCTION("""COMPUTED_VALUE"""),"P165")</f>
        <v>P165</v>
      </c>
      <c r="G2011" s="1">
        <f>IFERROR(__xludf.DUMMYFUNCTION("""COMPUTED_VALUE"""),278.0)</f>
        <v>278</v>
      </c>
    </row>
    <row r="2012">
      <c r="A2012" s="1" t="str">
        <f t="shared" si="1"/>
        <v>EN P2730 64</v>
      </c>
      <c r="C2012" s="1" t="str">
        <f t="shared" si="2"/>
        <v>PT P2730</v>
      </c>
      <c r="E2012" s="1" t="str">
        <f>IFERROR(__xludf.DUMMYFUNCTION("SPLIT(A:A,"" "",TRUE,TRUE)"),"EN")</f>
        <v>EN</v>
      </c>
      <c r="F2012" s="1" t="str">
        <f>IFERROR(__xludf.DUMMYFUNCTION("""COMPUTED_VALUE"""),"P2730")</f>
        <v>P2730</v>
      </c>
      <c r="G2012" s="1">
        <f>IFERROR(__xludf.DUMMYFUNCTION("""COMPUTED_VALUE"""),64.0)</f>
        <v>64</v>
      </c>
    </row>
    <row r="2013">
      <c r="A2013" s="1" t="str">
        <f t="shared" si="1"/>
        <v>EN P252 141</v>
      </c>
      <c r="C2013" s="1" t="str">
        <f t="shared" si="2"/>
        <v>PT P252</v>
      </c>
      <c r="E2013" s="1" t="str">
        <f>IFERROR(__xludf.DUMMYFUNCTION("SPLIT(A:A,"" "",TRUE,TRUE)"),"EN")</f>
        <v>EN</v>
      </c>
      <c r="F2013" s="1" t="str">
        <f>IFERROR(__xludf.DUMMYFUNCTION("""COMPUTED_VALUE"""),"P252")</f>
        <v>P252</v>
      </c>
      <c r="G2013" s="1">
        <f>IFERROR(__xludf.DUMMYFUNCTION("""COMPUTED_VALUE"""),141.0)</f>
        <v>141</v>
      </c>
    </row>
    <row r="2014">
      <c r="A2014" s="1" t="str">
        <f t="shared" si="1"/>
        <v>EN P4427 150</v>
      </c>
      <c r="C2014" s="1" t="str">
        <f t="shared" si="2"/>
        <v>PT P4427</v>
      </c>
      <c r="E2014" s="1" t="str">
        <f>IFERROR(__xludf.DUMMYFUNCTION("SPLIT(A:A,"" "",TRUE,TRUE)"),"EN")</f>
        <v>EN</v>
      </c>
      <c r="F2014" s="1" t="str">
        <f>IFERROR(__xludf.DUMMYFUNCTION("""COMPUTED_VALUE"""),"P4427")</f>
        <v>P4427</v>
      </c>
      <c r="G2014" s="1">
        <f>IFERROR(__xludf.DUMMYFUNCTION("""COMPUTED_VALUE"""),150.0)</f>
        <v>150</v>
      </c>
    </row>
    <row r="2015">
      <c r="A2015" s="1" t="str">
        <f t="shared" si="1"/>
        <v>EN P3014 394</v>
      </c>
      <c r="C2015" s="1" t="str">
        <f t="shared" si="2"/>
        <v>PT P3014</v>
      </c>
      <c r="E2015" s="1" t="str">
        <f>IFERROR(__xludf.DUMMYFUNCTION("SPLIT(A:A,"" "",TRUE,TRUE)"),"EN")</f>
        <v>EN</v>
      </c>
      <c r="F2015" s="1" t="str">
        <f>IFERROR(__xludf.DUMMYFUNCTION("""COMPUTED_VALUE"""),"P3014")</f>
        <v>P3014</v>
      </c>
      <c r="G2015" s="1">
        <f>IFERROR(__xludf.DUMMYFUNCTION("""COMPUTED_VALUE"""),394.0)</f>
        <v>394</v>
      </c>
    </row>
    <row r="2016">
      <c r="A2016" s="1" t="str">
        <f t="shared" si="1"/>
        <v>EN P4603 205</v>
      </c>
      <c r="C2016" s="1" t="str">
        <f t="shared" si="2"/>
        <v>PT P4603</v>
      </c>
      <c r="E2016" s="1" t="str">
        <f>IFERROR(__xludf.DUMMYFUNCTION("SPLIT(A:A,"" "",TRUE,TRUE)"),"EN")</f>
        <v>EN</v>
      </c>
      <c r="F2016" s="1" t="str">
        <f>IFERROR(__xludf.DUMMYFUNCTION("""COMPUTED_VALUE"""),"P4603")</f>
        <v>P4603</v>
      </c>
      <c r="G2016" s="1">
        <f>IFERROR(__xludf.DUMMYFUNCTION("""COMPUTED_VALUE"""),205.0)</f>
        <v>205</v>
      </c>
    </row>
    <row r="2017">
      <c r="A2017" s="1" t="str">
        <f t="shared" si="1"/>
        <v>EN P540 243</v>
      </c>
      <c r="C2017" s="1" t="str">
        <f t="shared" si="2"/>
        <v>PT P540</v>
      </c>
      <c r="E2017" s="1" t="str">
        <f>IFERROR(__xludf.DUMMYFUNCTION("SPLIT(A:A,"" "",TRUE,TRUE)"),"EN")</f>
        <v>EN</v>
      </c>
      <c r="F2017" s="1" t="str">
        <f>IFERROR(__xludf.DUMMYFUNCTION("""COMPUTED_VALUE"""),"P540")</f>
        <v>P540</v>
      </c>
      <c r="G2017" s="1">
        <f>IFERROR(__xludf.DUMMYFUNCTION("""COMPUTED_VALUE"""),243.0)</f>
        <v>243</v>
      </c>
    </row>
    <row r="2018">
      <c r="A2018" s="1" t="str">
        <f t="shared" si="1"/>
        <v>EN P2818 310</v>
      </c>
      <c r="C2018" s="1" t="str">
        <f t="shared" si="2"/>
        <v>PT P2818</v>
      </c>
      <c r="E2018" s="1" t="str">
        <f>IFERROR(__xludf.DUMMYFUNCTION("SPLIT(A:A,"" "",TRUE,TRUE)"),"EN")</f>
        <v>EN</v>
      </c>
      <c r="F2018" s="1" t="str">
        <f>IFERROR(__xludf.DUMMYFUNCTION("""COMPUTED_VALUE"""),"P2818")</f>
        <v>P2818</v>
      </c>
      <c r="G2018" s="1">
        <f>IFERROR(__xludf.DUMMYFUNCTION("""COMPUTED_VALUE"""),310.0)</f>
        <v>310</v>
      </c>
    </row>
    <row r="2019">
      <c r="A2019" s="1" t="str">
        <f t="shared" si="1"/>
        <v>EN P513 223</v>
      </c>
      <c r="C2019" s="1" t="str">
        <f t="shared" si="2"/>
        <v>PT P513</v>
      </c>
      <c r="E2019" s="1" t="str">
        <f>IFERROR(__xludf.DUMMYFUNCTION("SPLIT(A:A,"" "",TRUE,TRUE)"),"EN")</f>
        <v>EN</v>
      </c>
      <c r="F2019" s="1" t="str">
        <f>IFERROR(__xludf.DUMMYFUNCTION("""COMPUTED_VALUE"""),"P513")</f>
        <v>P513</v>
      </c>
      <c r="G2019" s="1">
        <f>IFERROR(__xludf.DUMMYFUNCTION("""COMPUTED_VALUE"""),223.0)</f>
        <v>223</v>
      </c>
    </row>
    <row r="2020">
      <c r="A2020" s="1" t="str">
        <f t="shared" si="1"/>
        <v>EN P4011 360</v>
      </c>
      <c r="C2020" s="1" t="str">
        <f t="shared" si="2"/>
        <v>PT P4011</v>
      </c>
      <c r="E2020" s="1" t="str">
        <f>IFERROR(__xludf.DUMMYFUNCTION("SPLIT(A:A,"" "",TRUE,TRUE)"),"EN")</f>
        <v>EN</v>
      </c>
      <c r="F2020" s="1" t="str">
        <f>IFERROR(__xludf.DUMMYFUNCTION("""COMPUTED_VALUE"""),"P4011")</f>
        <v>P4011</v>
      </c>
      <c r="G2020" s="1">
        <f>IFERROR(__xludf.DUMMYFUNCTION("""COMPUTED_VALUE"""),360.0)</f>
        <v>360</v>
      </c>
    </row>
    <row r="2021">
      <c r="A2021" s="1" t="str">
        <f t="shared" si="1"/>
        <v>EN P296 38</v>
      </c>
      <c r="C2021" s="1" t="str">
        <f t="shared" si="2"/>
        <v>PT P296</v>
      </c>
      <c r="E2021" s="1" t="str">
        <f>IFERROR(__xludf.DUMMYFUNCTION("SPLIT(A:A,"" "",TRUE,TRUE)"),"EN")</f>
        <v>EN</v>
      </c>
      <c r="F2021" s="1" t="str">
        <f>IFERROR(__xludf.DUMMYFUNCTION("""COMPUTED_VALUE"""),"P296")</f>
        <v>P296</v>
      </c>
      <c r="G2021" s="1">
        <f>IFERROR(__xludf.DUMMYFUNCTION("""COMPUTED_VALUE"""),38.0)</f>
        <v>38</v>
      </c>
    </row>
    <row r="2022">
      <c r="A2022" s="1" t="str">
        <f t="shared" si="1"/>
        <v>EN P2077 387</v>
      </c>
      <c r="C2022" s="1" t="str">
        <f t="shared" si="2"/>
        <v>PT P2077</v>
      </c>
      <c r="E2022" s="1" t="str">
        <f>IFERROR(__xludf.DUMMYFUNCTION("SPLIT(A:A,"" "",TRUE,TRUE)"),"EN")</f>
        <v>EN</v>
      </c>
      <c r="F2022" s="1" t="str">
        <f>IFERROR(__xludf.DUMMYFUNCTION("""COMPUTED_VALUE"""),"P2077")</f>
        <v>P2077</v>
      </c>
      <c r="G2022" s="1">
        <f>IFERROR(__xludf.DUMMYFUNCTION("""COMPUTED_VALUE"""),387.0)</f>
        <v>387</v>
      </c>
    </row>
    <row r="2023">
      <c r="A2023" s="1" t="str">
        <f t="shared" si="1"/>
        <v>EN P4570 234</v>
      </c>
      <c r="C2023" s="1" t="str">
        <f t="shared" si="2"/>
        <v>PT P4570</v>
      </c>
      <c r="E2023" s="1" t="str">
        <f>IFERROR(__xludf.DUMMYFUNCTION("SPLIT(A:A,"" "",TRUE,TRUE)"),"EN")</f>
        <v>EN</v>
      </c>
      <c r="F2023" s="1" t="str">
        <f>IFERROR(__xludf.DUMMYFUNCTION("""COMPUTED_VALUE"""),"P4570")</f>
        <v>P4570</v>
      </c>
      <c r="G2023" s="1">
        <f>IFERROR(__xludf.DUMMYFUNCTION("""COMPUTED_VALUE"""),234.0)</f>
        <v>234</v>
      </c>
    </row>
    <row r="2024">
      <c r="A2024" s="1" t="str">
        <f t="shared" si="1"/>
        <v>EN P3214 41</v>
      </c>
      <c r="C2024" s="1" t="str">
        <f t="shared" si="2"/>
        <v>PT P3214</v>
      </c>
      <c r="E2024" s="1" t="str">
        <f>IFERROR(__xludf.DUMMYFUNCTION("SPLIT(A:A,"" "",TRUE,TRUE)"),"EN")</f>
        <v>EN</v>
      </c>
      <c r="F2024" s="1" t="str">
        <f>IFERROR(__xludf.DUMMYFUNCTION("""COMPUTED_VALUE"""),"P3214")</f>
        <v>P3214</v>
      </c>
      <c r="G2024" s="1">
        <f>IFERROR(__xludf.DUMMYFUNCTION("""COMPUTED_VALUE"""),41.0)</f>
        <v>41</v>
      </c>
    </row>
    <row r="2025">
      <c r="A2025" s="1" t="str">
        <f t="shared" si="1"/>
        <v>EN P3201 5</v>
      </c>
      <c r="C2025" s="1" t="str">
        <f t="shared" si="2"/>
        <v>PT P3201</v>
      </c>
      <c r="E2025" s="1" t="str">
        <f>IFERROR(__xludf.DUMMYFUNCTION("SPLIT(A:A,"" "",TRUE,TRUE)"),"EN")</f>
        <v>EN</v>
      </c>
      <c r="F2025" s="1" t="str">
        <f>IFERROR(__xludf.DUMMYFUNCTION("""COMPUTED_VALUE"""),"P3201")</f>
        <v>P3201</v>
      </c>
      <c r="G2025" s="1">
        <f>IFERROR(__xludf.DUMMYFUNCTION("""COMPUTED_VALUE"""),5.0)</f>
        <v>5</v>
      </c>
    </row>
    <row r="2026">
      <c r="A2026" s="1" t="str">
        <f t="shared" si="1"/>
        <v>EN P3035 14</v>
      </c>
      <c r="C2026" s="1" t="str">
        <f t="shared" si="2"/>
        <v>PT P3035</v>
      </c>
      <c r="E2026" s="1" t="str">
        <f>IFERROR(__xludf.DUMMYFUNCTION("SPLIT(A:A,"" "",TRUE,TRUE)"),"EN")</f>
        <v>EN</v>
      </c>
      <c r="F2026" s="1" t="str">
        <f>IFERROR(__xludf.DUMMYFUNCTION("""COMPUTED_VALUE"""),"P3035")</f>
        <v>P3035</v>
      </c>
      <c r="G2026" s="1">
        <f>IFERROR(__xludf.DUMMYFUNCTION("""COMPUTED_VALUE"""),14.0)</f>
        <v>14</v>
      </c>
    </row>
    <row r="2027">
      <c r="A2027" s="1" t="str">
        <f t="shared" si="1"/>
        <v>EN P4749 313</v>
      </c>
      <c r="C2027" s="1" t="str">
        <f t="shared" si="2"/>
        <v>PT P4749</v>
      </c>
      <c r="E2027" s="1" t="str">
        <f>IFERROR(__xludf.DUMMYFUNCTION("SPLIT(A:A,"" "",TRUE,TRUE)"),"EN")</f>
        <v>EN</v>
      </c>
      <c r="F2027" s="1" t="str">
        <f>IFERROR(__xludf.DUMMYFUNCTION("""COMPUTED_VALUE"""),"P4749")</f>
        <v>P4749</v>
      </c>
      <c r="G2027" s="1">
        <f>IFERROR(__xludf.DUMMYFUNCTION("""COMPUTED_VALUE"""),313.0)</f>
        <v>313</v>
      </c>
    </row>
    <row r="2028">
      <c r="A2028" s="1" t="str">
        <f t="shared" si="1"/>
        <v>EN P1255 277</v>
      </c>
      <c r="C2028" s="1" t="str">
        <f t="shared" si="2"/>
        <v>PT P1255</v>
      </c>
      <c r="E2028" s="1" t="str">
        <f>IFERROR(__xludf.DUMMYFUNCTION("SPLIT(A:A,"" "",TRUE,TRUE)"),"EN")</f>
        <v>EN</v>
      </c>
      <c r="F2028" s="1" t="str">
        <f>IFERROR(__xludf.DUMMYFUNCTION("""COMPUTED_VALUE"""),"P1255")</f>
        <v>P1255</v>
      </c>
      <c r="G2028" s="1">
        <f>IFERROR(__xludf.DUMMYFUNCTION("""COMPUTED_VALUE"""),277.0)</f>
        <v>277</v>
      </c>
    </row>
    <row r="2029">
      <c r="A2029" s="1" t="str">
        <f t="shared" si="1"/>
        <v>EN P5566 138</v>
      </c>
      <c r="C2029" s="1" t="str">
        <f t="shared" si="2"/>
        <v>PT P5566</v>
      </c>
      <c r="E2029" s="1" t="str">
        <f>IFERROR(__xludf.DUMMYFUNCTION("SPLIT(A:A,"" "",TRUE,TRUE)"),"EN")</f>
        <v>EN</v>
      </c>
      <c r="F2029" s="1" t="str">
        <f>IFERROR(__xludf.DUMMYFUNCTION("""COMPUTED_VALUE"""),"P5566")</f>
        <v>P5566</v>
      </c>
      <c r="G2029" s="1">
        <f>IFERROR(__xludf.DUMMYFUNCTION("""COMPUTED_VALUE"""),138.0)</f>
        <v>138</v>
      </c>
    </row>
    <row r="2030">
      <c r="A2030" s="1" t="str">
        <f t="shared" si="1"/>
        <v>EN P397 326</v>
      </c>
      <c r="C2030" s="1" t="str">
        <f t="shared" si="2"/>
        <v>PT P397</v>
      </c>
      <c r="E2030" s="1" t="str">
        <f>IFERROR(__xludf.DUMMYFUNCTION("SPLIT(A:A,"" "",TRUE,TRUE)"),"EN")</f>
        <v>EN</v>
      </c>
      <c r="F2030" s="1" t="str">
        <f>IFERROR(__xludf.DUMMYFUNCTION("""COMPUTED_VALUE"""),"P397")</f>
        <v>P397</v>
      </c>
      <c r="G2030" s="1">
        <f>IFERROR(__xludf.DUMMYFUNCTION("""COMPUTED_VALUE"""),326.0)</f>
        <v>326</v>
      </c>
    </row>
    <row r="2031">
      <c r="A2031" s="1" t="str">
        <f t="shared" si="1"/>
        <v>EN P4532 209</v>
      </c>
      <c r="C2031" s="1" t="str">
        <f t="shared" si="2"/>
        <v>PT P4532</v>
      </c>
      <c r="E2031" s="1" t="str">
        <f>IFERROR(__xludf.DUMMYFUNCTION("SPLIT(A:A,"" "",TRUE,TRUE)"),"EN")</f>
        <v>EN</v>
      </c>
      <c r="F2031" s="1" t="str">
        <f>IFERROR(__xludf.DUMMYFUNCTION("""COMPUTED_VALUE"""),"P4532")</f>
        <v>P4532</v>
      </c>
      <c r="G2031" s="1">
        <f>IFERROR(__xludf.DUMMYFUNCTION("""COMPUTED_VALUE"""),209.0)</f>
        <v>209</v>
      </c>
    </row>
    <row r="2032">
      <c r="A2032" s="1" t="str">
        <f t="shared" si="1"/>
        <v>EN P153 373</v>
      </c>
      <c r="C2032" s="1" t="str">
        <f t="shared" si="2"/>
        <v>PT P153</v>
      </c>
      <c r="E2032" s="1" t="str">
        <f>IFERROR(__xludf.DUMMYFUNCTION("SPLIT(A:A,"" "",TRUE,TRUE)"),"EN")</f>
        <v>EN</v>
      </c>
      <c r="F2032" s="1" t="str">
        <f>IFERROR(__xludf.DUMMYFUNCTION("""COMPUTED_VALUE"""),"P153")</f>
        <v>P153</v>
      </c>
      <c r="G2032" s="1">
        <f>IFERROR(__xludf.DUMMYFUNCTION("""COMPUTED_VALUE"""),373.0)</f>
        <v>373</v>
      </c>
    </row>
    <row r="2033">
      <c r="A2033" s="1" t="str">
        <f t="shared" si="1"/>
        <v>EN P3382 362</v>
      </c>
      <c r="C2033" s="1" t="str">
        <f t="shared" si="2"/>
        <v>PT P3382</v>
      </c>
      <c r="E2033" s="1" t="str">
        <f>IFERROR(__xludf.DUMMYFUNCTION("SPLIT(A:A,"" "",TRUE,TRUE)"),"EN")</f>
        <v>EN</v>
      </c>
      <c r="F2033" s="1" t="str">
        <f>IFERROR(__xludf.DUMMYFUNCTION("""COMPUTED_VALUE"""),"P3382")</f>
        <v>P3382</v>
      </c>
      <c r="G2033" s="1">
        <f>IFERROR(__xludf.DUMMYFUNCTION("""COMPUTED_VALUE"""),362.0)</f>
        <v>362</v>
      </c>
    </row>
    <row r="2034">
      <c r="A2034" s="1" t="str">
        <f t="shared" si="1"/>
        <v>EN P3037 365</v>
      </c>
      <c r="C2034" s="1" t="str">
        <f t="shared" si="2"/>
        <v>PT P3037</v>
      </c>
      <c r="E2034" s="1" t="str">
        <f>IFERROR(__xludf.DUMMYFUNCTION("SPLIT(A:A,"" "",TRUE,TRUE)"),"EN")</f>
        <v>EN</v>
      </c>
      <c r="F2034" s="1" t="str">
        <f>IFERROR(__xludf.DUMMYFUNCTION("""COMPUTED_VALUE"""),"P3037")</f>
        <v>P3037</v>
      </c>
      <c r="G2034" s="1">
        <f>IFERROR(__xludf.DUMMYFUNCTION("""COMPUTED_VALUE"""),365.0)</f>
        <v>365</v>
      </c>
    </row>
    <row r="2035">
      <c r="A2035" s="1" t="str">
        <f t="shared" si="1"/>
        <v>EN P4077 108</v>
      </c>
      <c r="C2035" s="1" t="str">
        <f t="shared" si="2"/>
        <v>PT P4077</v>
      </c>
      <c r="E2035" s="1" t="str">
        <f>IFERROR(__xludf.DUMMYFUNCTION("SPLIT(A:A,"" "",TRUE,TRUE)"),"EN")</f>
        <v>EN</v>
      </c>
      <c r="F2035" s="1" t="str">
        <f>IFERROR(__xludf.DUMMYFUNCTION("""COMPUTED_VALUE"""),"P4077")</f>
        <v>P4077</v>
      </c>
      <c r="G2035" s="1">
        <f>IFERROR(__xludf.DUMMYFUNCTION("""COMPUTED_VALUE"""),108.0)</f>
        <v>108</v>
      </c>
    </row>
    <row r="2036">
      <c r="A2036" s="1" t="str">
        <f t="shared" si="1"/>
        <v>EN P1564 261</v>
      </c>
      <c r="C2036" s="1" t="str">
        <f t="shared" si="2"/>
        <v>PT P1564</v>
      </c>
      <c r="E2036" s="1" t="str">
        <f>IFERROR(__xludf.DUMMYFUNCTION("SPLIT(A:A,"" "",TRUE,TRUE)"),"EN")</f>
        <v>EN</v>
      </c>
      <c r="F2036" s="1" t="str">
        <f>IFERROR(__xludf.DUMMYFUNCTION("""COMPUTED_VALUE"""),"P1564")</f>
        <v>P1564</v>
      </c>
      <c r="G2036" s="1">
        <f>IFERROR(__xludf.DUMMYFUNCTION("""COMPUTED_VALUE"""),261.0)</f>
        <v>261</v>
      </c>
    </row>
    <row r="2037">
      <c r="A2037" s="1" t="str">
        <f t="shared" si="1"/>
        <v>EN P3911 159</v>
      </c>
      <c r="C2037" s="1" t="str">
        <f t="shared" si="2"/>
        <v>PT P3911</v>
      </c>
      <c r="E2037" s="1" t="str">
        <f>IFERROR(__xludf.DUMMYFUNCTION("SPLIT(A:A,"" "",TRUE,TRUE)"),"EN")</f>
        <v>EN</v>
      </c>
      <c r="F2037" s="1" t="str">
        <f>IFERROR(__xludf.DUMMYFUNCTION("""COMPUTED_VALUE"""),"P3911")</f>
        <v>P3911</v>
      </c>
      <c r="G2037" s="1">
        <f>IFERROR(__xludf.DUMMYFUNCTION("""COMPUTED_VALUE"""),159.0)</f>
        <v>159</v>
      </c>
    </row>
    <row r="2038">
      <c r="A2038" s="1" t="str">
        <f t="shared" si="1"/>
        <v>EN P2500 188</v>
      </c>
      <c r="C2038" s="1" t="str">
        <f t="shared" si="2"/>
        <v>PT P2500</v>
      </c>
      <c r="E2038" s="1" t="str">
        <f>IFERROR(__xludf.DUMMYFUNCTION("SPLIT(A:A,"" "",TRUE,TRUE)"),"EN")</f>
        <v>EN</v>
      </c>
      <c r="F2038" s="1" t="str">
        <f>IFERROR(__xludf.DUMMYFUNCTION("""COMPUTED_VALUE"""),"P2500")</f>
        <v>P2500</v>
      </c>
      <c r="G2038" s="1">
        <f>IFERROR(__xludf.DUMMYFUNCTION("""COMPUTED_VALUE"""),188.0)</f>
        <v>188</v>
      </c>
    </row>
    <row r="2039">
      <c r="A2039" s="1" t="str">
        <f t="shared" si="1"/>
        <v>EN P3953 131</v>
      </c>
      <c r="C2039" s="1" t="str">
        <f t="shared" si="2"/>
        <v>PT P3953</v>
      </c>
      <c r="E2039" s="1" t="str">
        <f>IFERROR(__xludf.DUMMYFUNCTION("SPLIT(A:A,"" "",TRUE,TRUE)"),"EN")</f>
        <v>EN</v>
      </c>
      <c r="F2039" s="1" t="str">
        <f>IFERROR(__xludf.DUMMYFUNCTION("""COMPUTED_VALUE"""),"P3953")</f>
        <v>P3953</v>
      </c>
      <c r="G2039" s="1">
        <f>IFERROR(__xludf.DUMMYFUNCTION("""COMPUTED_VALUE"""),131.0)</f>
        <v>131</v>
      </c>
    </row>
    <row r="2040">
      <c r="A2040" s="1" t="str">
        <f t="shared" si="1"/>
        <v>EN P5774 71</v>
      </c>
      <c r="C2040" s="1" t="str">
        <f t="shared" si="2"/>
        <v>PT P5774</v>
      </c>
      <c r="E2040" s="1" t="str">
        <f>IFERROR(__xludf.DUMMYFUNCTION("SPLIT(A:A,"" "",TRUE,TRUE)"),"EN")</f>
        <v>EN</v>
      </c>
      <c r="F2040" s="1" t="str">
        <f>IFERROR(__xludf.DUMMYFUNCTION("""COMPUTED_VALUE"""),"P5774")</f>
        <v>P5774</v>
      </c>
      <c r="G2040" s="1">
        <f>IFERROR(__xludf.DUMMYFUNCTION("""COMPUTED_VALUE"""),71.0)</f>
        <v>71</v>
      </c>
    </row>
    <row r="2041">
      <c r="A2041" s="1" t="str">
        <f t="shared" si="1"/>
        <v>EN P3040 267</v>
      </c>
      <c r="C2041" s="1" t="str">
        <f t="shared" si="2"/>
        <v>PT P3040</v>
      </c>
      <c r="E2041" s="1" t="str">
        <f>IFERROR(__xludf.DUMMYFUNCTION("SPLIT(A:A,"" "",TRUE,TRUE)"),"EN")</f>
        <v>EN</v>
      </c>
      <c r="F2041" s="1" t="str">
        <f>IFERROR(__xludf.DUMMYFUNCTION("""COMPUTED_VALUE"""),"P3040")</f>
        <v>P3040</v>
      </c>
      <c r="G2041" s="1">
        <f>IFERROR(__xludf.DUMMYFUNCTION("""COMPUTED_VALUE"""),267.0)</f>
        <v>267</v>
      </c>
    </row>
    <row r="2042">
      <c r="A2042" s="1" t="str">
        <f t="shared" si="1"/>
        <v>EN P4297 332</v>
      </c>
      <c r="C2042" s="1" t="str">
        <f t="shared" si="2"/>
        <v>PT P4297</v>
      </c>
      <c r="E2042" s="1" t="str">
        <f>IFERROR(__xludf.DUMMYFUNCTION("SPLIT(A:A,"" "",TRUE,TRUE)"),"EN")</f>
        <v>EN</v>
      </c>
      <c r="F2042" s="1" t="str">
        <f>IFERROR(__xludf.DUMMYFUNCTION("""COMPUTED_VALUE"""),"P4297")</f>
        <v>P4297</v>
      </c>
      <c r="G2042" s="1">
        <f>IFERROR(__xludf.DUMMYFUNCTION("""COMPUTED_VALUE"""),332.0)</f>
        <v>332</v>
      </c>
    </row>
    <row r="2043">
      <c r="A2043" s="1" t="str">
        <f t="shared" si="1"/>
        <v>EN P3788 65</v>
      </c>
      <c r="C2043" s="1" t="str">
        <f t="shared" si="2"/>
        <v>PT P3788</v>
      </c>
      <c r="E2043" s="1" t="str">
        <f>IFERROR(__xludf.DUMMYFUNCTION("SPLIT(A:A,"" "",TRUE,TRUE)"),"EN")</f>
        <v>EN</v>
      </c>
      <c r="F2043" s="1" t="str">
        <f>IFERROR(__xludf.DUMMYFUNCTION("""COMPUTED_VALUE"""),"P3788")</f>
        <v>P3788</v>
      </c>
      <c r="G2043" s="1">
        <f>IFERROR(__xludf.DUMMYFUNCTION("""COMPUTED_VALUE"""),65.0)</f>
        <v>65</v>
      </c>
    </row>
    <row r="2044">
      <c r="A2044" s="1" t="str">
        <f t="shared" si="1"/>
        <v>EN P2324 253</v>
      </c>
      <c r="C2044" s="1" t="str">
        <f t="shared" si="2"/>
        <v>PT P2324</v>
      </c>
      <c r="E2044" s="1" t="str">
        <f>IFERROR(__xludf.DUMMYFUNCTION("SPLIT(A:A,"" "",TRUE,TRUE)"),"EN")</f>
        <v>EN</v>
      </c>
      <c r="F2044" s="1" t="str">
        <f>IFERROR(__xludf.DUMMYFUNCTION("""COMPUTED_VALUE"""),"P2324")</f>
        <v>P2324</v>
      </c>
      <c r="G2044" s="1">
        <f>IFERROR(__xludf.DUMMYFUNCTION("""COMPUTED_VALUE"""),253.0)</f>
        <v>253</v>
      </c>
    </row>
    <row r="2045">
      <c r="A2045" s="1" t="str">
        <f t="shared" si="1"/>
        <v>EN P5104 192</v>
      </c>
      <c r="C2045" s="1" t="str">
        <f t="shared" si="2"/>
        <v>PT P5104</v>
      </c>
      <c r="E2045" s="1" t="str">
        <f>IFERROR(__xludf.DUMMYFUNCTION("SPLIT(A:A,"" "",TRUE,TRUE)"),"EN")</f>
        <v>EN</v>
      </c>
      <c r="F2045" s="1" t="str">
        <f>IFERROR(__xludf.DUMMYFUNCTION("""COMPUTED_VALUE"""),"P5104")</f>
        <v>P5104</v>
      </c>
      <c r="G2045" s="1">
        <f>IFERROR(__xludf.DUMMYFUNCTION("""COMPUTED_VALUE"""),192.0)</f>
        <v>192</v>
      </c>
    </row>
    <row r="2046">
      <c r="A2046" s="1" t="str">
        <f t="shared" si="1"/>
        <v>EN P4086 242</v>
      </c>
      <c r="C2046" s="1" t="str">
        <f t="shared" si="2"/>
        <v>PT P4086</v>
      </c>
      <c r="E2046" s="1" t="str">
        <f>IFERROR(__xludf.DUMMYFUNCTION("SPLIT(A:A,"" "",TRUE,TRUE)"),"EN")</f>
        <v>EN</v>
      </c>
      <c r="F2046" s="1" t="str">
        <f>IFERROR(__xludf.DUMMYFUNCTION("""COMPUTED_VALUE"""),"P4086")</f>
        <v>P4086</v>
      </c>
      <c r="G2046" s="1">
        <f>IFERROR(__xludf.DUMMYFUNCTION("""COMPUTED_VALUE"""),242.0)</f>
        <v>242</v>
      </c>
    </row>
    <row r="2047">
      <c r="A2047" s="1" t="str">
        <f t="shared" si="1"/>
        <v>EN P1314 317</v>
      </c>
      <c r="C2047" s="1" t="str">
        <f t="shared" si="2"/>
        <v>PT P1314</v>
      </c>
      <c r="E2047" s="1" t="str">
        <f>IFERROR(__xludf.DUMMYFUNCTION("SPLIT(A:A,"" "",TRUE,TRUE)"),"EN")</f>
        <v>EN</v>
      </c>
      <c r="F2047" s="1" t="str">
        <f>IFERROR(__xludf.DUMMYFUNCTION("""COMPUTED_VALUE"""),"P1314")</f>
        <v>P1314</v>
      </c>
      <c r="G2047" s="1">
        <f>IFERROR(__xludf.DUMMYFUNCTION("""COMPUTED_VALUE"""),317.0)</f>
        <v>317</v>
      </c>
    </row>
    <row r="2048">
      <c r="A2048" s="1" t="str">
        <f t="shared" si="1"/>
        <v>EN P3133 60</v>
      </c>
      <c r="C2048" s="1" t="str">
        <f t="shared" si="2"/>
        <v>PT P3133</v>
      </c>
      <c r="E2048" s="1" t="str">
        <f>IFERROR(__xludf.DUMMYFUNCTION("SPLIT(A:A,"" "",TRUE,TRUE)"),"EN")</f>
        <v>EN</v>
      </c>
      <c r="F2048" s="1" t="str">
        <f>IFERROR(__xludf.DUMMYFUNCTION("""COMPUTED_VALUE"""),"P3133")</f>
        <v>P3133</v>
      </c>
      <c r="G2048" s="1">
        <f>IFERROR(__xludf.DUMMYFUNCTION("""COMPUTED_VALUE"""),60.0)</f>
        <v>60</v>
      </c>
    </row>
    <row r="2049">
      <c r="A2049" s="1" t="str">
        <f t="shared" si="1"/>
        <v>EN P1385 190</v>
      </c>
      <c r="C2049" s="1" t="str">
        <f t="shared" si="2"/>
        <v>PT P1385</v>
      </c>
      <c r="E2049" s="1" t="str">
        <f>IFERROR(__xludf.DUMMYFUNCTION("SPLIT(A:A,"" "",TRUE,TRUE)"),"EN")</f>
        <v>EN</v>
      </c>
      <c r="F2049" s="1" t="str">
        <f>IFERROR(__xludf.DUMMYFUNCTION("""COMPUTED_VALUE"""),"P1385")</f>
        <v>P1385</v>
      </c>
      <c r="G2049" s="1">
        <f>IFERROR(__xludf.DUMMYFUNCTION("""COMPUTED_VALUE"""),190.0)</f>
        <v>190</v>
      </c>
    </row>
    <row r="2050">
      <c r="A2050" s="1" t="str">
        <f t="shared" si="1"/>
        <v>EN P2319 305</v>
      </c>
      <c r="C2050" s="1" t="str">
        <f t="shared" si="2"/>
        <v>PT P2319</v>
      </c>
      <c r="E2050" s="1" t="str">
        <f>IFERROR(__xludf.DUMMYFUNCTION("SPLIT(A:A,"" "",TRUE,TRUE)"),"EN")</f>
        <v>EN</v>
      </c>
      <c r="F2050" s="1" t="str">
        <f>IFERROR(__xludf.DUMMYFUNCTION("""COMPUTED_VALUE"""),"P2319")</f>
        <v>P2319</v>
      </c>
      <c r="G2050" s="1">
        <f>IFERROR(__xludf.DUMMYFUNCTION("""COMPUTED_VALUE"""),305.0)</f>
        <v>305</v>
      </c>
    </row>
    <row r="2051">
      <c r="A2051" s="1" t="str">
        <f t="shared" si="1"/>
        <v>EN P4755 16</v>
      </c>
      <c r="C2051" s="1" t="str">
        <f t="shared" si="2"/>
        <v>PT P4755</v>
      </c>
      <c r="E2051" s="1" t="str">
        <f>IFERROR(__xludf.DUMMYFUNCTION("SPLIT(A:A,"" "",TRUE,TRUE)"),"EN")</f>
        <v>EN</v>
      </c>
      <c r="F2051" s="1" t="str">
        <f>IFERROR(__xludf.DUMMYFUNCTION("""COMPUTED_VALUE"""),"P4755")</f>
        <v>P4755</v>
      </c>
      <c r="G2051" s="1">
        <f>IFERROR(__xludf.DUMMYFUNCTION("""COMPUTED_VALUE"""),16.0)</f>
        <v>16</v>
      </c>
    </row>
    <row r="2052">
      <c r="A2052" s="1" t="str">
        <f t="shared" si="1"/>
        <v>EN P2444 340</v>
      </c>
      <c r="C2052" s="1" t="str">
        <f t="shared" si="2"/>
        <v>PT P2444</v>
      </c>
      <c r="E2052" s="1" t="str">
        <f>IFERROR(__xludf.DUMMYFUNCTION("SPLIT(A:A,"" "",TRUE,TRUE)"),"EN")</f>
        <v>EN</v>
      </c>
      <c r="F2052" s="1" t="str">
        <f>IFERROR(__xludf.DUMMYFUNCTION("""COMPUTED_VALUE"""),"P2444")</f>
        <v>P2444</v>
      </c>
      <c r="G2052" s="1">
        <f>IFERROR(__xludf.DUMMYFUNCTION("""COMPUTED_VALUE"""),340.0)</f>
        <v>340</v>
      </c>
    </row>
    <row r="2053">
      <c r="A2053" s="1" t="str">
        <f t="shared" si="1"/>
        <v>EN P5005 70</v>
      </c>
      <c r="C2053" s="1" t="str">
        <f t="shared" si="2"/>
        <v>PT P5005</v>
      </c>
      <c r="E2053" s="1" t="str">
        <f>IFERROR(__xludf.DUMMYFUNCTION("SPLIT(A:A,"" "",TRUE,TRUE)"),"EN")</f>
        <v>EN</v>
      </c>
      <c r="F2053" s="1" t="str">
        <f>IFERROR(__xludf.DUMMYFUNCTION("""COMPUTED_VALUE"""),"P5005")</f>
        <v>P5005</v>
      </c>
      <c r="G2053" s="1">
        <f>IFERROR(__xludf.DUMMYFUNCTION("""COMPUTED_VALUE"""),70.0)</f>
        <v>70</v>
      </c>
    </row>
    <row r="2054">
      <c r="A2054" s="1" t="str">
        <f t="shared" si="1"/>
        <v>EN P2438 292</v>
      </c>
      <c r="C2054" s="1" t="str">
        <f t="shared" si="2"/>
        <v>PT P2438</v>
      </c>
      <c r="E2054" s="1" t="str">
        <f>IFERROR(__xludf.DUMMYFUNCTION("SPLIT(A:A,"" "",TRUE,TRUE)"),"EN")</f>
        <v>EN</v>
      </c>
      <c r="F2054" s="1" t="str">
        <f>IFERROR(__xludf.DUMMYFUNCTION("""COMPUTED_VALUE"""),"P2438")</f>
        <v>P2438</v>
      </c>
      <c r="G2054" s="1">
        <f>IFERROR(__xludf.DUMMYFUNCTION("""COMPUTED_VALUE"""),292.0)</f>
        <v>292</v>
      </c>
    </row>
    <row r="2055">
      <c r="A2055" s="1" t="str">
        <f t="shared" si="1"/>
        <v>EN P1027 232</v>
      </c>
      <c r="C2055" s="1" t="str">
        <f t="shared" si="2"/>
        <v>PT P1027</v>
      </c>
      <c r="E2055" s="1" t="str">
        <f>IFERROR(__xludf.DUMMYFUNCTION("SPLIT(A:A,"" "",TRUE,TRUE)"),"EN")</f>
        <v>EN</v>
      </c>
      <c r="F2055" s="1" t="str">
        <f>IFERROR(__xludf.DUMMYFUNCTION("""COMPUTED_VALUE"""),"P1027")</f>
        <v>P1027</v>
      </c>
      <c r="G2055" s="1">
        <f>IFERROR(__xludf.DUMMYFUNCTION("""COMPUTED_VALUE"""),232.0)</f>
        <v>232</v>
      </c>
    </row>
    <row r="2056">
      <c r="A2056" s="1" t="str">
        <f t="shared" si="1"/>
        <v>EN P1421 248</v>
      </c>
      <c r="C2056" s="1" t="str">
        <f t="shared" si="2"/>
        <v>PT P1421</v>
      </c>
      <c r="E2056" s="1" t="str">
        <f>IFERROR(__xludf.DUMMYFUNCTION("SPLIT(A:A,"" "",TRUE,TRUE)"),"EN")</f>
        <v>EN</v>
      </c>
      <c r="F2056" s="1" t="str">
        <f>IFERROR(__xludf.DUMMYFUNCTION("""COMPUTED_VALUE"""),"P1421")</f>
        <v>P1421</v>
      </c>
      <c r="G2056" s="1">
        <f>IFERROR(__xludf.DUMMYFUNCTION("""COMPUTED_VALUE"""),248.0)</f>
        <v>248</v>
      </c>
    </row>
    <row r="2057">
      <c r="A2057" s="1" t="str">
        <f t="shared" si="1"/>
        <v>EN P1424 70</v>
      </c>
      <c r="C2057" s="1" t="str">
        <f t="shared" si="2"/>
        <v>PT P1424</v>
      </c>
      <c r="E2057" s="1" t="str">
        <f>IFERROR(__xludf.DUMMYFUNCTION("SPLIT(A:A,"" "",TRUE,TRUE)"),"EN")</f>
        <v>EN</v>
      </c>
      <c r="F2057" s="1" t="str">
        <f>IFERROR(__xludf.DUMMYFUNCTION("""COMPUTED_VALUE"""),"P1424")</f>
        <v>P1424</v>
      </c>
      <c r="G2057" s="1">
        <f>IFERROR(__xludf.DUMMYFUNCTION("""COMPUTED_VALUE"""),70.0)</f>
        <v>70</v>
      </c>
    </row>
    <row r="2058">
      <c r="A2058" s="1" t="str">
        <f t="shared" si="1"/>
        <v>EN P5216 279</v>
      </c>
      <c r="C2058" s="1" t="str">
        <f t="shared" si="2"/>
        <v>PT P5216</v>
      </c>
      <c r="E2058" s="1" t="str">
        <f>IFERROR(__xludf.DUMMYFUNCTION("SPLIT(A:A,"" "",TRUE,TRUE)"),"EN")</f>
        <v>EN</v>
      </c>
      <c r="F2058" s="1" t="str">
        <f>IFERROR(__xludf.DUMMYFUNCTION("""COMPUTED_VALUE"""),"P5216")</f>
        <v>P5216</v>
      </c>
      <c r="G2058" s="1">
        <f>IFERROR(__xludf.DUMMYFUNCTION("""COMPUTED_VALUE"""),279.0)</f>
        <v>279</v>
      </c>
    </row>
    <row r="2059">
      <c r="A2059" s="1" t="str">
        <f t="shared" si="1"/>
        <v>EN P3703 42</v>
      </c>
      <c r="C2059" s="1" t="str">
        <f t="shared" si="2"/>
        <v>PT P3703</v>
      </c>
      <c r="E2059" s="1" t="str">
        <f>IFERROR(__xludf.DUMMYFUNCTION("SPLIT(A:A,"" "",TRUE,TRUE)"),"EN")</f>
        <v>EN</v>
      </c>
      <c r="F2059" s="1" t="str">
        <f>IFERROR(__xludf.DUMMYFUNCTION("""COMPUTED_VALUE"""),"P3703")</f>
        <v>P3703</v>
      </c>
      <c r="G2059" s="1">
        <f>IFERROR(__xludf.DUMMYFUNCTION("""COMPUTED_VALUE"""),42.0)</f>
        <v>42</v>
      </c>
    </row>
    <row r="2060">
      <c r="A2060" s="1" t="str">
        <f t="shared" si="1"/>
        <v>EN P2747 11</v>
      </c>
      <c r="C2060" s="1" t="str">
        <f t="shared" si="2"/>
        <v>PT P2747</v>
      </c>
      <c r="E2060" s="1" t="str">
        <f>IFERROR(__xludf.DUMMYFUNCTION("SPLIT(A:A,"" "",TRUE,TRUE)"),"EN")</f>
        <v>EN</v>
      </c>
      <c r="F2060" s="1" t="str">
        <f>IFERROR(__xludf.DUMMYFUNCTION("""COMPUTED_VALUE"""),"P2747")</f>
        <v>P2747</v>
      </c>
      <c r="G2060" s="1">
        <f>IFERROR(__xludf.DUMMYFUNCTION("""COMPUTED_VALUE"""),11.0)</f>
        <v>11</v>
      </c>
    </row>
    <row r="2061">
      <c r="A2061" s="1" t="str">
        <f t="shared" si="1"/>
        <v>EN P5241 359</v>
      </c>
      <c r="C2061" s="1" t="str">
        <f t="shared" si="2"/>
        <v>PT P5241</v>
      </c>
      <c r="E2061" s="1" t="str">
        <f>IFERROR(__xludf.DUMMYFUNCTION("SPLIT(A:A,"" "",TRUE,TRUE)"),"EN")</f>
        <v>EN</v>
      </c>
      <c r="F2061" s="1" t="str">
        <f>IFERROR(__xludf.DUMMYFUNCTION("""COMPUTED_VALUE"""),"P5241")</f>
        <v>P5241</v>
      </c>
      <c r="G2061" s="1">
        <f>IFERROR(__xludf.DUMMYFUNCTION("""COMPUTED_VALUE"""),359.0)</f>
        <v>359</v>
      </c>
    </row>
    <row r="2062">
      <c r="A2062" s="1" t="str">
        <f t="shared" si="1"/>
        <v>EN P1319 212</v>
      </c>
      <c r="C2062" s="1" t="str">
        <f t="shared" si="2"/>
        <v>PT P1319</v>
      </c>
      <c r="E2062" s="1" t="str">
        <f>IFERROR(__xludf.DUMMYFUNCTION("SPLIT(A:A,"" "",TRUE,TRUE)"),"EN")</f>
        <v>EN</v>
      </c>
      <c r="F2062" s="1" t="str">
        <f>IFERROR(__xludf.DUMMYFUNCTION("""COMPUTED_VALUE"""),"P1319")</f>
        <v>P1319</v>
      </c>
      <c r="G2062" s="1">
        <f>IFERROR(__xludf.DUMMYFUNCTION("""COMPUTED_VALUE"""),212.0)</f>
        <v>212</v>
      </c>
    </row>
    <row r="2063">
      <c r="A2063" s="1" t="str">
        <f t="shared" si="1"/>
        <v>EN P217 32</v>
      </c>
      <c r="C2063" s="1" t="str">
        <f t="shared" si="2"/>
        <v>PT P217</v>
      </c>
      <c r="E2063" s="1" t="str">
        <f>IFERROR(__xludf.DUMMYFUNCTION("SPLIT(A:A,"" "",TRUE,TRUE)"),"EN")</f>
        <v>EN</v>
      </c>
      <c r="F2063" s="1" t="str">
        <f>IFERROR(__xludf.DUMMYFUNCTION("""COMPUTED_VALUE"""),"P217")</f>
        <v>P217</v>
      </c>
      <c r="G2063" s="1">
        <f>IFERROR(__xludf.DUMMYFUNCTION("""COMPUTED_VALUE"""),32.0)</f>
        <v>32</v>
      </c>
    </row>
    <row r="2064">
      <c r="A2064" s="1" t="str">
        <f t="shared" si="1"/>
        <v>EN P2052 370</v>
      </c>
      <c r="C2064" s="1" t="str">
        <f t="shared" si="2"/>
        <v>PT P2052</v>
      </c>
      <c r="E2064" s="1" t="str">
        <f>IFERROR(__xludf.DUMMYFUNCTION("SPLIT(A:A,"" "",TRUE,TRUE)"),"EN")</f>
        <v>EN</v>
      </c>
      <c r="F2064" s="1" t="str">
        <f>IFERROR(__xludf.DUMMYFUNCTION("""COMPUTED_VALUE"""),"P2052")</f>
        <v>P2052</v>
      </c>
      <c r="G2064" s="1">
        <f>IFERROR(__xludf.DUMMYFUNCTION("""COMPUTED_VALUE"""),370.0)</f>
        <v>370</v>
      </c>
    </row>
    <row r="2065">
      <c r="A2065" s="1" t="str">
        <f t="shared" si="1"/>
        <v>EN P1529 210</v>
      </c>
      <c r="C2065" s="1" t="str">
        <f t="shared" si="2"/>
        <v>PT P1529</v>
      </c>
      <c r="E2065" s="1" t="str">
        <f>IFERROR(__xludf.DUMMYFUNCTION("SPLIT(A:A,"" "",TRUE,TRUE)"),"EN")</f>
        <v>EN</v>
      </c>
      <c r="F2065" s="1" t="str">
        <f>IFERROR(__xludf.DUMMYFUNCTION("""COMPUTED_VALUE"""),"P1529")</f>
        <v>P1529</v>
      </c>
      <c r="G2065" s="1">
        <f>IFERROR(__xludf.DUMMYFUNCTION("""COMPUTED_VALUE"""),210.0)</f>
        <v>210</v>
      </c>
    </row>
    <row r="2066">
      <c r="A2066" s="1" t="str">
        <f t="shared" si="1"/>
        <v>EN P1676 8</v>
      </c>
      <c r="C2066" s="1" t="str">
        <f t="shared" si="2"/>
        <v>PT P1676</v>
      </c>
      <c r="E2066" s="1" t="str">
        <f>IFERROR(__xludf.DUMMYFUNCTION("SPLIT(A:A,"" "",TRUE,TRUE)"),"EN")</f>
        <v>EN</v>
      </c>
      <c r="F2066" s="1" t="str">
        <f>IFERROR(__xludf.DUMMYFUNCTION("""COMPUTED_VALUE"""),"P1676")</f>
        <v>P1676</v>
      </c>
      <c r="G2066" s="1">
        <f>IFERROR(__xludf.DUMMYFUNCTION("""COMPUTED_VALUE"""),8.0)</f>
        <v>8</v>
      </c>
    </row>
    <row r="2067">
      <c r="A2067" s="1" t="str">
        <f t="shared" si="1"/>
        <v>EN P3249 331</v>
      </c>
      <c r="C2067" s="1" t="str">
        <f t="shared" si="2"/>
        <v>PT P3249</v>
      </c>
      <c r="E2067" s="1" t="str">
        <f>IFERROR(__xludf.DUMMYFUNCTION("SPLIT(A:A,"" "",TRUE,TRUE)"),"EN")</f>
        <v>EN</v>
      </c>
      <c r="F2067" s="1" t="str">
        <f>IFERROR(__xludf.DUMMYFUNCTION("""COMPUTED_VALUE"""),"P3249")</f>
        <v>P3249</v>
      </c>
      <c r="G2067" s="1">
        <f>IFERROR(__xludf.DUMMYFUNCTION("""COMPUTED_VALUE"""),331.0)</f>
        <v>331</v>
      </c>
    </row>
    <row r="2068">
      <c r="A2068" s="1" t="str">
        <f t="shared" si="1"/>
        <v>EN P4504 230</v>
      </c>
      <c r="C2068" s="1" t="str">
        <f t="shared" si="2"/>
        <v>PT P4504</v>
      </c>
      <c r="E2068" s="1" t="str">
        <f>IFERROR(__xludf.DUMMYFUNCTION("SPLIT(A:A,"" "",TRUE,TRUE)"),"EN")</f>
        <v>EN</v>
      </c>
      <c r="F2068" s="1" t="str">
        <f>IFERROR(__xludf.DUMMYFUNCTION("""COMPUTED_VALUE"""),"P4504")</f>
        <v>P4504</v>
      </c>
      <c r="G2068" s="1">
        <f>IFERROR(__xludf.DUMMYFUNCTION("""COMPUTED_VALUE"""),230.0)</f>
        <v>230</v>
      </c>
    </row>
    <row r="2069">
      <c r="A2069" s="1" t="str">
        <f t="shared" si="1"/>
        <v>EN P1403 4</v>
      </c>
      <c r="C2069" s="1" t="str">
        <f t="shared" si="2"/>
        <v>PT P1403</v>
      </c>
      <c r="E2069" s="1" t="str">
        <f>IFERROR(__xludf.DUMMYFUNCTION("SPLIT(A:A,"" "",TRUE,TRUE)"),"EN")</f>
        <v>EN</v>
      </c>
      <c r="F2069" s="1" t="str">
        <f>IFERROR(__xludf.DUMMYFUNCTION("""COMPUTED_VALUE"""),"P1403")</f>
        <v>P1403</v>
      </c>
      <c r="G2069" s="1">
        <f>IFERROR(__xludf.DUMMYFUNCTION("""COMPUTED_VALUE"""),4.0)</f>
        <v>4</v>
      </c>
    </row>
    <row r="2070">
      <c r="A2070" s="1" t="str">
        <f t="shared" si="1"/>
        <v>EN P2759 160</v>
      </c>
      <c r="C2070" s="1" t="str">
        <f t="shared" si="2"/>
        <v>PT P2759</v>
      </c>
      <c r="E2070" s="1" t="str">
        <f>IFERROR(__xludf.DUMMYFUNCTION("SPLIT(A:A,"" "",TRUE,TRUE)"),"EN")</f>
        <v>EN</v>
      </c>
      <c r="F2070" s="1" t="str">
        <f>IFERROR(__xludf.DUMMYFUNCTION("""COMPUTED_VALUE"""),"P2759")</f>
        <v>P2759</v>
      </c>
      <c r="G2070" s="1">
        <f>IFERROR(__xludf.DUMMYFUNCTION("""COMPUTED_VALUE"""),160.0)</f>
        <v>160</v>
      </c>
    </row>
    <row r="2071">
      <c r="A2071" s="1" t="str">
        <f t="shared" si="1"/>
        <v>EN P4775 396</v>
      </c>
      <c r="C2071" s="1" t="str">
        <f t="shared" si="2"/>
        <v>PT P4775</v>
      </c>
      <c r="E2071" s="1" t="str">
        <f>IFERROR(__xludf.DUMMYFUNCTION("SPLIT(A:A,"" "",TRUE,TRUE)"),"EN")</f>
        <v>EN</v>
      </c>
      <c r="F2071" s="1" t="str">
        <f>IFERROR(__xludf.DUMMYFUNCTION("""COMPUTED_VALUE"""),"P4775")</f>
        <v>P4775</v>
      </c>
      <c r="G2071" s="1">
        <f>IFERROR(__xludf.DUMMYFUNCTION("""COMPUTED_VALUE"""),396.0)</f>
        <v>396</v>
      </c>
    </row>
    <row r="2072">
      <c r="A2072" s="1" t="str">
        <f t="shared" si="1"/>
        <v>EN P404 139</v>
      </c>
      <c r="C2072" s="1" t="str">
        <f t="shared" si="2"/>
        <v>PT P404</v>
      </c>
      <c r="E2072" s="1" t="str">
        <f>IFERROR(__xludf.DUMMYFUNCTION("SPLIT(A:A,"" "",TRUE,TRUE)"),"EN")</f>
        <v>EN</v>
      </c>
      <c r="F2072" s="1" t="str">
        <f>IFERROR(__xludf.DUMMYFUNCTION("""COMPUTED_VALUE"""),"P404")</f>
        <v>P404</v>
      </c>
      <c r="G2072" s="1">
        <f>IFERROR(__xludf.DUMMYFUNCTION("""COMPUTED_VALUE"""),139.0)</f>
        <v>139</v>
      </c>
    </row>
    <row r="2073">
      <c r="A2073" s="1" t="str">
        <f t="shared" si="1"/>
        <v>EN P5026 112</v>
      </c>
      <c r="C2073" s="1" t="str">
        <f t="shared" si="2"/>
        <v>PT P5026</v>
      </c>
      <c r="E2073" s="1" t="str">
        <f>IFERROR(__xludf.DUMMYFUNCTION("SPLIT(A:A,"" "",TRUE,TRUE)"),"EN")</f>
        <v>EN</v>
      </c>
      <c r="F2073" s="1" t="str">
        <f>IFERROR(__xludf.DUMMYFUNCTION("""COMPUTED_VALUE"""),"P5026")</f>
        <v>P5026</v>
      </c>
      <c r="G2073" s="1">
        <f>IFERROR(__xludf.DUMMYFUNCTION("""COMPUTED_VALUE"""),112.0)</f>
        <v>112</v>
      </c>
    </row>
    <row r="2074">
      <c r="A2074" s="1" t="str">
        <f t="shared" si="1"/>
        <v>EN P1327 120</v>
      </c>
      <c r="C2074" s="1" t="str">
        <f t="shared" si="2"/>
        <v>PT P1327</v>
      </c>
      <c r="E2074" s="1" t="str">
        <f>IFERROR(__xludf.DUMMYFUNCTION("SPLIT(A:A,"" "",TRUE,TRUE)"),"EN")</f>
        <v>EN</v>
      </c>
      <c r="F2074" s="1" t="str">
        <f>IFERROR(__xludf.DUMMYFUNCTION("""COMPUTED_VALUE"""),"P1327")</f>
        <v>P1327</v>
      </c>
      <c r="G2074" s="1">
        <f>IFERROR(__xludf.DUMMYFUNCTION("""COMPUTED_VALUE"""),120.0)</f>
        <v>120</v>
      </c>
    </row>
    <row r="2075">
      <c r="A2075" s="1" t="str">
        <f t="shared" si="1"/>
        <v>EN P4718 230</v>
      </c>
      <c r="C2075" s="1" t="str">
        <f t="shared" si="2"/>
        <v>PT P4718</v>
      </c>
      <c r="E2075" s="1" t="str">
        <f>IFERROR(__xludf.DUMMYFUNCTION("SPLIT(A:A,"" "",TRUE,TRUE)"),"EN")</f>
        <v>EN</v>
      </c>
      <c r="F2075" s="1" t="str">
        <f>IFERROR(__xludf.DUMMYFUNCTION("""COMPUTED_VALUE"""),"P4718")</f>
        <v>P4718</v>
      </c>
      <c r="G2075" s="1">
        <f>IFERROR(__xludf.DUMMYFUNCTION("""COMPUTED_VALUE"""),230.0)</f>
        <v>230</v>
      </c>
    </row>
    <row r="2076">
      <c r="A2076" s="1" t="str">
        <f t="shared" si="1"/>
        <v>EN P3120 125</v>
      </c>
      <c r="C2076" s="1" t="str">
        <f t="shared" si="2"/>
        <v>PT P3120</v>
      </c>
      <c r="E2076" s="1" t="str">
        <f>IFERROR(__xludf.DUMMYFUNCTION("SPLIT(A:A,"" "",TRUE,TRUE)"),"EN")</f>
        <v>EN</v>
      </c>
      <c r="F2076" s="1" t="str">
        <f>IFERROR(__xludf.DUMMYFUNCTION("""COMPUTED_VALUE"""),"P3120")</f>
        <v>P3120</v>
      </c>
      <c r="G2076" s="1">
        <f>IFERROR(__xludf.DUMMYFUNCTION("""COMPUTED_VALUE"""),125.0)</f>
        <v>125</v>
      </c>
    </row>
    <row r="2077">
      <c r="A2077" s="1" t="str">
        <f t="shared" si="1"/>
        <v>EN P2783 4</v>
      </c>
      <c r="C2077" s="1" t="str">
        <f t="shared" si="2"/>
        <v>PT P2783</v>
      </c>
      <c r="E2077" s="1" t="str">
        <f>IFERROR(__xludf.DUMMYFUNCTION("SPLIT(A:A,"" "",TRUE,TRUE)"),"EN")</f>
        <v>EN</v>
      </c>
      <c r="F2077" s="1" t="str">
        <f>IFERROR(__xludf.DUMMYFUNCTION("""COMPUTED_VALUE"""),"P2783")</f>
        <v>P2783</v>
      </c>
      <c r="G2077" s="1">
        <f>IFERROR(__xludf.DUMMYFUNCTION("""COMPUTED_VALUE"""),4.0)</f>
        <v>4</v>
      </c>
    </row>
    <row r="2078">
      <c r="A2078" s="1" t="str">
        <f t="shared" si="1"/>
        <v>EN P753 248</v>
      </c>
      <c r="C2078" s="1" t="str">
        <f t="shared" si="2"/>
        <v>PT P753</v>
      </c>
      <c r="E2078" s="1" t="str">
        <f>IFERROR(__xludf.DUMMYFUNCTION("SPLIT(A:A,"" "",TRUE,TRUE)"),"EN")</f>
        <v>EN</v>
      </c>
      <c r="F2078" s="1" t="str">
        <f>IFERROR(__xludf.DUMMYFUNCTION("""COMPUTED_VALUE"""),"P753")</f>
        <v>P753</v>
      </c>
      <c r="G2078" s="1">
        <f>IFERROR(__xludf.DUMMYFUNCTION("""COMPUTED_VALUE"""),248.0)</f>
        <v>248</v>
      </c>
    </row>
    <row r="2079">
      <c r="A2079" s="1" t="str">
        <f t="shared" si="1"/>
        <v>EN P5684 45</v>
      </c>
      <c r="C2079" s="1" t="str">
        <f t="shared" si="2"/>
        <v>PT P5684</v>
      </c>
      <c r="E2079" s="1" t="str">
        <f>IFERROR(__xludf.DUMMYFUNCTION("SPLIT(A:A,"" "",TRUE,TRUE)"),"EN")</f>
        <v>EN</v>
      </c>
      <c r="F2079" s="1" t="str">
        <f>IFERROR(__xludf.DUMMYFUNCTION("""COMPUTED_VALUE"""),"P5684")</f>
        <v>P5684</v>
      </c>
      <c r="G2079" s="1">
        <f>IFERROR(__xludf.DUMMYFUNCTION("""COMPUTED_VALUE"""),45.0)</f>
        <v>45</v>
      </c>
    </row>
    <row r="2080">
      <c r="A2080" s="1" t="str">
        <f t="shared" si="1"/>
        <v>EN P2196 118</v>
      </c>
      <c r="C2080" s="1" t="str">
        <f t="shared" si="2"/>
        <v>PT P2196</v>
      </c>
      <c r="E2080" s="1" t="str">
        <f>IFERROR(__xludf.DUMMYFUNCTION("SPLIT(A:A,"" "",TRUE,TRUE)"),"EN")</f>
        <v>EN</v>
      </c>
      <c r="F2080" s="1" t="str">
        <f>IFERROR(__xludf.DUMMYFUNCTION("""COMPUTED_VALUE"""),"P2196")</f>
        <v>P2196</v>
      </c>
      <c r="G2080" s="1">
        <f>IFERROR(__xludf.DUMMYFUNCTION("""COMPUTED_VALUE"""),118.0)</f>
        <v>118</v>
      </c>
    </row>
    <row r="2081">
      <c r="A2081" s="1" t="str">
        <f t="shared" si="1"/>
        <v>EN P2810 247</v>
      </c>
      <c r="C2081" s="1" t="str">
        <f t="shared" si="2"/>
        <v>PT P2810</v>
      </c>
      <c r="E2081" s="1" t="str">
        <f>IFERROR(__xludf.DUMMYFUNCTION("SPLIT(A:A,"" "",TRUE,TRUE)"),"EN")</f>
        <v>EN</v>
      </c>
      <c r="F2081" s="1" t="str">
        <f>IFERROR(__xludf.DUMMYFUNCTION("""COMPUTED_VALUE"""),"P2810")</f>
        <v>P2810</v>
      </c>
      <c r="G2081" s="1">
        <f>IFERROR(__xludf.DUMMYFUNCTION("""COMPUTED_VALUE"""),247.0)</f>
        <v>247</v>
      </c>
    </row>
    <row r="2082">
      <c r="A2082" s="1" t="str">
        <f t="shared" si="1"/>
        <v>EN P502 391</v>
      </c>
      <c r="C2082" s="1" t="str">
        <f t="shared" si="2"/>
        <v>PT P502</v>
      </c>
      <c r="E2082" s="1" t="str">
        <f>IFERROR(__xludf.DUMMYFUNCTION("SPLIT(A:A,"" "",TRUE,TRUE)"),"EN")</f>
        <v>EN</v>
      </c>
      <c r="F2082" s="1" t="str">
        <f>IFERROR(__xludf.DUMMYFUNCTION("""COMPUTED_VALUE"""),"P502")</f>
        <v>P502</v>
      </c>
      <c r="G2082" s="1">
        <f>IFERROR(__xludf.DUMMYFUNCTION("""COMPUTED_VALUE"""),391.0)</f>
        <v>391</v>
      </c>
    </row>
    <row r="2083">
      <c r="A2083" s="1" t="str">
        <f t="shared" si="1"/>
        <v>EN P4728 279</v>
      </c>
      <c r="C2083" s="1" t="str">
        <f t="shared" si="2"/>
        <v>PT P4728</v>
      </c>
      <c r="E2083" s="1" t="str">
        <f>IFERROR(__xludf.DUMMYFUNCTION("SPLIT(A:A,"" "",TRUE,TRUE)"),"EN")</f>
        <v>EN</v>
      </c>
      <c r="F2083" s="1" t="str">
        <f>IFERROR(__xludf.DUMMYFUNCTION("""COMPUTED_VALUE"""),"P4728")</f>
        <v>P4728</v>
      </c>
      <c r="G2083" s="1">
        <f>IFERROR(__xludf.DUMMYFUNCTION("""COMPUTED_VALUE"""),279.0)</f>
        <v>279</v>
      </c>
    </row>
    <row r="2084">
      <c r="A2084" s="1" t="str">
        <f t="shared" si="1"/>
        <v>EN P3968 86</v>
      </c>
      <c r="C2084" s="1" t="str">
        <f t="shared" si="2"/>
        <v>PT P3968</v>
      </c>
      <c r="E2084" s="1" t="str">
        <f>IFERROR(__xludf.DUMMYFUNCTION("SPLIT(A:A,"" "",TRUE,TRUE)"),"EN")</f>
        <v>EN</v>
      </c>
      <c r="F2084" s="1" t="str">
        <f>IFERROR(__xludf.DUMMYFUNCTION("""COMPUTED_VALUE"""),"P3968")</f>
        <v>P3968</v>
      </c>
      <c r="G2084" s="1">
        <f>IFERROR(__xludf.DUMMYFUNCTION("""COMPUTED_VALUE"""),86.0)</f>
        <v>86</v>
      </c>
    </row>
    <row r="2085">
      <c r="A2085" s="1" t="str">
        <f t="shared" si="1"/>
        <v>EN P2616 128</v>
      </c>
      <c r="C2085" s="1" t="str">
        <f t="shared" si="2"/>
        <v>PT P2616</v>
      </c>
      <c r="E2085" s="1" t="str">
        <f>IFERROR(__xludf.DUMMYFUNCTION("SPLIT(A:A,"" "",TRUE,TRUE)"),"EN")</f>
        <v>EN</v>
      </c>
      <c r="F2085" s="1" t="str">
        <f>IFERROR(__xludf.DUMMYFUNCTION("""COMPUTED_VALUE"""),"P2616")</f>
        <v>P2616</v>
      </c>
      <c r="G2085" s="1">
        <f>IFERROR(__xludf.DUMMYFUNCTION("""COMPUTED_VALUE"""),128.0)</f>
        <v>128</v>
      </c>
    </row>
    <row r="2086">
      <c r="A2086" s="1" t="str">
        <f t="shared" si="1"/>
        <v>EN P3845 277</v>
      </c>
      <c r="C2086" s="1" t="str">
        <f t="shared" si="2"/>
        <v>PT P3845</v>
      </c>
      <c r="E2086" s="1" t="str">
        <f>IFERROR(__xludf.DUMMYFUNCTION("SPLIT(A:A,"" "",TRUE,TRUE)"),"EN")</f>
        <v>EN</v>
      </c>
      <c r="F2086" s="1" t="str">
        <f>IFERROR(__xludf.DUMMYFUNCTION("""COMPUTED_VALUE"""),"P3845")</f>
        <v>P3845</v>
      </c>
      <c r="G2086" s="1">
        <f>IFERROR(__xludf.DUMMYFUNCTION("""COMPUTED_VALUE"""),277.0)</f>
        <v>277</v>
      </c>
    </row>
    <row r="2087">
      <c r="A2087" s="1" t="str">
        <f t="shared" si="1"/>
        <v>EN P2620 346</v>
      </c>
      <c r="C2087" s="1" t="str">
        <f t="shared" si="2"/>
        <v>PT P2620</v>
      </c>
      <c r="E2087" s="1" t="str">
        <f>IFERROR(__xludf.DUMMYFUNCTION("SPLIT(A:A,"" "",TRUE,TRUE)"),"EN")</f>
        <v>EN</v>
      </c>
      <c r="F2087" s="1" t="str">
        <f>IFERROR(__xludf.DUMMYFUNCTION("""COMPUTED_VALUE"""),"P2620")</f>
        <v>P2620</v>
      </c>
      <c r="G2087" s="1">
        <f>IFERROR(__xludf.DUMMYFUNCTION("""COMPUTED_VALUE"""),346.0)</f>
        <v>346</v>
      </c>
    </row>
    <row r="2088">
      <c r="A2088" s="1" t="str">
        <f t="shared" si="1"/>
        <v>EN P3529 303</v>
      </c>
      <c r="C2088" s="1" t="str">
        <f t="shared" si="2"/>
        <v>PT P3529</v>
      </c>
      <c r="E2088" s="1" t="str">
        <f>IFERROR(__xludf.DUMMYFUNCTION("SPLIT(A:A,"" "",TRUE,TRUE)"),"EN")</f>
        <v>EN</v>
      </c>
      <c r="F2088" s="1" t="str">
        <f>IFERROR(__xludf.DUMMYFUNCTION("""COMPUTED_VALUE"""),"P3529")</f>
        <v>P3529</v>
      </c>
      <c r="G2088" s="1">
        <f>IFERROR(__xludf.DUMMYFUNCTION("""COMPUTED_VALUE"""),303.0)</f>
        <v>303</v>
      </c>
    </row>
    <row r="2089">
      <c r="A2089" s="1" t="str">
        <f t="shared" si="1"/>
        <v>EN P3981 169</v>
      </c>
      <c r="C2089" s="1" t="str">
        <f t="shared" si="2"/>
        <v>PT P3981</v>
      </c>
      <c r="E2089" s="1" t="str">
        <f>IFERROR(__xludf.DUMMYFUNCTION("SPLIT(A:A,"" "",TRUE,TRUE)"),"EN")</f>
        <v>EN</v>
      </c>
      <c r="F2089" s="1" t="str">
        <f>IFERROR(__xludf.DUMMYFUNCTION("""COMPUTED_VALUE"""),"P3981")</f>
        <v>P3981</v>
      </c>
      <c r="G2089" s="1">
        <f>IFERROR(__xludf.DUMMYFUNCTION("""COMPUTED_VALUE"""),169.0)</f>
        <v>169</v>
      </c>
    </row>
    <row r="2090">
      <c r="A2090" s="1" t="str">
        <f t="shared" si="1"/>
        <v>EN P2406 194</v>
      </c>
      <c r="C2090" s="1" t="str">
        <f t="shared" si="2"/>
        <v>PT P2406</v>
      </c>
      <c r="E2090" s="1" t="str">
        <f>IFERROR(__xludf.DUMMYFUNCTION("SPLIT(A:A,"" "",TRUE,TRUE)"),"EN")</f>
        <v>EN</v>
      </c>
      <c r="F2090" s="1" t="str">
        <f>IFERROR(__xludf.DUMMYFUNCTION("""COMPUTED_VALUE"""),"P2406")</f>
        <v>P2406</v>
      </c>
      <c r="G2090" s="1">
        <f>IFERROR(__xludf.DUMMYFUNCTION("""COMPUTED_VALUE"""),194.0)</f>
        <v>194</v>
      </c>
    </row>
    <row r="2091">
      <c r="A2091" s="1" t="str">
        <f t="shared" si="1"/>
        <v>EN P4560 245</v>
      </c>
      <c r="C2091" s="1" t="str">
        <f t="shared" si="2"/>
        <v>PT P4560</v>
      </c>
      <c r="E2091" s="1" t="str">
        <f>IFERROR(__xludf.DUMMYFUNCTION("SPLIT(A:A,"" "",TRUE,TRUE)"),"EN")</f>
        <v>EN</v>
      </c>
      <c r="F2091" s="1" t="str">
        <f>IFERROR(__xludf.DUMMYFUNCTION("""COMPUTED_VALUE"""),"P4560")</f>
        <v>P4560</v>
      </c>
      <c r="G2091" s="1">
        <f>IFERROR(__xludf.DUMMYFUNCTION("""COMPUTED_VALUE"""),245.0)</f>
        <v>245</v>
      </c>
    </row>
    <row r="2092">
      <c r="A2092" s="1" t="str">
        <f t="shared" si="1"/>
        <v>EN P3372 285</v>
      </c>
      <c r="C2092" s="1" t="str">
        <f t="shared" si="2"/>
        <v>PT P3372</v>
      </c>
      <c r="E2092" s="1" t="str">
        <f>IFERROR(__xludf.DUMMYFUNCTION("SPLIT(A:A,"" "",TRUE,TRUE)"),"EN")</f>
        <v>EN</v>
      </c>
      <c r="F2092" s="1" t="str">
        <f>IFERROR(__xludf.DUMMYFUNCTION("""COMPUTED_VALUE"""),"P3372")</f>
        <v>P3372</v>
      </c>
      <c r="G2092" s="1">
        <f>IFERROR(__xludf.DUMMYFUNCTION("""COMPUTED_VALUE"""),285.0)</f>
        <v>285</v>
      </c>
    </row>
    <row r="2093">
      <c r="A2093" s="1" t="str">
        <f t="shared" si="1"/>
        <v>EN P3862 73</v>
      </c>
      <c r="C2093" s="1" t="str">
        <f t="shared" si="2"/>
        <v>PT P3862</v>
      </c>
      <c r="E2093" s="1" t="str">
        <f>IFERROR(__xludf.DUMMYFUNCTION("SPLIT(A:A,"" "",TRUE,TRUE)"),"EN")</f>
        <v>EN</v>
      </c>
      <c r="F2093" s="1" t="str">
        <f>IFERROR(__xludf.DUMMYFUNCTION("""COMPUTED_VALUE"""),"P3862")</f>
        <v>P3862</v>
      </c>
      <c r="G2093" s="1">
        <f>IFERROR(__xludf.DUMMYFUNCTION("""COMPUTED_VALUE"""),73.0)</f>
        <v>73</v>
      </c>
    </row>
    <row r="2094">
      <c r="A2094" s="1" t="str">
        <f t="shared" si="1"/>
        <v>EN P5619 139</v>
      </c>
      <c r="C2094" s="1" t="str">
        <f t="shared" si="2"/>
        <v>PT P5619</v>
      </c>
      <c r="E2094" s="1" t="str">
        <f>IFERROR(__xludf.DUMMYFUNCTION("SPLIT(A:A,"" "",TRUE,TRUE)"),"EN")</f>
        <v>EN</v>
      </c>
      <c r="F2094" s="1" t="str">
        <f>IFERROR(__xludf.DUMMYFUNCTION("""COMPUTED_VALUE"""),"P5619")</f>
        <v>P5619</v>
      </c>
      <c r="G2094" s="1">
        <f>IFERROR(__xludf.DUMMYFUNCTION("""COMPUTED_VALUE"""),139.0)</f>
        <v>139</v>
      </c>
    </row>
    <row r="2095">
      <c r="A2095" s="1" t="str">
        <f t="shared" si="1"/>
        <v>EN P5826 14</v>
      </c>
      <c r="C2095" s="1" t="str">
        <f t="shared" si="2"/>
        <v>PT P5826</v>
      </c>
      <c r="E2095" s="1" t="str">
        <f>IFERROR(__xludf.DUMMYFUNCTION("SPLIT(A:A,"" "",TRUE,TRUE)"),"EN")</f>
        <v>EN</v>
      </c>
      <c r="F2095" s="1" t="str">
        <f>IFERROR(__xludf.DUMMYFUNCTION("""COMPUTED_VALUE"""),"P5826")</f>
        <v>P5826</v>
      </c>
      <c r="G2095" s="1">
        <f>IFERROR(__xludf.DUMMYFUNCTION("""COMPUTED_VALUE"""),14.0)</f>
        <v>14</v>
      </c>
    </row>
    <row r="2096">
      <c r="A2096" s="1" t="str">
        <f t="shared" si="1"/>
        <v>EN P3560 218</v>
      </c>
      <c r="C2096" s="1" t="str">
        <f t="shared" si="2"/>
        <v>PT P3560</v>
      </c>
      <c r="E2096" s="1" t="str">
        <f>IFERROR(__xludf.DUMMYFUNCTION("SPLIT(A:A,"" "",TRUE,TRUE)"),"EN")</f>
        <v>EN</v>
      </c>
      <c r="F2096" s="1" t="str">
        <f>IFERROR(__xludf.DUMMYFUNCTION("""COMPUTED_VALUE"""),"P3560")</f>
        <v>P3560</v>
      </c>
      <c r="G2096" s="1">
        <f>IFERROR(__xludf.DUMMYFUNCTION("""COMPUTED_VALUE"""),218.0)</f>
        <v>218</v>
      </c>
    </row>
    <row r="2097">
      <c r="A2097" s="1" t="str">
        <f t="shared" si="1"/>
        <v>EN P3507 363</v>
      </c>
      <c r="C2097" s="1" t="str">
        <f t="shared" si="2"/>
        <v>PT P3507</v>
      </c>
      <c r="E2097" s="1" t="str">
        <f>IFERROR(__xludf.DUMMYFUNCTION("SPLIT(A:A,"" "",TRUE,TRUE)"),"EN")</f>
        <v>EN</v>
      </c>
      <c r="F2097" s="1" t="str">
        <f>IFERROR(__xludf.DUMMYFUNCTION("""COMPUTED_VALUE"""),"P3507")</f>
        <v>P3507</v>
      </c>
      <c r="G2097" s="1">
        <f>IFERROR(__xludf.DUMMYFUNCTION("""COMPUTED_VALUE"""),363.0)</f>
        <v>363</v>
      </c>
    </row>
    <row r="2098">
      <c r="A2098" s="1" t="str">
        <f t="shared" si="1"/>
        <v>EN P4678 103</v>
      </c>
      <c r="C2098" s="1" t="str">
        <f t="shared" si="2"/>
        <v>PT P4678</v>
      </c>
      <c r="E2098" s="1" t="str">
        <f>IFERROR(__xludf.DUMMYFUNCTION("SPLIT(A:A,"" "",TRUE,TRUE)"),"EN")</f>
        <v>EN</v>
      </c>
      <c r="F2098" s="1" t="str">
        <f>IFERROR(__xludf.DUMMYFUNCTION("""COMPUTED_VALUE"""),"P4678")</f>
        <v>P4678</v>
      </c>
      <c r="G2098" s="1">
        <f>IFERROR(__xludf.DUMMYFUNCTION("""COMPUTED_VALUE"""),103.0)</f>
        <v>103</v>
      </c>
    </row>
    <row r="2099">
      <c r="A2099" s="1" t="str">
        <f t="shared" si="1"/>
        <v>EN P5285 135</v>
      </c>
      <c r="C2099" s="1" t="str">
        <f t="shared" si="2"/>
        <v>PT P5285</v>
      </c>
      <c r="E2099" s="1" t="str">
        <f>IFERROR(__xludf.DUMMYFUNCTION("SPLIT(A:A,"" "",TRUE,TRUE)"),"EN")</f>
        <v>EN</v>
      </c>
      <c r="F2099" s="1" t="str">
        <f>IFERROR(__xludf.DUMMYFUNCTION("""COMPUTED_VALUE"""),"P5285")</f>
        <v>P5285</v>
      </c>
      <c r="G2099" s="1">
        <f>IFERROR(__xludf.DUMMYFUNCTION("""COMPUTED_VALUE"""),135.0)</f>
        <v>135</v>
      </c>
    </row>
    <row r="2100">
      <c r="A2100" s="1" t="str">
        <f t="shared" si="1"/>
        <v>EN P3736 400</v>
      </c>
      <c r="C2100" s="1" t="str">
        <f t="shared" si="2"/>
        <v>PT P3736</v>
      </c>
      <c r="E2100" s="1" t="str">
        <f>IFERROR(__xludf.DUMMYFUNCTION("SPLIT(A:A,"" "",TRUE,TRUE)"),"EN")</f>
        <v>EN</v>
      </c>
      <c r="F2100" s="1" t="str">
        <f>IFERROR(__xludf.DUMMYFUNCTION("""COMPUTED_VALUE"""),"P3736")</f>
        <v>P3736</v>
      </c>
      <c r="G2100" s="1">
        <f>IFERROR(__xludf.DUMMYFUNCTION("""COMPUTED_VALUE"""),400.0)</f>
        <v>400</v>
      </c>
    </row>
    <row r="2101">
      <c r="A2101" s="1" t="str">
        <f t="shared" si="1"/>
        <v>EN P1495 58</v>
      </c>
      <c r="C2101" s="1" t="str">
        <f t="shared" si="2"/>
        <v>PT P1495</v>
      </c>
      <c r="E2101" s="1" t="str">
        <f>IFERROR(__xludf.DUMMYFUNCTION("SPLIT(A:A,"" "",TRUE,TRUE)"),"EN")</f>
        <v>EN</v>
      </c>
      <c r="F2101" s="1" t="str">
        <f>IFERROR(__xludf.DUMMYFUNCTION("""COMPUTED_VALUE"""),"P1495")</f>
        <v>P1495</v>
      </c>
      <c r="G2101" s="1">
        <f>IFERROR(__xludf.DUMMYFUNCTION("""COMPUTED_VALUE"""),58.0)</f>
        <v>58</v>
      </c>
    </row>
    <row r="2102">
      <c r="A2102" s="1" t="str">
        <f t="shared" si="1"/>
        <v>EN P2084 279</v>
      </c>
      <c r="C2102" s="1" t="str">
        <f t="shared" si="2"/>
        <v>PT P2084</v>
      </c>
      <c r="E2102" s="1" t="str">
        <f>IFERROR(__xludf.DUMMYFUNCTION("SPLIT(A:A,"" "",TRUE,TRUE)"),"EN")</f>
        <v>EN</v>
      </c>
      <c r="F2102" s="1" t="str">
        <f>IFERROR(__xludf.DUMMYFUNCTION("""COMPUTED_VALUE"""),"P2084")</f>
        <v>P2084</v>
      </c>
      <c r="G2102" s="1">
        <f>IFERROR(__xludf.DUMMYFUNCTION("""COMPUTED_VALUE"""),279.0)</f>
        <v>279</v>
      </c>
    </row>
    <row r="2103">
      <c r="A2103" s="1" t="str">
        <f t="shared" si="1"/>
        <v>EN P1258 94</v>
      </c>
      <c r="C2103" s="1" t="str">
        <f t="shared" si="2"/>
        <v>PT P1258</v>
      </c>
      <c r="E2103" s="1" t="str">
        <f>IFERROR(__xludf.DUMMYFUNCTION("SPLIT(A:A,"" "",TRUE,TRUE)"),"EN")</f>
        <v>EN</v>
      </c>
      <c r="F2103" s="1" t="str">
        <f>IFERROR(__xludf.DUMMYFUNCTION("""COMPUTED_VALUE"""),"P1258")</f>
        <v>P1258</v>
      </c>
      <c r="G2103" s="1">
        <f>IFERROR(__xludf.DUMMYFUNCTION("""COMPUTED_VALUE"""),94.0)</f>
        <v>94</v>
      </c>
    </row>
    <row r="2104">
      <c r="A2104" s="1" t="str">
        <f t="shared" si="1"/>
        <v>EN P4837 329</v>
      </c>
      <c r="C2104" s="1" t="str">
        <f t="shared" si="2"/>
        <v>PT P4837</v>
      </c>
      <c r="E2104" s="1" t="str">
        <f>IFERROR(__xludf.DUMMYFUNCTION("SPLIT(A:A,"" "",TRUE,TRUE)"),"EN")</f>
        <v>EN</v>
      </c>
      <c r="F2104" s="1" t="str">
        <f>IFERROR(__xludf.DUMMYFUNCTION("""COMPUTED_VALUE"""),"P4837")</f>
        <v>P4837</v>
      </c>
      <c r="G2104" s="1">
        <f>IFERROR(__xludf.DUMMYFUNCTION("""COMPUTED_VALUE"""),329.0)</f>
        <v>329</v>
      </c>
    </row>
    <row r="2105">
      <c r="A2105" s="1" t="str">
        <f t="shared" si="1"/>
        <v>EN P3905 38</v>
      </c>
      <c r="C2105" s="1" t="str">
        <f t="shared" si="2"/>
        <v>PT P3905</v>
      </c>
      <c r="E2105" s="1" t="str">
        <f>IFERROR(__xludf.DUMMYFUNCTION("SPLIT(A:A,"" "",TRUE,TRUE)"),"EN")</f>
        <v>EN</v>
      </c>
      <c r="F2105" s="1" t="str">
        <f>IFERROR(__xludf.DUMMYFUNCTION("""COMPUTED_VALUE"""),"P3905")</f>
        <v>P3905</v>
      </c>
      <c r="G2105" s="1">
        <f>IFERROR(__xludf.DUMMYFUNCTION("""COMPUTED_VALUE"""),38.0)</f>
        <v>38</v>
      </c>
    </row>
    <row r="2106">
      <c r="A2106" s="1" t="str">
        <f t="shared" si="1"/>
        <v>EN P5348 63</v>
      </c>
      <c r="C2106" s="1" t="str">
        <f t="shared" si="2"/>
        <v>PT P5348</v>
      </c>
      <c r="E2106" s="1" t="str">
        <f>IFERROR(__xludf.DUMMYFUNCTION("SPLIT(A:A,"" "",TRUE,TRUE)"),"EN")</f>
        <v>EN</v>
      </c>
      <c r="F2106" s="1" t="str">
        <f>IFERROR(__xludf.DUMMYFUNCTION("""COMPUTED_VALUE"""),"P5348")</f>
        <v>P5348</v>
      </c>
      <c r="G2106" s="1">
        <f>IFERROR(__xludf.DUMMYFUNCTION("""COMPUTED_VALUE"""),63.0)</f>
        <v>63</v>
      </c>
    </row>
    <row r="2107">
      <c r="A2107" s="1" t="str">
        <f t="shared" si="1"/>
        <v>EN P3677 398</v>
      </c>
      <c r="C2107" s="1" t="str">
        <f t="shared" si="2"/>
        <v>PT P3677</v>
      </c>
      <c r="E2107" s="1" t="str">
        <f>IFERROR(__xludf.DUMMYFUNCTION("SPLIT(A:A,"" "",TRUE,TRUE)"),"EN")</f>
        <v>EN</v>
      </c>
      <c r="F2107" s="1" t="str">
        <f>IFERROR(__xludf.DUMMYFUNCTION("""COMPUTED_VALUE"""),"P3677")</f>
        <v>P3677</v>
      </c>
      <c r="G2107" s="1">
        <f>IFERROR(__xludf.DUMMYFUNCTION("""COMPUTED_VALUE"""),398.0)</f>
        <v>398</v>
      </c>
    </row>
    <row r="2108">
      <c r="A2108" s="1" t="str">
        <f t="shared" si="1"/>
        <v>EN P5823 362</v>
      </c>
      <c r="C2108" s="1" t="str">
        <f t="shared" si="2"/>
        <v>PT P5823</v>
      </c>
      <c r="E2108" s="1" t="str">
        <f>IFERROR(__xludf.DUMMYFUNCTION("SPLIT(A:A,"" "",TRUE,TRUE)"),"EN")</f>
        <v>EN</v>
      </c>
      <c r="F2108" s="1" t="str">
        <f>IFERROR(__xludf.DUMMYFUNCTION("""COMPUTED_VALUE"""),"P5823")</f>
        <v>P5823</v>
      </c>
      <c r="G2108" s="1">
        <f>IFERROR(__xludf.DUMMYFUNCTION("""COMPUTED_VALUE"""),362.0)</f>
        <v>362</v>
      </c>
    </row>
    <row r="2109">
      <c r="A2109" s="1" t="str">
        <f t="shared" si="1"/>
        <v>EN P2332 258</v>
      </c>
      <c r="C2109" s="1" t="str">
        <f t="shared" si="2"/>
        <v>PT P2332</v>
      </c>
      <c r="E2109" s="1" t="str">
        <f>IFERROR(__xludf.DUMMYFUNCTION("SPLIT(A:A,"" "",TRUE,TRUE)"),"EN")</f>
        <v>EN</v>
      </c>
      <c r="F2109" s="1" t="str">
        <f>IFERROR(__xludf.DUMMYFUNCTION("""COMPUTED_VALUE"""),"P2332")</f>
        <v>P2332</v>
      </c>
      <c r="G2109" s="1">
        <f>IFERROR(__xludf.DUMMYFUNCTION("""COMPUTED_VALUE"""),258.0)</f>
        <v>258</v>
      </c>
    </row>
    <row r="2110">
      <c r="A2110" s="1" t="str">
        <f t="shared" si="1"/>
        <v>EN P4960 25</v>
      </c>
      <c r="C2110" s="1" t="str">
        <f t="shared" si="2"/>
        <v>PT P4960</v>
      </c>
      <c r="E2110" s="1" t="str">
        <f>IFERROR(__xludf.DUMMYFUNCTION("SPLIT(A:A,"" "",TRUE,TRUE)"),"EN")</f>
        <v>EN</v>
      </c>
      <c r="F2110" s="1" t="str">
        <f>IFERROR(__xludf.DUMMYFUNCTION("""COMPUTED_VALUE"""),"P4960")</f>
        <v>P4960</v>
      </c>
      <c r="G2110" s="1">
        <f>IFERROR(__xludf.DUMMYFUNCTION("""COMPUTED_VALUE"""),25.0)</f>
        <v>25</v>
      </c>
    </row>
    <row r="2111">
      <c r="A2111" s="1" t="str">
        <f t="shared" si="1"/>
        <v>EN P2007 240</v>
      </c>
      <c r="C2111" s="1" t="str">
        <f t="shared" si="2"/>
        <v>PT P2007</v>
      </c>
      <c r="E2111" s="1" t="str">
        <f>IFERROR(__xludf.DUMMYFUNCTION("SPLIT(A:A,"" "",TRUE,TRUE)"),"EN")</f>
        <v>EN</v>
      </c>
      <c r="F2111" s="1" t="str">
        <f>IFERROR(__xludf.DUMMYFUNCTION("""COMPUTED_VALUE"""),"P2007")</f>
        <v>P2007</v>
      </c>
      <c r="G2111" s="1">
        <f>IFERROR(__xludf.DUMMYFUNCTION("""COMPUTED_VALUE"""),240.0)</f>
        <v>240</v>
      </c>
    </row>
    <row r="2112">
      <c r="A2112" s="1" t="str">
        <f t="shared" si="1"/>
        <v>EN P4274 169</v>
      </c>
      <c r="C2112" s="1" t="str">
        <f t="shared" si="2"/>
        <v>PT P4274</v>
      </c>
      <c r="E2112" s="1" t="str">
        <f>IFERROR(__xludf.DUMMYFUNCTION("SPLIT(A:A,"" "",TRUE,TRUE)"),"EN")</f>
        <v>EN</v>
      </c>
      <c r="F2112" s="1" t="str">
        <f>IFERROR(__xludf.DUMMYFUNCTION("""COMPUTED_VALUE"""),"P4274")</f>
        <v>P4274</v>
      </c>
      <c r="G2112" s="1">
        <f>IFERROR(__xludf.DUMMYFUNCTION("""COMPUTED_VALUE"""),169.0)</f>
        <v>169</v>
      </c>
    </row>
    <row r="2113">
      <c r="A2113" s="1" t="str">
        <f t="shared" si="1"/>
        <v>EN P3955 251</v>
      </c>
      <c r="C2113" s="1" t="str">
        <f t="shared" si="2"/>
        <v>PT P3955</v>
      </c>
      <c r="E2113" s="1" t="str">
        <f>IFERROR(__xludf.DUMMYFUNCTION("SPLIT(A:A,"" "",TRUE,TRUE)"),"EN")</f>
        <v>EN</v>
      </c>
      <c r="F2113" s="1" t="str">
        <f>IFERROR(__xludf.DUMMYFUNCTION("""COMPUTED_VALUE"""),"P3955")</f>
        <v>P3955</v>
      </c>
      <c r="G2113" s="1">
        <f>IFERROR(__xludf.DUMMYFUNCTION("""COMPUTED_VALUE"""),251.0)</f>
        <v>251</v>
      </c>
    </row>
    <row r="2114">
      <c r="A2114" s="1" t="str">
        <f t="shared" si="1"/>
        <v>EN P197 329</v>
      </c>
      <c r="C2114" s="1" t="str">
        <f t="shared" si="2"/>
        <v>PT P197</v>
      </c>
      <c r="E2114" s="1" t="str">
        <f>IFERROR(__xludf.DUMMYFUNCTION("SPLIT(A:A,"" "",TRUE,TRUE)"),"EN")</f>
        <v>EN</v>
      </c>
      <c r="F2114" s="1" t="str">
        <f>IFERROR(__xludf.DUMMYFUNCTION("""COMPUTED_VALUE"""),"P197")</f>
        <v>P197</v>
      </c>
      <c r="G2114" s="1">
        <f>IFERROR(__xludf.DUMMYFUNCTION("""COMPUTED_VALUE"""),329.0)</f>
        <v>329</v>
      </c>
    </row>
    <row r="2115">
      <c r="A2115" s="1" t="str">
        <f t="shared" si="1"/>
        <v>EN P3894 329</v>
      </c>
      <c r="C2115" s="1" t="str">
        <f t="shared" si="2"/>
        <v>PT P3894</v>
      </c>
      <c r="E2115" s="1" t="str">
        <f>IFERROR(__xludf.DUMMYFUNCTION("SPLIT(A:A,"" "",TRUE,TRUE)"),"EN")</f>
        <v>EN</v>
      </c>
      <c r="F2115" s="1" t="str">
        <f>IFERROR(__xludf.DUMMYFUNCTION("""COMPUTED_VALUE"""),"P3894")</f>
        <v>P3894</v>
      </c>
      <c r="G2115" s="1">
        <f>IFERROR(__xludf.DUMMYFUNCTION("""COMPUTED_VALUE"""),329.0)</f>
        <v>329</v>
      </c>
    </row>
    <row r="2116">
      <c r="A2116" s="1" t="str">
        <f t="shared" si="1"/>
        <v>EN P5183 312</v>
      </c>
      <c r="C2116" s="1" t="str">
        <f t="shared" si="2"/>
        <v>PT P5183</v>
      </c>
      <c r="E2116" s="1" t="str">
        <f>IFERROR(__xludf.DUMMYFUNCTION("SPLIT(A:A,"" "",TRUE,TRUE)"),"EN")</f>
        <v>EN</v>
      </c>
      <c r="F2116" s="1" t="str">
        <f>IFERROR(__xludf.DUMMYFUNCTION("""COMPUTED_VALUE"""),"P5183")</f>
        <v>P5183</v>
      </c>
      <c r="G2116" s="1">
        <f>IFERROR(__xludf.DUMMYFUNCTION("""COMPUTED_VALUE"""),312.0)</f>
        <v>312</v>
      </c>
    </row>
    <row r="2117">
      <c r="A2117" s="1" t="str">
        <f t="shared" si="1"/>
        <v>EN P1373 79</v>
      </c>
      <c r="C2117" s="1" t="str">
        <f t="shared" si="2"/>
        <v>PT P1373</v>
      </c>
      <c r="E2117" s="1" t="str">
        <f>IFERROR(__xludf.DUMMYFUNCTION("SPLIT(A:A,"" "",TRUE,TRUE)"),"EN")</f>
        <v>EN</v>
      </c>
      <c r="F2117" s="1" t="str">
        <f>IFERROR(__xludf.DUMMYFUNCTION("""COMPUTED_VALUE"""),"P1373")</f>
        <v>P1373</v>
      </c>
      <c r="G2117" s="1">
        <f>IFERROR(__xludf.DUMMYFUNCTION("""COMPUTED_VALUE"""),79.0)</f>
        <v>79</v>
      </c>
    </row>
    <row r="2118">
      <c r="A2118" s="1" t="str">
        <f t="shared" si="1"/>
        <v>EN P5860 379</v>
      </c>
      <c r="C2118" s="1" t="str">
        <f t="shared" si="2"/>
        <v>PT P5860</v>
      </c>
      <c r="E2118" s="1" t="str">
        <f>IFERROR(__xludf.DUMMYFUNCTION("SPLIT(A:A,"" "",TRUE,TRUE)"),"EN")</f>
        <v>EN</v>
      </c>
      <c r="F2118" s="1" t="str">
        <f>IFERROR(__xludf.DUMMYFUNCTION("""COMPUTED_VALUE"""),"P5860")</f>
        <v>P5860</v>
      </c>
      <c r="G2118" s="1">
        <f>IFERROR(__xludf.DUMMYFUNCTION("""COMPUTED_VALUE"""),379.0)</f>
        <v>379</v>
      </c>
    </row>
    <row r="2119">
      <c r="A2119" s="1" t="str">
        <f t="shared" si="1"/>
        <v>EN P2992 77</v>
      </c>
      <c r="C2119" s="1" t="str">
        <f t="shared" si="2"/>
        <v>PT P2992</v>
      </c>
      <c r="E2119" s="1" t="str">
        <f>IFERROR(__xludf.DUMMYFUNCTION("SPLIT(A:A,"" "",TRUE,TRUE)"),"EN")</f>
        <v>EN</v>
      </c>
      <c r="F2119" s="1" t="str">
        <f>IFERROR(__xludf.DUMMYFUNCTION("""COMPUTED_VALUE"""),"P2992")</f>
        <v>P2992</v>
      </c>
      <c r="G2119" s="1">
        <f>IFERROR(__xludf.DUMMYFUNCTION("""COMPUTED_VALUE"""),77.0)</f>
        <v>77</v>
      </c>
    </row>
    <row r="2120">
      <c r="A2120" s="1" t="str">
        <f t="shared" si="1"/>
        <v>EN P1781 176</v>
      </c>
      <c r="C2120" s="1" t="str">
        <f t="shared" si="2"/>
        <v>PT P1781</v>
      </c>
      <c r="E2120" s="1" t="str">
        <f>IFERROR(__xludf.DUMMYFUNCTION("SPLIT(A:A,"" "",TRUE,TRUE)"),"EN")</f>
        <v>EN</v>
      </c>
      <c r="F2120" s="1" t="str">
        <f>IFERROR(__xludf.DUMMYFUNCTION("""COMPUTED_VALUE"""),"P1781")</f>
        <v>P1781</v>
      </c>
      <c r="G2120" s="1">
        <f>IFERROR(__xludf.DUMMYFUNCTION("""COMPUTED_VALUE"""),176.0)</f>
        <v>176</v>
      </c>
    </row>
    <row r="2121">
      <c r="A2121" s="1" t="str">
        <f t="shared" si="1"/>
        <v>EN P5422 181</v>
      </c>
      <c r="C2121" s="1" t="str">
        <f t="shared" si="2"/>
        <v>PT P5422</v>
      </c>
      <c r="E2121" s="1" t="str">
        <f>IFERROR(__xludf.DUMMYFUNCTION("SPLIT(A:A,"" "",TRUE,TRUE)"),"EN")</f>
        <v>EN</v>
      </c>
      <c r="F2121" s="1" t="str">
        <f>IFERROR(__xludf.DUMMYFUNCTION("""COMPUTED_VALUE"""),"P5422")</f>
        <v>P5422</v>
      </c>
      <c r="G2121" s="1">
        <f>IFERROR(__xludf.DUMMYFUNCTION("""COMPUTED_VALUE"""),181.0)</f>
        <v>181</v>
      </c>
    </row>
    <row r="2122">
      <c r="A2122" s="1" t="str">
        <f t="shared" si="1"/>
        <v>EN P4520 162</v>
      </c>
      <c r="C2122" s="1" t="str">
        <f t="shared" si="2"/>
        <v>PT P4520</v>
      </c>
      <c r="E2122" s="1" t="str">
        <f>IFERROR(__xludf.DUMMYFUNCTION("SPLIT(A:A,"" "",TRUE,TRUE)"),"EN")</f>
        <v>EN</v>
      </c>
      <c r="F2122" s="1" t="str">
        <f>IFERROR(__xludf.DUMMYFUNCTION("""COMPUTED_VALUE"""),"P4520")</f>
        <v>P4520</v>
      </c>
      <c r="G2122" s="1">
        <f>IFERROR(__xludf.DUMMYFUNCTION("""COMPUTED_VALUE"""),162.0)</f>
        <v>162</v>
      </c>
    </row>
    <row r="2123">
      <c r="A2123" s="1" t="str">
        <f t="shared" si="1"/>
        <v>EN P5937 44</v>
      </c>
      <c r="C2123" s="1" t="str">
        <f t="shared" si="2"/>
        <v>PT P5937</v>
      </c>
      <c r="E2123" s="1" t="str">
        <f>IFERROR(__xludf.DUMMYFUNCTION("SPLIT(A:A,"" "",TRUE,TRUE)"),"EN")</f>
        <v>EN</v>
      </c>
      <c r="F2123" s="1" t="str">
        <f>IFERROR(__xludf.DUMMYFUNCTION("""COMPUTED_VALUE"""),"P5937")</f>
        <v>P5937</v>
      </c>
      <c r="G2123" s="1">
        <f>IFERROR(__xludf.DUMMYFUNCTION("""COMPUTED_VALUE"""),44.0)</f>
        <v>44</v>
      </c>
    </row>
    <row r="2124">
      <c r="A2124" s="1" t="str">
        <f t="shared" si="1"/>
        <v>EN P1731 371</v>
      </c>
      <c r="C2124" s="1" t="str">
        <f t="shared" si="2"/>
        <v>PT P1731</v>
      </c>
      <c r="E2124" s="1" t="str">
        <f>IFERROR(__xludf.DUMMYFUNCTION("SPLIT(A:A,"" "",TRUE,TRUE)"),"EN")</f>
        <v>EN</v>
      </c>
      <c r="F2124" s="1" t="str">
        <f>IFERROR(__xludf.DUMMYFUNCTION("""COMPUTED_VALUE"""),"P1731")</f>
        <v>P1731</v>
      </c>
      <c r="G2124" s="1">
        <f>IFERROR(__xludf.DUMMYFUNCTION("""COMPUTED_VALUE"""),371.0)</f>
        <v>371</v>
      </c>
    </row>
    <row r="2125">
      <c r="A2125" s="1" t="str">
        <f t="shared" si="1"/>
        <v>EN P1669 269</v>
      </c>
      <c r="C2125" s="1" t="str">
        <f t="shared" si="2"/>
        <v>PT P1669</v>
      </c>
      <c r="E2125" s="1" t="str">
        <f>IFERROR(__xludf.DUMMYFUNCTION("SPLIT(A:A,"" "",TRUE,TRUE)"),"EN")</f>
        <v>EN</v>
      </c>
      <c r="F2125" s="1" t="str">
        <f>IFERROR(__xludf.DUMMYFUNCTION("""COMPUTED_VALUE"""),"P1669")</f>
        <v>P1669</v>
      </c>
      <c r="G2125" s="1">
        <f>IFERROR(__xludf.DUMMYFUNCTION("""COMPUTED_VALUE"""),269.0)</f>
        <v>269</v>
      </c>
    </row>
    <row r="2126">
      <c r="A2126" s="1" t="str">
        <f t="shared" si="1"/>
        <v>EN P2373 273</v>
      </c>
      <c r="C2126" s="1" t="str">
        <f t="shared" si="2"/>
        <v>PT P2373</v>
      </c>
      <c r="E2126" s="1" t="str">
        <f>IFERROR(__xludf.DUMMYFUNCTION("SPLIT(A:A,"" "",TRUE,TRUE)"),"EN")</f>
        <v>EN</v>
      </c>
      <c r="F2126" s="1" t="str">
        <f>IFERROR(__xludf.DUMMYFUNCTION("""COMPUTED_VALUE"""),"P2373")</f>
        <v>P2373</v>
      </c>
      <c r="G2126" s="1">
        <f>IFERROR(__xludf.DUMMYFUNCTION("""COMPUTED_VALUE"""),273.0)</f>
        <v>273</v>
      </c>
    </row>
    <row r="2127">
      <c r="A2127" s="1" t="str">
        <f t="shared" si="1"/>
        <v>EN P3928 252</v>
      </c>
      <c r="C2127" s="1" t="str">
        <f t="shared" si="2"/>
        <v>PT P3928</v>
      </c>
      <c r="E2127" s="1" t="str">
        <f>IFERROR(__xludf.DUMMYFUNCTION("SPLIT(A:A,"" "",TRUE,TRUE)"),"EN")</f>
        <v>EN</v>
      </c>
      <c r="F2127" s="1" t="str">
        <f>IFERROR(__xludf.DUMMYFUNCTION("""COMPUTED_VALUE"""),"P3928")</f>
        <v>P3928</v>
      </c>
      <c r="G2127" s="1">
        <f>IFERROR(__xludf.DUMMYFUNCTION("""COMPUTED_VALUE"""),252.0)</f>
        <v>252</v>
      </c>
    </row>
    <row r="2128">
      <c r="A2128" s="1" t="str">
        <f t="shared" si="1"/>
        <v>EN P5534 246</v>
      </c>
      <c r="C2128" s="1" t="str">
        <f t="shared" si="2"/>
        <v>PT P5534</v>
      </c>
      <c r="E2128" s="1" t="str">
        <f>IFERROR(__xludf.DUMMYFUNCTION("SPLIT(A:A,"" "",TRUE,TRUE)"),"EN")</f>
        <v>EN</v>
      </c>
      <c r="F2128" s="1" t="str">
        <f>IFERROR(__xludf.DUMMYFUNCTION("""COMPUTED_VALUE"""),"P5534")</f>
        <v>P5534</v>
      </c>
      <c r="G2128" s="1">
        <f>IFERROR(__xludf.DUMMYFUNCTION("""COMPUTED_VALUE"""),246.0)</f>
        <v>246</v>
      </c>
    </row>
    <row r="2129">
      <c r="A2129" s="1" t="str">
        <f t="shared" si="1"/>
        <v>EN P4818 329</v>
      </c>
      <c r="C2129" s="1" t="str">
        <f t="shared" si="2"/>
        <v>PT P4818</v>
      </c>
      <c r="E2129" s="1" t="str">
        <f>IFERROR(__xludf.DUMMYFUNCTION("SPLIT(A:A,"" "",TRUE,TRUE)"),"EN")</f>
        <v>EN</v>
      </c>
      <c r="F2129" s="1" t="str">
        <f>IFERROR(__xludf.DUMMYFUNCTION("""COMPUTED_VALUE"""),"P4818")</f>
        <v>P4818</v>
      </c>
      <c r="G2129" s="1">
        <f>IFERROR(__xludf.DUMMYFUNCTION("""COMPUTED_VALUE"""),329.0)</f>
        <v>329</v>
      </c>
    </row>
    <row r="2130">
      <c r="A2130" s="1" t="str">
        <f t="shared" si="1"/>
        <v>EN P273 92</v>
      </c>
      <c r="C2130" s="1" t="str">
        <f t="shared" si="2"/>
        <v>PT P273</v>
      </c>
      <c r="E2130" s="1" t="str">
        <f>IFERROR(__xludf.DUMMYFUNCTION("SPLIT(A:A,"" "",TRUE,TRUE)"),"EN")</f>
        <v>EN</v>
      </c>
      <c r="F2130" s="1" t="str">
        <f>IFERROR(__xludf.DUMMYFUNCTION("""COMPUTED_VALUE"""),"P273")</f>
        <v>P273</v>
      </c>
      <c r="G2130" s="1">
        <f>IFERROR(__xludf.DUMMYFUNCTION("""COMPUTED_VALUE"""),92.0)</f>
        <v>92</v>
      </c>
    </row>
    <row r="2131">
      <c r="A2131" s="1" t="str">
        <f t="shared" si="1"/>
        <v>EN P3874 257</v>
      </c>
      <c r="C2131" s="1" t="str">
        <f t="shared" si="2"/>
        <v>PT P3874</v>
      </c>
      <c r="E2131" s="1" t="str">
        <f>IFERROR(__xludf.DUMMYFUNCTION("SPLIT(A:A,"" "",TRUE,TRUE)"),"EN")</f>
        <v>EN</v>
      </c>
      <c r="F2131" s="1" t="str">
        <f>IFERROR(__xludf.DUMMYFUNCTION("""COMPUTED_VALUE"""),"P3874")</f>
        <v>P3874</v>
      </c>
      <c r="G2131" s="1">
        <f>IFERROR(__xludf.DUMMYFUNCTION("""COMPUTED_VALUE"""),257.0)</f>
        <v>257</v>
      </c>
    </row>
    <row r="2132">
      <c r="A2132" s="1" t="str">
        <f t="shared" si="1"/>
        <v>EN P1467 25</v>
      </c>
      <c r="C2132" s="1" t="str">
        <f t="shared" si="2"/>
        <v>PT P1467</v>
      </c>
      <c r="E2132" s="1" t="str">
        <f>IFERROR(__xludf.DUMMYFUNCTION("SPLIT(A:A,"" "",TRUE,TRUE)"),"EN")</f>
        <v>EN</v>
      </c>
      <c r="F2132" s="1" t="str">
        <f>IFERROR(__xludf.DUMMYFUNCTION("""COMPUTED_VALUE"""),"P1467")</f>
        <v>P1467</v>
      </c>
      <c r="G2132" s="1">
        <f>IFERROR(__xludf.DUMMYFUNCTION("""COMPUTED_VALUE"""),25.0)</f>
        <v>25</v>
      </c>
    </row>
    <row r="2133">
      <c r="A2133" s="1" t="str">
        <f t="shared" si="1"/>
        <v>EN P2714 69</v>
      </c>
      <c r="C2133" s="1" t="str">
        <f t="shared" si="2"/>
        <v>PT P2714</v>
      </c>
      <c r="E2133" s="1" t="str">
        <f>IFERROR(__xludf.DUMMYFUNCTION("SPLIT(A:A,"" "",TRUE,TRUE)"),"EN")</f>
        <v>EN</v>
      </c>
      <c r="F2133" s="1" t="str">
        <f>IFERROR(__xludf.DUMMYFUNCTION("""COMPUTED_VALUE"""),"P2714")</f>
        <v>P2714</v>
      </c>
      <c r="G2133" s="1">
        <f>IFERROR(__xludf.DUMMYFUNCTION("""COMPUTED_VALUE"""),69.0)</f>
        <v>69</v>
      </c>
    </row>
    <row r="2134">
      <c r="A2134" s="1" t="str">
        <f t="shared" si="1"/>
        <v>EN P5042 91</v>
      </c>
      <c r="C2134" s="1" t="str">
        <f t="shared" si="2"/>
        <v>PT P5042</v>
      </c>
      <c r="E2134" s="1" t="str">
        <f>IFERROR(__xludf.DUMMYFUNCTION("SPLIT(A:A,"" "",TRUE,TRUE)"),"EN")</f>
        <v>EN</v>
      </c>
      <c r="F2134" s="1" t="str">
        <f>IFERROR(__xludf.DUMMYFUNCTION("""COMPUTED_VALUE"""),"P5042")</f>
        <v>P5042</v>
      </c>
      <c r="G2134" s="1">
        <f>IFERROR(__xludf.DUMMYFUNCTION("""COMPUTED_VALUE"""),91.0)</f>
        <v>91</v>
      </c>
    </row>
    <row r="2135">
      <c r="A2135" s="1" t="str">
        <f t="shared" si="1"/>
        <v>EN P1567 184</v>
      </c>
      <c r="C2135" s="1" t="str">
        <f t="shared" si="2"/>
        <v>PT P1567</v>
      </c>
      <c r="E2135" s="1" t="str">
        <f>IFERROR(__xludf.DUMMYFUNCTION("SPLIT(A:A,"" "",TRUE,TRUE)"),"EN")</f>
        <v>EN</v>
      </c>
      <c r="F2135" s="1" t="str">
        <f>IFERROR(__xludf.DUMMYFUNCTION("""COMPUTED_VALUE"""),"P1567")</f>
        <v>P1567</v>
      </c>
      <c r="G2135" s="1">
        <f>IFERROR(__xludf.DUMMYFUNCTION("""COMPUTED_VALUE"""),184.0)</f>
        <v>184</v>
      </c>
    </row>
    <row r="2136">
      <c r="A2136" s="1" t="str">
        <f t="shared" si="1"/>
        <v>EN P905 4</v>
      </c>
      <c r="C2136" s="1" t="str">
        <f t="shared" si="2"/>
        <v>PT P905</v>
      </c>
      <c r="E2136" s="1" t="str">
        <f>IFERROR(__xludf.DUMMYFUNCTION("SPLIT(A:A,"" "",TRUE,TRUE)"),"EN")</f>
        <v>EN</v>
      </c>
      <c r="F2136" s="1" t="str">
        <f>IFERROR(__xludf.DUMMYFUNCTION("""COMPUTED_VALUE"""),"P905")</f>
        <v>P905</v>
      </c>
      <c r="G2136" s="1">
        <f>IFERROR(__xludf.DUMMYFUNCTION("""COMPUTED_VALUE"""),4.0)</f>
        <v>4</v>
      </c>
    </row>
    <row r="2137">
      <c r="A2137" s="1" t="str">
        <f t="shared" si="1"/>
        <v>EN P3178 71</v>
      </c>
      <c r="C2137" s="1" t="str">
        <f t="shared" si="2"/>
        <v>PT P3178</v>
      </c>
      <c r="E2137" s="1" t="str">
        <f>IFERROR(__xludf.DUMMYFUNCTION("SPLIT(A:A,"" "",TRUE,TRUE)"),"EN")</f>
        <v>EN</v>
      </c>
      <c r="F2137" s="1" t="str">
        <f>IFERROR(__xludf.DUMMYFUNCTION("""COMPUTED_VALUE"""),"P3178")</f>
        <v>P3178</v>
      </c>
      <c r="G2137" s="1">
        <f>IFERROR(__xludf.DUMMYFUNCTION("""COMPUTED_VALUE"""),71.0)</f>
        <v>71</v>
      </c>
    </row>
    <row r="2138">
      <c r="A2138" s="1" t="str">
        <f t="shared" si="1"/>
        <v>EN P3635 348</v>
      </c>
      <c r="C2138" s="1" t="str">
        <f t="shared" si="2"/>
        <v>PT P3635</v>
      </c>
      <c r="E2138" s="1" t="str">
        <f>IFERROR(__xludf.DUMMYFUNCTION("SPLIT(A:A,"" "",TRUE,TRUE)"),"EN")</f>
        <v>EN</v>
      </c>
      <c r="F2138" s="1" t="str">
        <f>IFERROR(__xludf.DUMMYFUNCTION("""COMPUTED_VALUE"""),"P3635")</f>
        <v>P3635</v>
      </c>
      <c r="G2138" s="1">
        <f>IFERROR(__xludf.DUMMYFUNCTION("""COMPUTED_VALUE"""),348.0)</f>
        <v>348</v>
      </c>
    </row>
    <row r="2139">
      <c r="A2139" s="1" t="str">
        <f t="shared" si="1"/>
        <v>EN P2847 41</v>
      </c>
      <c r="C2139" s="1" t="str">
        <f t="shared" si="2"/>
        <v>PT P2847</v>
      </c>
      <c r="E2139" s="1" t="str">
        <f>IFERROR(__xludf.DUMMYFUNCTION("SPLIT(A:A,"" "",TRUE,TRUE)"),"EN")</f>
        <v>EN</v>
      </c>
      <c r="F2139" s="1" t="str">
        <f>IFERROR(__xludf.DUMMYFUNCTION("""COMPUTED_VALUE"""),"P2847")</f>
        <v>P2847</v>
      </c>
      <c r="G2139" s="1">
        <f>IFERROR(__xludf.DUMMYFUNCTION("""COMPUTED_VALUE"""),41.0)</f>
        <v>41</v>
      </c>
    </row>
    <row r="2140">
      <c r="A2140" s="1" t="str">
        <f t="shared" si="1"/>
        <v>EN P1352 128</v>
      </c>
      <c r="C2140" s="1" t="str">
        <f t="shared" si="2"/>
        <v>PT P1352</v>
      </c>
      <c r="E2140" s="1" t="str">
        <f>IFERROR(__xludf.DUMMYFUNCTION("SPLIT(A:A,"" "",TRUE,TRUE)"),"EN")</f>
        <v>EN</v>
      </c>
      <c r="F2140" s="1" t="str">
        <f>IFERROR(__xludf.DUMMYFUNCTION("""COMPUTED_VALUE"""),"P1352")</f>
        <v>P1352</v>
      </c>
      <c r="G2140" s="1">
        <f>IFERROR(__xludf.DUMMYFUNCTION("""COMPUTED_VALUE"""),128.0)</f>
        <v>128</v>
      </c>
    </row>
    <row r="2141">
      <c r="A2141" s="1" t="str">
        <f t="shared" si="1"/>
        <v>EN P2361 3</v>
      </c>
      <c r="C2141" s="1" t="str">
        <f t="shared" si="2"/>
        <v>PT P2361</v>
      </c>
      <c r="E2141" s="1" t="str">
        <f>IFERROR(__xludf.DUMMYFUNCTION("SPLIT(A:A,"" "",TRUE,TRUE)"),"EN")</f>
        <v>EN</v>
      </c>
      <c r="F2141" s="1" t="str">
        <f>IFERROR(__xludf.DUMMYFUNCTION("""COMPUTED_VALUE"""),"P2361")</f>
        <v>P2361</v>
      </c>
      <c r="G2141" s="1">
        <f>IFERROR(__xludf.DUMMYFUNCTION("""COMPUTED_VALUE"""),3.0)</f>
        <v>3</v>
      </c>
    </row>
    <row r="2142">
      <c r="A2142" s="1" t="str">
        <f t="shared" si="1"/>
        <v>EN P4247 251</v>
      </c>
      <c r="C2142" s="1" t="str">
        <f t="shared" si="2"/>
        <v>PT P4247</v>
      </c>
      <c r="E2142" s="1" t="str">
        <f>IFERROR(__xludf.DUMMYFUNCTION("SPLIT(A:A,"" "",TRUE,TRUE)"),"EN")</f>
        <v>EN</v>
      </c>
      <c r="F2142" s="1" t="str">
        <f>IFERROR(__xludf.DUMMYFUNCTION("""COMPUTED_VALUE"""),"P4247")</f>
        <v>P4247</v>
      </c>
      <c r="G2142" s="1">
        <f>IFERROR(__xludf.DUMMYFUNCTION("""COMPUTED_VALUE"""),251.0)</f>
        <v>251</v>
      </c>
    </row>
    <row r="2143">
      <c r="A2143" s="1" t="str">
        <f t="shared" si="1"/>
        <v>EN P2212 287</v>
      </c>
      <c r="C2143" s="1" t="str">
        <f t="shared" si="2"/>
        <v>PT P2212</v>
      </c>
      <c r="E2143" s="1" t="str">
        <f>IFERROR(__xludf.DUMMYFUNCTION("SPLIT(A:A,"" "",TRUE,TRUE)"),"EN")</f>
        <v>EN</v>
      </c>
      <c r="F2143" s="1" t="str">
        <f>IFERROR(__xludf.DUMMYFUNCTION("""COMPUTED_VALUE"""),"P2212")</f>
        <v>P2212</v>
      </c>
      <c r="G2143" s="1">
        <f>IFERROR(__xludf.DUMMYFUNCTION("""COMPUTED_VALUE"""),287.0)</f>
        <v>287</v>
      </c>
    </row>
    <row r="2144">
      <c r="A2144" s="1" t="str">
        <f t="shared" si="1"/>
        <v>EN P27 183</v>
      </c>
      <c r="C2144" s="1" t="str">
        <f t="shared" si="2"/>
        <v>PT P27</v>
      </c>
      <c r="E2144" s="1" t="str">
        <f>IFERROR(__xludf.DUMMYFUNCTION("SPLIT(A:A,"" "",TRUE,TRUE)"),"EN")</f>
        <v>EN</v>
      </c>
      <c r="F2144" s="1" t="str">
        <f>IFERROR(__xludf.DUMMYFUNCTION("""COMPUTED_VALUE"""),"P27")</f>
        <v>P27</v>
      </c>
      <c r="G2144" s="1">
        <f>IFERROR(__xludf.DUMMYFUNCTION("""COMPUTED_VALUE"""),183.0)</f>
        <v>183</v>
      </c>
    </row>
    <row r="2145">
      <c r="A2145" s="1" t="str">
        <f t="shared" si="1"/>
        <v>EN P859 135</v>
      </c>
      <c r="C2145" s="1" t="str">
        <f t="shared" si="2"/>
        <v>PT P859</v>
      </c>
      <c r="E2145" s="1" t="str">
        <f>IFERROR(__xludf.DUMMYFUNCTION("SPLIT(A:A,"" "",TRUE,TRUE)"),"EN")</f>
        <v>EN</v>
      </c>
      <c r="F2145" s="1" t="str">
        <f>IFERROR(__xludf.DUMMYFUNCTION("""COMPUTED_VALUE"""),"P859")</f>
        <v>P859</v>
      </c>
      <c r="G2145" s="1">
        <f>IFERROR(__xludf.DUMMYFUNCTION("""COMPUTED_VALUE"""),135.0)</f>
        <v>135</v>
      </c>
    </row>
    <row r="2146">
      <c r="A2146" s="1" t="str">
        <f t="shared" si="1"/>
        <v>EN P3957 49</v>
      </c>
      <c r="C2146" s="1" t="str">
        <f t="shared" si="2"/>
        <v>PT P3957</v>
      </c>
      <c r="E2146" s="1" t="str">
        <f>IFERROR(__xludf.DUMMYFUNCTION("SPLIT(A:A,"" "",TRUE,TRUE)"),"EN")</f>
        <v>EN</v>
      </c>
      <c r="F2146" s="1" t="str">
        <f>IFERROR(__xludf.DUMMYFUNCTION("""COMPUTED_VALUE"""),"P3957")</f>
        <v>P3957</v>
      </c>
      <c r="G2146" s="1">
        <f>IFERROR(__xludf.DUMMYFUNCTION("""COMPUTED_VALUE"""),49.0)</f>
        <v>49</v>
      </c>
    </row>
    <row r="2147">
      <c r="A2147" s="1" t="str">
        <f t="shared" si="1"/>
        <v>EN P3844 380</v>
      </c>
      <c r="C2147" s="1" t="str">
        <f t="shared" si="2"/>
        <v>PT P3844</v>
      </c>
      <c r="E2147" s="1" t="str">
        <f>IFERROR(__xludf.DUMMYFUNCTION("SPLIT(A:A,"" "",TRUE,TRUE)"),"EN")</f>
        <v>EN</v>
      </c>
      <c r="F2147" s="1" t="str">
        <f>IFERROR(__xludf.DUMMYFUNCTION("""COMPUTED_VALUE"""),"P3844")</f>
        <v>P3844</v>
      </c>
      <c r="G2147" s="1">
        <f>IFERROR(__xludf.DUMMYFUNCTION("""COMPUTED_VALUE"""),380.0)</f>
        <v>380</v>
      </c>
    </row>
    <row r="2148">
      <c r="A2148" s="1" t="str">
        <f t="shared" si="1"/>
        <v>EN P2327 114</v>
      </c>
      <c r="C2148" s="1" t="str">
        <f t="shared" si="2"/>
        <v>PT P2327</v>
      </c>
      <c r="E2148" s="1" t="str">
        <f>IFERROR(__xludf.DUMMYFUNCTION("SPLIT(A:A,"" "",TRUE,TRUE)"),"EN")</f>
        <v>EN</v>
      </c>
      <c r="F2148" s="1" t="str">
        <f>IFERROR(__xludf.DUMMYFUNCTION("""COMPUTED_VALUE"""),"P2327")</f>
        <v>P2327</v>
      </c>
      <c r="G2148" s="1">
        <f>IFERROR(__xludf.DUMMYFUNCTION("""COMPUTED_VALUE"""),114.0)</f>
        <v>114</v>
      </c>
    </row>
    <row r="2149">
      <c r="A2149" s="1" t="str">
        <f t="shared" si="1"/>
        <v>EN P3259 111</v>
      </c>
      <c r="C2149" s="1" t="str">
        <f t="shared" si="2"/>
        <v>PT P3259</v>
      </c>
      <c r="E2149" s="1" t="str">
        <f>IFERROR(__xludf.DUMMYFUNCTION("SPLIT(A:A,"" "",TRUE,TRUE)"),"EN")</f>
        <v>EN</v>
      </c>
      <c r="F2149" s="1" t="str">
        <f>IFERROR(__xludf.DUMMYFUNCTION("""COMPUTED_VALUE"""),"P3259")</f>
        <v>P3259</v>
      </c>
      <c r="G2149" s="1">
        <f>IFERROR(__xludf.DUMMYFUNCTION("""COMPUTED_VALUE"""),111.0)</f>
        <v>111</v>
      </c>
    </row>
    <row r="2150">
      <c r="A2150" s="1" t="str">
        <f t="shared" si="1"/>
        <v>EN P1977 256</v>
      </c>
      <c r="C2150" s="1" t="str">
        <f t="shared" si="2"/>
        <v>PT P1977</v>
      </c>
      <c r="E2150" s="1" t="str">
        <f>IFERROR(__xludf.DUMMYFUNCTION("SPLIT(A:A,"" "",TRUE,TRUE)"),"EN")</f>
        <v>EN</v>
      </c>
      <c r="F2150" s="1" t="str">
        <f>IFERROR(__xludf.DUMMYFUNCTION("""COMPUTED_VALUE"""),"P1977")</f>
        <v>P1977</v>
      </c>
      <c r="G2150" s="1">
        <f>IFERROR(__xludf.DUMMYFUNCTION("""COMPUTED_VALUE"""),256.0)</f>
        <v>256</v>
      </c>
    </row>
    <row r="2151">
      <c r="A2151" s="1" t="str">
        <f t="shared" si="1"/>
        <v>EN P3503 94</v>
      </c>
      <c r="C2151" s="1" t="str">
        <f t="shared" si="2"/>
        <v>PT P3503</v>
      </c>
      <c r="E2151" s="1" t="str">
        <f>IFERROR(__xludf.DUMMYFUNCTION("SPLIT(A:A,"" "",TRUE,TRUE)"),"EN")</f>
        <v>EN</v>
      </c>
      <c r="F2151" s="1" t="str">
        <f>IFERROR(__xludf.DUMMYFUNCTION("""COMPUTED_VALUE"""),"P3503")</f>
        <v>P3503</v>
      </c>
      <c r="G2151" s="1">
        <f>IFERROR(__xludf.DUMMYFUNCTION("""COMPUTED_VALUE"""),94.0)</f>
        <v>94</v>
      </c>
    </row>
    <row r="2152">
      <c r="A2152" s="1" t="str">
        <f t="shared" si="1"/>
        <v>EN P1020 120</v>
      </c>
      <c r="C2152" s="1" t="str">
        <f t="shared" si="2"/>
        <v>PT P1020</v>
      </c>
      <c r="E2152" s="1" t="str">
        <f>IFERROR(__xludf.DUMMYFUNCTION("SPLIT(A:A,"" "",TRUE,TRUE)"),"EN")</f>
        <v>EN</v>
      </c>
      <c r="F2152" s="1" t="str">
        <f>IFERROR(__xludf.DUMMYFUNCTION("""COMPUTED_VALUE"""),"P1020")</f>
        <v>P1020</v>
      </c>
      <c r="G2152" s="1">
        <f>IFERROR(__xludf.DUMMYFUNCTION("""COMPUTED_VALUE"""),120.0)</f>
        <v>120</v>
      </c>
    </row>
    <row r="2153">
      <c r="A2153" s="1" t="str">
        <f t="shared" si="1"/>
        <v>EN P4369 233</v>
      </c>
      <c r="C2153" s="1" t="str">
        <f t="shared" si="2"/>
        <v>PT P4369</v>
      </c>
      <c r="E2153" s="1" t="str">
        <f>IFERROR(__xludf.DUMMYFUNCTION("SPLIT(A:A,"" "",TRUE,TRUE)"),"EN")</f>
        <v>EN</v>
      </c>
      <c r="F2153" s="1" t="str">
        <f>IFERROR(__xludf.DUMMYFUNCTION("""COMPUTED_VALUE"""),"P4369")</f>
        <v>P4369</v>
      </c>
      <c r="G2153" s="1">
        <f>IFERROR(__xludf.DUMMYFUNCTION("""COMPUTED_VALUE"""),233.0)</f>
        <v>233</v>
      </c>
    </row>
    <row r="2154">
      <c r="A2154" s="1" t="str">
        <f t="shared" si="1"/>
        <v>EN P5113 155</v>
      </c>
      <c r="C2154" s="1" t="str">
        <f t="shared" si="2"/>
        <v>PT P5113</v>
      </c>
      <c r="E2154" s="1" t="str">
        <f>IFERROR(__xludf.DUMMYFUNCTION("SPLIT(A:A,"" "",TRUE,TRUE)"),"EN")</f>
        <v>EN</v>
      </c>
      <c r="F2154" s="1" t="str">
        <f>IFERROR(__xludf.DUMMYFUNCTION("""COMPUTED_VALUE"""),"P5113")</f>
        <v>P5113</v>
      </c>
      <c r="G2154" s="1">
        <f>IFERROR(__xludf.DUMMYFUNCTION("""COMPUTED_VALUE"""),155.0)</f>
        <v>155</v>
      </c>
    </row>
    <row r="2155">
      <c r="A2155" s="1" t="str">
        <f t="shared" si="1"/>
        <v>EN P1253 108</v>
      </c>
      <c r="C2155" s="1" t="str">
        <f t="shared" si="2"/>
        <v>PT P1253</v>
      </c>
      <c r="E2155" s="1" t="str">
        <f>IFERROR(__xludf.DUMMYFUNCTION("SPLIT(A:A,"" "",TRUE,TRUE)"),"EN")</f>
        <v>EN</v>
      </c>
      <c r="F2155" s="1" t="str">
        <f>IFERROR(__xludf.DUMMYFUNCTION("""COMPUTED_VALUE"""),"P1253")</f>
        <v>P1253</v>
      </c>
      <c r="G2155" s="1">
        <f>IFERROR(__xludf.DUMMYFUNCTION("""COMPUTED_VALUE"""),108.0)</f>
        <v>108</v>
      </c>
    </row>
    <row r="2156">
      <c r="A2156" s="1" t="str">
        <f t="shared" si="1"/>
        <v>EN P5485 223</v>
      </c>
      <c r="C2156" s="1" t="str">
        <f t="shared" si="2"/>
        <v>PT P5485</v>
      </c>
      <c r="E2156" s="1" t="str">
        <f>IFERROR(__xludf.DUMMYFUNCTION("SPLIT(A:A,"" "",TRUE,TRUE)"),"EN")</f>
        <v>EN</v>
      </c>
      <c r="F2156" s="1" t="str">
        <f>IFERROR(__xludf.DUMMYFUNCTION("""COMPUTED_VALUE"""),"P5485")</f>
        <v>P5485</v>
      </c>
      <c r="G2156" s="1">
        <f>IFERROR(__xludf.DUMMYFUNCTION("""COMPUTED_VALUE"""),223.0)</f>
        <v>223</v>
      </c>
    </row>
    <row r="2157">
      <c r="A2157" s="1" t="str">
        <f t="shared" si="1"/>
        <v>EN P2812 212</v>
      </c>
      <c r="C2157" s="1" t="str">
        <f t="shared" si="2"/>
        <v>PT P2812</v>
      </c>
      <c r="E2157" s="1" t="str">
        <f>IFERROR(__xludf.DUMMYFUNCTION("SPLIT(A:A,"" "",TRUE,TRUE)"),"EN")</f>
        <v>EN</v>
      </c>
      <c r="F2157" s="1" t="str">
        <f>IFERROR(__xludf.DUMMYFUNCTION("""COMPUTED_VALUE"""),"P2812")</f>
        <v>P2812</v>
      </c>
      <c r="G2157" s="1">
        <f>IFERROR(__xludf.DUMMYFUNCTION("""COMPUTED_VALUE"""),212.0)</f>
        <v>212</v>
      </c>
    </row>
    <row r="2158">
      <c r="A2158" s="1" t="str">
        <f t="shared" si="1"/>
        <v>EN P3507 4</v>
      </c>
      <c r="C2158" s="1" t="str">
        <f t="shared" si="2"/>
        <v>PT P3507</v>
      </c>
      <c r="E2158" s="1" t="str">
        <f>IFERROR(__xludf.DUMMYFUNCTION("SPLIT(A:A,"" "",TRUE,TRUE)"),"EN")</f>
        <v>EN</v>
      </c>
      <c r="F2158" s="1" t="str">
        <f>IFERROR(__xludf.DUMMYFUNCTION("""COMPUTED_VALUE"""),"P3507")</f>
        <v>P3507</v>
      </c>
      <c r="G2158" s="1">
        <f>IFERROR(__xludf.DUMMYFUNCTION("""COMPUTED_VALUE"""),4.0)</f>
        <v>4</v>
      </c>
    </row>
    <row r="2159">
      <c r="A2159" s="1" t="str">
        <f t="shared" si="1"/>
        <v>EN P2484 70</v>
      </c>
      <c r="C2159" s="1" t="str">
        <f t="shared" si="2"/>
        <v>PT P2484</v>
      </c>
      <c r="E2159" s="1" t="str">
        <f>IFERROR(__xludf.DUMMYFUNCTION("SPLIT(A:A,"" "",TRUE,TRUE)"),"EN")</f>
        <v>EN</v>
      </c>
      <c r="F2159" s="1" t="str">
        <f>IFERROR(__xludf.DUMMYFUNCTION("""COMPUTED_VALUE"""),"P2484")</f>
        <v>P2484</v>
      </c>
      <c r="G2159" s="1">
        <f>IFERROR(__xludf.DUMMYFUNCTION("""COMPUTED_VALUE"""),70.0)</f>
        <v>70</v>
      </c>
    </row>
    <row r="2160">
      <c r="A2160" s="1" t="str">
        <f t="shared" si="1"/>
        <v>EN P3857 366</v>
      </c>
      <c r="C2160" s="1" t="str">
        <f t="shared" si="2"/>
        <v>PT P3857</v>
      </c>
      <c r="E2160" s="1" t="str">
        <f>IFERROR(__xludf.DUMMYFUNCTION("SPLIT(A:A,"" "",TRUE,TRUE)"),"EN")</f>
        <v>EN</v>
      </c>
      <c r="F2160" s="1" t="str">
        <f>IFERROR(__xludf.DUMMYFUNCTION("""COMPUTED_VALUE"""),"P3857")</f>
        <v>P3857</v>
      </c>
      <c r="G2160" s="1">
        <f>IFERROR(__xludf.DUMMYFUNCTION("""COMPUTED_VALUE"""),366.0)</f>
        <v>366</v>
      </c>
    </row>
    <row r="2161">
      <c r="A2161" s="1" t="str">
        <f t="shared" si="1"/>
        <v>EN P211 20</v>
      </c>
      <c r="C2161" s="1" t="str">
        <f t="shared" si="2"/>
        <v>PT P211</v>
      </c>
      <c r="E2161" s="1" t="str">
        <f>IFERROR(__xludf.DUMMYFUNCTION("SPLIT(A:A,"" "",TRUE,TRUE)"),"EN")</f>
        <v>EN</v>
      </c>
      <c r="F2161" s="1" t="str">
        <f>IFERROR(__xludf.DUMMYFUNCTION("""COMPUTED_VALUE"""),"P211")</f>
        <v>P211</v>
      </c>
      <c r="G2161" s="1">
        <f>IFERROR(__xludf.DUMMYFUNCTION("""COMPUTED_VALUE"""),20.0)</f>
        <v>20</v>
      </c>
    </row>
    <row r="2162">
      <c r="A2162" s="1" t="str">
        <f t="shared" si="1"/>
        <v>EN P4253 394</v>
      </c>
      <c r="C2162" s="1" t="str">
        <f t="shared" si="2"/>
        <v>PT P4253</v>
      </c>
      <c r="E2162" s="1" t="str">
        <f>IFERROR(__xludf.DUMMYFUNCTION("SPLIT(A:A,"" "",TRUE,TRUE)"),"EN")</f>
        <v>EN</v>
      </c>
      <c r="F2162" s="1" t="str">
        <f>IFERROR(__xludf.DUMMYFUNCTION("""COMPUTED_VALUE"""),"P4253")</f>
        <v>P4253</v>
      </c>
      <c r="G2162" s="1">
        <f>IFERROR(__xludf.DUMMYFUNCTION("""COMPUTED_VALUE"""),394.0)</f>
        <v>394</v>
      </c>
    </row>
    <row r="2163">
      <c r="A2163" s="1" t="str">
        <f t="shared" si="1"/>
        <v>EN P2183 39</v>
      </c>
      <c r="C2163" s="1" t="str">
        <f t="shared" si="2"/>
        <v>PT P2183</v>
      </c>
      <c r="E2163" s="1" t="str">
        <f>IFERROR(__xludf.DUMMYFUNCTION("SPLIT(A:A,"" "",TRUE,TRUE)"),"EN")</f>
        <v>EN</v>
      </c>
      <c r="F2163" s="1" t="str">
        <f>IFERROR(__xludf.DUMMYFUNCTION("""COMPUTED_VALUE"""),"P2183")</f>
        <v>P2183</v>
      </c>
      <c r="G2163" s="1">
        <f>IFERROR(__xludf.DUMMYFUNCTION("""COMPUTED_VALUE"""),39.0)</f>
        <v>39</v>
      </c>
    </row>
    <row r="2164">
      <c r="A2164" s="1" t="str">
        <f t="shared" si="1"/>
        <v>EN P387 145</v>
      </c>
      <c r="C2164" s="1" t="str">
        <f t="shared" si="2"/>
        <v>PT P387</v>
      </c>
      <c r="E2164" s="1" t="str">
        <f>IFERROR(__xludf.DUMMYFUNCTION("SPLIT(A:A,"" "",TRUE,TRUE)"),"EN")</f>
        <v>EN</v>
      </c>
      <c r="F2164" s="1" t="str">
        <f>IFERROR(__xludf.DUMMYFUNCTION("""COMPUTED_VALUE"""),"P387")</f>
        <v>P387</v>
      </c>
      <c r="G2164" s="1">
        <f>IFERROR(__xludf.DUMMYFUNCTION("""COMPUTED_VALUE"""),145.0)</f>
        <v>145</v>
      </c>
    </row>
    <row r="2165">
      <c r="A2165" s="1" t="str">
        <f t="shared" si="1"/>
        <v>EN P5669 17</v>
      </c>
      <c r="C2165" s="1" t="str">
        <f t="shared" si="2"/>
        <v>PT P5669</v>
      </c>
      <c r="E2165" s="1" t="str">
        <f>IFERROR(__xludf.DUMMYFUNCTION("SPLIT(A:A,"" "",TRUE,TRUE)"),"EN")</f>
        <v>EN</v>
      </c>
      <c r="F2165" s="1" t="str">
        <f>IFERROR(__xludf.DUMMYFUNCTION("""COMPUTED_VALUE"""),"P5669")</f>
        <v>P5669</v>
      </c>
      <c r="G2165" s="1">
        <f>IFERROR(__xludf.DUMMYFUNCTION("""COMPUTED_VALUE"""),17.0)</f>
        <v>17</v>
      </c>
    </row>
    <row r="2166">
      <c r="A2166" s="1" t="str">
        <f t="shared" si="1"/>
        <v>EN P1975 367</v>
      </c>
      <c r="C2166" s="1" t="str">
        <f t="shared" si="2"/>
        <v>PT P1975</v>
      </c>
      <c r="E2166" s="1" t="str">
        <f>IFERROR(__xludf.DUMMYFUNCTION("SPLIT(A:A,"" "",TRUE,TRUE)"),"EN")</f>
        <v>EN</v>
      </c>
      <c r="F2166" s="1" t="str">
        <f>IFERROR(__xludf.DUMMYFUNCTION("""COMPUTED_VALUE"""),"P1975")</f>
        <v>P1975</v>
      </c>
      <c r="G2166" s="1">
        <f>IFERROR(__xludf.DUMMYFUNCTION("""COMPUTED_VALUE"""),367.0)</f>
        <v>367</v>
      </c>
    </row>
    <row r="2167">
      <c r="A2167" s="1" t="str">
        <f t="shared" si="1"/>
        <v>EN P2929 103</v>
      </c>
      <c r="C2167" s="1" t="str">
        <f t="shared" si="2"/>
        <v>PT P2929</v>
      </c>
      <c r="E2167" s="1" t="str">
        <f>IFERROR(__xludf.DUMMYFUNCTION("SPLIT(A:A,"" "",TRUE,TRUE)"),"EN")</f>
        <v>EN</v>
      </c>
      <c r="F2167" s="1" t="str">
        <f>IFERROR(__xludf.DUMMYFUNCTION("""COMPUTED_VALUE"""),"P2929")</f>
        <v>P2929</v>
      </c>
      <c r="G2167" s="1">
        <f>IFERROR(__xludf.DUMMYFUNCTION("""COMPUTED_VALUE"""),103.0)</f>
        <v>103</v>
      </c>
    </row>
    <row r="2168">
      <c r="A2168" s="1" t="str">
        <f t="shared" si="1"/>
        <v>EN P1882 211</v>
      </c>
      <c r="C2168" s="1" t="str">
        <f t="shared" si="2"/>
        <v>PT P1882</v>
      </c>
      <c r="E2168" s="1" t="str">
        <f>IFERROR(__xludf.DUMMYFUNCTION("SPLIT(A:A,"" "",TRUE,TRUE)"),"EN")</f>
        <v>EN</v>
      </c>
      <c r="F2168" s="1" t="str">
        <f>IFERROR(__xludf.DUMMYFUNCTION("""COMPUTED_VALUE"""),"P1882")</f>
        <v>P1882</v>
      </c>
      <c r="G2168" s="1">
        <f>IFERROR(__xludf.DUMMYFUNCTION("""COMPUTED_VALUE"""),211.0)</f>
        <v>211</v>
      </c>
    </row>
    <row r="2169">
      <c r="A2169" s="1" t="str">
        <f t="shared" si="1"/>
        <v>EN P759 393</v>
      </c>
      <c r="C2169" s="1" t="str">
        <f t="shared" si="2"/>
        <v>PT P759</v>
      </c>
      <c r="E2169" s="1" t="str">
        <f>IFERROR(__xludf.DUMMYFUNCTION("SPLIT(A:A,"" "",TRUE,TRUE)"),"EN")</f>
        <v>EN</v>
      </c>
      <c r="F2169" s="1" t="str">
        <f>IFERROR(__xludf.DUMMYFUNCTION("""COMPUTED_VALUE"""),"P759")</f>
        <v>P759</v>
      </c>
      <c r="G2169" s="1">
        <f>IFERROR(__xludf.DUMMYFUNCTION("""COMPUTED_VALUE"""),393.0)</f>
        <v>393</v>
      </c>
    </row>
    <row r="2170">
      <c r="A2170" s="1" t="str">
        <f t="shared" si="1"/>
        <v>EN P948 339</v>
      </c>
      <c r="C2170" s="1" t="str">
        <f t="shared" si="2"/>
        <v>PT P948</v>
      </c>
      <c r="E2170" s="1" t="str">
        <f>IFERROR(__xludf.DUMMYFUNCTION("SPLIT(A:A,"" "",TRUE,TRUE)"),"EN")</f>
        <v>EN</v>
      </c>
      <c r="F2170" s="1" t="str">
        <f>IFERROR(__xludf.DUMMYFUNCTION("""COMPUTED_VALUE"""),"P948")</f>
        <v>P948</v>
      </c>
      <c r="G2170" s="1">
        <f>IFERROR(__xludf.DUMMYFUNCTION("""COMPUTED_VALUE"""),339.0)</f>
        <v>339</v>
      </c>
    </row>
    <row r="2171">
      <c r="A2171" s="1" t="str">
        <f t="shared" si="1"/>
        <v>EN P4557 282</v>
      </c>
      <c r="C2171" s="1" t="str">
        <f t="shared" si="2"/>
        <v>PT P4557</v>
      </c>
      <c r="E2171" s="1" t="str">
        <f>IFERROR(__xludf.DUMMYFUNCTION("SPLIT(A:A,"" "",TRUE,TRUE)"),"EN")</f>
        <v>EN</v>
      </c>
      <c r="F2171" s="1" t="str">
        <f>IFERROR(__xludf.DUMMYFUNCTION("""COMPUTED_VALUE"""),"P4557")</f>
        <v>P4557</v>
      </c>
      <c r="G2171" s="1">
        <f>IFERROR(__xludf.DUMMYFUNCTION("""COMPUTED_VALUE"""),282.0)</f>
        <v>282</v>
      </c>
    </row>
    <row r="2172">
      <c r="A2172" s="1" t="str">
        <f t="shared" si="1"/>
        <v>EN P2530 274</v>
      </c>
      <c r="C2172" s="1" t="str">
        <f t="shared" si="2"/>
        <v>PT P2530</v>
      </c>
      <c r="E2172" s="1" t="str">
        <f>IFERROR(__xludf.DUMMYFUNCTION("SPLIT(A:A,"" "",TRUE,TRUE)"),"EN")</f>
        <v>EN</v>
      </c>
      <c r="F2172" s="1" t="str">
        <f>IFERROR(__xludf.DUMMYFUNCTION("""COMPUTED_VALUE"""),"P2530")</f>
        <v>P2530</v>
      </c>
      <c r="G2172" s="1">
        <f>IFERROR(__xludf.DUMMYFUNCTION("""COMPUTED_VALUE"""),274.0)</f>
        <v>274</v>
      </c>
    </row>
    <row r="2173">
      <c r="A2173" s="1" t="str">
        <f t="shared" si="1"/>
        <v>EN P1731 72</v>
      </c>
      <c r="C2173" s="1" t="str">
        <f t="shared" si="2"/>
        <v>PT P1731</v>
      </c>
      <c r="E2173" s="1" t="str">
        <f>IFERROR(__xludf.DUMMYFUNCTION("SPLIT(A:A,"" "",TRUE,TRUE)"),"EN")</f>
        <v>EN</v>
      </c>
      <c r="F2173" s="1" t="str">
        <f>IFERROR(__xludf.DUMMYFUNCTION("""COMPUTED_VALUE"""),"P1731")</f>
        <v>P1731</v>
      </c>
      <c r="G2173" s="1">
        <f>IFERROR(__xludf.DUMMYFUNCTION("""COMPUTED_VALUE"""),72.0)</f>
        <v>72</v>
      </c>
    </row>
    <row r="2174">
      <c r="A2174" s="1" t="str">
        <f t="shared" si="1"/>
        <v>EN P850 30</v>
      </c>
      <c r="C2174" s="1" t="str">
        <f t="shared" si="2"/>
        <v>PT P850</v>
      </c>
      <c r="E2174" s="1" t="str">
        <f>IFERROR(__xludf.DUMMYFUNCTION("SPLIT(A:A,"" "",TRUE,TRUE)"),"EN")</f>
        <v>EN</v>
      </c>
      <c r="F2174" s="1" t="str">
        <f>IFERROR(__xludf.DUMMYFUNCTION("""COMPUTED_VALUE"""),"P850")</f>
        <v>P850</v>
      </c>
      <c r="G2174" s="1">
        <f>IFERROR(__xludf.DUMMYFUNCTION("""COMPUTED_VALUE"""),30.0)</f>
        <v>30</v>
      </c>
    </row>
    <row r="2175">
      <c r="A2175" s="1" t="str">
        <f t="shared" si="1"/>
        <v>EN P959 100</v>
      </c>
      <c r="C2175" s="1" t="str">
        <f t="shared" si="2"/>
        <v>PT P959</v>
      </c>
      <c r="E2175" s="1" t="str">
        <f>IFERROR(__xludf.DUMMYFUNCTION("SPLIT(A:A,"" "",TRUE,TRUE)"),"EN")</f>
        <v>EN</v>
      </c>
      <c r="F2175" s="1" t="str">
        <f>IFERROR(__xludf.DUMMYFUNCTION("""COMPUTED_VALUE"""),"P959")</f>
        <v>P959</v>
      </c>
      <c r="G2175" s="1">
        <f>IFERROR(__xludf.DUMMYFUNCTION("""COMPUTED_VALUE"""),100.0)</f>
        <v>100</v>
      </c>
    </row>
    <row r="2176">
      <c r="A2176" s="1" t="str">
        <f t="shared" si="1"/>
        <v>EN P5976 319</v>
      </c>
      <c r="C2176" s="1" t="str">
        <f t="shared" si="2"/>
        <v>PT P5976</v>
      </c>
      <c r="E2176" s="1" t="str">
        <f>IFERROR(__xludf.DUMMYFUNCTION("SPLIT(A:A,"" "",TRUE,TRUE)"),"EN")</f>
        <v>EN</v>
      </c>
      <c r="F2176" s="1" t="str">
        <f>IFERROR(__xludf.DUMMYFUNCTION("""COMPUTED_VALUE"""),"P5976")</f>
        <v>P5976</v>
      </c>
      <c r="G2176" s="1">
        <f>IFERROR(__xludf.DUMMYFUNCTION("""COMPUTED_VALUE"""),319.0)</f>
        <v>319</v>
      </c>
    </row>
    <row r="2177">
      <c r="A2177" s="1" t="str">
        <f t="shared" si="1"/>
        <v>EN P3150 141</v>
      </c>
      <c r="C2177" s="1" t="str">
        <f t="shared" si="2"/>
        <v>PT P3150</v>
      </c>
      <c r="E2177" s="1" t="str">
        <f>IFERROR(__xludf.DUMMYFUNCTION("SPLIT(A:A,"" "",TRUE,TRUE)"),"EN")</f>
        <v>EN</v>
      </c>
      <c r="F2177" s="1" t="str">
        <f>IFERROR(__xludf.DUMMYFUNCTION("""COMPUTED_VALUE"""),"P3150")</f>
        <v>P3150</v>
      </c>
      <c r="G2177" s="1">
        <f>IFERROR(__xludf.DUMMYFUNCTION("""COMPUTED_VALUE"""),141.0)</f>
        <v>141</v>
      </c>
    </row>
    <row r="2178">
      <c r="A2178" s="1" t="str">
        <f t="shared" si="1"/>
        <v>EN P3736 59</v>
      </c>
      <c r="C2178" s="1" t="str">
        <f t="shared" si="2"/>
        <v>PT P3736</v>
      </c>
      <c r="E2178" s="1" t="str">
        <f>IFERROR(__xludf.DUMMYFUNCTION("SPLIT(A:A,"" "",TRUE,TRUE)"),"EN")</f>
        <v>EN</v>
      </c>
      <c r="F2178" s="1" t="str">
        <f>IFERROR(__xludf.DUMMYFUNCTION("""COMPUTED_VALUE"""),"P3736")</f>
        <v>P3736</v>
      </c>
      <c r="G2178" s="1">
        <f>IFERROR(__xludf.DUMMYFUNCTION("""COMPUTED_VALUE"""),59.0)</f>
        <v>59</v>
      </c>
    </row>
    <row r="2179">
      <c r="A2179" s="1" t="str">
        <f t="shared" si="1"/>
        <v>EN P2988 154</v>
      </c>
      <c r="C2179" s="1" t="str">
        <f t="shared" si="2"/>
        <v>PT P2988</v>
      </c>
      <c r="E2179" s="1" t="str">
        <f>IFERROR(__xludf.DUMMYFUNCTION("SPLIT(A:A,"" "",TRUE,TRUE)"),"EN")</f>
        <v>EN</v>
      </c>
      <c r="F2179" s="1" t="str">
        <f>IFERROR(__xludf.DUMMYFUNCTION("""COMPUTED_VALUE"""),"P2988")</f>
        <v>P2988</v>
      </c>
      <c r="G2179" s="1">
        <f>IFERROR(__xludf.DUMMYFUNCTION("""COMPUTED_VALUE"""),154.0)</f>
        <v>154</v>
      </c>
    </row>
    <row r="2180">
      <c r="A2180" s="1" t="str">
        <f t="shared" si="1"/>
        <v>EN P4961 181</v>
      </c>
      <c r="C2180" s="1" t="str">
        <f t="shared" si="2"/>
        <v>PT P4961</v>
      </c>
      <c r="E2180" s="1" t="str">
        <f>IFERROR(__xludf.DUMMYFUNCTION("SPLIT(A:A,"" "",TRUE,TRUE)"),"EN")</f>
        <v>EN</v>
      </c>
      <c r="F2180" s="1" t="str">
        <f>IFERROR(__xludf.DUMMYFUNCTION("""COMPUTED_VALUE"""),"P4961")</f>
        <v>P4961</v>
      </c>
      <c r="G2180" s="1">
        <f>IFERROR(__xludf.DUMMYFUNCTION("""COMPUTED_VALUE"""),181.0)</f>
        <v>181</v>
      </c>
    </row>
    <row r="2181">
      <c r="A2181" s="1" t="str">
        <f t="shared" si="1"/>
        <v>EN P2679 146</v>
      </c>
      <c r="C2181" s="1" t="str">
        <f t="shared" si="2"/>
        <v>PT P2679</v>
      </c>
      <c r="E2181" s="1" t="str">
        <f>IFERROR(__xludf.DUMMYFUNCTION("SPLIT(A:A,"" "",TRUE,TRUE)"),"EN")</f>
        <v>EN</v>
      </c>
      <c r="F2181" s="1" t="str">
        <f>IFERROR(__xludf.DUMMYFUNCTION("""COMPUTED_VALUE"""),"P2679")</f>
        <v>P2679</v>
      </c>
      <c r="G2181" s="1">
        <f>IFERROR(__xludf.DUMMYFUNCTION("""COMPUTED_VALUE"""),146.0)</f>
        <v>146</v>
      </c>
    </row>
    <row r="2182">
      <c r="A2182" s="1" t="str">
        <f t="shared" si="1"/>
        <v>EN P5306 396</v>
      </c>
      <c r="C2182" s="1" t="str">
        <f t="shared" si="2"/>
        <v>PT P5306</v>
      </c>
      <c r="E2182" s="1" t="str">
        <f>IFERROR(__xludf.DUMMYFUNCTION("SPLIT(A:A,"" "",TRUE,TRUE)"),"EN")</f>
        <v>EN</v>
      </c>
      <c r="F2182" s="1" t="str">
        <f>IFERROR(__xludf.DUMMYFUNCTION("""COMPUTED_VALUE"""),"P5306")</f>
        <v>P5306</v>
      </c>
      <c r="G2182" s="1">
        <f>IFERROR(__xludf.DUMMYFUNCTION("""COMPUTED_VALUE"""),396.0)</f>
        <v>396</v>
      </c>
    </row>
    <row r="2183">
      <c r="A2183" s="1" t="str">
        <f t="shared" si="1"/>
        <v>EN P5917 57</v>
      </c>
      <c r="C2183" s="1" t="str">
        <f t="shared" si="2"/>
        <v>PT P5917</v>
      </c>
      <c r="E2183" s="1" t="str">
        <f>IFERROR(__xludf.DUMMYFUNCTION("SPLIT(A:A,"" "",TRUE,TRUE)"),"EN")</f>
        <v>EN</v>
      </c>
      <c r="F2183" s="1" t="str">
        <f>IFERROR(__xludf.DUMMYFUNCTION("""COMPUTED_VALUE"""),"P5917")</f>
        <v>P5917</v>
      </c>
      <c r="G2183" s="1">
        <f>IFERROR(__xludf.DUMMYFUNCTION("""COMPUTED_VALUE"""),57.0)</f>
        <v>57</v>
      </c>
    </row>
    <row r="2184">
      <c r="A2184" s="1" t="str">
        <f t="shared" si="1"/>
        <v>EN P2372 284</v>
      </c>
      <c r="C2184" s="1" t="str">
        <f t="shared" si="2"/>
        <v>PT P2372</v>
      </c>
      <c r="E2184" s="1" t="str">
        <f>IFERROR(__xludf.DUMMYFUNCTION("SPLIT(A:A,"" "",TRUE,TRUE)"),"EN")</f>
        <v>EN</v>
      </c>
      <c r="F2184" s="1" t="str">
        <f>IFERROR(__xludf.DUMMYFUNCTION("""COMPUTED_VALUE"""),"P2372")</f>
        <v>P2372</v>
      </c>
      <c r="G2184" s="1">
        <f>IFERROR(__xludf.DUMMYFUNCTION("""COMPUTED_VALUE"""),284.0)</f>
        <v>284</v>
      </c>
    </row>
    <row r="2185">
      <c r="A2185" s="1" t="str">
        <f t="shared" si="1"/>
        <v>EN P2204 116</v>
      </c>
      <c r="C2185" s="1" t="str">
        <f t="shared" si="2"/>
        <v>PT P2204</v>
      </c>
      <c r="E2185" s="1" t="str">
        <f>IFERROR(__xludf.DUMMYFUNCTION("SPLIT(A:A,"" "",TRUE,TRUE)"),"EN")</f>
        <v>EN</v>
      </c>
      <c r="F2185" s="1" t="str">
        <f>IFERROR(__xludf.DUMMYFUNCTION("""COMPUTED_VALUE"""),"P2204")</f>
        <v>P2204</v>
      </c>
      <c r="G2185" s="1">
        <f>IFERROR(__xludf.DUMMYFUNCTION("""COMPUTED_VALUE"""),116.0)</f>
        <v>116</v>
      </c>
    </row>
    <row r="2186">
      <c r="A2186" s="1" t="str">
        <f t="shared" si="1"/>
        <v>EN P1071 131</v>
      </c>
      <c r="C2186" s="1" t="str">
        <f t="shared" si="2"/>
        <v>PT P1071</v>
      </c>
      <c r="E2186" s="1" t="str">
        <f>IFERROR(__xludf.DUMMYFUNCTION("SPLIT(A:A,"" "",TRUE,TRUE)"),"EN")</f>
        <v>EN</v>
      </c>
      <c r="F2186" s="1" t="str">
        <f>IFERROR(__xludf.DUMMYFUNCTION("""COMPUTED_VALUE"""),"P1071")</f>
        <v>P1071</v>
      </c>
      <c r="G2186" s="1">
        <f>IFERROR(__xludf.DUMMYFUNCTION("""COMPUTED_VALUE"""),131.0)</f>
        <v>131</v>
      </c>
    </row>
    <row r="2187">
      <c r="A2187" s="1" t="str">
        <f t="shared" si="1"/>
        <v>EN P1419 71</v>
      </c>
      <c r="C2187" s="1" t="str">
        <f t="shared" si="2"/>
        <v>PT P1419</v>
      </c>
      <c r="E2187" s="1" t="str">
        <f>IFERROR(__xludf.DUMMYFUNCTION("SPLIT(A:A,"" "",TRUE,TRUE)"),"EN")</f>
        <v>EN</v>
      </c>
      <c r="F2187" s="1" t="str">
        <f>IFERROR(__xludf.DUMMYFUNCTION("""COMPUTED_VALUE"""),"P1419")</f>
        <v>P1419</v>
      </c>
      <c r="G2187" s="1">
        <f>IFERROR(__xludf.DUMMYFUNCTION("""COMPUTED_VALUE"""),71.0)</f>
        <v>71</v>
      </c>
    </row>
    <row r="2188">
      <c r="A2188" s="1" t="str">
        <f t="shared" si="1"/>
        <v>EN P3040 94</v>
      </c>
      <c r="C2188" s="1" t="str">
        <f t="shared" si="2"/>
        <v>PT P3040</v>
      </c>
      <c r="E2188" s="1" t="str">
        <f>IFERROR(__xludf.DUMMYFUNCTION("SPLIT(A:A,"" "",TRUE,TRUE)"),"EN")</f>
        <v>EN</v>
      </c>
      <c r="F2188" s="1" t="str">
        <f>IFERROR(__xludf.DUMMYFUNCTION("""COMPUTED_VALUE"""),"P3040")</f>
        <v>P3040</v>
      </c>
      <c r="G2188" s="1">
        <f>IFERROR(__xludf.DUMMYFUNCTION("""COMPUTED_VALUE"""),94.0)</f>
        <v>94</v>
      </c>
    </row>
    <row r="2189">
      <c r="A2189" s="1" t="str">
        <f t="shared" si="1"/>
        <v>EN P2035 54</v>
      </c>
      <c r="C2189" s="1" t="str">
        <f t="shared" si="2"/>
        <v>PT P2035</v>
      </c>
      <c r="E2189" s="1" t="str">
        <f>IFERROR(__xludf.DUMMYFUNCTION("SPLIT(A:A,"" "",TRUE,TRUE)"),"EN")</f>
        <v>EN</v>
      </c>
      <c r="F2189" s="1" t="str">
        <f>IFERROR(__xludf.DUMMYFUNCTION("""COMPUTED_VALUE"""),"P2035")</f>
        <v>P2035</v>
      </c>
      <c r="G2189" s="1">
        <f>IFERROR(__xludf.DUMMYFUNCTION("""COMPUTED_VALUE"""),54.0)</f>
        <v>54</v>
      </c>
    </row>
    <row r="2190">
      <c r="A2190" s="1" t="str">
        <f t="shared" si="1"/>
        <v>EN P3489 355</v>
      </c>
      <c r="C2190" s="1" t="str">
        <f t="shared" si="2"/>
        <v>PT P3489</v>
      </c>
      <c r="E2190" s="1" t="str">
        <f>IFERROR(__xludf.DUMMYFUNCTION("SPLIT(A:A,"" "",TRUE,TRUE)"),"EN")</f>
        <v>EN</v>
      </c>
      <c r="F2190" s="1" t="str">
        <f>IFERROR(__xludf.DUMMYFUNCTION("""COMPUTED_VALUE"""),"P3489")</f>
        <v>P3489</v>
      </c>
      <c r="G2190" s="1">
        <f>IFERROR(__xludf.DUMMYFUNCTION("""COMPUTED_VALUE"""),355.0)</f>
        <v>355</v>
      </c>
    </row>
    <row r="2191">
      <c r="A2191" s="1" t="str">
        <f t="shared" si="1"/>
        <v>EN P3527 228</v>
      </c>
      <c r="C2191" s="1" t="str">
        <f t="shared" si="2"/>
        <v>PT P3527</v>
      </c>
      <c r="E2191" s="1" t="str">
        <f>IFERROR(__xludf.DUMMYFUNCTION("SPLIT(A:A,"" "",TRUE,TRUE)"),"EN")</f>
        <v>EN</v>
      </c>
      <c r="F2191" s="1" t="str">
        <f>IFERROR(__xludf.DUMMYFUNCTION("""COMPUTED_VALUE"""),"P3527")</f>
        <v>P3527</v>
      </c>
      <c r="G2191" s="1">
        <f>IFERROR(__xludf.DUMMYFUNCTION("""COMPUTED_VALUE"""),228.0)</f>
        <v>228</v>
      </c>
    </row>
    <row r="2192">
      <c r="A2192" s="1" t="str">
        <f t="shared" si="1"/>
        <v>EN P3114 91</v>
      </c>
      <c r="C2192" s="1" t="str">
        <f t="shared" si="2"/>
        <v>PT P3114</v>
      </c>
      <c r="E2192" s="1" t="str">
        <f>IFERROR(__xludf.DUMMYFUNCTION("SPLIT(A:A,"" "",TRUE,TRUE)"),"EN")</f>
        <v>EN</v>
      </c>
      <c r="F2192" s="1" t="str">
        <f>IFERROR(__xludf.DUMMYFUNCTION("""COMPUTED_VALUE"""),"P3114")</f>
        <v>P3114</v>
      </c>
      <c r="G2192" s="1">
        <f>IFERROR(__xludf.DUMMYFUNCTION("""COMPUTED_VALUE"""),91.0)</f>
        <v>91</v>
      </c>
    </row>
    <row r="2193">
      <c r="A2193" s="1" t="str">
        <f t="shared" si="1"/>
        <v>EN P366 358</v>
      </c>
      <c r="C2193" s="1" t="str">
        <f t="shared" si="2"/>
        <v>PT P366</v>
      </c>
      <c r="E2193" s="1" t="str">
        <f>IFERROR(__xludf.DUMMYFUNCTION("SPLIT(A:A,"" "",TRUE,TRUE)"),"EN")</f>
        <v>EN</v>
      </c>
      <c r="F2193" s="1" t="str">
        <f>IFERROR(__xludf.DUMMYFUNCTION("""COMPUTED_VALUE"""),"P366")</f>
        <v>P366</v>
      </c>
      <c r="G2193" s="1">
        <f>IFERROR(__xludf.DUMMYFUNCTION("""COMPUTED_VALUE"""),358.0)</f>
        <v>358</v>
      </c>
    </row>
    <row r="2194">
      <c r="A2194" s="1" t="str">
        <f t="shared" si="1"/>
        <v>EN P1662 13</v>
      </c>
      <c r="C2194" s="1" t="str">
        <f t="shared" si="2"/>
        <v>PT P1662</v>
      </c>
      <c r="E2194" s="1" t="str">
        <f>IFERROR(__xludf.DUMMYFUNCTION("SPLIT(A:A,"" "",TRUE,TRUE)"),"EN")</f>
        <v>EN</v>
      </c>
      <c r="F2194" s="1" t="str">
        <f>IFERROR(__xludf.DUMMYFUNCTION("""COMPUTED_VALUE"""),"P1662")</f>
        <v>P1662</v>
      </c>
      <c r="G2194" s="1">
        <f>IFERROR(__xludf.DUMMYFUNCTION("""COMPUTED_VALUE"""),13.0)</f>
        <v>13</v>
      </c>
    </row>
    <row r="2195">
      <c r="A2195" s="1" t="str">
        <f t="shared" si="1"/>
        <v>EN P5538 37</v>
      </c>
      <c r="C2195" s="1" t="str">
        <f t="shared" si="2"/>
        <v>PT P5538</v>
      </c>
      <c r="E2195" s="1" t="str">
        <f>IFERROR(__xludf.DUMMYFUNCTION("SPLIT(A:A,"" "",TRUE,TRUE)"),"EN")</f>
        <v>EN</v>
      </c>
      <c r="F2195" s="1" t="str">
        <f>IFERROR(__xludf.DUMMYFUNCTION("""COMPUTED_VALUE"""),"P5538")</f>
        <v>P5538</v>
      </c>
      <c r="G2195" s="1">
        <f>IFERROR(__xludf.DUMMYFUNCTION("""COMPUTED_VALUE"""),37.0)</f>
        <v>37</v>
      </c>
    </row>
    <row r="2196">
      <c r="A2196" s="1" t="str">
        <f t="shared" si="1"/>
        <v>EN P5353 400</v>
      </c>
      <c r="C2196" s="1" t="str">
        <f t="shared" si="2"/>
        <v>PT P5353</v>
      </c>
      <c r="E2196" s="1" t="str">
        <f>IFERROR(__xludf.DUMMYFUNCTION("SPLIT(A:A,"" "",TRUE,TRUE)"),"EN")</f>
        <v>EN</v>
      </c>
      <c r="F2196" s="1" t="str">
        <f>IFERROR(__xludf.DUMMYFUNCTION("""COMPUTED_VALUE"""),"P5353")</f>
        <v>P5353</v>
      </c>
      <c r="G2196" s="1">
        <f>IFERROR(__xludf.DUMMYFUNCTION("""COMPUTED_VALUE"""),400.0)</f>
        <v>400</v>
      </c>
    </row>
    <row r="2197">
      <c r="A2197" s="1" t="str">
        <f t="shared" si="1"/>
        <v>EN P5736 322</v>
      </c>
      <c r="C2197" s="1" t="str">
        <f t="shared" si="2"/>
        <v>PT P5736</v>
      </c>
      <c r="E2197" s="1" t="str">
        <f>IFERROR(__xludf.DUMMYFUNCTION("SPLIT(A:A,"" "",TRUE,TRUE)"),"EN")</f>
        <v>EN</v>
      </c>
      <c r="F2197" s="1" t="str">
        <f>IFERROR(__xludf.DUMMYFUNCTION("""COMPUTED_VALUE"""),"P5736")</f>
        <v>P5736</v>
      </c>
      <c r="G2197" s="1">
        <f>IFERROR(__xludf.DUMMYFUNCTION("""COMPUTED_VALUE"""),322.0)</f>
        <v>322</v>
      </c>
    </row>
    <row r="2198">
      <c r="A2198" s="1" t="str">
        <f t="shared" si="1"/>
        <v>EN P685 317</v>
      </c>
      <c r="C2198" s="1" t="str">
        <f t="shared" si="2"/>
        <v>PT P685</v>
      </c>
      <c r="E2198" s="1" t="str">
        <f>IFERROR(__xludf.DUMMYFUNCTION("SPLIT(A:A,"" "",TRUE,TRUE)"),"EN")</f>
        <v>EN</v>
      </c>
      <c r="F2198" s="1" t="str">
        <f>IFERROR(__xludf.DUMMYFUNCTION("""COMPUTED_VALUE"""),"P685")</f>
        <v>P685</v>
      </c>
      <c r="G2198" s="1">
        <f>IFERROR(__xludf.DUMMYFUNCTION("""COMPUTED_VALUE"""),317.0)</f>
        <v>317</v>
      </c>
    </row>
    <row r="2199">
      <c r="A2199" s="1" t="str">
        <f t="shared" si="1"/>
        <v>EN P2318 381</v>
      </c>
      <c r="C2199" s="1" t="str">
        <f t="shared" si="2"/>
        <v>PT P2318</v>
      </c>
      <c r="E2199" s="1" t="str">
        <f>IFERROR(__xludf.DUMMYFUNCTION("SPLIT(A:A,"" "",TRUE,TRUE)"),"EN")</f>
        <v>EN</v>
      </c>
      <c r="F2199" s="1" t="str">
        <f>IFERROR(__xludf.DUMMYFUNCTION("""COMPUTED_VALUE"""),"P2318")</f>
        <v>P2318</v>
      </c>
      <c r="G2199" s="1">
        <f>IFERROR(__xludf.DUMMYFUNCTION("""COMPUTED_VALUE"""),381.0)</f>
        <v>381</v>
      </c>
    </row>
    <row r="2200">
      <c r="A2200" s="1" t="str">
        <f t="shared" si="1"/>
        <v>EN P171 102</v>
      </c>
      <c r="C2200" s="1" t="str">
        <f t="shared" si="2"/>
        <v>PT P171</v>
      </c>
      <c r="E2200" s="1" t="str">
        <f>IFERROR(__xludf.DUMMYFUNCTION("SPLIT(A:A,"" "",TRUE,TRUE)"),"EN")</f>
        <v>EN</v>
      </c>
      <c r="F2200" s="1" t="str">
        <f>IFERROR(__xludf.DUMMYFUNCTION("""COMPUTED_VALUE"""),"P171")</f>
        <v>P171</v>
      </c>
      <c r="G2200" s="1">
        <f>IFERROR(__xludf.DUMMYFUNCTION("""COMPUTED_VALUE"""),102.0)</f>
        <v>102</v>
      </c>
    </row>
    <row r="2201">
      <c r="A2201" s="1" t="str">
        <f t="shared" si="1"/>
        <v>EN P5671 354</v>
      </c>
      <c r="C2201" s="1" t="str">
        <f t="shared" si="2"/>
        <v>PT P5671</v>
      </c>
      <c r="E2201" s="1" t="str">
        <f>IFERROR(__xludf.DUMMYFUNCTION("SPLIT(A:A,"" "",TRUE,TRUE)"),"EN")</f>
        <v>EN</v>
      </c>
      <c r="F2201" s="1" t="str">
        <f>IFERROR(__xludf.DUMMYFUNCTION("""COMPUTED_VALUE"""),"P5671")</f>
        <v>P5671</v>
      </c>
      <c r="G2201" s="1">
        <f>IFERROR(__xludf.DUMMYFUNCTION("""COMPUTED_VALUE"""),354.0)</f>
        <v>354</v>
      </c>
    </row>
    <row r="2202">
      <c r="A2202" s="1" t="str">
        <f t="shared" si="1"/>
        <v>EN P3218 188</v>
      </c>
      <c r="C2202" s="1" t="str">
        <f t="shared" si="2"/>
        <v>PT P3218</v>
      </c>
      <c r="E2202" s="1" t="str">
        <f>IFERROR(__xludf.DUMMYFUNCTION("SPLIT(A:A,"" "",TRUE,TRUE)"),"EN")</f>
        <v>EN</v>
      </c>
      <c r="F2202" s="1" t="str">
        <f>IFERROR(__xludf.DUMMYFUNCTION("""COMPUTED_VALUE"""),"P3218")</f>
        <v>P3218</v>
      </c>
      <c r="G2202" s="1">
        <f>IFERROR(__xludf.DUMMYFUNCTION("""COMPUTED_VALUE"""),188.0)</f>
        <v>188</v>
      </c>
    </row>
    <row r="2203">
      <c r="A2203" s="1" t="str">
        <f t="shared" si="1"/>
        <v>EN P3970 115</v>
      </c>
      <c r="C2203" s="1" t="str">
        <f t="shared" si="2"/>
        <v>PT P3970</v>
      </c>
      <c r="E2203" s="1" t="str">
        <f>IFERROR(__xludf.DUMMYFUNCTION("SPLIT(A:A,"" "",TRUE,TRUE)"),"EN")</f>
        <v>EN</v>
      </c>
      <c r="F2203" s="1" t="str">
        <f>IFERROR(__xludf.DUMMYFUNCTION("""COMPUTED_VALUE"""),"P3970")</f>
        <v>P3970</v>
      </c>
      <c r="G2203" s="1">
        <f>IFERROR(__xludf.DUMMYFUNCTION("""COMPUTED_VALUE"""),115.0)</f>
        <v>115</v>
      </c>
    </row>
    <row r="2204">
      <c r="A2204" s="1" t="str">
        <f t="shared" si="1"/>
        <v>EN P3771 154</v>
      </c>
      <c r="C2204" s="1" t="str">
        <f t="shared" si="2"/>
        <v>PT P3771</v>
      </c>
      <c r="E2204" s="1" t="str">
        <f>IFERROR(__xludf.DUMMYFUNCTION("SPLIT(A:A,"" "",TRUE,TRUE)"),"EN")</f>
        <v>EN</v>
      </c>
      <c r="F2204" s="1" t="str">
        <f>IFERROR(__xludf.DUMMYFUNCTION("""COMPUTED_VALUE"""),"P3771")</f>
        <v>P3771</v>
      </c>
      <c r="G2204" s="1">
        <f>IFERROR(__xludf.DUMMYFUNCTION("""COMPUTED_VALUE"""),154.0)</f>
        <v>154</v>
      </c>
    </row>
    <row r="2205">
      <c r="A2205" s="1" t="str">
        <f t="shared" si="1"/>
        <v>EN P4241 90</v>
      </c>
      <c r="C2205" s="1" t="str">
        <f t="shared" si="2"/>
        <v>PT P4241</v>
      </c>
      <c r="E2205" s="1" t="str">
        <f>IFERROR(__xludf.DUMMYFUNCTION("SPLIT(A:A,"" "",TRUE,TRUE)"),"EN")</f>
        <v>EN</v>
      </c>
      <c r="F2205" s="1" t="str">
        <f>IFERROR(__xludf.DUMMYFUNCTION("""COMPUTED_VALUE"""),"P4241")</f>
        <v>P4241</v>
      </c>
      <c r="G2205" s="1">
        <f>IFERROR(__xludf.DUMMYFUNCTION("""COMPUTED_VALUE"""),90.0)</f>
        <v>90</v>
      </c>
    </row>
    <row r="2206">
      <c r="A2206" s="1" t="str">
        <f t="shared" si="1"/>
        <v>EN P1388 109</v>
      </c>
      <c r="C2206" s="1" t="str">
        <f t="shared" si="2"/>
        <v>PT P1388</v>
      </c>
      <c r="E2206" s="1" t="str">
        <f>IFERROR(__xludf.DUMMYFUNCTION("SPLIT(A:A,"" "",TRUE,TRUE)"),"EN")</f>
        <v>EN</v>
      </c>
      <c r="F2206" s="1" t="str">
        <f>IFERROR(__xludf.DUMMYFUNCTION("""COMPUTED_VALUE"""),"P1388")</f>
        <v>P1388</v>
      </c>
      <c r="G2206" s="1">
        <f>IFERROR(__xludf.DUMMYFUNCTION("""COMPUTED_VALUE"""),109.0)</f>
        <v>109</v>
      </c>
    </row>
    <row r="2207">
      <c r="A2207" s="1" t="str">
        <f t="shared" si="1"/>
        <v>EN P4331 340</v>
      </c>
      <c r="C2207" s="1" t="str">
        <f t="shared" si="2"/>
        <v>PT P4331</v>
      </c>
      <c r="E2207" s="1" t="str">
        <f>IFERROR(__xludf.DUMMYFUNCTION("SPLIT(A:A,"" "",TRUE,TRUE)"),"EN")</f>
        <v>EN</v>
      </c>
      <c r="F2207" s="1" t="str">
        <f>IFERROR(__xludf.DUMMYFUNCTION("""COMPUTED_VALUE"""),"P4331")</f>
        <v>P4331</v>
      </c>
      <c r="G2207" s="1">
        <f>IFERROR(__xludf.DUMMYFUNCTION("""COMPUTED_VALUE"""),340.0)</f>
        <v>340</v>
      </c>
    </row>
    <row r="2208">
      <c r="A2208" s="1" t="str">
        <f t="shared" si="1"/>
        <v>EN P198 145</v>
      </c>
      <c r="C2208" s="1" t="str">
        <f t="shared" si="2"/>
        <v>PT P198</v>
      </c>
      <c r="E2208" s="1" t="str">
        <f>IFERROR(__xludf.DUMMYFUNCTION("SPLIT(A:A,"" "",TRUE,TRUE)"),"EN")</f>
        <v>EN</v>
      </c>
      <c r="F2208" s="1" t="str">
        <f>IFERROR(__xludf.DUMMYFUNCTION("""COMPUTED_VALUE"""),"P198")</f>
        <v>P198</v>
      </c>
      <c r="G2208" s="1">
        <f>IFERROR(__xludf.DUMMYFUNCTION("""COMPUTED_VALUE"""),145.0)</f>
        <v>145</v>
      </c>
    </row>
    <row r="2209">
      <c r="A2209" s="1" t="str">
        <f t="shared" si="1"/>
        <v>EN P2733 229</v>
      </c>
      <c r="C2209" s="1" t="str">
        <f t="shared" si="2"/>
        <v>PT P2733</v>
      </c>
      <c r="E2209" s="1" t="str">
        <f>IFERROR(__xludf.DUMMYFUNCTION("SPLIT(A:A,"" "",TRUE,TRUE)"),"EN")</f>
        <v>EN</v>
      </c>
      <c r="F2209" s="1" t="str">
        <f>IFERROR(__xludf.DUMMYFUNCTION("""COMPUTED_VALUE"""),"P2733")</f>
        <v>P2733</v>
      </c>
      <c r="G2209" s="1">
        <f>IFERROR(__xludf.DUMMYFUNCTION("""COMPUTED_VALUE"""),229.0)</f>
        <v>229</v>
      </c>
    </row>
    <row r="2210">
      <c r="A2210" s="1" t="str">
        <f t="shared" si="1"/>
        <v>EN P587 263</v>
      </c>
      <c r="C2210" s="1" t="str">
        <f t="shared" si="2"/>
        <v>PT P587</v>
      </c>
      <c r="E2210" s="1" t="str">
        <f>IFERROR(__xludf.DUMMYFUNCTION("SPLIT(A:A,"" "",TRUE,TRUE)"),"EN")</f>
        <v>EN</v>
      </c>
      <c r="F2210" s="1" t="str">
        <f>IFERROR(__xludf.DUMMYFUNCTION("""COMPUTED_VALUE"""),"P587")</f>
        <v>P587</v>
      </c>
      <c r="G2210" s="1">
        <f>IFERROR(__xludf.DUMMYFUNCTION("""COMPUTED_VALUE"""),263.0)</f>
        <v>263</v>
      </c>
    </row>
    <row r="2211">
      <c r="A2211" s="1" t="str">
        <f t="shared" si="1"/>
        <v>EN P1244 294</v>
      </c>
      <c r="C2211" s="1" t="str">
        <f t="shared" si="2"/>
        <v>PT P1244</v>
      </c>
      <c r="E2211" s="1" t="str">
        <f>IFERROR(__xludf.DUMMYFUNCTION("SPLIT(A:A,"" "",TRUE,TRUE)"),"EN")</f>
        <v>EN</v>
      </c>
      <c r="F2211" s="1" t="str">
        <f>IFERROR(__xludf.DUMMYFUNCTION("""COMPUTED_VALUE"""),"P1244")</f>
        <v>P1244</v>
      </c>
      <c r="G2211" s="1">
        <f>IFERROR(__xludf.DUMMYFUNCTION("""COMPUTED_VALUE"""),294.0)</f>
        <v>294</v>
      </c>
    </row>
    <row r="2212">
      <c r="A2212" s="1" t="str">
        <f t="shared" si="1"/>
        <v>EN P1660 7</v>
      </c>
      <c r="C2212" s="1" t="str">
        <f t="shared" si="2"/>
        <v>PT P1660</v>
      </c>
      <c r="E2212" s="1" t="str">
        <f>IFERROR(__xludf.DUMMYFUNCTION("SPLIT(A:A,"" "",TRUE,TRUE)"),"EN")</f>
        <v>EN</v>
      </c>
      <c r="F2212" s="1" t="str">
        <f>IFERROR(__xludf.DUMMYFUNCTION("""COMPUTED_VALUE"""),"P1660")</f>
        <v>P1660</v>
      </c>
      <c r="G2212" s="1">
        <f>IFERROR(__xludf.DUMMYFUNCTION("""COMPUTED_VALUE"""),7.0)</f>
        <v>7</v>
      </c>
    </row>
    <row r="2213">
      <c r="A2213" s="1" t="str">
        <f t="shared" si="1"/>
        <v>EN P3152 54</v>
      </c>
      <c r="C2213" s="1" t="str">
        <f t="shared" si="2"/>
        <v>PT P3152</v>
      </c>
      <c r="E2213" s="1" t="str">
        <f>IFERROR(__xludf.DUMMYFUNCTION("SPLIT(A:A,"" "",TRUE,TRUE)"),"EN")</f>
        <v>EN</v>
      </c>
      <c r="F2213" s="1" t="str">
        <f>IFERROR(__xludf.DUMMYFUNCTION("""COMPUTED_VALUE"""),"P3152")</f>
        <v>P3152</v>
      </c>
      <c r="G2213" s="1">
        <f>IFERROR(__xludf.DUMMYFUNCTION("""COMPUTED_VALUE"""),54.0)</f>
        <v>54</v>
      </c>
    </row>
    <row r="2214">
      <c r="A2214" s="1" t="str">
        <f t="shared" si="1"/>
        <v>EN P2264 133</v>
      </c>
      <c r="C2214" s="1" t="str">
        <f t="shared" si="2"/>
        <v>PT P2264</v>
      </c>
      <c r="E2214" s="1" t="str">
        <f>IFERROR(__xludf.DUMMYFUNCTION("SPLIT(A:A,"" "",TRUE,TRUE)"),"EN")</f>
        <v>EN</v>
      </c>
      <c r="F2214" s="1" t="str">
        <f>IFERROR(__xludf.DUMMYFUNCTION("""COMPUTED_VALUE"""),"P2264")</f>
        <v>P2264</v>
      </c>
      <c r="G2214" s="1">
        <f>IFERROR(__xludf.DUMMYFUNCTION("""COMPUTED_VALUE"""),133.0)</f>
        <v>133</v>
      </c>
    </row>
    <row r="2215">
      <c r="A2215" s="1" t="str">
        <f t="shared" si="1"/>
        <v>EN P5091 18</v>
      </c>
      <c r="C2215" s="1" t="str">
        <f t="shared" si="2"/>
        <v>PT P5091</v>
      </c>
      <c r="E2215" s="1" t="str">
        <f>IFERROR(__xludf.DUMMYFUNCTION("SPLIT(A:A,"" "",TRUE,TRUE)"),"EN")</f>
        <v>EN</v>
      </c>
      <c r="F2215" s="1" t="str">
        <f>IFERROR(__xludf.DUMMYFUNCTION("""COMPUTED_VALUE"""),"P5091")</f>
        <v>P5091</v>
      </c>
      <c r="G2215" s="1">
        <f>IFERROR(__xludf.DUMMYFUNCTION("""COMPUTED_VALUE"""),18.0)</f>
        <v>18</v>
      </c>
    </row>
    <row r="2216">
      <c r="A2216" s="1" t="str">
        <f t="shared" si="1"/>
        <v>EN P4939 324</v>
      </c>
      <c r="C2216" s="1" t="str">
        <f t="shared" si="2"/>
        <v>PT P4939</v>
      </c>
      <c r="E2216" s="1" t="str">
        <f>IFERROR(__xludf.DUMMYFUNCTION("SPLIT(A:A,"" "",TRUE,TRUE)"),"EN")</f>
        <v>EN</v>
      </c>
      <c r="F2216" s="1" t="str">
        <f>IFERROR(__xludf.DUMMYFUNCTION("""COMPUTED_VALUE"""),"P4939")</f>
        <v>P4939</v>
      </c>
      <c r="G2216" s="1">
        <f>IFERROR(__xludf.DUMMYFUNCTION("""COMPUTED_VALUE"""),324.0)</f>
        <v>324</v>
      </c>
    </row>
    <row r="2217">
      <c r="A2217" s="1" t="str">
        <f t="shared" si="1"/>
        <v>EN P1759 290</v>
      </c>
      <c r="C2217" s="1" t="str">
        <f t="shared" si="2"/>
        <v>PT P1759</v>
      </c>
      <c r="E2217" s="1" t="str">
        <f>IFERROR(__xludf.DUMMYFUNCTION("SPLIT(A:A,"" "",TRUE,TRUE)"),"EN")</f>
        <v>EN</v>
      </c>
      <c r="F2217" s="1" t="str">
        <f>IFERROR(__xludf.DUMMYFUNCTION("""COMPUTED_VALUE"""),"P1759")</f>
        <v>P1759</v>
      </c>
      <c r="G2217" s="1">
        <f>IFERROR(__xludf.DUMMYFUNCTION("""COMPUTED_VALUE"""),290.0)</f>
        <v>290</v>
      </c>
    </row>
    <row r="2218">
      <c r="A2218" s="1" t="str">
        <f t="shared" si="1"/>
        <v>EN P294 41</v>
      </c>
      <c r="C2218" s="1" t="str">
        <f t="shared" si="2"/>
        <v>PT P294</v>
      </c>
      <c r="E2218" s="1" t="str">
        <f>IFERROR(__xludf.DUMMYFUNCTION("SPLIT(A:A,"" "",TRUE,TRUE)"),"EN")</f>
        <v>EN</v>
      </c>
      <c r="F2218" s="1" t="str">
        <f>IFERROR(__xludf.DUMMYFUNCTION("""COMPUTED_VALUE"""),"P294")</f>
        <v>P294</v>
      </c>
      <c r="G2218" s="1">
        <f>IFERROR(__xludf.DUMMYFUNCTION("""COMPUTED_VALUE"""),41.0)</f>
        <v>41</v>
      </c>
    </row>
    <row r="2219">
      <c r="A2219" s="1" t="str">
        <f t="shared" si="1"/>
        <v>EN P3522 339</v>
      </c>
      <c r="C2219" s="1" t="str">
        <f t="shared" si="2"/>
        <v>PT P3522</v>
      </c>
      <c r="E2219" s="1" t="str">
        <f>IFERROR(__xludf.DUMMYFUNCTION("SPLIT(A:A,"" "",TRUE,TRUE)"),"EN")</f>
        <v>EN</v>
      </c>
      <c r="F2219" s="1" t="str">
        <f>IFERROR(__xludf.DUMMYFUNCTION("""COMPUTED_VALUE"""),"P3522")</f>
        <v>P3522</v>
      </c>
      <c r="G2219" s="1">
        <f>IFERROR(__xludf.DUMMYFUNCTION("""COMPUTED_VALUE"""),339.0)</f>
        <v>339</v>
      </c>
    </row>
    <row r="2220">
      <c r="A2220" s="1" t="str">
        <f t="shared" si="1"/>
        <v>EN P1237 145</v>
      </c>
      <c r="C2220" s="1" t="str">
        <f t="shared" si="2"/>
        <v>PT P1237</v>
      </c>
      <c r="E2220" s="1" t="str">
        <f>IFERROR(__xludf.DUMMYFUNCTION("SPLIT(A:A,"" "",TRUE,TRUE)"),"EN")</f>
        <v>EN</v>
      </c>
      <c r="F2220" s="1" t="str">
        <f>IFERROR(__xludf.DUMMYFUNCTION("""COMPUTED_VALUE"""),"P1237")</f>
        <v>P1237</v>
      </c>
      <c r="G2220" s="1">
        <f>IFERROR(__xludf.DUMMYFUNCTION("""COMPUTED_VALUE"""),145.0)</f>
        <v>145</v>
      </c>
    </row>
    <row r="2221">
      <c r="A2221" s="1" t="str">
        <f t="shared" si="1"/>
        <v>EN P1366 246</v>
      </c>
      <c r="C2221" s="1" t="str">
        <f t="shared" si="2"/>
        <v>PT P1366</v>
      </c>
      <c r="E2221" s="1" t="str">
        <f>IFERROR(__xludf.DUMMYFUNCTION("SPLIT(A:A,"" "",TRUE,TRUE)"),"EN")</f>
        <v>EN</v>
      </c>
      <c r="F2221" s="1" t="str">
        <f>IFERROR(__xludf.DUMMYFUNCTION("""COMPUTED_VALUE"""),"P1366")</f>
        <v>P1366</v>
      </c>
      <c r="G2221" s="1">
        <f>IFERROR(__xludf.DUMMYFUNCTION("""COMPUTED_VALUE"""),246.0)</f>
        <v>246</v>
      </c>
    </row>
    <row r="2222">
      <c r="A2222" s="1" t="str">
        <f t="shared" si="1"/>
        <v>EN P5010 398</v>
      </c>
      <c r="C2222" s="1" t="str">
        <f t="shared" si="2"/>
        <v>PT P5010</v>
      </c>
      <c r="E2222" s="1" t="str">
        <f>IFERROR(__xludf.DUMMYFUNCTION("SPLIT(A:A,"" "",TRUE,TRUE)"),"EN")</f>
        <v>EN</v>
      </c>
      <c r="F2222" s="1" t="str">
        <f>IFERROR(__xludf.DUMMYFUNCTION("""COMPUTED_VALUE"""),"P5010")</f>
        <v>P5010</v>
      </c>
      <c r="G2222" s="1">
        <f>IFERROR(__xludf.DUMMYFUNCTION("""COMPUTED_VALUE"""),398.0)</f>
        <v>398</v>
      </c>
    </row>
    <row r="2223">
      <c r="A2223" s="1" t="str">
        <f t="shared" si="1"/>
        <v>EN P1857 339</v>
      </c>
      <c r="C2223" s="1" t="str">
        <f t="shared" si="2"/>
        <v>PT P1857</v>
      </c>
      <c r="E2223" s="1" t="str">
        <f>IFERROR(__xludf.DUMMYFUNCTION("SPLIT(A:A,"" "",TRUE,TRUE)"),"EN")</f>
        <v>EN</v>
      </c>
      <c r="F2223" s="1" t="str">
        <f>IFERROR(__xludf.DUMMYFUNCTION("""COMPUTED_VALUE"""),"P1857")</f>
        <v>P1857</v>
      </c>
      <c r="G2223" s="1">
        <f>IFERROR(__xludf.DUMMYFUNCTION("""COMPUTED_VALUE"""),339.0)</f>
        <v>339</v>
      </c>
    </row>
    <row r="2224">
      <c r="A2224" s="1" t="str">
        <f t="shared" si="1"/>
        <v>EN P288 143</v>
      </c>
      <c r="C2224" s="1" t="str">
        <f t="shared" si="2"/>
        <v>PT P288</v>
      </c>
      <c r="E2224" s="1" t="str">
        <f>IFERROR(__xludf.DUMMYFUNCTION("SPLIT(A:A,"" "",TRUE,TRUE)"),"EN")</f>
        <v>EN</v>
      </c>
      <c r="F2224" s="1" t="str">
        <f>IFERROR(__xludf.DUMMYFUNCTION("""COMPUTED_VALUE"""),"P288")</f>
        <v>P288</v>
      </c>
      <c r="G2224" s="1">
        <f>IFERROR(__xludf.DUMMYFUNCTION("""COMPUTED_VALUE"""),143.0)</f>
        <v>143</v>
      </c>
    </row>
    <row r="2225">
      <c r="A2225" s="1" t="str">
        <f t="shared" si="1"/>
        <v>EN P583 298</v>
      </c>
      <c r="C2225" s="1" t="str">
        <f t="shared" si="2"/>
        <v>PT P583</v>
      </c>
      <c r="E2225" s="1" t="str">
        <f>IFERROR(__xludf.DUMMYFUNCTION("SPLIT(A:A,"" "",TRUE,TRUE)"),"EN")</f>
        <v>EN</v>
      </c>
      <c r="F2225" s="1" t="str">
        <f>IFERROR(__xludf.DUMMYFUNCTION("""COMPUTED_VALUE"""),"P583")</f>
        <v>P583</v>
      </c>
      <c r="G2225" s="1">
        <f>IFERROR(__xludf.DUMMYFUNCTION("""COMPUTED_VALUE"""),298.0)</f>
        <v>298</v>
      </c>
    </row>
    <row r="2226">
      <c r="A2226" s="1" t="str">
        <f t="shared" si="1"/>
        <v>EN P2481 153</v>
      </c>
      <c r="C2226" s="1" t="str">
        <f t="shared" si="2"/>
        <v>PT P2481</v>
      </c>
      <c r="E2226" s="1" t="str">
        <f>IFERROR(__xludf.DUMMYFUNCTION("SPLIT(A:A,"" "",TRUE,TRUE)"),"EN")</f>
        <v>EN</v>
      </c>
      <c r="F2226" s="1" t="str">
        <f>IFERROR(__xludf.DUMMYFUNCTION("""COMPUTED_VALUE"""),"P2481")</f>
        <v>P2481</v>
      </c>
      <c r="G2226" s="1">
        <f>IFERROR(__xludf.DUMMYFUNCTION("""COMPUTED_VALUE"""),153.0)</f>
        <v>153</v>
      </c>
    </row>
    <row r="2227">
      <c r="A2227" s="1" t="str">
        <f t="shared" si="1"/>
        <v>EN P2117 235</v>
      </c>
      <c r="C2227" s="1" t="str">
        <f t="shared" si="2"/>
        <v>PT P2117</v>
      </c>
      <c r="E2227" s="1" t="str">
        <f>IFERROR(__xludf.DUMMYFUNCTION("SPLIT(A:A,"" "",TRUE,TRUE)"),"EN")</f>
        <v>EN</v>
      </c>
      <c r="F2227" s="1" t="str">
        <f>IFERROR(__xludf.DUMMYFUNCTION("""COMPUTED_VALUE"""),"P2117")</f>
        <v>P2117</v>
      </c>
      <c r="G2227" s="1">
        <f>IFERROR(__xludf.DUMMYFUNCTION("""COMPUTED_VALUE"""),235.0)</f>
        <v>235</v>
      </c>
    </row>
    <row r="2228">
      <c r="A2228" s="1" t="str">
        <f t="shared" si="1"/>
        <v>EN P1076 244</v>
      </c>
      <c r="C2228" s="1" t="str">
        <f t="shared" si="2"/>
        <v>PT P1076</v>
      </c>
      <c r="E2228" s="1" t="str">
        <f>IFERROR(__xludf.DUMMYFUNCTION("SPLIT(A:A,"" "",TRUE,TRUE)"),"EN")</f>
        <v>EN</v>
      </c>
      <c r="F2228" s="1" t="str">
        <f>IFERROR(__xludf.DUMMYFUNCTION("""COMPUTED_VALUE"""),"P1076")</f>
        <v>P1076</v>
      </c>
      <c r="G2228" s="1">
        <f>IFERROR(__xludf.DUMMYFUNCTION("""COMPUTED_VALUE"""),244.0)</f>
        <v>244</v>
      </c>
    </row>
    <row r="2229">
      <c r="A2229" s="1" t="str">
        <f t="shared" si="1"/>
        <v>EN P3746 56</v>
      </c>
      <c r="C2229" s="1" t="str">
        <f t="shared" si="2"/>
        <v>PT P3746</v>
      </c>
      <c r="E2229" s="1" t="str">
        <f>IFERROR(__xludf.DUMMYFUNCTION("SPLIT(A:A,"" "",TRUE,TRUE)"),"EN")</f>
        <v>EN</v>
      </c>
      <c r="F2229" s="1" t="str">
        <f>IFERROR(__xludf.DUMMYFUNCTION("""COMPUTED_VALUE"""),"P3746")</f>
        <v>P3746</v>
      </c>
      <c r="G2229" s="1">
        <f>IFERROR(__xludf.DUMMYFUNCTION("""COMPUTED_VALUE"""),56.0)</f>
        <v>56</v>
      </c>
    </row>
    <row r="2230">
      <c r="A2230" s="1" t="str">
        <f t="shared" si="1"/>
        <v>EN P4123 2</v>
      </c>
      <c r="C2230" s="1" t="str">
        <f t="shared" si="2"/>
        <v>PT P4123</v>
      </c>
      <c r="E2230" s="1" t="str">
        <f>IFERROR(__xludf.DUMMYFUNCTION("SPLIT(A:A,"" "",TRUE,TRUE)"),"EN")</f>
        <v>EN</v>
      </c>
      <c r="F2230" s="1" t="str">
        <f>IFERROR(__xludf.DUMMYFUNCTION("""COMPUTED_VALUE"""),"P4123")</f>
        <v>P4123</v>
      </c>
      <c r="G2230" s="1">
        <f>IFERROR(__xludf.DUMMYFUNCTION("""COMPUTED_VALUE"""),2.0)</f>
        <v>2</v>
      </c>
    </row>
    <row r="2231">
      <c r="A2231" s="1" t="str">
        <f t="shared" si="1"/>
        <v>EN P1143 52</v>
      </c>
      <c r="C2231" s="1" t="str">
        <f t="shared" si="2"/>
        <v>PT P1143</v>
      </c>
      <c r="E2231" s="1" t="str">
        <f>IFERROR(__xludf.DUMMYFUNCTION("SPLIT(A:A,"" "",TRUE,TRUE)"),"EN")</f>
        <v>EN</v>
      </c>
      <c r="F2231" s="1" t="str">
        <f>IFERROR(__xludf.DUMMYFUNCTION("""COMPUTED_VALUE"""),"P1143")</f>
        <v>P1143</v>
      </c>
      <c r="G2231" s="1">
        <f>IFERROR(__xludf.DUMMYFUNCTION("""COMPUTED_VALUE"""),52.0)</f>
        <v>52</v>
      </c>
    </row>
    <row r="2232">
      <c r="A2232" s="1" t="str">
        <f t="shared" si="1"/>
        <v>EN P4992 141</v>
      </c>
      <c r="C2232" s="1" t="str">
        <f t="shared" si="2"/>
        <v>PT P4992</v>
      </c>
      <c r="E2232" s="1" t="str">
        <f>IFERROR(__xludf.DUMMYFUNCTION("SPLIT(A:A,"" "",TRUE,TRUE)"),"EN")</f>
        <v>EN</v>
      </c>
      <c r="F2232" s="1" t="str">
        <f>IFERROR(__xludf.DUMMYFUNCTION("""COMPUTED_VALUE"""),"P4992")</f>
        <v>P4992</v>
      </c>
      <c r="G2232" s="1">
        <f>IFERROR(__xludf.DUMMYFUNCTION("""COMPUTED_VALUE"""),141.0)</f>
        <v>141</v>
      </c>
    </row>
    <row r="2233">
      <c r="A2233" s="1" t="str">
        <f t="shared" si="1"/>
        <v>EN P725 282</v>
      </c>
      <c r="C2233" s="1" t="str">
        <f t="shared" si="2"/>
        <v>PT P725</v>
      </c>
      <c r="E2233" s="1" t="str">
        <f>IFERROR(__xludf.DUMMYFUNCTION("SPLIT(A:A,"" "",TRUE,TRUE)"),"EN")</f>
        <v>EN</v>
      </c>
      <c r="F2233" s="1" t="str">
        <f>IFERROR(__xludf.DUMMYFUNCTION("""COMPUTED_VALUE"""),"P725")</f>
        <v>P725</v>
      </c>
      <c r="G2233" s="1">
        <f>IFERROR(__xludf.DUMMYFUNCTION("""COMPUTED_VALUE"""),282.0)</f>
        <v>282</v>
      </c>
    </row>
    <row r="2234">
      <c r="A2234" s="1" t="str">
        <f t="shared" si="1"/>
        <v>EN P1238 50</v>
      </c>
      <c r="C2234" s="1" t="str">
        <f t="shared" si="2"/>
        <v>PT P1238</v>
      </c>
      <c r="E2234" s="1" t="str">
        <f>IFERROR(__xludf.DUMMYFUNCTION("SPLIT(A:A,"" "",TRUE,TRUE)"),"EN")</f>
        <v>EN</v>
      </c>
      <c r="F2234" s="1" t="str">
        <f>IFERROR(__xludf.DUMMYFUNCTION("""COMPUTED_VALUE"""),"P1238")</f>
        <v>P1238</v>
      </c>
      <c r="G2234" s="1">
        <f>IFERROR(__xludf.DUMMYFUNCTION("""COMPUTED_VALUE"""),50.0)</f>
        <v>50</v>
      </c>
    </row>
    <row r="2235">
      <c r="A2235" s="1" t="str">
        <f t="shared" si="1"/>
        <v>EN P5772 213</v>
      </c>
      <c r="C2235" s="1" t="str">
        <f t="shared" si="2"/>
        <v>PT P5772</v>
      </c>
      <c r="E2235" s="1" t="str">
        <f>IFERROR(__xludf.DUMMYFUNCTION("SPLIT(A:A,"" "",TRUE,TRUE)"),"EN")</f>
        <v>EN</v>
      </c>
      <c r="F2235" s="1" t="str">
        <f>IFERROR(__xludf.DUMMYFUNCTION("""COMPUTED_VALUE"""),"P5772")</f>
        <v>P5772</v>
      </c>
      <c r="G2235" s="1">
        <f>IFERROR(__xludf.DUMMYFUNCTION("""COMPUTED_VALUE"""),213.0)</f>
        <v>213</v>
      </c>
    </row>
    <row r="2236">
      <c r="A2236" s="1" t="str">
        <f t="shared" si="1"/>
        <v>EN P763 40</v>
      </c>
      <c r="C2236" s="1" t="str">
        <f t="shared" si="2"/>
        <v>PT P763</v>
      </c>
      <c r="E2236" s="1" t="str">
        <f>IFERROR(__xludf.DUMMYFUNCTION("SPLIT(A:A,"" "",TRUE,TRUE)"),"EN")</f>
        <v>EN</v>
      </c>
      <c r="F2236" s="1" t="str">
        <f>IFERROR(__xludf.DUMMYFUNCTION("""COMPUTED_VALUE"""),"P763")</f>
        <v>P763</v>
      </c>
      <c r="G2236" s="1">
        <f>IFERROR(__xludf.DUMMYFUNCTION("""COMPUTED_VALUE"""),40.0)</f>
        <v>40</v>
      </c>
    </row>
    <row r="2237">
      <c r="A2237" s="1" t="str">
        <f t="shared" si="1"/>
        <v>EN P5320 289</v>
      </c>
      <c r="C2237" s="1" t="str">
        <f t="shared" si="2"/>
        <v>PT P5320</v>
      </c>
      <c r="E2237" s="1" t="str">
        <f>IFERROR(__xludf.DUMMYFUNCTION("SPLIT(A:A,"" "",TRUE,TRUE)"),"EN")</f>
        <v>EN</v>
      </c>
      <c r="F2237" s="1" t="str">
        <f>IFERROR(__xludf.DUMMYFUNCTION("""COMPUTED_VALUE"""),"P5320")</f>
        <v>P5320</v>
      </c>
      <c r="G2237" s="1">
        <f>IFERROR(__xludf.DUMMYFUNCTION("""COMPUTED_VALUE"""),289.0)</f>
        <v>289</v>
      </c>
    </row>
    <row r="2238">
      <c r="A2238" s="1" t="str">
        <f t="shared" si="1"/>
        <v>EN P551 87</v>
      </c>
      <c r="C2238" s="1" t="str">
        <f t="shared" si="2"/>
        <v>PT P551</v>
      </c>
      <c r="E2238" s="1" t="str">
        <f>IFERROR(__xludf.DUMMYFUNCTION("SPLIT(A:A,"" "",TRUE,TRUE)"),"EN")</f>
        <v>EN</v>
      </c>
      <c r="F2238" s="1" t="str">
        <f>IFERROR(__xludf.DUMMYFUNCTION("""COMPUTED_VALUE"""),"P551")</f>
        <v>P551</v>
      </c>
      <c r="G2238" s="1">
        <f>IFERROR(__xludf.DUMMYFUNCTION("""COMPUTED_VALUE"""),87.0)</f>
        <v>87</v>
      </c>
    </row>
    <row r="2239">
      <c r="A2239" s="1" t="str">
        <f t="shared" si="1"/>
        <v>EN P4515 226</v>
      </c>
      <c r="C2239" s="1" t="str">
        <f t="shared" si="2"/>
        <v>PT P4515</v>
      </c>
      <c r="E2239" s="1" t="str">
        <f>IFERROR(__xludf.DUMMYFUNCTION("SPLIT(A:A,"" "",TRUE,TRUE)"),"EN")</f>
        <v>EN</v>
      </c>
      <c r="F2239" s="1" t="str">
        <f>IFERROR(__xludf.DUMMYFUNCTION("""COMPUTED_VALUE"""),"P4515")</f>
        <v>P4515</v>
      </c>
      <c r="G2239" s="1">
        <f>IFERROR(__xludf.DUMMYFUNCTION("""COMPUTED_VALUE"""),226.0)</f>
        <v>226</v>
      </c>
    </row>
    <row r="2240">
      <c r="A2240" s="1" t="str">
        <f t="shared" si="1"/>
        <v>EN P2002 241</v>
      </c>
      <c r="C2240" s="1" t="str">
        <f t="shared" si="2"/>
        <v>PT P2002</v>
      </c>
      <c r="E2240" s="1" t="str">
        <f>IFERROR(__xludf.DUMMYFUNCTION("SPLIT(A:A,"" "",TRUE,TRUE)"),"EN")</f>
        <v>EN</v>
      </c>
      <c r="F2240" s="1" t="str">
        <f>IFERROR(__xludf.DUMMYFUNCTION("""COMPUTED_VALUE"""),"P2002")</f>
        <v>P2002</v>
      </c>
      <c r="G2240" s="1">
        <f>IFERROR(__xludf.DUMMYFUNCTION("""COMPUTED_VALUE"""),241.0)</f>
        <v>241</v>
      </c>
    </row>
    <row r="2241">
      <c r="A2241" s="1" t="str">
        <f t="shared" si="1"/>
        <v>EN P2475 295</v>
      </c>
      <c r="C2241" s="1" t="str">
        <f t="shared" si="2"/>
        <v>PT P2475</v>
      </c>
      <c r="E2241" s="1" t="str">
        <f>IFERROR(__xludf.DUMMYFUNCTION("SPLIT(A:A,"" "",TRUE,TRUE)"),"EN")</f>
        <v>EN</v>
      </c>
      <c r="F2241" s="1" t="str">
        <f>IFERROR(__xludf.DUMMYFUNCTION("""COMPUTED_VALUE"""),"P2475")</f>
        <v>P2475</v>
      </c>
      <c r="G2241" s="1">
        <f>IFERROR(__xludf.DUMMYFUNCTION("""COMPUTED_VALUE"""),295.0)</f>
        <v>295</v>
      </c>
    </row>
    <row r="2242">
      <c r="A2242" s="1" t="str">
        <f t="shared" si="1"/>
        <v>EN P342 367</v>
      </c>
      <c r="C2242" s="1" t="str">
        <f t="shared" si="2"/>
        <v>PT P342</v>
      </c>
      <c r="E2242" s="1" t="str">
        <f>IFERROR(__xludf.DUMMYFUNCTION("SPLIT(A:A,"" "",TRUE,TRUE)"),"EN")</f>
        <v>EN</v>
      </c>
      <c r="F2242" s="1" t="str">
        <f>IFERROR(__xludf.DUMMYFUNCTION("""COMPUTED_VALUE"""),"P342")</f>
        <v>P342</v>
      </c>
      <c r="G2242" s="1">
        <f>IFERROR(__xludf.DUMMYFUNCTION("""COMPUTED_VALUE"""),367.0)</f>
        <v>367</v>
      </c>
    </row>
    <row r="2243">
      <c r="A2243" s="1" t="str">
        <f t="shared" si="1"/>
        <v>EN P4721 177</v>
      </c>
      <c r="C2243" s="1" t="str">
        <f t="shared" si="2"/>
        <v>PT P4721</v>
      </c>
      <c r="E2243" s="1" t="str">
        <f>IFERROR(__xludf.DUMMYFUNCTION("SPLIT(A:A,"" "",TRUE,TRUE)"),"EN")</f>
        <v>EN</v>
      </c>
      <c r="F2243" s="1" t="str">
        <f>IFERROR(__xludf.DUMMYFUNCTION("""COMPUTED_VALUE"""),"P4721")</f>
        <v>P4721</v>
      </c>
      <c r="G2243" s="1">
        <f>IFERROR(__xludf.DUMMYFUNCTION("""COMPUTED_VALUE"""),177.0)</f>
        <v>177</v>
      </c>
    </row>
    <row r="2244">
      <c r="A2244" s="1" t="str">
        <f t="shared" si="1"/>
        <v>EN P3696 307</v>
      </c>
      <c r="C2244" s="1" t="str">
        <f t="shared" si="2"/>
        <v>PT P3696</v>
      </c>
      <c r="E2244" s="1" t="str">
        <f>IFERROR(__xludf.DUMMYFUNCTION("SPLIT(A:A,"" "",TRUE,TRUE)"),"EN")</f>
        <v>EN</v>
      </c>
      <c r="F2244" s="1" t="str">
        <f>IFERROR(__xludf.DUMMYFUNCTION("""COMPUTED_VALUE"""),"P3696")</f>
        <v>P3696</v>
      </c>
      <c r="G2244" s="1">
        <f>IFERROR(__xludf.DUMMYFUNCTION("""COMPUTED_VALUE"""),307.0)</f>
        <v>307</v>
      </c>
    </row>
    <row r="2245">
      <c r="A2245" s="1" t="str">
        <f t="shared" si="1"/>
        <v>EN P3995 265</v>
      </c>
      <c r="C2245" s="1" t="str">
        <f t="shared" si="2"/>
        <v>PT P3995</v>
      </c>
      <c r="E2245" s="1" t="str">
        <f>IFERROR(__xludf.DUMMYFUNCTION("SPLIT(A:A,"" "",TRUE,TRUE)"),"EN")</f>
        <v>EN</v>
      </c>
      <c r="F2245" s="1" t="str">
        <f>IFERROR(__xludf.DUMMYFUNCTION("""COMPUTED_VALUE"""),"P3995")</f>
        <v>P3995</v>
      </c>
      <c r="G2245" s="1">
        <f>IFERROR(__xludf.DUMMYFUNCTION("""COMPUTED_VALUE"""),265.0)</f>
        <v>265</v>
      </c>
    </row>
    <row r="2246">
      <c r="A2246" s="1" t="str">
        <f t="shared" si="1"/>
        <v>EN P2259 58</v>
      </c>
      <c r="C2246" s="1" t="str">
        <f t="shared" si="2"/>
        <v>PT P2259</v>
      </c>
      <c r="E2246" s="1" t="str">
        <f>IFERROR(__xludf.DUMMYFUNCTION("SPLIT(A:A,"" "",TRUE,TRUE)"),"EN")</f>
        <v>EN</v>
      </c>
      <c r="F2246" s="1" t="str">
        <f>IFERROR(__xludf.DUMMYFUNCTION("""COMPUTED_VALUE"""),"P2259")</f>
        <v>P2259</v>
      </c>
      <c r="G2246" s="1">
        <f>IFERROR(__xludf.DUMMYFUNCTION("""COMPUTED_VALUE"""),58.0)</f>
        <v>58</v>
      </c>
    </row>
    <row r="2247">
      <c r="A2247" s="1" t="str">
        <f t="shared" si="1"/>
        <v>EN P5660 244</v>
      </c>
      <c r="C2247" s="1" t="str">
        <f t="shared" si="2"/>
        <v>PT P5660</v>
      </c>
      <c r="E2247" s="1" t="str">
        <f>IFERROR(__xludf.DUMMYFUNCTION("SPLIT(A:A,"" "",TRUE,TRUE)"),"EN")</f>
        <v>EN</v>
      </c>
      <c r="F2247" s="1" t="str">
        <f>IFERROR(__xludf.DUMMYFUNCTION("""COMPUTED_VALUE"""),"P5660")</f>
        <v>P5660</v>
      </c>
      <c r="G2247" s="1">
        <f>IFERROR(__xludf.DUMMYFUNCTION("""COMPUTED_VALUE"""),244.0)</f>
        <v>244</v>
      </c>
    </row>
    <row r="2248">
      <c r="A2248" s="1" t="str">
        <f t="shared" si="1"/>
        <v>EN P1480 216</v>
      </c>
      <c r="C2248" s="1" t="str">
        <f t="shared" si="2"/>
        <v>PT P1480</v>
      </c>
      <c r="E2248" s="1" t="str">
        <f>IFERROR(__xludf.DUMMYFUNCTION("SPLIT(A:A,"" "",TRUE,TRUE)"),"EN")</f>
        <v>EN</v>
      </c>
      <c r="F2248" s="1" t="str">
        <f>IFERROR(__xludf.DUMMYFUNCTION("""COMPUTED_VALUE"""),"P1480")</f>
        <v>P1480</v>
      </c>
      <c r="G2248" s="1">
        <f>IFERROR(__xludf.DUMMYFUNCTION("""COMPUTED_VALUE"""),216.0)</f>
        <v>216</v>
      </c>
    </row>
    <row r="2249">
      <c r="A2249" s="1" t="str">
        <f t="shared" si="1"/>
        <v>EN P5999 105</v>
      </c>
      <c r="C2249" s="1" t="str">
        <f t="shared" si="2"/>
        <v>PT P5999</v>
      </c>
      <c r="E2249" s="1" t="str">
        <f>IFERROR(__xludf.DUMMYFUNCTION("SPLIT(A:A,"" "",TRUE,TRUE)"),"EN")</f>
        <v>EN</v>
      </c>
      <c r="F2249" s="1" t="str">
        <f>IFERROR(__xludf.DUMMYFUNCTION("""COMPUTED_VALUE"""),"P5999")</f>
        <v>P5999</v>
      </c>
      <c r="G2249" s="1">
        <f>IFERROR(__xludf.DUMMYFUNCTION("""COMPUTED_VALUE"""),105.0)</f>
        <v>105</v>
      </c>
    </row>
    <row r="2250">
      <c r="A2250" s="1" t="str">
        <f t="shared" si="1"/>
        <v>EN P5387 247</v>
      </c>
      <c r="C2250" s="1" t="str">
        <f t="shared" si="2"/>
        <v>PT P5387</v>
      </c>
      <c r="E2250" s="1" t="str">
        <f>IFERROR(__xludf.DUMMYFUNCTION("SPLIT(A:A,"" "",TRUE,TRUE)"),"EN")</f>
        <v>EN</v>
      </c>
      <c r="F2250" s="1" t="str">
        <f>IFERROR(__xludf.DUMMYFUNCTION("""COMPUTED_VALUE"""),"P5387")</f>
        <v>P5387</v>
      </c>
      <c r="G2250" s="1">
        <f>IFERROR(__xludf.DUMMYFUNCTION("""COMPUTED_VALUE"""),247.0)</f>
        <v>247</v>
      </c>
    </row>
    <row r="2251">
      <c r="A2251" s="1" t="str">
        <f t="shared" si="1"/>
        <v>EN P1516 307</v>
      </c>
      <c r="C2251" s="1" t="str">
        <f t="shared" si="2"/>
        <v>PT P1516</v>
      </c>
      <c r="E2251" s="1" t="str">
        <f>IFERROR(__xludf.DUMMYFUNCTION("SPLIT(A:A,"" "",TRUE,TRUE)"),"EN")</f>
        <v>EN</v>
      </c>
      <c r="F2251" s="1" t="str">
        <f>IFERROR(__xludf.DUMMYFUNCTION("""COMPUTED_VALUE"""),"P1516")</f>
        <v>P1516</v>
      </c>
      <c r="G2251" s="1">
        <f>IFERROR(__xludf.DUMMYFUNCTION("""COMPUTED_VALUE"""),307.0)</f>
        <v>307</v>
      </c>
    </row>
    <row r="2252">
      <c r="A2252" s="1" t="str">
        <f t="shared" si="1"/>
        <v>EN P3037 58</v>
      </c>
      <c r="C2252" s="1" t="str">
        <f t="shared" si="2"/>
        <v>PT P3037</v>
      </c>
      <c r="E2252" s="1" t="str">
        <f>IFERROR(__xludf.DUMMYFUNCTION("SPLIT(A:A,"" "",TRUE,TRUE)"),"EN")</f>
        <v>EN</v>
      </c>
      <c r="F2252" s="1" t="str">
        <f>IFERROR(__xludf.DUMMYFUNCTION("""COMPUTED_VALUE"""),"P3037")</f>
        <v>P3037</v>
      </c>
      <c r="G2252" s="1">
        <f>IFERROR(__xludf.DUMMYFUNCTION("""COMPUTED_VALUE"""),58.0)</f>
        <v>58</v>
      </c>
    </row>
    <row r="2253">
      <c r="A2253" s="1" t="str">
        <f t="shared" si="1"/>
        <v>EN P2805 155</v>
      </c>
      <c r="C2253" s="1" t="str">
        <f t="shared" si="2"/>
        <v>PT P2805</v>
      </c>
      <c r="E2253" s="1" t="str">
        <f>IFERROR(__xludf.DUMMYFUNCTION("SPLIT(A:A,"" "",TRUE,TRUE)"),"EN")</f>
        <v>EN</v>
      </c>
      <c r="F2253" s="1" t="str">
        <f>IFERROR(__xludf.DUMMYFUNCTION("""COMPUTED_VALUE"""),"P2805")</f>
        <v>P2805</v>
      </c>
      <c r="G2253" s="1">
        <f>IFERROR(__xludf.DUMMYFUNCTION("""COMPUTED_VALUE"""),155.0)</f>
        <v>155</v>
      </c>
    </row>
    <row r="2254">
      <c r="A2254" s="1" t="str">
        <f t="shared" si="1"/>
        <v>EN P2680 65</v>
      </c>
      <c r="C2254" s="1" t="str">
        <f t="shared" si="2"/>
        <v>PT P2680</v>
      </c>
      <c r="E2254" s="1" t="str">
        <f>IFERROR(__xludf.DUMMYFUNCTION("SPLIT(A:A,"" "",TRUE,TRUE)"),"EN")</f>
        <v>EN</v>
      </c>
      <c r="F2254" s="1" t="str">
        <f>IFERROR(__xludf.DUMMYFUNCTION("""COMPUTED_VALUE"""),"P2680")</f>
        <v>P2680</v>
      </c>
      <c r="G2254" s="1">
        <f>IFERROR(__xludf.DUMMYFUNCTION("""COMPUTED_VALUE"""),65.0)</f>
        <v>65</v>
      </c>
    </row>
    <row r="2255">
      <c r="A2255" s="1" t="str">
        <f t="shared" si="1"/>
        <v>EN P1725 280</v>
      </c>
      <c r="C2255" s="1" t="str">
        <f t="shared" si="2"/>
        <v>PT P1725</v>
      </c>
      <c r="E2255" s="1" t="str">
        <f>IFERROR(__xludf.DUMMYFUNCTION("SPLIT(A:A,"" "",TRUE,TRUE)"),"EN")</f>
        <v>EN</v>
      </c>
      <c r="F2255" s="1" t="str">
        <f>IFERROR(__xludf.DUMMYFUNCTION("""COMPUTED_VALUE"""),"P1725")</f>
        <v>P1725</v>
      </c>
      <c r="G2255" s="1">
        <f>IFERROR(__xludf.DUMMYFUNCTION("""COMPUTED_VALUE"""),280.0)</f>
        <v>280</v>
      </c>
    </row>
    <row r="2256">
      <c r="A2256" s="1" t="str">
        <f t="shared" si="1"/>
        <v>EN P4444 69</v>
      </c>
      <c r="C2256" s="1" t="str">
        <f t="shared" si="2"/>
        <v>PT P4444</v>
      </c>
      <c r="E2256" s="1" t="str">
        <f>IFERROR(__xludf.DUMMYFUNCTION("SPLIT(A:A,"" "",TRUE,TRUE)"),"EN")</f>
        <v>EN</v>
      </c>
      <c r="F2256" s="1" t="str">
        <f>IFERROR(__xludf.DUMMYFUNCTION("""COMPUTED_VALUE"""),"P4444")</f>
        <v>P4444</v>
      </c>
      <c r="G2256" s="1">
        <f>IFERROR(__xludf.DUMMYFUNCTION("""COMPUTED_VALUE"""),69.0)</f>
        <v>69</v>
      </c>
    </row>
    <row r="2257">
      <c r="A2257" s="1" t="str">
        <f t="shared" si="1"/>
        <v>EN P3468 229</v>
      </c>
      <c r="C2257" s="1" t="str">
        <f t="shared" si="2"/>
        <v>PT P3468</v>
      </c>
      <c r="E2257" s="1" t="str">
        <f>IFERROR(__xludf.DUMMYFUNCTION("SPLIT(A:A,"" "",TRUE,TRUE)"),"EN")</f>
        <v>EN</v>
      </c>
      <c r="F2257" s="1" t="str">
        <f>IFERROR(__xludf.DUMMYFUNCTION("""COMPUTED_VALUE"""),"P3468")</f>
        <v>P3468</v>
      </c>
      <c r="G2257" s="1">
        <f>IFERROR(__xludf.DUMMYFUNCTION("""COMPUTED_VALUE"""),229.0)</f>
        <v>229</v>
      </c>
    </row>
    <row r="2258">
      <c r="A2258" s="1" t="str">
        <f t="shared" si="1"/>
        <v>EN P1315 227</v>
      </c>
      <c r="C2258" s="1" t="str">
        <f t="shared" si="2"/>
        <v>PT P1315</v>
      </c>
      <c r="E2258" s="1" t="str">
        <f>IFERROR(__xludf.DUMMYFUNCTION("SPLIT(A:A,"" "",TRUE,TRUE)"),"EN")</f>
        <v>EN</v>
      </c>
      <c r="F2258" s="1" t="str">
        <f>IFERROR(__xludf.DUMMYFUNCTION("""COMPUTED_VALUE"""),"P1315")</f>
        <v>P1315</v>
      </c>
      <c r="G2258" s="1">
        <f>IFERROR(__xludf.DUMMYFUNCTION("""COMPUTED_VALUE"""),227.0)</f>
        <v>227</v>
      </c>
    </row>
    <row r="2259">
      <c r="A2259" s="1" t="str">
        <f t="shared" si="1"/>
        <v>EN P3635 256</v>
      </c>
      <c r="C2259" s="1" t="str">
        <f t="shared" si="2"/>
        <v>PT P3635</v>
      </c>
      <c r="E2259" s="1" t="str">
        <f>IFERROR(__xludf.DUMMYFUNCTION("SPLIT(A:A,"" "",TRUE,TRUE)"),"EN")</f>
        <v>EN</v>
      </c>
      <c r="F2259" s="1" t="str">
        <f>IFERROR(__xludf.DUMMYFUNCTION("""COMPUTED_VALUE"""),"P3635")</f>
        <v>P3635</v>
      </c>
      <c r="G2259" s="1">
        <f>IFERROR(__xludf.DUMMYFUNCTION("""COMPUTED_VALUE"""),256.0)</f>
        <v>256</v>
      </c>
    </row>
    <row r="2260">
      <c r="A2260" s="1" t="str">
        <f t="shared" si="1"/>
        <v>EN P1814 154</v>
      </c>
      <c r="C2260" s="1" t="str">
        <f t="shared" si="2"/>
        <v>PT P1814</v>
      </c>
      <c r="E2260" s="1" t="str">
        <f>IFERROR(__xludf.DUMMYFUNCTION("SPLIT(A:A,"" "",TRUE,TRUE)"),"EN")</f>
        <v>EN</v>
      </c>
      <c r="F2260" s="1" t="str">
        <f>IFERROR(__xludf.DUMMYFUNCTION("""COMPUTED_VALUE"""),"P1814")</f>
        <v>P1814</v>
      </c>
      <c r="G2260" s="1">
        <f>IFERROR(__xludf.DUMMYFUNCTION("""COMPUTED_VALUE"""),154.0)</f>
        <v>154</v>
      </c>
    </row>
    <row r="2261">
      <c r="A2261" s="1" t="str">
        <f t="shared" si="1"/>
        <v>EN P4675 360</v>
      </c>
      <c r="C2261" s="1" t="str">
        <f t="shared" si="2"/>
        <v>PT P4675</v>
      </c>
      <c r="E2261" s="1" t="str">
        <f>IFERROR(__xludf.DUMMYFUNCTION("SPLIT(A:A,"" "",TRUE,TRUE)"),"EN")</f>
        <v>EN</v>
      </c>
      <c r="F2261" s="1" t="str">
        <f>IFERROR(__xludf.DUMMYFUNCTION("""COMPUTED_VALUE"""),"P4675")</f>
        <v>P4675</v>
      </c>
      <c r="G2261" s="1">
        <f>IFERROR(__xludf.DUMMYFUNCTION("""COMPUTED_VALUE"""),360.0)</f>
        <v>360</v>
      </c>
    </row>
    <row r="2262">
      <c r="A2262" s="1" t="str">
        <f t="shared" si="1"/>
        <v>EN P76 344</v>
      </c>
      <c r="C2262" s="1" t="str">
        <f t="shared" si="2"/>
        <v>PT P76</v>
      </c>
      <c r="E2262" s="1" t="str">
        <f>IFERROR(__xludf.DUMMYFUNCTION("SPLIT(A:A,"" "",TRUE,TRUE)"),"EN")</f>
        <v>EN</v>
      </c>
      <c r="F2262" s="1" t="str">
        <f>IFERROR(__xludf.DUMMYFUNCTION("""COMPUTED_VALUE"""),"P76")</f>
        <v>P76</v>
      </c>
      <c r="G2262" s="1">
        <f>IFERROR(__xludf.DUMMYFUNCTION("""COMPUTED_VALUE"""),344.0)</f>
        <v>344</v>
      </c>
    </row>
    <row r="2263">
      <c r="A2263" s="1" t="str">
        <f t="shared" si="1"/>
        <v>EN P3939 65</v>
      </c>
      <c r="C2263" s="1" t="str">
        <f t="shared" si="2"/>
        <v>PT P3939</v>
      </c>
      <c r="E2263" s="1" t="str">
        <f>IFERROR(__xludf.DUMMYFUNCTION("SPLIT(A:A,"" "",TRUE,TRUE)"),"EN")</f>
        <v>EN</v>
      </c>
      <c r="F2263" s="1" t="str">
        <f>IFERROR(__xludf.DUMMYFUNCTION("""COMPUTED_VALUE"""),"P3939")</f>
        <v>P3939</v>
      </c>
      <c r="G2263" s="1">
        <f>IFERROR(__xludf.DUMMYFUNCTION("""COMPUTED_VALUE"""),65.0)</f>
        <v>65</v>
      </c>
    </row>
    <row r="2264">
      <c r="A2264" s="1" t="str">
        <f t="shared" si="1"/>
        <v>EN P2068 120</v>
      </c>
      <c r="C2264" s="1" t="str">
        <f t="shared" si="2"/>
        <v>PT P2068</v>
      </c>
      <c r="E2264" s="1" t="str">
        <f>IFERROR(__xludf.DUMMYFUNCTION("SPLIT(A:A,"" "",TRUE,TRUE)"),"EN")</f>
        <v>EN</v>
      </c>
      <c r="F2264" s="1" t="str">
        <f>IFERROR(__xludf.DUMMYFUNCTION("""COMPUTED_VALUE"""),"P2068")</f>
        <v>P2068</v>
      </c>
      <c r="G2264" s="1">
        <f>IFERROR(__xludf.DUMMYFUNCTION("""COMPUTED_VALUE"""),120.0)</f>
        <v>120</v>
      </c>
    </row>
    <row r="2265">
      <c r="A2265" s="1" t="str">
        <f t="shared" si="1"/>
        <v>EN P1211 99</v>
      </c>
      <c r="C2265" s="1" t="str">
        <f t="shared" si="2"/>
        <v>PT P1211</v>
      </c>
      <c r="E2265" s="1" t="str">
        <f>IFERROR(__xludf.DUMMYFUNCTION("SPLIT(A:A,"" "",TRUE,TRUE)"),"EN")</f>
        <v>EN</v>
      </c>
      <c r="F2265" s="1" t="str">
        <f>IFERROR(__xludf.DUMMYFUNCTION("""COMPUTED_VALUE"""),"P1211")</f>
        <v>P1211</v>
      </c>
      <c r="G2265" s="1">
        <f>IFERROR(__xludf.DUMMYFUNCTION("""COMPUTED_VALUE"""),99.0)</f>
        <v>99</v>
      </c>
    </row>
    <row r="2266">
      <c r="A2266" s="1" t="str">
        <f t="shared" si="1"/>
        <v>EN P2345 94</v>
      </c>
      <c r="C2266" s="1" t="str">
        <f t="shared" si="2"/>
        <v>PT P2345</v>
      </c>
      <c r="E2266" s="1" t="str">
        <f>IFERROR(__xludf.DUMMYFUNCTION("SPLIT(A:A,"" "",TRUE,TRUE)"),"EN")</f>
        <v>EN</v>
      </c>
      <c r="F2266" s="1" t="str">
        <f>IFERROR(__xludf.DUMMYFUNCTION("""COMPUTED_VALUE"""),"P2345")</f>
        <v>P2345</v>
      </c>
      <c r="G2266" s="1">
        <f>IFERROR(__xludf.DUMMYFUNCTION("""COMPUTED_VALUE"""),94.0)</f>
        <v>94</v>
      </c>
    </row>
    <row r="2267">
      <c r="A2267" s="1" t="str">
        <f t="shared" si="1"/>
        <v>EN P4856 345</v>
      </c>
      <c r="C2267" s="1" t="str">
        <f t="shared" si="2"/>
        <v>PT P4856</v>
      </c>
      <c r="E2267" s="1" t="str">
        <f>IFERROR(__xludf.DUMMYFUNCTION("SPLIT(A:A,"" "",TRUE,TRUE)"),"EN")</f>
        <v>EN</v>
      </c>
      <c r="F2267" s="1" t="str">
        <f>IFERROR(__xludf.DUMMYFUNCTION("""COMPUTED_VALUE"""),"P4856")</f>
        <v>P4856</v>
      </c>
      <c r="G2267" s="1">
        <f>IFERROR(__xludf.DUMMYFUNCTION("""COMPUTED_VALUE"""),345.0)</f>
        <v>345</v>
      </c>
    </row>
    <row r="2268">
      <c r="A2268" s="1" t="str">
        <f t="shared" si="1"/>
        <v>EN P4163 329</v>
      </c>
      <c r="C2268" s="1" t="str">
        <f t="shared" si="2"/>
        <v>PT P4163</v>
      </c>
      <c r="E2268" s="1" t="str">
        <f>IFERROR(__xludf.DUMMYFUNCTION("SPLIT(A:A,"" "",TRUE,TRUE)"),"EN")</f>
        <v>EN</v>
      </c>
      <c r="F2268" s="1" t="str">
        <f>IFERROR(__xludf.DUMMYFUNCTION("""COMPUTED_VALUE"""),"P4163")</f>
        <v>P4163</v>
      </c>
      <c r="G2268" s="1">
        <f>IFERROR(__xludf.DUMMYFUNCTION("""COMPUTED_VALUE"""),329.0)</f>
        <v>329</v>
      </c>
    </row>
    <row r="2269">
      <c r="A2269" s="1" t="str">
        <f t="shared" si="1"/>
        <v>EN P2711 121</v>
      </c>
      <c r="C2269" s="1" t="str">
        <f t="shared" si="2"/>
        <v>PT P2711</v>
      </c>
      <c r="E2269" s="1" t="str">
        <f>IFERROR(__xludf.DUMMYFUNCTION("SPLIT(A:A,"" "",TRUE,TRUE)"),"EN")</f>
        <v>EN</v>
      </c>
      <c r="F2269" s="1" t="str">
        <f>IFERROR(__xludf.DUMMYFUNCTION("""COMPUTED_VALUE"""),"P2711")</f>
        <v>P2711</v>
      </c>
      <c r="G2269" s="1">
        <f>IFERROR(__xludf.DUMMYFUNCTION("""COMPUTED_VALUE"""),121.0)</f>
        <v>121</v>
      </c>
    </row>
    <row r="2270">
      <c r="A2270" s="1" t="str">
        <f t="shared" si="1"/>
        <v>EN P786 30</v>
      </c>
      <c r="C2270" s="1" t="str">
        <f t="shared" si="2"/>
        <v>PT P786</v>
      </c>
      <c r="E2270" s="1" t="str">
        <f>IFERROR(__xludf.DUMMYFUNCTION("SPLIT(A:A,"" "",TRUE,TRUE)"),"EN")</f>
        <v>EN</v>
      </c>
      <c r="F2270" s="1" t="str">
        <f>IFERROR(__xludf.DUMMYFUNCTION("""COMPUTED_VALUE"""),"P786")</f>
        <v>P786</v>
      </c>
      <c r="G2270" s="1">
        <f>IFERROR(__xludf.DUMMYFUNCTION("""COMPUTED_VALUE"""),30.0)</f>
        <v>30</v>
      </c>
    </row>
    <row r="2271">
      <c r="A2271" s="1" t="str">
        <f t="shared" si="1"/>
        <v>EN P2498 144</v>
      </c>
      <c r="C2271" s="1" t="str">
        <f t="shared" si="2"/>
        <v>PT P2498</v>
      </c>
      <c r="E2271" s="1" t="str">
        <f>IFERROR(__xludf.DUMMYFUNCTION("SPLIT(A:A,"" "",TRUE,TRUE)"),"EN")</f>
        <v>EN</v>
      </c>
      <c r="F2271" s="1" t="str">
        <f>IFERROR(__xludf.DUMMYFUNCTION("""COMPUTED_VALUE"""),"P2498")</f>
        <v>P2498</v>
      </c>
      <c r="G2271" s="1">
        <f>IFERROR(__xludf.DUMMYFUNCTION("""COMPUTED_VALUE"""),144.0)</f>
        <v>144</v>
      </c>
    </row>
    <row r="2272">
      <c r="A2272" s="1" t="str">
        <f t="shared" si="1"/>
        <v>EN P1629 221</v>
      </c>
      <c r="C2272" s="1" t="str">
        <f t="shared" si="2"/>
        <v>PT P1629</v>
      </c>
      <c r="E2272" s="1" t="str">
        <f>IFERROR(__xludf.DUMMYFUNCTION("SPLIT(A:A,"" "",TRUE,TRUE)"),"EN")</f>
        <v>EN</v>
      </c>
      <c r="F2272" s="1" t="str">
        <f>IFERROR(__xludf.DUMMYFUNCTION("""COMPUTED_VALUE"""),"P1629")</f>
        <v>P1629</v>
      </c>
      <c r="G2272" s="1">
        <f>IFERROR(__xludf.DUMMYFUNCTION("""COMPUTED_VALUE"""),221.0)</f>
        <v>221</v>
      </c>
    </row>
    <row r="2273">
      <c r="A2273" s="1" t="str">
        <f t="shared" si="1"/>
        <v>EN P2893 379</v>
      </c>
      <c r="C2273" s="1" t="str">
        <f t="shared" si="2"/>
        <v>PT P2893</v>
      </c>
      <c r="E2273" s="1" t="str">
        <f>IFERROR(__xludf.DUMMYFUNCTION("SPLIT(A:A,"" "",TRUE,TRUE)"),"EN")</f>
        <v>EN</v>
      </c>
      <c r="F2273" s="1" t="str">
        <f>IFERROR(__xludf.DUMMYFUNCTION("""COMPUTED_VALUE"""),"P2893")</f>
        <v>P2893</v>
      </c>
      <c r="G2273" s="1">
        <f>IFERROR(__xludf.DUMMYFUNCTION("""COMPUTED_VALUE"""),379.0)</f>
        <v>379</v>
      </c>
    </row>
    <row r="2274">
      <c r="A2274" s="1" t="str">
        <f t="shared" si="1"/>
        <v>EN P3303 297</v>
      </c>
      <c r="C2274" s="1" t="str">
        <f t="shared" si="2"/>
        <v>PT P3303</v>
      </c>
      <c r="E2274" s="1" t="str">
        <f>IFERROR(__xludf.DUMMYFUNCTION("SPLIT(A:A,"" "",TRUE,TRUE)"),"EN")</f>
        <v>EN</v>
      </c>
      <c r="F2274" s="1" t="str">
        <f>IFERROR(__xludf.DUMMYFUNCTION("""COMPUTED_VALUE"""),"P3303")</f>
        <v>P3303</v>
      </c>
      <c r="G2274" s="1">
        <f>IFERROR(__xludf.DUMMYFUNCTION("""COMPUTED_VALUE"""),297.0)</f>
        <v>297</v>
      </c>
    </row>
    <row r="2275">
      <c r="A2275" s="1" t="str">
        <f t="shared" si="1"/>
        <v>EN P411 128</v>
      </c>
      <c r="C2275" s="1" t="str">
        <f t="shared" si="2"/>
        <v>PT P411</v>
      </c>
      <c r="E2275" s="1" t="str">
        <f>IFERROR(__xludf.DUMMYFUNCTION("SPLIT(A:A,"" "",TRUE,TRUE)"),"EN")</f>
        <v>EN</v>
      </c>
      <c r="F2275" s="1" t="str">
        <f>IFERROR(__xludf.DUMMYFUNCTION("""COMPUTED_VALUE"""),"P411")</f>
        <v>P411</v>
      </c>
      <c r="G2275" s="1">
        <f>IFERROR(__xludf.DUMMYFUNCTION("""COMPUTED_VALUE"""),128.0)</f>
        <v>128</v>
      </c>
    </row>
    <row r="2276">
      <c r="A2276" s="1" t="str">
        <f t="shared" si="1"/>
        <v>EN P4731 225</v>
      </c>
      <c r="C2276" s="1" t="str">
        <f t="shared" si="2"/>
        <v>PT P4731</v>
      </c>
      <c r="E2276" s="1" t="str">
        <f>IFERROR(__xludf.DUMMYFUNCTION("SPLIT(A:A,"" "",TRUE,TRUE)"),"EN")</f>
        <v>EN</v>
      </c>
      <c r="F2276" s="1" t="str">
        <f>IFERROR(__xludf.DUMMYFUNCTION("""COMPUTED_VALUE"""),"P4731")</f>
        <v>P4731</v>
      </c>
      <c r="G2276" s="1">
        <f>IFERROR(__xludf.DUMMYFUNCTION("""COMPUTED_VALUE"""),225.0)</f>
        <v>225</v>
      </c>
    </row>
    <row r="2277">
      <c r="A2277" s="1" t="str">
        <f t="shared" si="1"/>
        <v>EN P5012 380</v>
      </c>
      <c r="C2277" s="1" t="str">
        <f t="shared" si="2"/>
        <v>PT P5012</v>
      </c>
      <c r="E2277" s="1" t="str">
        <f>IFERROR(__xludf.DUMMYFUNCTION("SPLIT(A:A,"" "",TRUE,TRUE)"),"EN")</f>
        <v>EN</v>
      </c>
      <c r="F2277" s="1" t="str">
        <f>IFERROR(__xludf.DUMMYFUNCTION("""COMPUTED_VALUE"""),"P5012")</f>
        <v>P5012</v>
      </c>
      <c r="G2277" s="1">
        <f>IFERROR(__xludf.DUMMYFUNCTION("""COMPUTED_VALUE"""),380.0)</f>
        <v>380</v>
      </c>
    </row>
    <row r="2278">
      <c r="A2278" s="1" t="str">
        <f t="shared" si="1"/>
        <v>EN P3379 30</v>
      </c>
      <c r="C2278" s="1" t="str">
        <f t="shared" si="2"/>
        <v>PT P3379</v>
      </c>
      <c r="E2278" s="1" t="str">
        <f>IFERROR(__xludf.DUMMYFUNCTION("SPLIT(A:A,"" "",TRUE,TRUE)"),"EN")</f>
        <v>EN</v>
      </c>
      <c r="F2278" s="1" t="str">
        <f>IFERROR(__xludf.DUMMYFUNCTION("""COMPUTED_VALUE"""),"P3379")</f>
        <v>P3379</v>
      </c>
      <c r="G2278" s="1">
        <f>IFERROR(__xludf.DUMMYFUNCTION("""COMPUTED_VALUE"""),30.0)</f>
        <v>30</v>
      </c>
    </row>
    <row r="2279">
      <c r="A2279" s="1" t="str">
        <f t="shared" si="1"/>
        <v>EN P2728 223</v>
      </c>
      <c r="C2279" s="1" t="str">
        <f t="shared" si="2"/>
        <v>PT P2728</v>
      </c>
      <c r="E2279" s="1" t="str">
        <f>IFERROR(__xludf.DUMMYFUNCTION("SPLIT(A:A,"" "",TRUE,TRUE)"),"EN")</f>
        <v>EN</v>
      </c>
      <c r="F2279" s="1" t="str">
        <f>IFERROR(__xludf.DUMMYFUNCTION("""COMPUTED_VALUE"""),"P2728")</f>
        <v>P2728</v>
      </c>
      <c r="G2279" s="1">
        <f>IFERROR(__xludf.DUMMYFUNCTION("""COMPUTED_VALUE"""),223.0)</f>
        <v>223</v>
      </c>
    </row>
    <row r="2280">
      <c r="A2280" s="1" t="str">
        <f t="shared" si="1"/>
        <v>EN P4106 270</v>
      </c>
      <c r="C2280" s="1" t="str">
        <f t="shared" si="2"/>
        <v>PT P4106</v>
      </c>
      <c r="E2280" s="1" t="str">
        <f>IFERROR(__xludf.DUMMYFUNCTION("SPLIT(A:A,"" "",TRUE,TRUE)"),"EN")</f>
        <v>EN</v>
      </c>
      <c r="F2280" s="1" t="str">
        <f>IFERROR(__xludf.DUMMYFUNCTION("""COMPUTED_VALUE"""),"P4106")</f>
        <v>P4106</v>
      </c>
      <c r="G2280" s="1">
        <f>IFERROR(__xludf.DUMMYFUNCTION("""COMPUTED_VALUE"""),270.0)</f>
        <v>270</v>
      </c>
    </row>
    <row r="2281">
      <c r="A2281" s="1" t="str">
        <f t="shared" si="1"/>
        <v>EN P4711 9</v>
      </c>
      <c r="C2281" s="1" t="str">
        <f t="shared" si="2"/>
        <v>PT P4711</v>
      </c>
      <c r="E2281" s="1" t="str">
        <f>IFERROR(__xludf.DUMMYFUNCTION("SPLIT(A:A,"" "",TRUE,TRUE)"),"EN")</f>
        <v>EN</v>
      </c>
      <c r="F2281" s="1" t="str">
        <f>IFERROR(__xludf.DUMMYFUNCTION("""COMPUTED_VALUE"""),"P4711")</f>
        <v>P4711</v>
      </c>
      <c r="G2281" s="1">
        <f>IFERROR(__xludf.DUMMYFUNCTION("""COMPUTED_VALUE"""),9.0)</f>
        <v>9</v>
      </c>
    </row>
    <row r="2282">
      <c r="A2282" s="1" t="str">
        <f t="shared" si="1"/>
        <v>EN P3345 329</v>
      </c>
      <c r="C2282" s="1" t="str">
        <f t="shared" si="2"/>
        <v>PT P3345</v>
      </c>
      <c r="E2282" s="1" t="str">
        <f>IFERROR(__xludf.DUMMYFUNCTION("SPLIT(A:A,"" "",TRUE,TRUE)"),"EN")</f>
        <v>EN</v>
      </c>
      <c r="F2282" s="1" t="str">
        <f>IFERROR(__xludf.DUMMYFUNCTION("""COMPUTED_VALUE"""),"P3345")</f>
        <v>P3345</v>
      </c>
      <c r="G2282" s="1">
        <f>IFERROR(__xludf.DUMMYFUNCTION("""COMPUTED_VALUE"""),329.0)</f>
        <v>329</v>
      </c>
    </row>
    <row r="2283">
      <c r="A2283" s="1" t="str">
        <f t="shared" si="1"/>
        <v>EN P2908 167</v>
      </c>
      <c r="C2283" s="1" t="str">
        <f t="shared" si="2"/>
        <v>PT P2908</v>
      </c>
      <c r="E2283" s="1" t="str">
        <f>IFERROR(__xludf.DUMMYFUNCTION("SPLIT(A:A,"" "",TRUE,TRUE)"),"EN")</f>
        <v>EN</v>
      </c>
      <c r="F2283" s="1" t="str">
        <f>IFERROR(__xludf.DUMMYFUNCTION("""COMPUTED_VALUE"""),"P2908")</f>
        <v>P2908</v>
      </c>
      <c r="G2283" s="1">
        <f>IFERROR(__xludf.DUMMYFUNCTION("""COMPUTED_VALUE"""),167.0)</f>
        <v>167</v>
      </c>
    </row>
    <row r="2284">
      <c r="A2284" s="1" t="str">
        <f t="shared" si="1"/>
        <v>EN P3213 251</v>
      </c>
      <c r="C2284" s="1" t="str">
        <f t="shared" si="2"/>
        <v>PT P3213</v>
      </c>
      <c r="E2284" s="1" t="str">
        <f>IFERROR(__xludf.DUMMYFUNCTION("SPLIT(A:A,"" "",TRUE,TRUE)"),"EN")</f>
        <v>EN</v>
      </c>
      <c r="F2284" s="1" t="str">
        <f>IFERROR(__xludf.DUMMYFUNCTION("""COMPUTED_VALUE"""),"P3213")</f>
        <v>P3213</v>
      </c>
      <c r="G2284" s="1">
        <f>IFERROR(__xludf.DUMMYFUNCTION("""COMPUTED_VALUE"""),251.0)</f>
        <v>251</v>
      </c>
    </row>
    <row r="2285">
      <c r="A2285" s="1" t="str">
        <f t="shared" si="1"/>
        <v>EN P1010 271</v>
      </c>
      <c r="C2285" s="1" t="str">
        <f t="shared" si="2"/>
        <v>PT P1010</v>
      </c>
      <c r="E2285" s="1" t="str">
        <f>IFERROR(__xludf.DUMMYFUNCTION("SPLIT(A:A,"" "",TRUE,TRUE)"),"EN")</f>
        <v>EN</v>
      </c>
      <c r="F2285" s="1" t="str">
        <f>IFERROR(__xludf.DUMMYFUNCTION("""COMPUTED_VALUE"""),"P1010")</f>
        <v>P1010</v>
      </c>
      <c r="G2285" s="1">
        <f>IFERROR(__xludf.DUMMYFUNCTION("""COMPUTED_VALUE"""),271.0)</f>
        <v>271</v>
      </c>
    </row>
    <row r="2286">
      <c r="A2286" s="1" t="str">
        <f t="shared" si="1"/>
        <v>EN P2708 159</v>
      </c>
      <c r="C2286" s="1" t="str">
        <f t="shared" si="2"/>
        <v>PT P2708</v>
      </c>
      <c r="E2286" s="1" t="str">
        <f>IFERROR(__xludf.DUMMYFUNCTION("SPLIT(A:A,"" "",TRUE,TRUE)"),"EN")</f>
        <v>EN</v>
      </c>
      <c r="F2286" s="1" t="str">
        <f>IFERROR(__xludf.DUMMYFUNCTION("""COMPUTED_VALUE"""),"P2708")</f>
        <v>P2708</v>
      </c>
      <c r="G2286" s="1">
        <f>IFERROR(__xludf.DUMMYFUNCTION("""COMPUTED_VALUE"""),159.0)</f>
        <v>159</v>
      </c>
    </row>
    <row r="2287">
      <c r="A2287" s="1" t="str">
        <f t="shared" si="1"/>
        <v>EN P3522 2</v>
      </c>
      <c r="C2287" s="1" t="str">
        <f t="shared" si="2"/>
        <v>PT P3522</v>
      </c>
      <c r="E2287" s="1" t="str">
        <f>IFERROR(__xludf.DUMMYFUNCTION("SPLIT(A:A,"" "",TRUE,TRUE)"),"EN")</f>
        <v>EN</v>
      </c>
      <c r="F2287" s="1" t="str">
        <f>IFERROR(__xludf.DUMMYFUNCTION("""COMPUTED_VALUE"""),"P3522")</f>
        <v>P3522</v>
      </c>
      <c r="G2287" s="1">
        <f>IFERROR(__xludf.DUMMYFUNCTION("""COMPUTED_VALUE"""),2.0)</f>
        <v>2</v>
      </c>
    </row>
    <row r="2288">
      <c r="A2288" s="1" t="str">
        <f t="shared" si="1"/>
        <v>EN P2416 248</v>
      </c>
      <c r="C2288" s="1" t="str">
        <f t="shared" si="2"/>
        <v>PT P2416</v>
      </c>
      <c r="E2288" s="1" t="str">
        <f>IFERROR(__xludf.DUMMYFUNCTION("SPLIT(A:A,"" "",TRUE,TRUE)"),"EN")</f>
        <v>EN</v>
      </c>
      <c r="F2288" s="1" t="str">
        <f>IFERROR(__xludf.DUMMYFUNCTION("""COMPUTED_VALUE"""),"P2416")</f>
        <v>P2416</v>
      </c>
      <c r="G2288" s="1">
        <f>IFERROR(__xludf.DUMMYFUNCTION("""COMPUTED_VALUE"""),248.0)</f>
        <v>248</v>
      </c>
    </row>
    <row r="2289">
      <c r="A2289" s="1" t="str">
        <f t="shared" si="1"/>
        <v>EN P5623 194</v>
      </c>
      <c r="C2289" s="1" t="str">
        <f t="shared" si="2"/>
        <v>PT P5623</v>
      </c>
      <c r="E2289" s="1" t="str">
        <f>IFERROR(__xludf.DUMMYFUNCTION("SPLIT(A:A,"" "",TRUE,TRUE)"),"EN")</f>
        <v>EN</v>
      </c>
      <c r="F2289" s="1" t="str">
        <f>IFERROR(__xludf.DUMMYFUNCTION("""COMPUTED_VALUE"""),"P5623")</f>
        <v>P5623</v>
      </c>
      <c r="G2289" s="1">
        <f>IFERROR(__xludf.DUMMYFUNCTION("""COMPUTED_VALUE"""),194.0)</f>
        <v>194</v>
      </c>
    </row>
    <row r="2290">
      <c r="A2290" s="1" t="str">
        <f t="shared" si="1"/>
        <v>EN P3085 276</v>
      </c>
      <c r="C2290" s="1" t="str">
        <f t="shared" si="2"/>
        <v>PT P3085</v>
      </c>
      <c r="E2290" s="1" t="str">
        <f>IFERROR(__xludf.DUMMYFUNCTION("SPLIT(A:A,"" "",TRUE,TRUE)"),"EN")</f>
        <v>EN</v>
      </c>
      <c r="F2290" s="1" t="str">
        <f>IFERROR(__xludf.DUMMYFUNCTION("""COMPUTED_VALUE"""),"P3085")</f>
        <v>P3085</v>
      </c>
      <c r="G2290" s="1">
        <f>IFERROR(__xludf.DUMMYFUNCTION("""COMPUTED_VALUE"""),276.0)</f>
        <v>276</v>
      </c>
    </row>
    <row r="2291">
      <c r="A2291" s="1" t="str">
        <f t="shared" si="1"/>
        <v>EN P2032 378</v>
      </c>
      <c r="C2291" s="1" t="str">
        <f t="shared" si="2"/>
        <v>PT P2032</v>
      </c>
      <c r="E2291" s="1" t="str">
        <f>IFERROR(__xludf.DUMMYFUNCTION("SPLIT(A:A,"" "",TRUE,TRUE)"),"EN")</f>
        <v>EN</v>
      </c>
      <c r="F2291" s="1" t="str">
        <f>IFERROR(__xludf.DUMMYFUNCTION("""COMPUTED_VALUE"""),"P2032")</f>
        <v>P2032</v>
      </c>
      <c r="G2291" s="1">
        <f>IFERROR(__xludf.DUMMYFUNCTION("""COMPUTED_VALUE"""),378.0)</f>
        <v>378</v>
      </c>
    </row>
    <row r="2292">
      <c r="A2292" s="1" t="str">
        <f t="shared" si="1"/>
        <v>EN P5053 46</v>
      </c>
      <c r="C2292" s="1" t="str">
        <f t="shared" si="2"/>
        <v>PT P5053</v>
      </c>
      <c r="E2292" s="1" t="str">
        <f>IFERROR(__xludf.DUMMYFUNCTION("SPLIT(A:A,"" "",TRUE,TRUE)"),"EN")</f>
        <v>EN</v>
      </c>
      <c r="F2292" s="1" t="str">
        <f>IFERROR(__xludf.DUMMYFUNCTION("""COMPUTED_VALUE"""),"P5053")</f>
        <v>P5053</v>
      </c>
      <c r="G2292" s="1">
        <f>IFERROR(__xludf.DUMMYFUNCTION("""COMPUTED_VALUE"""),46.0)</f>
        <v>46</v>
      </c>
    </row>
    <row r="2293">
      <c r="A2293" s="1" t="str">
        <f t="shared" si="1"/>
        <v>EN P4327 249</v>
      </c>
      <c r="C2293" s="1" t="str">
        <f t="shared" si="2"/>
        <v>PT P4327</v>
      </c>
      <c r="E2293" s="1" t="str">
        <f>IFERROR(__xludf.DUMMYFUNCTION("SPLIT(A:A,"" "",TRUE,TRUE)"),"EN")</f>
        <v>EN</v>
      </c>
      <c r="F2293" s="1" t="str">
        <f>IFERROR(__xludf.DUMMYFUNCTION("""COMPUTED_VALUE"""),"P4327")</f>
        <v>P4327</v>
      </c>
      <c r="G2293" s="1">
        <f>IFERROR(__xludf.DUMMYFUNCTION("""COMPUTED_VALUE"""),249.0)</f>
        <v>249</v>
      </c>
    </row>
    <row r="2294">
      <c r="A2294" s="1" t="str">
        <f t="shared" si="1"/>
        <v>EN P4857 343</v>
      </c>
      <c r="C2294" s="1" t="str">
        <f t="shared" si="2"/>
        <v>PT P4857</v>
      </c>
      <c r="E2294" s="1" t="str">
        <f>IFERROR(__xludf.DUMMYFUNCTION("SPLIT(A:A,"" "",TRUE,TRUE)"),"EN")</f>
        <v>EN</v>
      </c>
      <c r="F2294" s="1" t="str">
        <f>IFERROR(__xludf.DUMMYFUNCTION("""COMPUTED_VALUE"""),"P4857")</f>
        <v>P4857</v>
      </c>
      <c r="G2294" s="1">
        <f>IFERROR(__xludf.DUMMYFUNCTION("""COMPUTED_VALUE"""),343.0)</f>
        <v>343</v>
      </c>
    </row>
    <row r="2295">
      <c r="A2295" s="1" t="str">
        <f t="shared" si="1"/>
        <v>EN P5051 299</v>
      </c>
      <c r="C2295" s="1" t="str">
        <f t="shared" si="2"/>
        <v>PT P5051</v>
      </c>
      <c r="E2295" s="1" t="str">
        <f>IFERROR(__xludf.DUMMYFUNCTION("SPLIT(A:A,"" "",TRUE,TRUE)"),"EN")</f>
        <v>EN</v>
      </c>
      <c r="F2295" s="1" t="str">
        <f>IFERROR(__xludf.DUMMYFUNCTION("""COMPUTED_VALUE"""),"P5051")</f>
        <v>P5051</v>
      </c>
      <c r="G2295" s="1">
        <f>IFERROR(__xludf.DUMMYFUNCTION("""COMPUTED_VALUE"""),299.0)</f>
        <v>299</v>
      </c>
    </row>
    <row r="2296">
      <c r="A2296" s="1" t="str">
        <f t="shared" si="1"/>
        <v>EN P3315 369</v>
      </c>
      <c r="C2296" s="1" t="str">
        <f t="shared" si="2"/>
        <v>PT P3315</v>
      </c>
      <c r="E2296" s="1" t="str">
        <f>IFERROR(__xludf.DUMMYFUNCTION("SPLIT(A:A,"" "",TRUE,TRUE)"),"EN")</f>
        <v>EN</v>
      </c>
      <c r="F2296" s="1" t="str">
        <f>IFERROR(__xludf.DUMMYFUNCTION("""COMPUTED_VALUE"""),"P3315")</f>
        <v>P3315</v>
      </c>
      <c r="G2296" s="1">
        <f>IFERROR(__xludf.DUMMYFUNCTION("""COMPUTED_VALUE"""),369.0)</f>
        <v>369</v>
      </c>
    </row>
    <row r="2297">
      <c r="A2297" s="1" t="str">
        <f t="shared" si="1"/>
        <v>EN P5588 332</v>
      </c>
      <c r="C2297" s="1" t="str">
        <f t="shared" si="2"/>
        <v>PT P5588</v>
      </c>
      <c r="E2297" s="1" t="str">
        <f>IFERROR(__xludf.DUMMYFUNCTION("SPLIT(A:A,"" "",TRUE,TRUE)"),"EN")</f>
        <v>EN</v>
      </c>
      <c r="F2297" s="1" t="str">
        <f>IFERROR(__xludf.DUMMYFUNCTION("""COMPUTED_VALUE"""),"P5588")</f>
        <v>P5588</v>
      </c>
      <c r="G2297" s="1">
        <f>IFERROR(__xludf.DUMMYFUNCTION("""COMPUTED_VALUE"""),332.0)</f>
        <v>332</v>
      </c>
    </row>
    <row r="2298">
      <c r="A2298" s="1" t="str">
        <f t="shared" si="1"/>
        <v>EN P2115 118</v>
      </c>
      <c r="C2298" s="1" t="str">
        <f t="shared" si="2"/>
        <v>PT P2115</v>
      </c>
      <c r="E2298" s="1" t="str">
        <f>IFERROR(__xludf.DUMMYFUNCTION("SPLIT(A:A,"" "",TRUE,TRUE)"),"EN")</f>
        <v>EN</v>
      </c>
      <c r="F2298" s="1" t="str">
        <f>IFERROR(__xludf.DUMMYFUNCTION("""COMPUTED_VALUE"""),"P2115")</f>
        <v>P2115</v>
      </c>
      <c r="G2298" s="1">
        <f>IFERROR(__xludf.DUMMYFUNCTION("""COMPUTED_VALUE"""),118.0)</f>
        <v>118</v>
      </c>
    </row>
    <row r="2299">
      <c r="A2299" s="1" t="str">
        <f t="shared" si="1"/>
        <v>EN P3014 382</v>
      </c>
      <c r="C2299" s="1" t="str">
        <f t="shared" si="2"/>
        <v>PT P3014</v>
      </c>
      <c r="E2299" s="1" t="str">
        <f>IFERROR(__xludf.DUMMYFUNCTION("SPLIT(A:A,"" "",TRUE,TRUE)"),"EN")</f>
        <v>EN</v>
      </c>
      <c r="F2299" s="1" t="str">
        <f>IFERROR(__xludf.DUMMYFUNCTION("""COMPUTED_VALUE"""),"P3014")</f>
        <v>P3014</v>
      </c>
      <c r="G2299" s="1">
        <f>IFERROR(__xludf.DUMMYFUNCTION("""COMPUTED_VALUE"""),382.0)</f>
        <v>382</v>
      </c>
    </row>
    <row r="2300">
      <c r="A2300" s="1" t="str">
        <f t="shared" si="1"/>
        <v>EN P5280 360</v>
      </c>
      <c r="C2300" s="1" t="str">
        <f t="shared" si="2"/>
        <v>PT P5280</v>
      </c>
      <c r="E2300" s="1" t="str">
        <f>IFERROR(__xludf.DUMMYFUNCTION("SPLIT(A:A,"" "",TRUE,TRUE)"),"EN")</f>
        <v>EN</v>
      </c>
      <c r="F2300" s="1" t="str">
        <f>IFERROR(__xludf.DUMMYFUNCTION("""COMPUTED_VALUE"""),"P5280")</f>
        <v>P5280</v>
      </c>
      <c r="G2300" s="1">
        <f>IFERROR(__xludf.DUMMYFUNCTION("""COMPUTED_VALUE"""),360.0)</f>
        <v>360</v>
      </c>
    </row>
    <row r="2301">
      <c r="A2301" s="1" t="str">
        <f t="shared" si="1"/>
        <v>EN P1158 67</v>
      </c>
      <c r="C2301" s="1" t="str">
        <f t="shared" si="2"/>
        <v>PT P1158</v>
      </c>
      <c r="E2301" s="1" t="str">
        <f>IFERROR(__xludf.DUMMYFUNCTION("SPLIT(A:A,"" "",TRUE,TRUE)"),"EN")</f>
        <v>EN</v>
      </c>
      <c r="F2301" s="1" t="str">
        <f>IFERROR(__xludf.DUMMYFUNCTION("""COMPUTED_VALUE"""),"P1158")</f>
        <v>P1158</v>
      </c>
      <c r="G2301" s="1">
        <f>IFERROR(__xludf.DUMMYFUNCTION("""COMPUTED_VALUE"""),67.0)</f>
        <v>67</v>
      </c>
    </row>
    <row r="2302">
      <c r="A2302" s="1" t="str">
        <f t="shared" si="1"/>
        <v>EN P1986 84</v>
      </c>
      <c r="C2302" s="1" t="str">
        <f t="shared" si="2"/>
        <v>PT P1986</v>
      </c>
      <c r="E2302" s="1" t="str">
        <f>IFERROR(__xludf.DUMMYFUNCTION("SPLIT(A:A,"" "",TRUE,TRUE)"),"EN")</f>
        <v>EN</v>
      </c>
      <c r="F2302" s="1" t="str">
        <f>IFERROR(__xludf.DUMMYFUNCTION("""COMPUTED_VALUE"""),"P1986")</f>
        <v>P1986</v>
      </c>
      <c r="G2302" s="1">
        <f>IFERROR(__xludf.DUMMYFUNCTION("""COMPUTED_VALUE"""),84.0)</f>
        <v>84</v>
      </c>
    </row>
    <row r="2303">
      <c r="A2303" s="1" t="str">
        <f t="shared" si="1"/>
        <v>EN P746 263</v>
      </c>
      <c r="C2303" s="1" t="str">
        <f t="shared" si="2"/>
        <v>PT P746</v>
      </c>
      <c r="E2303" s="1" t="str">
        <f>IFERROR(__xludf.DUMMYFUNCTION("SPLIT(A:A,"" "",TRUE,TRUE)"),"EN")</f>
        <v>EN</v>
      </c>
      <c r="F2303" s="1" t="str">
        <f>IFERROR(__xludf.DUMMYFUNCTION("""COMPUTED_VALUE"""),"P746")</f>
        <v>P746</v>
      </c>
      <c r="G2303" s="1">
        <f>IFERROR(__xludf.DUMMYFUNCTION("""COMPUTED_VALUE"""),263.0)</f>
        <v>263</v>
      </c>
    </row>
    <row r="2304">
      <c r="A2304" s="1" t="str">
        <f t="shared" si="1"/>
        <v>EN P3931 339</v>
      </c>
      <c r="C2304" s="1" t="str">
        <f t="shared" si="2"/>
        <v>PT P3931</v>
      </c>
      <c r="E2304" s="1" t="str">
        <f>IFERROR(__xludf.DUMMYFUNCTION("SPLIT(A:A,"" "",TRUE,TRUE)"),"EN")</f>
        <v>EN</v>
      </c>
      <c r="F2304" s="1" t="str">
        <f>IFERROR(__xludf.DUMMYFUNCTION("""COMPUTED_VALUE"""),"P3931")</f>
        <v>P3931</v>
      </c>
      <c r="G2304" s="1">
        <f>IFERROR(__xludf.DUMMYFUNCTION("""COMPUTED_VALUE"""),339.0)</f>
        <v>339</v>
      </c>
    </row>
    <row r="2305">
      <c r="A2305" s="1" t="str">
        <f t="shared" si="1"/>
        <v>EN P844 80</v>
      </c>
      <c r="C2305" s="1" t="str">
        <f t="shared" si="2"/>
        <v>PT P844</v>
      </c>
      <c r="E2305" s="1" t="str">
        <f>IFERROR(__xludf.DUMMYFUNCTION("SPLIT(A:A,"" "",TRUE,TRUE)"),"EN")</f>
        <v>EN</v>
      </c>
      <c r="F2305" s="1" t="str">
        <f>IFERROR(__xludf.DUMMYFUNCTION("""COMPUTED_VALUE"""),"P844")</f>
        <v>P844</v>
      </c>
      <c r="G2305" s="1">
        <f>IFERROR(__xludf.DUMMYFUNCTION("""COMPUTED_VALUE"""),80.0)</f>
        <v>80</v>
      </c>
    </row>
    <row r="2306">
      <c r="A2306" s="1" t="str">
        <f t="shared" si="1"/>
        <v>EN P5929 208</v>
      </c>
      <c r="C2306" s="1" t="str">
        <f t="shared" si="2"/>
        <v>PT P5929</v>
      </c>
      <c r="E2306" s="1" t="str">
        <f>IFERROR(__xludf.DUMMYFUNCTION("SPLIT(A:A,"" "",TRUE,TRUE)"),"EN")</f>
        <v>EN</v>
      </c>
      <c r="F2306" s="1" t="str">
        <f>IFERROR(__xludf.DUMMYFUNCTION("""COMPUTED_VALUE"""),"P5929")</f>
        <v>P5929</v>
      </c>
      <c r="G2306" s="1">
        <f>IFERROR(__xludf.DUMMYFUNCTION("""COMPUTED_VALUE"""),208.0)</f>
        <v>208</v>
      </c>
    </row>
    <row r="2307">
      <c r="A2307" s="1" t="str">
        <f t="shared" si="1"/>
        <v>EN P2874 29</v>
      </c>
      <c r="C2307" s="1" t="str">
        <f t="shared" si="2"/>
        <v>PT P2874</v>
      </c>
      <c r="E2307" s="1" t="str">
        <f>IFERROR(__xludf.DUMMYFUNCTION("SPLIT(A:A,"" "",TRUE,TRUE)"),"EN")</f>
        <v>EN</v>
      </c>
      <c r="F2307" s="1" t="str">
        <f>IFERROR(__xludf.DUMMYFUNCTION("""COMPUTED_VALUE"""),"P2874")</f>
        <v>P2874</v>
      </c>
      <c r="G2307" s="1">
        <f>IFERROR(__xludf.DUMMYFUNCTION("""COMPUTED_VALUE"""),29.0)</f>
        <v>29</v>
      </c>
    </row>
    <row r="2308">
      <c r="A2308" s="1" t="str">
        <f t="shared" si="1"/>
        <v>EN P499 150</v>
      </c>
      <c r="C2308" s="1" t="str">
        <f t="shared" si="2"/>
        <v>PT P499</v>
      </c>
      <c r="E2308" s="1" t="str">
        <f>IFERROR(__xludf.DUMMYFUNCTION("SPLIT(A:A,"" "",TRUE,TRUE)"),"EN")</f>
        <v>EN</v>
      </c>
      <c r="F2308" s="1" t="str">
        <f>IFERROR(__xludf.DUMMYFUNCTION("""COMPUTED_VALUE"""),"P499")</f>
        <v>P499</v>
      </c>
      <c r="G2308" s="1">
        <f>IFERROR(__xludf.DUMMYFUNCTION("""COMPUTED_VALUE"""),150.0)</f>
        <v>150</v>
      </c>
    </row>
    <row r="2309">
      <c r="A2309" s="1" t="str">
        <f t="shared" si="1"/>
        <v>EN P5181 186</v>
      </c>
      <c r="C2309" s="1" t="str">
        <f t="shared" si="2"/>
        <v>PT P5181</v>
      </c>
      <c r="E2309" s="1" t="str">
        <f>IFERROR(__xludf.DUMMYFUNCTION("SPLIT(A:A,"" "",TRUE,TRUE)"),"EN")</f>
        <v>EN</v>
      </c>
      <c r="F2309" s="1" t="str">
        <f>IFERROR(__xludf.DUMMYFUNCTION("""COMPUTED_VALUE"""),"P5181")</f>
        <v>P5181</v>
      </c>
      <c r="G2309" s="1">
        <f>IFERROR(__xludf.DUMMYFUNCTION("""COMPUTED_VALUE"""),186.0)</f>
        <v>186</v>
      </c>
    </row>
    <row r="2310">
      <c r="A2310" s="1" t="str">
        <f t="shared" si="1"/>
        <v>EN P80 391</v>
      </c>
      <c r="C2310" s="1" t="str">
        <f t="shared" si="2"/>
        <v>PT P80</v>
      </c>
      <c r="E2310" s="1" t="str">
        <f>IFERROR(__xludf.DUMMYFUNCTION("SPLIT(A:A,"" "",TRUE,TRUE)"),"EN")</f>
        <v>EN</v>
      </c>
      <c r="F2310" s="1" t="str">
        <f>IFERROR(__xludf.DUMMYFUNCTION("""COMPUTED_VALUE"""),"P80")</f>
        <v>P80</v>
      </c>
      <c r="G2310" s="1">
        <f>IFERROR(__xludf.DUMMYFUNCTION("""COMPUTED_VALUE"""),391.0)</f>
        <v>391</v>
      </c>
    </row>
    <row r="2311">
      <c r="A2311" s="1" t="str">
        <f t="shared" si="1"/>
        <v>EN P4552 77</v>
      </c>
      <c r="C2311" s="1" t="str">
        <f t="shared" si="2"/>
        <v>PT P4552</v>
      </c>
      <c r="E2311" s="1" t="str">
        <f>IFERROR(__xludf.DUMMYFUNCTION("SPLIT(A:A,"" "",TRUE,TRUE)"),"EN")</f>
        <v>EN</v>
      </c>
      <c r="F2311" s="1" t="str">
        <f>IFERROR(__xludf.DUMMYFUNCTION("""COMPUTED_VALUE"""),"P4552")</f>
        <v>P4552</v>
      </c>
      <c r="G2311" s="1">
        <f>IFERROR(__xludf.DUMMYFUNCTION("""COMPUTED_VALUE"""),77.0)</f>
        <v>77</v>
      </c>
    </row>
    <row r="2312">
      <c r="A2312" s="1" t="str">
        <f t="shared" si="1"/>
        <v>EN P3960 339</v>
      </c>
      <c r="C2312" s="1" t="str">
        <f t="shared" si="2"/>
        <v>PT P3960</v>
      </c>
      <c r="E2312" s="1" t="str">
        <f>IFERROR(__xludf.DUMMYFUNCTION("SPLIT(A:A,"" "",TRUE,TRUE)"),"EN")</f>
        <v>EN</v>
      </c>
      <c r="F2312" s="1" t="str">
        <f>IFERROR(__xludf.DUMMYFUNCTION("""COMPUTED_VALUE"""),"P3960")</f>
        <v>P3960</v>
      </c>
      <c r="G2312" s="1">
        <f>IFERROR(__xludf.DUMMYFUNCTION("""COMPUTED_VALUE"""),339.0)</f>
        <v>339</v>
      </c>
    </row>
    <row r="2313">
      <c r="A2313" s="1" t="str">
        <f t="shared" si="1"/>
        <v>EN P3195 159</v>
      </c>
      <c r="C2313" s="1" t="str">
        <f t="shared" si="2"/>
        <v>PT P3195</v>
      </c>
      <c r="E2313" s="1" t="str">
        <f>IFERROR(__xludf.DUMMYFUNCTION("SPLIT(A:A,"" "",TRUE,TRUE)"),"EN")</f>
        <v>EN</v>
      </c>
      <c r="F2313" s="1" t="str">
        <f>IFERROR(__xludf.DUMMYFUNCTION("""COMPUTED_VALUE"""),"P3195")</f>
        <v>P3195</v>
      </c>
      <c r="G2313" s="1">
        <f>IFERROR(__xludf.DUMMYFUNCTION("""COMPUTED_VALUE"""),159.0)</f>
        <v>159</v>
      </c>
    </row>
    <row r="2314">
      <c r="A2314" s="1" t="str">
        <f t="shared" si="1"/>
        <v>EN P3242 304</v>
      </c>
      <c r="C2314" s="1" t="str">
        <f t="shared" si="2"/>
        <v>PT P3242</v>
      </c>
      <c r="E2314" s="1" t="str">
        <f>IFERROR(__xludf.DUMMYFUNCTION("SPLIT(A:A,"" "",TRUE,TRUE)"),"EN")</f>
        <v>EN</v>
      </c>
      <c r="F2314" s="1" t="str">
        <f>IFERROR(__xludf.DUMMYFUNCTION("""COMPUTED_VALUE"""),"P3242")</f>
        <v>P3242</v>
      </c>
      <c r="G2314" s="1">
        <f>IFERROR(__xludf.DUMMYFUNCTION("""COMPUTED_VALUE"""),304.0)</f>
        <v>304</v>
      </c>
    </row>
    <row r="2315">
      <c r="A2315" s="1" t="str">
        <f t="shared" si="1"/>
        <v>EN P3446 325</v>
      </c>
      <c r="C2315" s="1" t="str">
        <f t="shared" si="2"/>
        <v>PT P3446</v>
      </c>
      <c r="E2315" s="1" t="str">
        <f>IFERROR(__xludf.DUMMYFUNCTION("SPLIT(A:A,"" "",TRUE,TRUE)"),"EN")</f>
        <v>EN</v>
      </c>
      <c r="F2315" s="1" t="str">
        <f>IFERROR(__xludf.DUMMYFUNCTION("""COMPUTED_VALUE"""),"P3446")</f>
        <v>P3446</v>
      </c>
      <c r="G2315" s="1">
        <f>IFERROR(__xludf.DUMMYFUNCTION("""COMPUTED_VALUE"""),325.0)</f>
        <v>325</v>
      </c>
    </row>
    <row r="2316">
      <c r="A2316" s="1" t="str">
        <f t="shared" si="1"/>
        <v>EN P2031 287</v>
      </c>
      <c r="C2316" s="1" t="str">
        <f t="shared" si="2"/>
        <v>PT P2031</v>
      </c>
      <c r="E2316" s="1" t="str">
        <f>IFERROR(__xludf.DUMMYFUNCTION("SPLIT(A:A,"" "",TRUE,TRUE)"),"EN")</f>
        <v>EN</v>
      </c>
      <c r="F2316" s="1" t="str">
        <f>IFERROR(__xludf.DUMMYFUNCTION("""COMPUTED_VALUE"""),"P2031")</f>
        <v>P2031</v>
      </c>
      <c r="G2316" s="1">
        <f>IFERROR(__xludf.DUMMYFUNCTION("""COMPUTED_VALUE"""),287.0)</f>
        <v>287</v>
      </c>
    </row>
    <row r="2317">
      <c r="A2317" s="1" t="str">
        <f t="shared" si="1"/>
        <v>EN P5985 20</v>
      </c>
      <c r="C2317" s="1" t="str">
        <f t="shared" si="2"/>
        <v>PT P5985</v>
      </c>
      <c r="E2317" s="1" t="str">
        <f>IFERROR(__xludf.DUMMYFUNCTION("SPLIT(A:A,"" "",TRUE,TRUE)"),"EN")</f>
        <v>EN</v>
      </c>
      <c r="F2317" s="1" t="str">
        <f>IFERROR(__xludf.DUMMYFUNCTION("""COMPUTED_VALUE"""),"P5985")</f>
        <v>P5985</v>
      </c>
      <c r="G2317" s="1">
        <f>IFERROR(__xludf.DUMMYFUNCTION("""COMPUTED_VALUE"""),20.0)</f>
        <v>20</v>
      </c>
    </row>
    <row r="2318">
      <c r="A2318" s="1" t="str">
        <f t="shared" si="1"/>
        <v>EN P593 370</v>
      </c>
      <c r="C2318" s="1" t="str">
        <f t="shared" si="2"/>
        <v>PT P593</v>
      </c>
      <c r="E2318" s="1" t="str">
        <f>IFERROR(__xludf.DUMMYFUNCTION("SPLIT(A:A,"" "",TRUE,TRUE)"),"EN")</f>
        <v>EN</v>
      </c>
      <c r="F2318" s="1" t="str">
        <f>IFERROR(__xludf.DUMMYFUNCTION("""COMPUTED_VALUE"""),"P593")</f>
        <v>P593</v>
      </c>
      <c r="G2318" s="1">
        <f>IFERROR(__xludf.DUMMYFUNCTION("""COMPUTED_VALUE"""),370.0)</f>
        <v>370</v>
      </c>
    </row>
    <row r="2319">
      <c r="A2319" s="1" t="str">
        <f t="shared" si="1"/>
        <v>EN P2463 145</v>
      </c>
      <c r="C2319" s="1" t="str">
        <f t="shared" si="2"/>
        <v>PT P2463</v>
      </c>
      <c r="E2319" s="1" t="str">
        <f>IFERROR(__xludf.DUMMYFUNCTION("SPLIT(A:A,"" "",TRUE,TRUE)"),"EN")</f>
        <v>EN</v>
      </c>
      <c r="F2319" s="1" t="str">
        <f>IFERROR(__xludf.DUMMYFUNCTION("""COMPUTED_VALUE"""),"P2463")</f>
        <v>P2463</v>
      </c>
      <c r="G2319" s="1">
        <f>IFERROR(__xludf.DUMMYFUNCTION("""COMPUTED_VALUE"""),145.0)</f>
        <v>145</v>
      </c>
    </row>
    <row r="2320">
      <c r="A2320" s="1" t="str">
        <f t="shared" si="1"/>
        <v>EN P2497 312</v>
      </c>
      <c r="C2320" s="1" t="str">
        <f t="shared" si="2"/>
        <v>PT P2497</v>
      </c>
      <c r="E2320" s="1" t="str">
        <f>IFERROR(__xludf.DUMMYFUNCTION("SPLIT(A:A,"" "",TRUE,TRUE)"),"EN")</f>
        <v>EN</v>
      </c>
      <c r="F2320" s="1" t="str">
        <f>IFERROR(__xludf.DUMMYFUNCTION("""COMPUTED_VALUE"""),"P2497")</f>
        <v>P2497</v>
      </c>
      <c r="G2320" s="1">
        <f>IFERROR(__xludf.DUMMYFUNCTION("""COMPUTED_VALUE"""),312.0)</f>
        <v>312</v>
      </c>
    </row>
    <row r="2321">
      <c r="A2321" s="1" t="str">
        <f t="shared" si="1"/>
        <v>EN P2330 100</v>
      </c>
      <c r="C2321" s="1" t="str">
        <f t="shared" si="2"/>
        <v>PT P2330</v>
      </c>
      <c r="E2321" s="1" t="str">
        <f>IFERROR(__xludf.DUMMYFUNCTION("SPLIT(A:A,"" "",TRUE,TRUE)"),"EN")</f>
        <v>EN</v>
      </c>
      <c r="F2321" s="1" t="str">
        <f>IFERROR(__xludf.DUMMYFUNCTION("""COMPUTED_VALUE"""),"P2330")</f>
        <v>P2330</v>
      </c>
      <c r="G2321" s="1">
        <f>IFERROR(__xludf.DUMMYFUNCTION("""COMPUTED_VALUE"""),100.0)</f>
        <v>100</v>
      </c>
    </row>
    <row r="2322">
      <c r="A2322" s="1" t="str">
        <f t="shared" si="1"/>
        <v>EN P709 174</v>
      </c>
      <c r="C2322" s="1" t="str">
        <f t="shared" si="2"/>
        <v>PT P709</v>
      </c>
      <c r="E2322" s="1" t="str">
        <f>IFERROR(__xludf.DUMMYFUNCTION("SPLIT(A:A,"" "",TRUE,TRUE)"),"EN")</f>
        <v>EN</v>
      </c>
      <c r="F2322" s="1" t="str">
        <f>IFERROR(__xludf.DUMMYFUNCTION("""COMPUTED_VALUE"""),"P709")</f>
        <v>P709</v>
      </c>
      <c r="G2322" s="1">
        <f>IFERROR(__xludf.DUMMYFUNCTION("""COMPUTED_VALUE"""),174.0)</f>
        <v>174</v>
      </c>
    </row>
    <row r="2323">
      <c r="A2323" s="1" t="str">
        <f t="shared" si="1"/>
        <v>EN P4162 142</v>
      </c>
      <c r="C2323" s="1" t="str">
        <f t="shared" si="2"/>
        <v>PT P4162</v>
      </c>
      <c r="E2323" s="1" t="str">
        <f>IFERROR(__xludf.DUMMYFUNCTION("SPLIT(A:A,"" "",TRUE,TRUE)"),"EN")</f>
        <v>EN</v>
      </c>
      <c r="F2323" s="1" t="str">
        <f>IFERROR(__xludf.DUMMYFUNCTION("""COMPUTED_VALUE"""),"P4162")</f>
        <v>P4162</v>
      </c>
      <c r="G2323" s="1">
        <f>IFERROR(__xludf.DUMMYFUNCTION("""COMPUTED_VALUE"""),142.0)</f>
        <v>142</v>
      </c>
    </row>
    <row r="2324">
      <c r="A2324" s="1" t="str">
        <f t="shared" si="1"/>
        <v>EN P5199 84</v>
      </c>
      <c r="C2324" s="1" t="str">
        <f t="shared" si="2"/>
        <v>PT P5199</v>
      </c>
      <c r="E2324" s="1" t="str">
        <f>IFERROR(__xludf.DUMMYFUNCTION("SPLIT(A:A,"" "",TRUE,TRUE)"),"EN")</f>
        <v>EN</v>
      </c>
      <c r="F2324" s="1" t="str">
        <f>IFERROR(__xludf.DUMMYFUNCTION("""COMPUTED_VALUE"""),"P5199")</f>
        <v>P5199</v>
      </c>
      <c r="G2324" s="1">
        <f>IFERROR(__xludf.DUMMYFUNCTION("""COMPUTED_VALUE"""),84.0)</f>
        <v>84</v>
      </c>
    </row>
    <row r="2325">
      <c r="A2325" s="1" t="str">
        <f t="shared" si="1"/>
        <v>EN P25 32</v>
      </c>
      <c r="C2325" s="1" t="str">
        <f t="shared" si="2"/>
        <v>PT P25</v>
      </c>
      <c r="E2325" s="1" t="str">
        <f>IFERROR(__xludf.DUMMYFUNCTION("SPLIT(A:A,"" "",TRUE,TRUE)"),"EN")</f>
        <v>EN</v>
      </c>
      <c r="F2325" s="1" t="str">
        <f>IFERROR(__xludf.DUMMYFUNCTION("""COMPUTED_VALUE"""),"P25")</f>
        <v>P25</v>
      </c>
      <c r="G2325" s="1">
        <f>IFERROR(__xludf.DUMMYFUNCTION("""COMPUTED_VALUE"""),32.0)</f>
        <v>32</v>
      </c>
    </row>
    <row r="2326">
      <c r="A2326" s="1" t="str">
        <f t="shared" si="1"/>
        <v>EN P4987 286</v>
      </c>
      <c r="C2326" s="1" t="str">
        <f t="shared" si="2"/>
        <v>PT P4987</v>
      </c>
      <c r="E2326" s="1" t="str">
        <f>IFERROR(__xludf.DUMMYFUNCTION("SPLIT(A:A,"" "",TRUE,TRUE)"),"EN")</f>
        <v>EN</v>
      </c>
      <c r="F2326" s="1" t="str">
        <f>IFERROR(__xludf.DUMMYFUNCTION("""COMPUTED_VALUE"""),"P4987")</f>
        <v>P4987</v>
      </c>
      <c r="G2326" s="1">
        <f>IFERROR(__xludf.DUMMYFUNCTION("""COMPUTED_VALUE"""),286.0)</f>
        <v>286</v>
      </c>
    </row>
    <row r="2327">
      <c r="A2327" s="1" t="str">
        <f t="shared" si="1"/>
        <v>EN P5321 176</v>
      </c>
      <c r="C2327" s="1" t="str">
        <f t="shared" si="2"/>
        <v>PT P5321</v>
      </c>
      <c r="E2327" s="1" t="str">
        <f>IFERROR(__xludf.DUMMYFUNCTION("SPLIT(A:A,"" "",TRUE,TRUE)"),"EN")</f>
        <v>EN</v>
      </c>
      <c r="F2327" s="1" t="str">
        <f>IFERROR(__xludf.DUMMYFUNCTION("""COMPUTED_VALUE"""),"P5321")</f>
        <v>P5321</v>
      </c>
      <c r="G2327" s="1">
        <f>IFERROR(__xludf.DUMMYFUNCTION("""COMPUTED_VALUE"""),176.0)</f>
        <v>176</v>
      </c>
    </row>
    <row r="2328">
      <c r="A2328" s="1" t="str">
        <f t="shared" si="1"/>
        <v>EN P529 168</v>
      </c>
      <c r="C2328" s="1" t="str">
        <f t="shared" si="2"/>
        <v>PT P529</v>
      </c>
      <c r="E2328" s="1" t="str">
        <f>IFERROR(__xludf.DUMMYFUNCTION("SPLIT(A:A,"" "",TRUE,TRUE)"),"EN")</f>
        <v>EN</v>
      </c>
      <c r="F2328" s="1" t="str">
        <f>IFERROR(__xludf.DUMMYFUNCTION("""COMPUTED_VALUE"""),"P529")</f>
        <v>P529</v>
      </c>
      <c r="G2328" s="1">
        <f>IFERROR(__xludf.DUMMYFUNCTION("""COMPUTED_VALUE"""),168.0)</f>
        <v>168</v>
      </c>
    </row>
    <row r="2329">
      <c r="A2329" s="1" t="str">
        <f t="shared" si="1"/>
        <v>EN P166 323</v>
      </c>
      <c r="C2329" s="1" t="str">
        <f t="shared" si="2"/>
        <v>PT P166</v>
      </c>
      <c r="E2329" s="1" t="str">
        <f>IFERROR(__xludf.DUMMYFUNCTION("SPLIT(A:A,"" "",TRUE,TRUE)"),"EN")</f>
        <v>EN</v>
      </c>
      <c r="F2329" s="1" t="str">
        <f>IFERROR(__xludf.DUMMYFUNCTION("""COMPUTED_VALUE"""),"P166")</f>
        <v>P166</v>
      </c>
      <c r="G2329" s="1">
        <f>IFERROR(__xludf.DUMMYFUNCTION("""COMPUTED_VALUE"""),323.0)</f>
        <v>323</v>
      </c>
    </row>
    <row r="2330">
      <c r="A2330" s="1" t="str">
        <f t="shared" si="1"/>
        <v>EN P4041 358</v>
      </c>
      <c r="C2330" s="1" t="str">
        <f t="shared" si="2"/>
        <v>PT P4041</v>
      </c>
      <c r="E2330" s="1" t="str">
        <f>IFERROR(__xludf.DUMMYFUNCTION("SPLIT(A:A,"" "",TRUE,TRUE)"),"EN")</f>
        <v>EN</v>
      </c>
      <c r="F2330" s="1" t="str">
        <f>IFERROR(__xludf.DUMMYFUNCTION("""COMPUTED_VALUE"""),"P4041")</f>
        <v>P4041</v>
      </c>
      <c r="G2330" s="1">
        <f>IFERROR(__xludf.DUMMYFUNCTION("""COMPUTED_VALUE"""),358.0)</f>
        <v>358</v>
      </c>
    </row>
    <row r="2331">
      <c r="A2331" s="1" t="str">
        <f t="shared" si="1"/>
        <v>EN P1621 116</v>
      </c>
      <c r="C2331" s="1" t="str">
        <f t="shared" si="2"/>
        <v>PT P1621</v>
      </c>
      <c r="E2331" s="1" t="str">
        <f>IFERROR(__xludf.DUMMYFUNCTION("SPLIT(A:A,"" "",TRUE,TRUE)"),"EN")</f>
        <v>EN</v>
      </c>
      <c r="F2331" s="1" t="str">
        <f>IFERROR(__xludf.DUMMYFUNCTION("""COMPUTED_VALUE"""),"P1621")</f>
        <v>P1621</v>
      </c>
      <c r="G2331" s="1">
        <f>IFERROR(__xludf.DUMMYFUNCTION("""COMPUTED_VALUE"""),116.0)</f>
        <v>116</v>
      </c>
    </row>
    <row r="2332">
      <c r="A2332" s="1" t="str">
        <f t="shared" si="1"/>
        <v>EN P1761 26</v>
      </c>
      <c r="C2332" s="1" t="str">
        <f t="shared" si="2"/>
        <v>PT P1761</v>
      </c>
      <c r="E2332" s="1" t="str">
        <f>IFERROR(__xludf.DUMMYFUNCTION("SPLIT(A:A,"" "",TRUE,TRUE)"),"EN")</f>
        <v>EN</v>
      </c>
      <c r="F2332" s="1" t="str">
        <f>IFERROR(__xludf.DUMMYFUNCTION("""COMPUTED_VALUE"""),"P1761")</f>
        <v>P1761</v>
      </c>
      <c r="G2332" s="1">
        <f>IFERROR(__xludf.DUMMYFUNCTION("""COMPUTED_VALUE"""),26.0)</f>
        <v>26</v>
      </c>
    </row>
    <row r="2333">
      <c r="A2333" s="1" t="str">
        <f t="shared" si="1"/>
        <v>EN P5097 255</v>
      </c>
      <c r="C2333" s="1" t="str">
        <f t="shared" si="2"/>
        <v>PT P5097</v>
      </c>
      <c r="E2333" s="1" t="str">
        <f>IFERROR(__xludf.DUMMYFUNCTION("SPLIT(A:A,"" "",TRUE,TRUE)"),"EN")</f>
        <v>EN</v>
      </c>
      <c r="F2333" s="1" t="str">
        <f>IFERROR(__xludf.DUMMYFUNCTION("""COMPUTED_VALUE"""),"P5097")</f>
        <v>P5097</v>
      </c>
      <c r="G2333" s="1">
        <f>IFERROR(__xludf.DUMMYFUNCTION("""COMPUTED_VALUE"""),255.0)</f>
        <v>255</v>
      </c>
    </row>
    <row r="2334">
      <c r="A2334" s="1" t="str">
        <f t="shared" si="1"/>
        <v>EN P3179 85</v>
      </c>
      <c r="C2334" s="1" t="str">
        <f t="shared" si="2"/>
        <v>PT P3179</v>
      </c>
      <c r="E2334" s="1" t="str">
        <f>IFERROR(__xludf.DUMMYFUNCTION("SPLIT(A:A,"" "",TRUE,TRUE)"),"EN")</f>
        <v>EN</v>
      </c>
      <c r="F2334" s="1" t="str">
        <f>IFERROR(__xludf.DUMMYFUNCTION("""COMPUTED_VALUE"""),"P3179")</f>
        <v>P3179</v>
      </c>
      <c r="G2334" s="1">
        <f>IFERROR(__xludf.DUMMYFUNCTION("""COMPUTED_VALUE"""),85.0)</f>
        <v>85</v>
      </c>
    </row>
    <row r="2335">
      <c r="A2335" s="1" t="str">
        <f t="shared" si="1"/>
        <v>EN P1896 350</v>
      </c>
      <c r="C2335" s="1" t="str">
        <f t="shared" si="2"/>
        <v>PT P1896</v>
      </c>
      <c r="E2335" s="1" t="str">
        <f>IFERROR(__xludf.DUMMYFUNCTION("SPLIT(A:A,"" "",TRUE,TRUE)"),"EN")</f>
        <v>EN</v>
      </c>
      <c r="F2335" s="1" t="str">
        <f>IFERROR(__xludf.DUMMYFUNCTION("""COMPUTED_VALUE"""),"P1896")</f>
        <v>P1896</v>
      </c>
      <c r="G2335" s="1">
        <f>IFERROR(__xludf.DUMMYFUNCTION("""COMPUTED_VALUE"""),350.0)</f>
        <v>350</v>
      </c>
    </row>
    <row r="2336">
      <c r="A2336" s="1" t="str">
        <f t="shared" si="1"/>
        <v>EN P62 303</v>
      </c>
      <c r="C2336" s="1" t="str">
        <f t="shared" si="2"/>
        <v>PT P62</v>
      </c>
      <c r="E2336" s="1" t="str">
        <f>IFERROR(__xludf.DUMMYFUNCTION("SPLIT(A:A,"" "",TRUE,TRUE)"),"EN")</f>
        <v>EN</v>
      </c>
      <c r="F2336" s="1" t="str">
        <f>IFERROR(__xludf.DUMMYFUNCTION("""COMPUTED_VALUE"""),"P62")</f>
        <v>P62</v>
      </c>
      <c r="G2336" s="1">
        <f>IFERROR(__xludf.DUMMYFUNCTION("""COMPUTED_VALUE"""),303.0)</f>
        <v>303</v>
      </c>
    </row>
    <row r="2337">
      <c r="A2337" s="1" t="str">
        <f t="shared" si="1"/>
        <v>EN P210 366</v>
      </c>
      <c r="C2337" s="1" t="str">
        <f t="shared" si="2"/>
        <v>PT P210</v>
      </c>
      <c r="E2337" s="1" t="str">
        <f>IFERROR(__xludf.DUMMYFUNCTION("SPLIT(A:A,"" "",TRUE,TRUE)"),"EN")</f>
        <v>EN</v>
      </c>
      <c r="F2337" s="1" t="str">
        <f>IFERROR(__xludf.DUMMYFUNCTION("""COMPUTED_VALUE"""),"P210")</f>
        <v>P210</v>
      </c>
      <c r="G2337" s="1">
        <f>IFERROR(__xludf.DUMMYFUNCTION("""COMPUTED_VALUE"""),366.0)</f>
        <v>366</v>
      </c>
    </row>
    <row r="2338">
      <c r="A2338" s="1" t="str">
        <f t="shared" si="1"/>
        <v>EN P2521 99</v>
      </c>
      <c r="C2338" s="1" t="str">
        <f t="shared" si="2"/>
        <v>PT P2521</v>
      </c>
      <c r="E2338" s="1" t="str">
        <f>IFERROR(__xludf.DUMMYFUNCTION("SPLIT(A:A,"" "",TRUE,TRUE)"),"EN")</f>
        <v>EN</v>
      </c>
      <c r="F2338" s="1" t="str">
        <f>IFERROR(__xludf.DUMMYFUNCTION("""COMPUTED_VALUE"""),"P2521")</f>
        <v>P2521</v>
      </c>
      <c r="G2338" s="1">
        <f>IFERROR(__xludf.DUMMYFUNCTION("""COMPUTED_VALUE"""),99.0)</f>
        <v>99</v>
      </c>
    </row>
    <row r="2339">
      <c r="A2339" s="1" t="str">
        <f t="shared" si="1"/>
        <v>EN P4928 333</v>
      </c>
      <c r="C2339" s="1" t="str">
        <f t="shared" si="2"/>
        <v>PT P4928</v>
      </c>
      <c r="E2339" s="1" t="str">
        <f>IFERROR(__xludf.DUMMYFUNCTION("SPLIT(A:A,"" "",TRUE,TRUE)"),"EN")</f>
        <v>EN</v>
      </c>
      <c r="F2339" s="1" t="str">
        <f>IFERROR(__xludf.DUMMYFUNCTION("""COMPUTED_VALUE"""),"P4928")</f>
        <v>P4928</v>
      </c>
      <c r="G2339" s="1">
        <f>IFERROR(__xludf.DUMMYFUNCTION("""COMPUTED_VALUE"""),333.0)</f>
        <v>333</v>
      </c>
    </row>
    <row r="2340">
      <c r="A2340" s="1" t="str">
        <f t="shared" si="1"/>
        <v>EN P2499 126</v>
      </c>
      <c r="C2340" s="1" t="str">
        <f t="shared" si="2"/>
        <v>PT P2499</v>
      </c>
      <c r="E2340" s="1" t="str">
        <f>IFERROR(__xludf.DUMMYFUNCTION("SPLIT(A:A,"" "",TRUE,TRUE)"),"EN")</f>
        <v>EN</v>
      </c>
      <c r="F2340" s="1" t="str">
        <f>IFERROR(__xludf.DUMMYFUNCTION("""COMPUTED_VALUE"""),"P2499")</f>
        <v>P2499</v>
      </c>
      <c r="G2340" s="1">
        <f>IFERROR(__xludf.DUMMYFUNCTION("""COMPUTED_VALUE"""),126.0)</f>
        <v>126</v>
      </c>
    </row>
    <row r="2341">
      <c r="A2341" s="1" t="str">
        <f t="shared" si="1"/>
        <v>EN P1342 265</v>
      </c>
      <c r="C2341" s="1" t="str">
        <f t="shared" si="2"/>
        <v>PT P1342</v>
      </c>
      <c r="E2341" s="1" t="str">
        <f>IFERROR(__xludf.DUMMYFUNCTION("SPLIT(A:A,"" "",TRUE,TRUE)"),"EN")</f>
        <v>EN</v>
      </c>
      <c r="F2341" s="1" t="str">
        <f>IFERROR(__xludf.DUMMYFUNCTION("""COMPUTED_VALUE"""),"P1342")</f>
        <v>P1342</v>
      </c>
      <c r="G2341" s="1">
        <f>IFERROR(__xludf.DUMMYFUNCTION("""COMPUTED_VALUE"""),265.0)</f>
        <v>265</v>
      </c>
    </row>
    <row r="2342">
      <c r="A2342" s="1" t="str">
        <f t="shared" si="1"/>
        <v>EN P2874 376</v>
      </c>
      <c r="C2342" s="1" t="str">
        <f t="shared" si="2"/>
        <v>PT P2874</v>
      </c>
      <c r="E2342" s="1" t="str">
        <f>IFERROR(__xludf.DUMMYFUNCTION("SPLIT(A:A,"" "",TRUE,TRUE)"),"EN")</f>
        <v>EN</v>
      </c>
      <c r="F2342" s="1" t="str">
        <f>IFERROR(__xludf.DUMMYFUNCTION("""COMPUTED_VALUE"""),"P2874")</f>
        <v>P2874</v>
      </c>
      <c r="G2342" s="1">
        <f>IFERROR(__xludf.DUMMYFUNCTION("""COMPUTED_VALUE"""),376.0)</f>
        <v>376</v>
      </c>
    </row>
    <row r="2343">
      <c r="A2343" s="1" t="str">
        <f t="shared" si="1"/>
        <v>EN P1233 379</v>
      </c>
      <c r="C2343" s="1" t="str">
        <f t="shared" si="2"/>
        <v>PT P1233</v>
      </c>
      <c r="E2343" s="1" t="str">
        <f>IFERROR(__xludf.DUMMYFUNCTION("SPLIT(A:A,"" "",TRUE,TRUE)"),"EN")</f>
        <v>EN</v>
      </c>
      <c r="F2343" s="1" t="str">
        <f>IFERROR(__xludf.DUMMYFUNCTION("""COMPUTED_VALUE"""),"P1233")</f>
        <v>P1233</v>
      </c>
      <c r="G2343" s="1">
        <f>IFERROR(__xludf.DUMMYFUNCTION("""COMPUTED_VALUE"""),379.0)</f>
        <v>379</v>
      </c>
    </row>
    <row r="2344">
      <c r="A2344" s="1" t="str">
        <f t="shared" si="1"/>
        <v>EN P2910 236</v>
      </c>
      <c r="C2344" s="1" t="str">
        <f t="shared" si="2"/>
        <v>PT P2910</v>
      </c>
      <c r="E2344" s="1" t="str">
        <f>IFERROR(__xludf.DUMMYFUNCTION("SPLIT(A:A,"" "",TRUE,TRUE)"),"EN")</f>
        <v>EN</v>
      </c>
      <c r="F2344" s="1" t="str">
        <f>IFERROR(__xludf.DUMMYFUNCTION("""COMPUTED_VALUE"""),"P2910")</f>
        <v>P2910</v>
      </c>
      <c r="G2344" s="1">
        <f>IFERROR(__xludf.DUMMYFUNCTION("""COMPUTED_VALUE"""),236.0)</f>
        <v>236</v>
      </c>
    </row>
    <row r="2345">
      <c r="A2345" s="1" t="str">
        <f t="shared" si="1"/>
        <v>EN P2945 239</v>
      </c>
      <c r="C2345" s="1" t="str">
        <f t="shared" si="2"/>
        <v>PT P2945</v>
      </c>
      <c r="E2345" s="1" t="str">
        <f>IFERROR(__xludf.DUMMYFUNCTION("SPLIT(A:A,"" "",TRUE,TRUE)"),"EN")</f>
        <v>EN</v>
      </c>
      <c r="F2345" s="1" t="str">
        <f>IFERROR(__xludf.DUMMYFUNCTION("""COMPUTED_VALUE"""),"P2945")</f>
        <v>P2945</v>
      </c>
      <c r="G2345" s="1">
        <f>IFERROR(__xludf.DUMMYFUNCTION("""COMPUTED_VALUE"""),239.0)</f>
        <v>239</v>
      </c>
    </row>
    <row r="2346">
      <c r="A2346" s="1" t="str">
        <f t="shared" si="1"/>
        <v>EN P1917 232</v>
      </c>
      <c r="C2346" s="1" t="str">
        <f t="shared" si="2"/>
        <v>PT P1917</v>
      </c>
      <c r="E2346" s="1" t="str">
        <f>IFERROR(__xludf.DUMMYFUNCTION("SPLIT(A:A,"" "",TRUE,TRUE)"),"EN")</f>
        <v>EN</v>
      </c>
      <c r="F2346" s="1" t="str">
        <f>IFERROR(__xludf.DUMMYFUNCTION("""COMPUTED_VALUE"""),"P1917")</f>
        <v>P1917</v>
      </c>
      <c r="G2346" s="1">
        <f>IFERROR(__xludf.DUMMYFUNCTION("""COMPUTED_VALUE"""),232.0)</f>
        <v>232</v>
      </c>
    </row>
    <row r="2347">
      <c r="A2347" s="1" t="str">
        <f t="shared" si="1"/>
        <v>EN P3805 12</v>
      </c>
      <c r="C2347" s="1" t="str">
        <f t="shared" si="2"/>
        <v>PT P3805</v>
      </c>
      <c r="E2347" s="1" t="str">
        <f>IFERROR(__xludf.DUMMYFUNCTION("SPLIT(A:A,"" "",TRUE,TRUE)"),"EN")</f>
        <v>EN</v>
      </c>
      <c r="F2347" s="1" t="str">
        <f>IFERROR(__xludf.DUMMYFUNCTION("""COMPUTED_VALUE"""),"P3805")</f>
        <v>P3805</v>
      </c>
      <c r="G2347" s="1">
        <f>IFERROR(__xludf.DUMMYFUNCTION("""COMPUTED_VALUE"""),12.0)</f>
        <v>12</v>
      </c>
    </row>
    <row r="2348">
      <c r="A2348" s="1" t="str">
        <f t="shared" si="1"/>
        <v>EN P944 90</v>
      </c>
      <c r="C2348" s="1" t="str">
        <f t="shared" si="2"/>
        <v>PT P944</v>
      </c>
      <c r="E2348" s="1" t="str">
        <f>IFERROR(__xludf.DUMMYFUNCTION("SPLIT(A:A,"" "",TRUE,TRUE)"),"EN")</f>
        <v>EN</v>
      </c>
      <c r="F2348" s="1" t="str">
        <f>IFERROR(__xludf.DUMMYFUNCTION("""COMPUTED_VALUE"""),"P944")</f>
        <v>P944</v>
      </c>
      <c r="G2348" s="1">
        <f>IFERROR(__xludf.DUMMYFUNCTION("""COMPUTED_VALUE"""),90.0)</f>
        <v>90</v>
      </c>
    </row>
    <row r="2349">
      <c r="A2349" s="1" t="str">
        <f t="shared" si="1"/>
        <v>EN P5767 383</v>
      </c>
      <c r="C2349" s="1" t="str">
        <f t="shared" si="2"/>
        <v>PT P5767</v>
      </c>
      <c r="E2349" s="1" t="str">
        <f>IFERROR(__xludf.DUMMYFUNCTION("SPLIT(A:A,"" "",TRUE,TRUE)"),"EN")</f>
        <v>EN</v>
      </c>
      <c r="F2349" s="1" t="str">
        <f>IFERROR(__xludf.DUMMYFUNCTION("""COMPUTED_VALUE"""),"P5767")</f>
        <v>P5767</v>
      </c>
      <c r="G2349" s="1">
        <f>IFERROR(__xludf.DUMMYFUNCTION("""COMPUTED_VALUE"""),383.0)</f>
        <v>383</v>
      </c>
    </row>
    <row r="2350">
      <c r="A2350" s="1" t="str">
        <f t="shared" si="1"/>
        <v>EN P810 83</v>
      </c>
      <c r="C2350" s="1" t="str">
        <f t="shared" si="2"/>
        <v>PT P810</v>
      </c>
      <c r="E2350" s="1" t="str">
        <f>IFERROR(__xludf.DUMMYFUNCTION("SPLIT(A:A,"" "",TRUE,TRUE)"),"EN")</f>
        <v>EN</v>
      </c>
      <c r="F2350" s="1" t="str">
        <f>IFERROR(__xludf.DUMMYFUNCTION("""COMPUTED_VALUE"""),"P810")</f>
        <v>P810</v>
      </c>
      <c r="G2350" s="1">
        <f>IFERROR(__xludf.DUMMYFUNCTION("""COMPUTED_VALUE"""),83.0)</f>
        <v>83</v>
      </c>
    </row>
    <row r="2351">
      <c r="A2351" s="1" t="str">
        <f t="shared" si="1"/>
        <v>EN P5279 252</v>
      </c>
      <c r="C2351" s="1" t="str">
        <f t="shared" si="2"/>
        <v>PT P5279</v>
      </c>
      <c r="E2351" s="1" t="str">
        <f>IFERROR(__xludf.DUMMYFUNCTION("SPLIT(A:A,"" "",TRUE,TRUE)"),"EN")</f>
        <v>EN</v>
      </c>
      <c r="F2351" s="1" t="str">
        <f>IFERROR(__xludf.DUMMYFUNCTION("""COMPUTED_VALUE"""),"P5279")</f>
        <v>P5279</v>
      </c>
      <c r="G2351" s="1">
        <f>IFERROR(__xludf.DUMMYFUNCTION("""COMPUTED_VALUE"""),252.0)</f>
        <v>252</v>
      </c>
    </row>
    <row r="2352">
      <c r="A2352" s="1" t="str">
        <f t="shared" si="1"/>
        <v>EN P123 351</v>
      </c>
      <c r="C2352" s="1" t="str">
        <f t="shared" si="2"/>
        <v>PT P123</v>
      </c>
      <c r="E2352" s="1" t="str">
        <f>IFERROR(__xludf.DUMMYFUNCTION("SPLIT(A:A,"" "",TRUE,TRUE)"),"EN")</f>
        <v>EN</v>
      </c>
      <c r="F2352" s="1" t="str">
        <f>IFERROR(__xludf.DUMMYFUNCTION("""COMPUTED_VALUE"""),"P123")</f>
        <v>P123</v>
      </c>
      <c r="G2352" s="1">
        <f>IFERROR(__xludf.DUMMYFUNCTION("""COMPUTED_VALUE"""),351.0)</f>
        <v>351</v>
      </c>
    </row>
    <row r="2353">
      <c r="A2353" s="1" t="str">
        <f t="shared" si="1"/>
        <v>EN P4242 331</v>
      </c>
      <c r="C2353" s="1" t="str">
        <f t="shared" si="2"/>
        <v>PT P4242</v>
      </c>
      <c r="E2353" s="1" t="str">
        <f>IFERROR(__xludf.DUMMYFUNCTION("SPLIT(A:A,"" "",TRUE,TRUE)"),"EN")</f>
        <v>EN</v>
      </c>
      <c r="F2353" s="1" t="str">
        <f>IFERROR(__xludf.DUMMYFUNCTION("""COMPUTED_VALUE"""),"P4242")</f>
        <v>P4242</v>
      </c>
      <c r="G2353" s="1">
        <f>IFERROR(__xludf.DUMMYFUNCTION("""COMPUTED_VALUE"""),331.0)</f>
        <v>331</v>
      </c>
    </row>
    <row r="2354">
      <c r="A2354" s="1" t="str">
        <f t="shared" si="1"/>
        <v>EN P796 46</v>
      </c>
      <c r="C2354" s="1" t="str">
        <f t="shared" si="2"/>
        <v>PT P796</v>
      </c>
      <c r="E2354" s="1" t="str">
        <f>IFERROR(__xludf.DUMMYFUNCTION("SPLIT(A:A,"" "",TRUE,TRUE)"),"EN")</f>
        <v>EN</v>
      </c>
      <c r="F2354" s="1" t="str">
        <f>IFERROR(__xludf.DUMMYFUNCTION("""COMPUTED_VALUE"""),"P796")</f>
        <v>P796</v>
      </c>
      <c r="G2354" s="1">
        <f>IFERROR(__xludf.DUMMYFUNCTION("""COMPUTED_VALUE"""),46.0)</f>
        <v>46</v>
      </c>
    </row>
    <row r="2355">
      <c r="A2355" s="1" t="str">
        <f t="shared" si="1"/>
        <v>EN P475 167</v>
      </c>
      <c r="C2355" s="1" t="str">
        <f t="shared" si="2"/>
        <v>PT P475</v>
      </c>
      <c r="E2355" s="1" t="str">
        <f>IFERROR(__xludf.DUMMYFUNCTION("SPLIT(A:A,"" "",TRUE,TRUE)"),"EN")</f>
        <v>EN</v>
      </c>
      <c r="F2355" s="1" t="str">
        <f>IFERROR(__xludf.DUMMYFUNCTION("""COMPUTED_VALUE"""),"P475")</f>
        <v>P475</v>
      </c>
      <c r="G2355" s="1">
        <f>IFERROR(__xludf.DUMMYFUNCTION("""COMPUTED_VALUE"""),167.0)</f>
        <v>167</v>
      </c>
    </row>
    <row r="2356">
      <c r="A2356" s="1" t="str">
        <f t="shared" si="1"/>
        <v>EN P1262 295</v>
      </c>
      <c r="C2356" s="1" t="str">
        <f t="shared" si="2"/>
        <v>PT P1262</v>
      </c>
      <c r="E2356" s="1" t="str">
        <f>IFERROR(__xludf.DUMMYFUNCTION("SPLIT(A:A,"" "",TRUE,TRUE)"),"EN")</f>
        <v>EN</v>
      </c>
      <c r="F2356" s="1" t="str">
        <f>IFERROR(__xludf.DUMMYFUNCTION("""COMPUTED_VALUE"""),"P1262")</f>
        <v>P1262</v>
      </c>
      <c r="G2356" s="1">
        <f>IFERROR(__xludf.DUMMYFUNCTION("""COMPUTED_VALUE"""),295.0)</f>
        <v>295</v>
      </c>
    </row>
    <row r="2357">
      <c r="A2357" s="1" t="str">
        <f t="shared" si="1"/>
        <v>EN P1297 321</v>
      </c>
      <c r="C2357" s="1" t="str">
        <f t="shared" si="2"/>
        <v>PT P1297</v>
      </c>
      <c r="E2357" s="1" t="str">
        <f>IFERROR(__xludf.DUMMYFUNCTION("SPLIT(A:A,"" "",TRUE,TRUE)"),"EN")</f>
        <v>EN</v>
      </c>
      <c r="F2357" s="1" t="str">
        <f>IFERROR(__xludf.DUMMYFUNCTION("""COMPUTED_VALUE"""),"P1297")</f>
        <v>P1297</v>
      </c>
      <c r="G2357" s="1">
        <f>IFERROR(__xludf.DUMMYFUNCTION("""COMPUTED_VALUE"""),321.0)</f>
        <v>321</v>
      </c>
    </row>
    <row r="2358">
      <c r="A2358" s="1" t="str">
        <f t="shared" si="1"/>
        <v>EN P888 161</v>
      </c>
      <c r="C2358" s="1" t="str">
        <f t="shared" si="2"/>
        <v>PT P888</v>
      </c>
      <c r="E2358" s="1" t="str">
        <f>IFERROR(__xludf.DUMMYFUNCTION("SPLIT(A:A,"" "",TRUE,TRUE)"),"EN")</f>
        <v>EN</v>
      </c>
      <c r="F2358" s="1" t="str">
        <f>IFERROR(__xludf.DUMMYFUNCTION("""COMPUTED_VALUE"""),"P888")</f>
        <v>P888</v>
      </c>
      <c r="G2358" s="1">
        <f>IFERROR(__xludf.DUMMYFUNCTION("""COMPUTED_VALUE"""),161.0)</f>
        <v>161</v>
      </c>
    </row>
    <row r="2359">
      <c r="A2359" s="1" t="str">
        <f t="shared" si="1"/>
        <v>EN P4779 70</v>
      </c>
      <c r="C2359" s="1" t="str">
        <f t="shared" si="2"/>
        <v>PT P4779</v>
      </c>
      <c r="E2359" s="1" t="str">
        <f>IFERROR(__xludf.DUMMYFUNCTION("SPLIT(A:A,"" "",TRUE,TRUE)"),"EN")</f>
        <v>EN</v>
      </c>
      <c r="F2359" s="1" t="str">
        <f>IFERROR(__xludf.DUMMYFUNCTION("""COMPUTED_VALUE"""),"P4779")</f>
        <v>P4779</v>
      </c>
      <c r="G2359" s="1">
        <f>IFERROR(__xludf.DUMMYFUNCTION("""COMPUTED_VALUE"""),70.0)</f>
        <v>70</v>
      </c>
    </row>
    <row r="2360">
      <c r="A2360" s="1" t="str">
        <f t="shared" si="1"/>
        <v>EN P3070 163</v>
      </c>
      <c r="C2360" s="1" t="str">
        <f t="shared" si="2"/>
        <v>PT P3070</v>
      </c>
      <c r="E2360" s="1" t="str">
        <f>IFERROR(__xludf.DUMMYFUNCTION("SPLIT(A:A,"" "",TRUE,TRUE)"),"EN")</f>
        <v>EN</v>
      </c>
      <c r="F2360" s="1" t="str">
        <f>IFERROR(__xludf.DUMMYFUNCTION("""COMPUTED_VALUE"""),"P3070")</f>
        <v>P3070</v>
      </c>
      <c r="G2360" s="1">
        <f>IFERROR(__xludf.DUMMYFUNCTION("""COMPUTED_VALUE"""),163.0)</f>
        <v>163</v>
      </c>
    </row>
    <row r="2361">
      <c r="A2361" s="1" t="str">
        <f t="shared" si="1"/>
        <v>EN P5798 48</v>
      </c>
      <c r="C2361" s="1" t="str">
        <f t="shared" si="2"/>
        <v>PT P5798</v>
      </c>
      <c r="E2361" s="1" t="str">
        <f>IFERROR(__xludf.DUMMYFUNCTION("SPLIT(A:A,"" "",TRUE,TRUE)"),"EN")</f>
        <v>EN</v>
      </c>
      <c r="F2361" s="1" t="str">
        <f>IFERROR(__xludf.DUMMYFUNCTION("""COMPUTED_VALUE"""),"P5798")</f>
        <v>P5798</v>
      </c>
      <c r="G2361" s="1">
        <f>IFERROR(__xludf.DUMMYFUNCTION("""COMPUTED_VALUE"""),48.0)</f>
        <v>48</v>
      </c>
    </row>
    <row r="2362">
      <c r="A2362" s="1" t="str">
        <f t="shared" si="1"/>
        <v>EN P3231 303</v>
      </c>
      <c r="C2362" s="1" t="str">
        <f t="shared" si="2"/>
        <v>PT P3231</v>
      </c>
      <c r="E2362" s="1" t="str">
        <f>IFERROR(__xludf.DUMMYFUNCTION("SPLIT(A:A,"" "",TRUE,TRUE)"),"EN")</f>
        <v>EN</v>
      </c>
      <c r="F2362" s="1" t="str">
        <f>IFERROR(__xludf.DUMMYFUNCTION("""COMPUTED_VALUE"""),"P3231")</f>
        <v>P3231</v>
      </c>
      <c r="G2362" s="1">
        <f>IFERROR(__xludf.DUMMYFUNCTION("""COMPUTED_VALUE"""),303.0)</f>
        <v>303</v>
      </c>
    </row>
    <row r="2363">
      <c r="A2363" s="1" t="str">
        <f t="shared" si="1"/>
        <v>EN P325 268</v>
      </c>
      <c r="C2363" s="1" t="str">
        <f t="shared" si="2"/>
        <v>PT P325</v>
      </c>
      <c r="E2363" s="1" t="str">
        <f>IFERROR(__xludf.DUMMYFUNCTION("SPLIT(A:A,"" "",TRUE,TRUE)"),"EN")</f>
        <v>EN</v>
      </c>
      <c r="F2363" s="1" t="str">
        <f>IFERROR(__xludf.DUMMYFUNCTION("""COMPUTED_VALUE"""),"P325")</f>
        <v>P325</v>
      </c>
      <c r="G2363" s="1">
        <f>IFERROR(__xludf.DUMMYFUNCTION("""COMPUTED_VALUE"""),268.0)</f>
        <v>268</v>
      </c>
    </row>
    <row r="2364">
      <c r="A2364" s="1" t="str">
        <f t="shared" si="1"/>
        <v>EN P5284 182</v>
      </c>
      <c r="C2364" s="1" t="str">
        <f t="shared" si="2"/>
        <v>PT P5284</v>
      </c>
      <c r="E2364" s="1" t="str">
        <f>IFERROR(__xludf.DUMMYFUNCTION("SPLIT(A:A,"" "",TRUE,TRUE)"),"EN")</f>
        <v>EN</v>
      </c>
      <c r="F2364" s="1" t="str">
        <f>IFERROR(__xludf.DUMMYFUNCTION("""COMPUTED_VALUE"""),"P5284")</f>
        <v>P5284</v>
      </c>
      <c r="G2364" s="1">
        <f>IFERROR(__xludf.DUMMYFUNCTION("""COMPUTED_VALUE"""),182.0)</f>
        <v>182</v>
      </c>
    </row>
    <row r="2365">
      <c r="A2365" s="1" t="str">
        <f t="shared" si="1"/>
        <v>EN P5339 268</v>
      </c>
      <c r="C2365" s="1" t="str">
        <f t="shared" si="2"/>
        <v>PT P5339</v>
      </c>
      <c r="E2365" s="1" t="str">
        <f>IFERROR(__xludf.DUMMYFUNCTION("SPLIT(A:A,"" "",TRUE,TRUE)"),"EN")</f>
        <v>EN</v>
      </c>
      <c r="F2365" s="1" t="str">
        <f>IFERROR(__xludf.DUMMYFUNCTION("""COMPUTED_VALUE"""),"P5339")</f>
        <v>P5339</v>
      </c>
      <c r="G2365" s="1">
        <f>IFERROR(__xludf.DUMMYFUNCTION("""COMPUTED_VALUE"""),268.0)</f>
        <v>268</v>
      </c>
    </row>
    <row r="2366">
      <c r="A2366" s="1" t="str">
        <f t="shared" si="1"/>
        <v>EN P4211 372</v>
      </c>
      <c r="C2366" s="1" t="str">
        <f t="shared" si="2"/>
        <v>PT P4211</v>
      </c>
      <c r="E2366" s="1" t="str">
        <f>IFERROR(__xludf.DUMMYFUNCTION("SPLIT(A:A,"" "",TRUE,TRUE)"),"EN")</f>
        <v>EN</v>
      </c>
      <c r="F2366" s="1" t="str">
        <f>IFERROR(__xludf.DUMMYFUNCTION("""COMPUTED_VALUE"""),"P4211")</f>
        <v>P4211</v>
      </c>
      <c r="G2366" s="1">
        <f>IFERROR(__xludf.DUMMYFUNCTION("""COMPUTED_VALUE"""),372.0)</f>
        <v>372</v>
      </c>
    </row>
    <row r="2367">
      <c r="A2367" s="1" t="str">
        <f t="shared" si="1"/>
        <v>EN P1444 375</v>
      </c>
      <c r="C2367" s="1" t="str">
        <f t="shared" si="2"/>
        <v>PT P1444</v>
      </c>
      <c r="E2367" s="1" t="str">
        <f>IFERROR(__xludf.DUMMYFUNCTION("SPLIT(A:A,"" "",TRUE,TRUE)"),"EN")</f>
        <v>EN</v>
      </c>
      <c r="F2367" s="1" t="str">
        <f>IFERROR(__xludf.DUMMYFUNCTION("""COMPUTED_VALUE"""),"P1444")</f>
        <v>P1444</v>
      </c>
      <c r="G2367" s="1">
        <f>IFERROR(__xludf.DUMMYFUNCTION("""COMPUTED_VALUE"""),375.0)</f>
        <v>375</v>
      </c>
    </row>
    <row r="2368">
      <c r="A2368" s="1" t="str">
        <f t="shared" si="1"/>
        <v>EN P5162 89</v>
      </c>
      <c r="C2368" s="1" t="str">
        <f t="shared" si="2"/>
        <v>PT P5162</v>
      </c>
      <c r="E2368" s="1" t="str">
        <f>IFERROR(__xludf.DUMMYFUNCTION("SPLIT(A:A,"" "",TRUE,TRUE)"),"EN")</f>
        <v>EN</v>
      </c>
      <c r="F2368" s="1" t="str">
        <f>IFERROR(__xludf.DUMMYFUNCTION("""COMPUTED_VALUE"""),"P5162")</f>
        <v>P5162</v>
      </c>
      <c r="G2368" s="1">
        <f>IFERROR(__xludf.DUMMYFUNCTION("""COMPUTED_VALUE"""),89.0)</f>
        <v>89</v>
      </c>
    </row>
    <row r="2369">
      <c r="A2369" s="1" t="str">
        <f t="shared" si="1"/>
        <v>EN P4586 188</v>
      </c>
      <c r="C2369" s="1" t="str">
        <f t="shared" si="2"/>
        <v>PT P4586</v>
      </c>
      <c r="E2369" s="1" t="str">
        <f>IFERROR(__xludf.DUMMYFUNCTION("SPLIT(A:A,"" "",TRUE,TRUE)"),"EN")</f>
        <v>EN</v>
      </c>
      <c r="F2369" s="1" t="str">
        <f>IFERROR(__xludf.DUMMYFUNCTION("""COMPUTED_VALUE"""),"P4586")</f>
        <v>P4586</v>
      </c>
      <c r="G2369" s="1">
        <f>IFERROR(__xludf.DUMMYFUNCTION("""COMPUTED_VALUE"""),188.0)</f>
        <v>188</v>
      </c>
    </row>
    <row r="2370">
      <c r="A2370" s="1" t="str">
        <f t="shared" si="1"/>
        <v>EN P4915 223</v>
      </c>
      <c r="C2370" s="1" t="str">
        <f t="shared" si="2"/>
        <v>PT P4915</v>
      </c>
      <c r="E2370" s="1" t="str">
        <f>IFERROR(__xludf.DUMMYFUNCTION("SPLIT(A:A,"" "",TRUE,TRUE)"),"EN")</f>
        <v>EN</v>
      </c>
      <c r="F2370" s="1" t="str">
        <f>IFERROR(__xludf.DUMMYFUNCTION("""COMPUTED_VALUE"""),"P4915")</f>
        <v>P4915</v>
      </c>
      <c r="G2370" s="1">
        <f>IFERROR(__xludf.DUMMYFUNCTION("""COMPUTED_VALUE"""),223.0)</f>
        <v>223</v>
      </c>
    </row>
    <row r="2371">
      <c r="A2371" s="1" t="str">
        <f t="shared" si="1"/>
        <v>EN P332 277</v>
      </c>
      <c r="C2371" s="1" t="str">
        <f t="shared" si="2"/>
        <v>PT P332</v>
      </c>
      <c r="E2371" s="1" t="str">
        <f>IFERROR(__xludf.DUMMYFUNCTION("SPLIT(A:A,"" "",TRUE,TRUE)"),"EN")</f>
        <v>EN</v>
      </c>
      <c r="F2371" s="1" t="str">
        <f>IFERROR(__xludf.DUMMYFUNCTION("""COMPUTED_VALUE"""),"P332")</f>
        <v>P332</v>
      </c>
      <c r="G2371" s="1">
        <f>IFERROR(__xludf.DUMMYFUNCTION("""COMPUTED_VALUE"""),277.0)</f>
        <v>277</v>
      </c>
    </row>
    <row r="2372">
      <c r="A2372" s="1" t="str">
        <f t="shared" si="1"/>
        <v>EN P3676 266</v>
      </c>
      <c r="C2372" s="1" t="str">
        <f t="shared" si="2"/>
        <v>PT P3676</v>
      </c>
      <c r="E2372" s="1" t="str">
        <f>IFERROR(__xludf.DUMMYFUNCTION("SPLIT(A:A,"" "",TRUE,TRUE)"),"EN")</f>
        <v>EN</v>
      </c>
      <c r="F2372" s="1" t="str">
        <f>IFERROR(__xludf.DUMMYFUNCTION("""COMPUTED_VALUE"""),"P3676")</f>
        <v>P3676</v>
      </c>
      <c r="G2372" s="1">
        <f>IFERROR(__xludf.DUMMYFUNCTION("""COMPUTED_VALUE"""),266.0)</f>
        <v>266</v>
      </c>
    </row>
    <row r="2373">
      <c r="A2373" s="1" t="str">
        <f t="shared" si="1"/>
        <v>EN P4883 211</v>
      </c>
      <c r="C2373" s="1" t="str">
        <f t="shared" si="2"/>
        <v>PT P4883</v>
      </c>
      <c r="E2373" s="1" t="str">
        <f>IFERROR(__xludf.DUMMYFUNCTION("SPLIT(A:A,"" "",TRUE,TRUE)"),"EN")</f>
        <v>EN</v>
      </c>
      <c r="F2373" s="1" t="str">
        <f>IFERROR(__xludf.DUMMYFUNCTION("""COMPUTED_VALUE"""),"P4883")</f>
        <v>P4883</v>
      </c>
      <c r="G2373" s="1">
        <f>IFERROR(__xludf.DUMMYFUNCTION("""COMPUTED_VALUE"""),211.0)</f>
        <v>211</v>
      </c>
    </row>
    <row r="2374">
      <c r="A2374" s="1" t="str">
        <f t="shared" si="1"/>
        <v>EN P4014 128</v>
      </c>
      <c r="C2374" s="1" t="str">
        <f t="shared" si="2"/>
        <v>PT P4014</v>
      </c>
      <c r="E2374" s="1" t="str">
        <f>IFERROR(__xludf.DUMMYFUNCTION("SPLIT(A:A,"" "",TRUE,TRUE)"),"EN")</f>
        <v>EN</v>
      </c>
      <c r="F2374" s="1" t="str">
        <f>IFERROR(__xludf.DUMMYFUNCTION("""COMPUTED_VALUE"""),"P4014")</f>
        <v>P4014</v>
      </c>
      <c r="G2374" s="1">
        <f>IFERROR(__xludf.DUMMYFUNCTION("""COMPUTED_VALUE"""),128.0)</f>
        <v>128</v>
      </c>
    </row>
    <row r="2375">
      <c r="A2375" s="1" t="str">
        <f t="shared" si="1"/>
        <v>EN P5401 360</v>
      </c>
      <c r="C2375" s="1" t="str">
        <f t="shared" si="2"/>
        <v>PT P5401</v>
      </c>
      <c r="E2375" s="1" t="str">
        <f>IFERROR(__xludf.DUMMYFUNCTION("SPLIT(A:A,"" "",TRUE,TRUE)"),"EN")</f>
        <v>EN</v>
      </c>
      <c r="F2375" s="1" t="str">
        <f>IFERROR(__xludf.DUMMYFUNCTION("""COMPUTED_VALUE"""),"P5401")</f>
        <v>P5401</v>
      </c>
      <c r="G2375" s="1">
        <f>IFERROR(__xludf.DUMMYFUNCTION("""COMPUTED_VALUE"""),360.0)</f>
        <v>360</v>
      </c>
    </row>
    <row r="2376">
      <c r="A2376" s="1" t="str">
        <f t="shared" si="1"/>
        <v>EN P3233 141</v>
      </c>
      <c r="C2376" s="1" t="str">
        <f t="shared" si="2"/>
        <v>PT P3233</v>
      </c>
      <c r="E2376" s="1" t="str">
        <f>IFERROR(__xludf.DUMMYFUNCTION("SPLIT(A:A,"" "",TRUE,TRUE)"),"EN")</f>
        <v>EN</v>
      </c>
      <c r="F2376" s="1" t="str">
        <f>IFERROR(__xludf.DUMMYFUNCTION("""COMPUTED_VALUE"""),"P3233")</f>
        <v>P3233</v>
      </c>
      <c r="G2376" s="1">
        <f>IFERROR(__xludf.DUMMYFUNCTION("""COMPUTED_VALUE"""),141.0)</f>
        <v>141</v>
      </c>
    </row>
    <row r="2377">
      <c r="A2377" s="1" t="str">
        <f t="shared" si="1"/>
        <v>EN P343 65</v>
      </c>
      <c r="C2377" s="1" t="str">
        <f t="shared" si="2"/>
        <v>PT P343</v>
      </c>
      <c r="E2377" s="1" t="str">
        <f>IFERROR(__xludf.DUMMYFUNCTION("SPLIT(A:A,"" "",TRUE,TRUE)"),"EN")</f>
        <v>EN</v>
      </c>
      <c r="F2377" s="1" t="str">
        <f>IFERROR(__xludf.DUMMYFUNCTION("""COMPUTED_VALUE"""),"P343")</f>
        <v>P343</v>
      </c>
      <c r="G2377" s="1">
        <f>IFERROR(__xludf.DUMMYFUNCTION("""COMPUTED_VALUE"""),65.0)</f>
        <v>65</v>
      </c>
    </row>
    <row r="2378">
      <c r="A2378" s="1" t="str">
        <f t="shared" si="1"/>
        <v>EN P3664 232</v>
      </c>
      <c r="C2378" s="1" t="str">
        <f t="shared" si="2"/>
        <v>PT P3664</v>
      </c>
      <c r="E2378" s="1" t="str">
        <f>IFERROR(__xludf.DUMMYFUNCTION("SPLIT(A:A,"" "",TRUE,TRUE)"),"EN")</f>
        <v>EN</v>
      </c>
      <c r="F2378" s="1" t="str">
        <f>IFERROR(__xludf.DUMMYFUNCTION("""COMPUTED_VALUE"""),"P3664")</f>
        <v>P3664</v>
      </c>
      <c r="G2378" s="1">
        <f>IFERROR(__xludf.DUMMYFUNCTION("""COMPUTED_VALUE"""),232.0)</f>
        <v>232</v>
      </c>
    </row>
    <row r="2379">
      <c r="A2379" s="1" t="str">
        <f t="shared" si="1"/>
        <v>EN P2276 292</v>
      </c>
      <c r="C2379" s="1" t="str">
        <f t="shared" si="2"/>
        <v>PT P2276</v>
      </c>
      <c r="E2379" s="1" t="str">
        <f>IFERROR(__xludf.DUMMYFUNCTION("SPLIT(A:A,"" "",TRUE,TRUE)"),"EN")</f>
        <v>EN</v>
      </c>
      <c r="F2379" s="1" t="str">
        <f>IFERROR(__xludf.DUMMYFUNCTION("""COMPUTED_VALUE"""),"P2276")</f>
        <v>P2276</v>
      </c>
      <c r="G2379" s="1">
        <f>IFERROR(__xludf.DUMMYFUNCTION("""COMPUTED_VALUE"""),292.0)</f>
        <v>292</v>
      </c>
    </row>
    <row r="2380">
      <c r="A2380" s="1" t="str">
        <f t="shared" si="1"/>
        <v>EN P4273 353</v>
      </c>
      <c r="C2380" s="1" t="str">
        <f t="shared" si="2"/>
        <v>PT P4273</v>
      </c>
      <c r="E2380" s="1" t="str">
        <f>IFERROR(__xludf.DUMMYFUNCTION("SPLIT(A:A,"" "",TRUE,TRUE)"),"EN")</f>
        <v>EN</v>
      </c>
      <c r="F2380" s="1" t="str">
        <f>IFERROR(__xludf.DUMMYFUNCTION("""COMPUTED_VALUE"""),"P4273")</f>
        <v>P4273</v>
      </c>
      <c r="G2380" s="1">
        <f>IFERROR(__xludf.DUMMYFUNCTION("""COMPUTED_VALUE"""),353.0)</f>
        <v>353</v>
      </c>
    </row>
    <row r="2381">
      <c r="A2381" s="1" t="str">
        <f t="shared" si="1"/>
        <v>EN P1116 99</v>
      </c>
      <c r="C2381" s="1" t="str">
        <f t="shared" si="2"/>
        <v>PT P1116</v>
      </c>
      <c r="E2381" s="1" t="str">
        <f>IFERROR(__xludf.DUMMYFUNCTION("SPLIT(A:A,"" "",TRUE,TRUE)"),"EN")</f>
        <v>EN</v>
      </c>
      <c r="F2381" s="1" t="str">
        <f>IFERROR(__xludf.DUMMYFUNCTION("""COMPUTED_VALUE"""),"P1116")</f>
        <v>P1116</v>
      </c>
      <c r="G2381" s="1">
        <f>IFERROR(__xludf.DUMMYFUNCTION("""COMPUTED_VALUE"""),99.0)</f>
        <v>99</v>
      </c>
    </row>
    <row r="2382">
      <c r="A2382" s="1" t="str">
        <f t="shared" si="1"/>
        <v>EN P501 395</v>
      </c>
      <c r="C2382" s="1" t="str">
        <f t="shared" si="2"/>
        <v>PT P501</v>
      </c>
      <c r="E2382" s="1" t="str">
        <f>IFERROR(__xludf.DUMMYFUNCTION("SPLIT(A:A,"" "",TRUE,TRUE)"),"EN")</f>
        <v>EN</v>
      </c>
      <c r="F2382" s="1" t="str">
        <f>IFERROR(__xludf.DUMMYFUNCTION("""COMPUTED_VALUE"""),"P501")</f>
        <v>P501</v>
      </c>
      <c r="G2382" s="1">
        <f>IFERROR(__xludf.DUMMYFUNCTION("""COMPUTED_VALUE"""),395.0)</f>
        <v>395</v>
      </c>
    </row>
    <row r="2383">
      <c r="A2383" s="1" t="str">
        <f t="shared" si="1"/>
        <v>EN P4903 177</v>
      </c>
      <c r="C2383" s="1" t="str">
        <f t="shared" si="2"/>
        <v>PT P4903</v>
      </c>
      <c r="E2383" s="1" t="str">
        <f>IFERROR(__xludf.DUMMYFUNCTION("SPLIT(A:A,"" "",TRUE,TRUE)"),"EN")</f>
        <v>EN</v>
      </c>
      <c r="F2383" s="1" t="str">
        <f>IFERROR(__xludf.DUMMYFUNCTION("""COMPUTED_VALUE"""),"P4903")</f>
        <v>P4903</v>
      </c>
      <c r="G2383" s="1">
        <f>IFERROR(__xludf.DUMMYFUNCTION("""COMPUTED_VALUE"""),177.0)</f>
        <v>177</v>
      </c>
    </row>
    <row r="2384">
      <c r="A2384" s="1" t="str">
        <f t="shared" si="1"/>
        <v>EN P3564 129</v>
      </c>
      <c r="C2384" s="1" t="str">
        <f t="shared" si="2"/>
        <v>PT P3564</v>
      </c>
      <c r="E2384" s="1" t="str">
        <f>IFERROR(__xludf.DUMMYFUNCTION("SPLIT(A:A,"" "",TRUE,TRUE)"),"EN")</f>
        <v>EN</v>
      </c>
      <c r="F2384" s="1" t="str">
        <f>IFERROR(__xludf.DUMMYFUNCTION("""COMPUTED_VALUE"""),"P3564")</f>
        <v>P3564</v>
      </c>
      <c r="G2384" s="1">
        <f>IFERROR(__xludf.DUMMYFUNCTION("""COMPUTED_VALUE"""),129.0)</f>
        <v>129</v>
      </c>
    </row>
    <row r="2385">
      <c r="A2385" s="1" t="str">
        <f t="shared" si="1"/>
        <v>EN P70 360</v>
      </c>
      <c r="C2385" s="1" t="str">
        <f t="shared" si="2"/>
        <v>PT P70</v>
      </c>
      <c r="E2385" s="1" t="str">
        <f>IFERROR(__xludf.DUMMYFUNCTION("SPLIT(A:A,"" "",TRUE,TRUE)"),"EN")</f>
        <v>EN</v>
      </c>
      <c r="F2385" s="1" t="str">
        <f>IFERROR(__xludf.DUMMYFUNCTION("""COMPUTED_VALUE"""),"P70")</f>
        <v>P70</v>
      </c>
      <c r="G2385" s="1">
        <f>IFERROR(__xludf.DUMMYFUNCTION("""COMPUTED_VALUE"""),360.0)</f>
        <v>360</v>
      </c>
    </row>
    <row r="2386">
      <c r="A2386" s="1" t="str">
        <f t="shared" si="1"/>
        <v>EN P1327 278</v>
      </c>
      <c r="C2386" s="1" t="str">
        <f t="shared" si="2"/>
        <v>PT P1327</v>
      </c>
      <c r="E2386" s="1" t="str">
        <f>IFERROR(__xludf.DUMMYFUNCTION("SPLIT(A:A,"" "",TRUE,TRUE)"),"EN")</f>
        <v>EN</v>
      </c>
      <c r="F2386" s="1" t="str">
        <f>IFERROR(__xludf.DUMMYFUNCTION("""COMPUTED_VALUE"""),"P1327")</f>
        <v>P1327</v>
      </c>
      <c r="G2386" s="1">
        <f>IFERROR(__xludf.DUMMYFUNCTION("""COMPUTED_VALUE"""),278.0)</f>
        <v>278</v>
      </c>
    </row>
    <row r="2387">
      <c r="A2387" s="1" t="str">
        <f t="shared" si="1"/>
        <v>EN P5713 362</v>
      </c>
      <c r="C2387" s="1" t="str">
        <f t="shared" si="2"/>
        <v>PT P5713</v>
      </c>
      <c r="E2387" s="1" t="str">
        <f>IFERROR(__xludf.DUMMYFUNCTION("SPLIT(A:A,"" "",TRUE,TRUE)"),"EN")</f>
        <v>EN</v>
      </c>
      <c r="F2387" s="1" t="str">
        <f>IFERROR(__xludf.DUMMYFUNCTION("""COMPUTED_VALUE"""),"P5713")</f>
        <v>P5713</v>
      </c>
      <c r="G2387" s="1">
        <f>IFERROR(__xludf.DUMMYFUNCTION("""COMPUTED_VALUE"""),362.0)</f>
        <v>362</v>
      </c>
    </row>
    <row r="2388">
      <c r="A2388" s="1" t="str">
        <f t="shared" si="1"/>
        <v>EN P4548 181</v>
      </c>
      <c r="C2388" s="1" t="str">
        <f t="shared" si="2"/>
        <v>PT P4548</v>
      </c>
      <c r="E2388" s="1" t="str">
        <f>IFERROR(__xludf.DUMMYFUNCTION("SPLIT(A:A,"" "",TRUE,TRUE)"),"EN")</f>
        <v>EN</v>
      </c>
      <c r="F2388" s="1" t="str">
        <f>IFERROR(__xludf.DUMMYFUNCTION("""COMPUTED_VALUE"""),"P4548")</f>
        <v>P4548</v>
      </c>
      <c r="G2388" s="1">
        <f>IFERROR(__xludf.DUMMYFUNCTION("""COMPUTED_VALUE"""),181.0)</f>
        <v>181</v>
      </c>
    </row>
    <row r="2389">
      <c r="A2389" s="1" t="str">
        <f t="shared" si="1"/>
        <v>EN P4566 242</v>
      </c>
      <c r="C2389" s="1" t="str">
        <f t="shared" si="2"/>
        <v>PT P4566</v>
      </c>
      <c r="E2389" s="1" t="str">
        <f>IFERROR(__xludf.DUMMYFUNCTION("SPLIT(A:A,"" "",TRUE,TRUE)"),"EN")</f>
        <v>EN</v>
      </c>
      <c r="F2389" s="1" t="str">
        <f>IFERROR(__xludf.DUMMYFUNCTION("""COMPUTED_VALUE"""),"P4566")</f>
        <v>P4566</v>
      </c>
      <c r="G2389" s="1">
        <f>IFERROR(__xludf.DUMMYFUNCTION("""COMPUTED_VALUE"""),242.0)</f>
        <v>242</v>
      </c>
    </row>
    <row r="2390">
      <c r="A2390" s="1" t="str">
        <f t="shared" si="1"/>
        <v>EN P2568 68</v>
      </c>
      <c r="C2390" s="1" t="str">
        <f t="shared" si="2"/>
        <v>PT P2568</v>
      </c>
      <c r="E2390" s="1" t="str">
        <f>IFERROR(__xludf.DUMMYFUNCTION("SPLIT(A:A,"" "",TRUE,TRUE)"),"EN")</f>
        <v>EN</v>
      </c>
      <c r="F2390" s="1" t="str">
        <f>IFERROR(__xludf.DUMMYFUNCTION("""COMPUTED_VALUE"""),"P2568")</f>
        <v>P2568</v>
      </c>
      <c r="G2390" s="1">
        <f>IFERROR(__xludf.DUMMYFUNCTION("""COMPUTED_VALUE"""),68.0)</f>
        <v>68</v>
      </c>
    </row>
    <row r="2391">
      <c r="A2391" s="1" t="str">
        <f t="shared" si="1"/>
        <v>EN P1326 323</v>
      </c>
      <c r="C2391" s="1" t="str">
        <f t="shared" si="2"/>
        <v>PT P1326</v>
      </c>
      <c r="E2391" s="1" t="str">
        <f>IFERROR(__xludf.DUMMYFUNCTION("SPLIT(A:A,"" "",TRUE,TRUE)"),"EN")</f>
        <v>EN</v>
      </c>
      <c r="F2391" s="1" t="str">
        <f>IFERROR(__xludf.DUMMYFUNCTION("""COMPUTED_VALUE"""),"P1326")</f>
        <v>P1326</v>
      </c>
      <c r="G2391" s="1">
        <f>IFERROR(__xludf.DUMMYFUNCTION("""COMPUTED_VALUE"""),323.0)</f>
        <v>323</v>
      </c>
    </row>
    <row r="2392">
      <c r="A2392" s="1" t="str">
        <f t="shared" si="1"/>
        <v>EN P3556 375</v>
      </c>
      <c r="C2392" s="1" t="str">
        <f t="shared" si="2"/>
        <v>PT P3556</v>
      </c>
      <c r="E2392" s="1" t="str">
        <f>IFERROR(__xludf.DUMMYFUNCTION("SPLIT(A:A,"" "",TRUE,TRUE)"),"EN")</f>
        <v>EN</v>
      </c>
      <c r="F2392" s="1" t="str">
        <f>IFERROR(__xludf.DUMMYFUNCTION("""COMPUTED_VALUE"""),"P3556")</f>
        <v>P3556</v>
      </c>
      <c r="G2392" s="1">
        <f>IFERROR(__xludf.DUMMYFUNCTION("""COMPUTED_VALUE"""),375.0)</f>
        <v>375</v>
      </c>
    </row>
    <row r="2393">
      <c r="A2393" s="1" t="str">
        <f t="shared" si="1"/>
        <v>EN P4565 321</v>
      </c>
      <c r="C2393" s="1" t="str">
        <f t="shared" si="2"/>
        <v>PT P4565</v>
      </c>
      <c r="E2393" s="1" t="str">
        <f>IFERROR(__xludf.DUMMYFUNCTION("SPLIT(A:A,"" "",TRUE,TRUE)"),"EN")</f>
        <v>EN</v>
      </c>
      <c r="F2393" s="1" t="str">
        <f>IFERROR(__xludf.DUMMYFUNCTION("""COMPUTED_VALUE"""),"P4565")</f>
        <v>P4565</v>
      </c>
      <c r="G2393" s="1">
        <f>IFERROR(__xludf.DUMMYFUNCTION("""COMPUTED_VALUE"""),321.0)</f>
        <v>321</v>
      </c>
    </row>
    <row r="2394">
      <c r="A2394" s="1" t="str">
        <f t="shared" si="1"/>
        <v>EN P86 307</v>
      </c>
      <c r="C2394" s="1" t="str">
        <f t="shared" si="2"/>
        <v>PT P86</v>
      </c>
      <c r="E2394" s="1" t="str">
        <f>IFERROR(__xludf.DUMMYFUNCTION("SPLIT(A:A,"" "",TRUE,TRUE)"),"EN")</f>
        <v>EN</v>
      </c>
      <c r="F2394" s="1" t="str">
        <f>IFERROR(__xludf.DUMMYFUNCTION("""COMPUTED_VALUE"""),"P86")</f>
        <v>P86</v>
      </c>
      <c r="G2394" s="1">
        <f>IFERROR(__xludf.DUMMYFUNCTION("""COMPUTED_VALUE"""),307.0)</f>
        <v>307</v>
      </c>
    </row>
    <row r="2395">
      <c r="A2395" s="1" t="str">
        <f t="shared" si="1"/>
        <v>EN P1732 303</v>
      </c>
      <c r="C2395" s="1" t="str">
        <f t="shared" si="2"/>
        <v>PT P1732</v>
      </c>
      <c r="E2395" s="1" t="str">
        <f>IFERROR(__xludf.DUMMYFUNCTION("SPLIT(A:A,"" "",TRUE,TRUE)"),"EN")</f>
        <v>EN</v>
      </c>
      <c r="F2395" s="1" t="str">
        <f>IFERROR(__xludf.DUMMYFUNCTION("""COMPUTED_VALUE"""),"P1732")</f>
        <v>P1732</v>
      </c>
      <c r="G2395" s="1">
        <f>IFERROR(__xludf.DUMMYFUNCTION("""COMPUTED_VALUE"""),303.0)</f>
        <v>303</v>
      </c>
    </row>
    <row r="2396">
      <c r="A2396" s="1" t="str">
        <f t="shared" si="1"/>
        <v>EN P1239 266</v>
      </c>
      <c r="C2396" s="1" t="str">
        <f t="shared" si="2"/>
        <v>PT P1239</v>
      </c>
      <c r="E2396" s="1" t="str">
        <f>IFERROR(__xludf.DUMMYFUNCTION("SPLIT(A:A,"" "",TRUE,TRUE)"),"EN")</f>
        <v>EN</v>
      </c>
      <c r="F2396" s="1" t="str">
        <f>IFERROR(__xludf.DUMMYFUNCTION("""COMPUTED_VALUE"""),"P1239")</f>
        <v>P1239</v>
      </c>
      <c r="G2396" s="1">
        <f>IFERROR(__xludf.DUMMYFUNCTION("""COMPUTED_VALUE"""),266.0)</f>
        <v>266</v>
      </c>
    </row>
    <row r="2397">
      <c r="A2397" s="1" t="str">
        <f t="shared" si="1"/>
        <v>EN P1763 156</v>
      </c>
      <c r="C2397" s="1" t="str">
        <f t="shared" si="2"/>
        <v>PT P1763</v>
      </c>
      <c r="E2397" s="1" t="str">
        <f>IFERROR(__xludf.DUMMYFUNCTION("SPLIT(A:A,"" "",TRUE,TRUE)"),"EN")</f>
        <v>EN</v>
      </c>
      <c r="F2397" s="1" t="str">
        <f>IFERROR(__xludf.DUMMYFUNCTION("""COMPUTED_VALUE"""),"P1763")</f>
        <v>P1763</v>
      </c>
      <c r="G2397" s="1">
        <f>IFERROR(__xludf.DUMMYFUNCTION("""COMPUTED_VALUE"""),156.0)</f>
        <v>156</v>
      </c>
    </row>
    <row r="2398">
      <c r="A2398" s="1" t="str">
        <f t="shared" si="1"/>
        <v>EN P1438 202</v>
      </c>
      <c r="C2398" s="1" t="str">
        <f t="shared" si="2"/>
        <v>PT P1438</v>
      </c>
      <c r="E2398" s="1" t="str">
        <f>IFERROR(__xludf.DUMMYFUNCTION("SPLIT(A:A,"" "",TRUE,TRUE)"),"EN")</f>
        <v>EN</v>
      </c>
      <c r="F2398" s="1" t="str">
        <f>IFERROR(__xludf.DUMMYFUNCTION("""COMPUTED_VALUE"""),"P1438")</f>
        <v>P1438</v>
      </c>
      <c r="G2398" s="1">
        <f>IFERROR(__xludf.DUMMYFUNCTION("""COMPUTED_VALUE"""),202.0)</f>
        <v>202</v>
      </c>
    </row>
    <row r="2399">
      <c r="A2399" s="1" t="str">
        <f t="shared" si="1"/>
        <v>EN P4431 329</v>
      </c>
      <c r="C2399" s="1" t="str">
        <f t="shared" si="2"/>
        <v>PT P4431</v>
      </c>
      <c r="E2399" s="1" t="str">
        <f>IFERROR(__xludf.DUMMYFUNCTION("SPLIT(A:A,"" "",TRUE,TRUE)"),"EN")</f>
        <v>EN</v>
      </c>
      <c r="F2399" s="1" t="str">
        <f>IFERROR(__xludf.DUMMYFUNCTION("""COMPUTED_VALUE"""),"P4431")</f>
        <v>P4431</v>
      </c>
      <c r="G2399" s="1">
        <f>IFERROR(__xludf.DUMMYFUNCTION("""COMPUTED_VALUE"""),329.0)</f>
        <v>329</v>
      </c>
    </row>
    <row r="2400">
      <c r="A2400" s="1" t="str">
        <f t="shared" si="1"/>
        <v>EN P51 351</v>
      </c>
      <c r="C2400" s="1" t="str">
        <f t="shared" si="2"/>
        <v>PT P51</v>
      </c>
      <c r="E2400" s="1" t="str">
        <f>IFERROR(__xludf.DUMMYFUNCTION("SPLIT(A:A,"" "",TRUE,TRUE)"),"EN")</f>
        <v>EN</v>
      </c>
      <c r="F2400" s="1" t="str">
        <f>IFERROR(__xludf.DUMMYFUNCTION("""COMPUTED_VALUE"""),"P51")</f>
        <v>P51</v>
      </c>
      <c r="G2400" s="1">
        <f>IFERROR(__xludf.DUMMYFUNCTION("""COMPUTED_VALUE"""),351.0)</f>
        <v>351</v>
      </c>
    </row>
    <row r="2401">
      <c r="A2401" s="1" t="str">
        <f t="shared" si="1"/>
        <v>EN P3968 296</v>
      </c>
      <c r="C2401" s="1" t="str">
        <f t="shared" si="2"/>
        <v>PT P3968</v>
      </c>
      <c r="E2401" s="1" t="str">
        <f>IFERROR(__xludf.DUMMYFUNCTION("SPLIT(A:A,"" "",TRUE,TRUE)"),"EN")</f>
        <v>EN</v>
      </c>
      <c r="F2401" s="1" t="str">
        <f>IFERROR(__xludf.DUMMYFUNCTION("""COMPUTED_VALUE"""),"P3968")</f>
        <v>P3968</v>
      </c>
      <c r="G2401" s="1">
        <f>IFERROR(__xludf.DUMMYFUNCTION("""COMPUTED_VALUE"""),296.0)</f>
        <v>296</v>
      </c>
    </row>
    <row r="2402">
      <c r="A2402" s="1" t="str">
        <f t="shared" si="1"/>
        <v>EN P2163 302</v>
      </c>
      <c r="C2402" s="1" t="str">
        <f t="shared" si="2"/>
        <v>PT P2163</v>
      </c>
      <c r="E2402" s="1" t="str">
        <f>IFERROR(__xludf.DUMMYFUNCTION("SPLIT(A:A,"" "",TRUE,TRUE)"),"EN")</f>
        <v>EN</v>
      </c>
      <c r="F2402" s="1" t="str">
        <f>IFERROR(__xludf.DUMMYFUNCTION("""COMPUTED_VALUE"""),"P2163")</f>
        <v>P2163</v>
      </c>
      <c r="G2402" s="1">
        <f>IFERROR(__xludf.DUMMYFUNCTION("""COMPUTED_VALUE"""),302.0)</f>
        <v>302</v>
      </c>
    </row>
    <row r="2403">
      <c r="A2403" s="1" t="str">
        <f t="shared" si="1"/>
        <v>EN P478 97</v>
      </c>
      <c r="C2403" s="1" t="str">
        <f t="shared" si="2"/>
        <v>PT P478</v>
      </c>
      <c r="E2403" s="1" t="str">
        <f>IFERROR(__xludf.DUMMYFUNCTION("SPLIT(A:A,"" "",TRUE,TRUE)"),"EN")</f>
        <v>EN</v>
      </c>
      <c r="F2403" s="1" t="str">
        <f>IFERROR(__xludf.DUMMYFUNCTION("""COMPUTED_VALUE"""),"P478")</f>
        <v>P478</v>
      </c>
      <c r="G2403" s="1">
        <f>IFERROR(__xludf.DUMMYFUNCTION("""COMPUTED_VALUE"""),97.0)</f>
        <v>97</v>
      </c>
    </row>
    <row r="2404">
      <c r="A2404" s="1" t="str">
        <f t="shared" si="1"/>
        <v>EN P4115 364</v>
      </c>
      <c r="C2404" s="1" t="str">
        <f t="shared" si="2"/>
        <v>PT P4115</v>
      </c>
      <c r="E2404" s="1" t="str">
        <f>IFERROR(__xludf.DUMMYFUNCTION("SPLIT(A:A,"" "",TRUE,TRUE)"),"EN")</f>
        <v>EN</v>
      </c>
      <c r="F2404" s="1" t="str">
        <f>IFERROR(__xludf.DUMMYFUNCTION("""COMPUTED_VALUE"""),"P4115")</f>
        <v>P4115</v>
      </c>
      <c r="G2404" s="1">
        <f>IFERROR(__xludf.DUMMYFUNCTION("""COMPUTED_VALUE"""),364.0)</f>
        <v>364</v>
      </c>
    </row>
    <row r="2405">
      <c r="A2405" s="1" t="str">
        <f t="shared" si="1"/>
        <v>EN P4431 38</v>
      </c>
      <c r="C2405" s="1" t="str">
        <f t="shared" si="2"/>
        <v>PT P4431</v>
      </c>
      <c r="E2405" s="1" t="str">
        <f>IFERROR(__xludf.DUMMYFUNCTION("SPLIT(A:A,"" "",TRUE,TRUE)"),"EN")</f>
        <v>EN</v>
      </c>
      <c r="F2405" s="1" t="str">
        <f>IFERROR(__xludf.DUMMYFUNCTION("""COMPUTED_VALUE"""),"P4431")</f>
        <v>P4431</v>
      </c>
      <c r="G2405" s="1">
        <f>IFERROR(__xludf.DUMMYFUNCTION("""COMPUTED_VALUE"""),38.0)</f>
        <v>38</v>
      </c>
    </row>
    <row r="2406">
      <c r="A2406" s="1" t="str">
        <f t="shared" si="1"/>
        <v>EN P3185 309</v>
      </c>
      <c r="C2406" s="1" t="str">
        <f t="shared" si="2"/>
        <v>PT P3185</v>
      </c>
      <c r="E2406" s="1" t="str">
        <f>IFERROR(__xludf.DUMMYFUNCTION("SPLIT(A:A,"" "",TRUE,TRUE)"),"EN")</f>
        <v>EN</v>
      </c>
      <c r="F2406" s="1" t="str">
        <f>IFERROR(__xludf.DUMMYFUNCTION("""COMPUTED_VALUE"""),"P3185")</f>
        <v>P3185</v>
      </c>
      <c r="G2406" s="1">
        <f>IFERROR(__xludf.DUMMYFUNCTION("""COMPUTED_VALUE"""),309.0)</f>
        <v>309</v>
      </c>
    </row>
    <row r="2407">
      <c r="A2407" s="1" t="str">
        <f t="shared" si="1"/>
        <v>EN P2901 125</v>
      </c>
      <c r="C2407" s="1" t="str">
        <f t="shared" si="2"/>
        <v>PT P2901</v>
      </c>
      <c r="E2407" s="1" t="str">
        <f>IFERROR(__xludf.DUMMYFUNCTION("SPLIT(A:A,"" "",TRUE,TRUE)"),"EN")</f>
        <v>EN</v>
      </c>
      <c r="F2407" s="1" t="str">
        <f>IFERROR(__xludf.DUMMYFUNCTION("""COMPUTED_VALUE"""),"P2901")</f>
        <v>P2901</v>
      </c>
      <c r="G2407" s="1">
        <f>IFERROR(__xludf.DUMMYFUNCTION("""COMPUTED_VALUE"""),125.0)</f>
        <v>125</v>
      </c>
    </row>
    <row r="2408">
      <c r="A2408" s="1" t="str">
        <f t="shared" si="1"/>
        <v>EN P3306 220</v>
      </c>
      <c r="C2408" s="1" t="str">
        <f t="shared" si="2"/>
        <v>PT P3306</v>
      </c>
      <c r="E2408" s="1" t="str">
        <f>IFERROR(__xludf.DUMMYFUNCTION("SPLIT(A:A,"" "",TRUE,TRUE)"),"EN")</f>
        <v>EN</v>
      </c>
      <c r="F2408" s="1" t="str">
        <f>IFERROR(__xludf.DUMMYFUNCTION("""COMPUTED_VALUE"""),"P3306")</f>
        <v>P3306</v>
      </c>
      <c r="G2408" s="1">
        <f>IFERROR(__xludf.DUMMYFUNCTION("""COMPUTED_VALUE"""),220.0)</f>
        <v>220</v>
      </c>
    </row>
    <row r="2409">
      <c r="A2409" s="1" t="str">
        <f t="shared" si="1"/>
        <v>EN P3342 206</v>
      </c>
      <c r="C2409" s="1" t="str">
        <f t="shared" si="2"/>
        <v>PT P3342</v>
      </c>
      <c r="E2409" s="1" t="str">
        <f>IFERROR(__xludf.DUMMYFUNCTION("SPLIT(A:A,"" "",TRUE,TRUE)"),"EN")</f>
        <v>EN</v>
      </c>
      <c r="F2409" s="1" t="str">
        <f>IFERROR(__xludf.DUMMYFUNCTION("""COMPUTED_VALUE"""),"P3342")</f>
        <v>P3342</v>
      </c>
      <c r="G2409" s="1">
        <f>IFERROR(__xludf.DUMMYFUNCTION("""COMPUTED_VALUE"""),206.0)</f>
        <v>206</v>
      </c>
    </row>
    <row r="2410">
      <c r="A2410" s="1" t="str">
        <f t="shared" si="1"/>
        <v>EN P3917 96</v>
      </c>
      <c r="C2410" s="1" t="str">
        <f t="shared" si="2"/>
        <v>PT P3917</v>
      </c>
      <c r="E2410" s="1" t="str">
        <f>IFERROR(__xludf.DUMMYFUNCTION("SPLIT(A:A,"" "",TRUE,TRUE)"),"EN")</f>
        <v>EN</v>
      </c>
      <c r="F2410" s="1" t="str">
        <f>IFERROR(__xludf.DUMMYFUNCTION("""COMPUTED_VALUE"""),"P3917")</f>
        <v>P3917</v>
      </c>
      <c r="G2410" s="1">
        <f>IFERROR(__xludf.DUMMYFUNCTION("""COMPUTED_VALUE"""),96.0)</f>
        <v>96</v>
      </c>
    </row>
    <row r="2411">
      <c r="A2411" s="1" t="str">
        <f t="shared" si="1"/>
        <v>EN P5453 284</v>
      </c>
      <c r="C2411" s="1" t="str">
        <f t="shared" si="2"/>
        <v>PT P5453</v>
      </c>
      <c r="E2411" s="1" t="str">
        <f>IFERROR(__xludf.DUMMYFUNCTION("SPLIT(A:A,"" "",TRUE,TRUE)"),"EN")</f>
        <v>EN</v>
      </c>
      <c r="F2411" s="1" t="str">
        <f>IFERROR(__xludf.DUMMYFUNCTION("""COMPUTED_VALUE"""),"P5453")</f>
        <v>P5453</v>
      </c>
      <c r="G2411" s="1">
        <f>IFERROR(__xludf.DUMMYFUNCTION("""COMPUTED_VALUE"""),284.0)</f>
        <v>284</v>
      </c>
    </row>
    <row r="2412">
      <c r="A2412" s="1" t="str">
        <f t="shared" si="1"/>
        <v>EN P2901 156</v>
      </c>
      <c r="C2412" s="1" t="str">
        <f t="shared" si="2"/>
        <v>PT P2901</v>
      </c>
      <c r="E2412" s="1" t="str">
        <f>IFERROR(__xludf.DUMMYFUNCTION("SPLIT(A:A,"" "",TRUE,TRUE)"),"EN")</f>
        <v>EN</v>
      </c>
      <c r="F2412" s="1" t="str">
        <f>IFERROR(__xludf.DUMMYFUNCTION("""COMPUTED_VALUE"""),"P2901")</f>
        <v>P2901</v>
      </c>
      <c r="G2412" s="1">
        <f>IFERROR(__xludf.DUMMYFUNCTION("""COMPUTED_VALUE"""),156.0)</f>
        <v>156</v>
      </c>
    </row>
    <row r="2413">
      <c r="A2413" s="1" t="str">
        <f t="shared" si="1"/>
        <v>EN P4199 284</v>
      </c>
      <c r="C2413" s="1" t="str">
        <f t="shared" si="2"/>
        <v>PT P4199</v>
      </c>
      <c r="E2413" s="1" t="str">
        <f>IFERROR(__xludf.DUMMYFUNCTION("SPLIT(A:A,"" "",TRUE,TRUE)"),"EN")</f>
        <v>EN</v>
      </c>
      <c r="F2413" s="1" t="str">
        <f>IFERROR(__xludf.DUMMYFUNCTION("""COMPUTED_VALUE"""),"P4199")</f>
        <v>P4199</v>
      </c>
      <c r="G2413" s="1">
        <f>IFERROR(__xludf.DUMMYFUNCTION("""COMPUTED_VALUE"""),284.0)</f>
        <v>284</v>
      </c>
    </row>
    <row r="2414">
      <c r="A2414" s="1" t="str">
        <f t="shared" si="1"/>
        <v>EN P3158 125</v>
      </c>
      <c r="C2414" s="1" t="str">
        <f t="shared" si="2"/>
        <v>PT P3158</v>
      </c>
      <c r="E2414" s="1" t="str">
        <f>IFERROR(__xludf.DUMMYFUNCTION("SPLIT(A:A,"" "",TRUE,TRUE)"),"EN")</f>
        <v>EN</v>
      </c>
      <c r="F2414" s="1" t="str">
        <f>IFERROR(__xludf.DUMMYFUNCTION("""COMPUTED_VALUE"""),"P3158")</f>
        <v>P3158</v>
      </c>
      <c r="G2414" s="1">
        <f>IFERROR(__xludf.DUMMYFUNCTION("""COMPUTED_VALUE"""),125.0)</f>
        <v>125</v>
      </c>
    </row>
    <row r="2415">
      <c r="A2415" s="1" t="str">
        <f t="shared" si="1"/>
        <v>EN P3154 301</v>
      </c>
      <c r="C2415" s="1" t="str">
        <f t="shared" si="2"/>
        <v>PT P3154</v>
      </c>
      <c r="E2415" s="1" t="str">
        <f>IFERROR(__xludf.DUMMYFUNCTION("SPLIT(A:A,"" "",TRUE,TRUE)"),"EN")</f>
        <v>EN</v>
      </c>
      <c r="F2415" s="1" t="str">
        <f>IFERROR(__xludf.DUMMYFUNCTION("""COMPUTED_VALUE"""),"P3154")</f>
        <v>P3154</v>
      </c>
      <c r="G2415" s="1">
        <f>IFERROR(__xludf.DUMMYFUNCTION("""COMPUTED_VALUE"""),301.0)</f>
        <v>301</v>
      </c>
    </row>
    <row r="2416">
      <c r="A2416" s="1" t="str">
        <f t="shared" si="1"/>
        <v>EN P5608 294</v>
      </c>
      <c r="C2416" s="1" t="str">
        <f t="shared" si="2"/>
        <v>PT P5608</v>
      </c>
      <c r="E2416" s="1" t="str">
        <f>IFERROR(__xludf.DUMMYFUNCTION("SPLIT(A:A,"" "",TRUE,TRUE)"),"EN")</f>
        <v>EN</v>
      </c>
      <c r="F2416" s="1" t="str">
        <f>IFERROR(__xludf.DUMMYFUNCTION("""COMPUTED_VALUE"""),"P5608")</f>
        <v>P5608</v>
      </c>
      <c r="G2416" s="1">
        <f>IFERROR(__xludf.DUMMYFUNCTION("""COMPUTED_VALUE"""),294.0)</f>
        <v>294</v>
      </c>
    </row>
    <row r="2417">
      <c r="A2417" s="1" t="str">
        <f t="shared" si="1"/>
        <v>EN P3267 162</v>
      </c>
      <c r="C2417" s="1" t="str">
        <f t="shared" si="2"/>
        <v>PT P3267</v>
      </c>
      <c r="E2417" s="1" t="str">
        <f>IFERROR(__xludf.DUMMYFUNCTION("SPLIT(A:A,"" "",TRUE,TRUE)"),"EN")</f>
        <v>EN</v>
      </c>
      <c r="F2417" s="1" t="str">
        <f>IFERROR(__xludf.DUMMYFUNCTION("""COMPUTED_VALUE"""),"P3267")</f>
        <v>P3267</v>
      </c>
      <c r="G2417" s="1">
        <f>IFERROR(__xludf.DUMMYFUNCTION("""COMPUTED_VALUE"""),162.0)</f>
        <v>162</v>
      </c>
    </row>
    <row r="2418">
      <c r="A2418" s="1" t="str">
        <f t="shared" si="1"/>
        <v>EN P5349 330</v>
      </c>
      <c r="C2418" s="1" t="str">
        <f t="shared" si="2"/>
        <v>PT P5349</v>
      </c>
      <c r="E2418" s="1" t="str">
        <f>IFERROR(__xludf.DUMMYFUNCTION("SPLIT(A:A,"" "",TRUE,TRUE)"),"EN")</f>
        <v>EN</v>
      </c>
      <c r="F2418" s="1" t="str">
        <f>IFERROR(__xludf.DUMMYFUNCTION("""COMPUTED_VALUE"""),"P5349")</f>
        <v>P5349</v>
      </c>
      <c r="G2418" s="1">
        <f>IFERROR(__xludf.DUMMYFUNCTION("""COMPUTED_VALUE"""),330.0)</f>
        <v>330</v>
      </c>
    </row>
    <row r="2419">
      <c r="A2419" s="1" t="str">
        <f t="shared" si="1"/>
        <v>EN P3590 139</v>
      </c>
      <c r="C2419" s="1" t="str">
        <f t="shared" si="2"/>
        <v>PT P3590</v>
      </c>
      <c r="E2419" s="1" t="str">
        <f>IFERROR(__xludf.DUMMYFUNCTION("SPLIT(A:A,"" "",TRUE,TRUE)"),"EN")</f>
        <v>EN</v>
      </c>
      <c r="F2419" s="1" t="str">
        <f>IFERROR(__xludf.DUMMYFUNCTION("""COMPUTED_VALUE"""),"P3590")</f>
        <v>P3590</v>
      </c>
      <c r="G2419" s="1">
        <f>IFERROR(__xludf.DUMMYFUNCTION("""COMPUTED_VALUE"""),139.0)</f>
        <v>139</v>
      </c>
    </row>
    <row r="2420">
      <c r="A2420" s="1" t="str">
        <f t="shared" si="1"/>
        <v>EN P4341 332</v>
      </c>
      <c r="C2420" s="1" t="str">
        <f t="shared" si="2"/>
        <v>PT P4341</v>
      </c>
      <c r="E2420" s="1" t="str">
        <f>IFERROR(__xludf.DUMMYFUNCTION("SPLIT(A:A,"" "",TRUE,TRUE)"),"EN")</f>
        <v>EN</v>
      </c>
      <c r="F2420" s="1" t="str">
        <f>IFERROR(__xludf.DUMMYFUNCTION("""COMPUTED_VALUE"""),"P4341")</f>
        <v>P4341</v>
      </c>
      <c r="G2420" s="1">
        <f>IFERROR(__xludf.DUMMYFUNCTION("""COMPUTED_VALUE"""),332.0)</f>
        <v>332</v>
      </c>
    </row>
    <row r="2421">
      <c r="A2421" s="1" t="str">
        <f t="shared" si="1"/>
        <v>EN P3832 52</v>
      </c>
      <c r="C2421" s="1" t="str">
        <f t="shared" si="2"/>
        <v>PT P3832</v>
      </c>
      <c r="E2421" s="1" t="str">
        <f>IFERROR(__xludf.DUMMYFUNCTION("SPLIT(A:A,"" "",TRUE,TRUE)"),"EN")</f>
        <v>EN</v>
      </c>
      <c r="F2421" s="1" t="str">
        <f>IFERROR(__xludf.DUMMYFUNCTION("""COMPUTED_VALUE"""),"P3832")</f>
        <v>P3832</v>
      </c>
      <c r="G2421" s="1">
        <f>IFERROR(__xludf.DUMMYFUNCTION("""COMPUTED_VALUE"""),52.0)</f>
        <v>52</v>
      </c>
    </row>
    <row r="2422">
      <c r="A2422" s="1" t="str">
        <f t="shared" si="1"/>
        <v>EN P1309 234</v>
      </c>
      <c r="C2422" s="1" t="str">
        <f t="shared" si="2"/>
        <v>PT P1309</v>
      </c>
      <c r="E2422" s="1" t="str">
        <f>IFERROR(__xludf.DUMMYFUNCTION("SPLIT(A:A,"" "",TRUE,TRUE)"),"EN")</f>
        <v>EN</v>
      </c>
      <c r="F2422" s="1" t="str">
        <f>IFERROR(__xludf.DUMMYFUNCTION("""COMPUTED_VALUE"""),"P1309")</f>
        <v>P1309</v>
      </c>
      <c r="G2422" s="1">
        <f>IFERROR(__xludf.DUMMYFUNCTION("""COMPUTED_VALUE"""),234.0)</f>
        <v>234</v>
      </c>
    </row>
    <row r="2423">
      <c r="A2423" s="1" t="str">
        <f t="shared" si="1"/>
        <v>EN P1426 256</v>
      </c>
      <c r="C2423" s="1" t="str">
        <f t="shared" si="2"/>
        <v>PT P1426</v>
      </c>
      <c r="E2423" s="1" t="str">
        <f>IFERROR(__xludf.DUMMYFUNCTION("SPLIT(A:A,"" "",TRUE,TRUE)"),"EN")</f>
        <v>EN</v>
      </c>
      <c r="F2423" s="1" t="str">
        <f>IFERROR(__xludf.DUMMYFUNCTION("""COMPUTED_VALUE"""),"P1426")</f>
        <v>P1426</v>
      </c>
      <c r="G2423" s="1">
        <f>IFERROR(__xludf.DUMMYFUNCTION("""COMPUTED_VALUE"""),256.0)</f>
        <v>256</v>
      </c>
    </row>
    <row r="2424">
      <c r="A2424" s="1" t="str">
        <f t="shared" si="1"/>
        <v>EN P3543 216</v>
      </c>
      <c r="C2424" s="1" t="str">
        <f t="shared" si="2"/>
        <v>PT P3543</v>
      </c>
      <c r="E2424" s="1" t="str">
        <f>IFERROR(__xludf.DUMMYFUNCTION("SPLIT(A:A,"" "",TRUE,TRUE)"),"EN")</f>
        <v>EN</v>
      </c>
      <c r="F2424" s="1" t="str">
        <f>IFERROR(__xludf.DUMMYFUNCTION("""COMPUTED_VALUE"""),"P3543")</f>
        <v>P3543</v>
      </c>
      <c r="G2424" s="1">
        <f>IFERROR(__xludf.DUMMYFUNCTION("""COMPUTED_VALUE"""),216.0)</f>
        <v>216</v>
      </c>
    </row>
    <row r="2425">
      <c r="A2425" s="1" t="str">
        <f t="shared" si="1"/>
        <v>EN P4464 214</v>
      </c>
      <c r="C2425" s="1" t="str">
        <f t="shared" si="2"/>
        <v>PT P4464</v>
      </c>
      <c r="E2425" s="1" t="str">
        <f>IFERROR(__xludf.DUMMYFUNCTION("SPLIT(A:A,"" "",TRUE,TRUE)"),"EN")</f>
        <v>EN</v>
      </c>
      <c r="F2425" s="1" t="str">
        <f>IFERROR(__xludf.DUMMYFUNCTION("""COMPUTED_VALUE"""),"P4464")</f>
        <v>P4464</v>
      </c>
      <c r="G2425" s="1">
        <f>IFERROR(__xludf.DUMMYFUNCTION("""COMPUTED_VALUE"""),214.0)</f>
        <v>214</v>
      </c>
    </row>
    <row r="2426">
      <c r="A2426" s="1" t="str">
        <f t="shared" si="1"/>
        <v>EN P1995 399</v>
      </c>
      <c r="C2426" s="1" t="str">
        <f t="shared" si="2"/>
        <v>PT P1995</v>
      </c>
      <c r="E2426" s="1" t="str">
        <f>IFERROR(__xludf.DUMMYFUNCTION("SPLIT(A:A,"" "",TRUE,TRUE)"),"EN")</f>
        <v>EN</v>
      </c>
      <c r="F2426" s="1" t="str">
        <f>IFERROR(__xludf.DUMMYFUNCTION("""COMPUTED_VALUE"""),"P1995")</f>
        <v>P1995</v>
      </c>
      <c r="G2426" s="1">
        <f>IFERROR(__xludf.DUMMYFUNCTION("""COMPUTED_VALUE"""),399.0)</f>
        <v>399</v>
      </c>
    </row>
    <row r="2427">
      <c r="A2427" s="1" t="str">
        <f t="shared" si="1"/>
        <v>EN P4097 242</v>
      </c>
      <c r="C2427" s="1" t="str">
        <f t="shared" si="2"/>
        <v>PT P4097</v>
      </c>
      <c r="E2427" s="1" t="str">
        <f>IFERROR(__xludf.DUMMYFUNCTION("SPLIT(A:A,"" "",TRUE,TRUE)"),"EN")</f>
        <v>EN</v>
      </c>
      <c r="F2427" s="1" t="str">
        <f>IFERROR(__xludf.DUMMYFUNCTION("""COMPUTED_VALUE"""),"P4097")</f>
        <v>P4097</v>
      </c>
      <c r="G2427" s="1">
        <f>IFERROR(__xludf.DUMMYFUNCTION("""COMPUTED_VALUE"""),242.0)</f>
        <v>242</v>
      </c>
    </row>
    <row r="2428">
      <c r="A2428" s="1" t="str">
        <f t="shared" si="1"/>
        <v>EN P4420 301</v>
      </c>
      <c r="C2428" s="1" t="str">
        <f t="shared" si="2"/>
        <v>PT P4420</v>
      </c>
      <c r="E2428" s="1" t="str">
        <f>IFERROR(__xludf.DUMMYFUNCTION("SPLIT(A:A,"" "",TRUE,TRUE)"),"EN")</f>
        <v>EN</v>
      </c>
      <c r="F2428" s="1" t="str">
        <f>IFERROR(__xludf.DUMMYFUNCTION("""COMPUTED_VALUE"""),"P4420")</f>
        <v>P4420</v>
      </c>
      <c r="G2428" s="1">
        <f>IFERROR(__xludf.DUMMYFUNCTION("""COMPUTED_VALUE"""),301.0)</f>
        <v>301</v>
      </c>
    </row>
    <row r="2429">
      <c r="A2429" s="1" t="str">
        <f t="shared" si="1"/>
        <v>EN P1996 255</v>
      </c>
      <c r="C2429" s="1" t="str">
        <f t="shared" si="2"/>
        <v>PT P1996</v>
      </c>
      <c r="E2429" s="1" t="str">
        <f>IFERROR(__xludf.DUMMYFUNCTION("SPLIT(A:A,"" "",TRUE,TRUE)"),"EN")</f>
        <v>EN</v>
      </c>
      <c r="F2429" s="1" t="str">
        <f>IFERROR(__xludf.DUMMYFUNCTION("""COMPUTED_VALUE"""),"P1996")</f>
        <v>P1996</v>
      </c>
      <c r="G2429" s="1">
        <f>IFERROR(__xludf.DUMMYFUNCTION("""COMPUTED_VALUE"""),255.0)</f>
        <v>255</v>
      </c>
    </row>
    <row r="2430">
      <c r="A2430" s="1" t="str">
        <f t="shared" si="1"/>
        <v>EN P1412 158</v>
      </c>
      <c r="C2430" s="1" t="str">
        <f t="shared" si="2"/>
        <v>PT P1412</v>
      </c>
      <c r="E2430" s="1" t="str">
        <f>IFERROR(__xludf.DUMMYFUNCTION("SPLIT(A:A,"" "",TRUE,TRUE)"),"EN")</f>
        <v>EN</v>
      </c>
      <c r="F2430" s="1" t="str">
        <f>IFERROR(__xludf.DUMMYFUNCTION("""COMPUTED_VALUE"""),"P1412")</f>
        <v>P1412</v>
      </c>
      <c r="G2430" s="1">
        <f>IFERROR(__xludf.DUMMYFUNCTION("""COMPUTED_VALUE"""),158.0)</f>
        <v>158</v>
      </c>
    </row>
    <row r="2431">
      <c r="A2431" s="1" t="str">
        <f t="shared" si="1"/>
        <v>EN P130 37</v>
      </c>
      <c r="C2431" s="1" t="str">
        <f t="shared" si="2"/>
        <v>PT P130</v>
      </c>
      <c r="E2431" s="1" t="str">
        <f>IFERROR(__xludf.DUMMYFUNCTION("SPLIT(A:A,"" "",TRUE,TRUE)"),"EN")</f>
        <v>EN</v>
      </c>
      <c r="F2431" s="1" t="str">
        <f>IFERROR(__xludf.DUMMYFUNCTION("""COMPUTED_VALUE"""),"P130")</f>
        <v>P130</v>
      </c>
      <c r="G2431" s="1">
        <f>IFERROR(__xludf.DUMMYFUNCTION("""COMPUTED_VALUE"""),37.0)</f>
        <v>37</v>
      </c>
    </row>
    <row r="2432">
      <c r="A2432" s="1" t="str">
        <f t="shared" si="1"/>
        <v>EN P4911 38</v>
      </c>
      <c r="C2432" s="1" t="str">
        <f t="shared" si="2"/>
        <v>PT P4911</v>
      </c>
      <c r="E2432" s="1" t="str">
        <f>IFERROR(__xludf.DUMMYFUNCTION("SPLIT(A:A,"" "",TRUE,TRUE)"),"EN")</f>
        <v>EN</v>
      </c>
      <c r="F2432" s="1" t="str">
        <f>IFERROR(__xludf.DUMMYFUNCTION("""COMPUTED_VALUE"""),"P4911")</f>
        <v>P4911</v>
      </c>
      <c r="G2432" s="1">
        <f>IFERROR(__xludf.DUMMYFUNCTION("""COMPUTED_VALUE"""),38.0)</f>
        <v>38</v>
      </c>
    </row>
    <row r="2433">
      <c r="A2433" s="1" t="str">
        <f t="shared" si="1"/>
        <v>EN P3440 243</v>
      </c>
      <c r="C2433" s="1" t="str">
        <f t="shared" si="2"/>
        <v>PT P3440</v>
      </c>
      <c r="E2433" s="1" t="str">
        <f>IFERROR(__xludf.DUMMYFUNCTION("SPLIT(A:A,"" "",TRUE,TRUE)"),"EN")</f>
        <v>EN</v>
      </c>
      <c r="F2433" s="1" t="str">
        <f>IFERROR(__xludf.DUMMYFUNCTION("""COMPUTED_VALUE"""),"P3440")</f>
        <v>P3440</v>
      </c>
      <c r="G2433" s="1">
        <f>IFERROR(__xludf.DUMMYFUNCTION("""COMPUTED_VALUE"""),243.0)</f>
        <v>243</v>
      </c>
    </row>
    <row r="2434">
      <c r="A2434" s="1" t="str">
        <f t="shared" si="1"/>
        <v>EN P4225 339</v>
      </c>
      <c r="C2434" s="1" t="str">
        <f t="shared" si="2"/>
        <v>PT P4225</v>
      </c>
      <c r="E2434" s="1" t="str">
        <f>IFERROR(__xludf.DUMMYFUNCTION("SPLIT(A:A,"" "",TRUE,TRUE)"),"EN")</f>
        <v>EN</v>
      </c>
      <c r="F2434" s="1" t="str">
        <f>IFERROR(__xludf.DUMMYFUNCTION("""COMPUTED_VALUE"""),"P4225")</f>
        <v>P4225</v>
      </c>
      <c r="G2434" s="1">
        <f>IFERROR(__xludf.DUMMYFUNCTION("""COMPUTED_VALUE"""),339.0)</f>
        <v>339</v>
      </c>
    </row>
    <row r="2435">
      <c r="A2435" s="1" t="str">
        <f t="shared" si="1"/>
        <v>EN P3076 34</v>
      </c>
      <c r="C2435" s="1" t="str">
        <f t="shared" si="2"/>
        <v>PT P3076</v>
      </c>
      <c r="E2435" s="1" t="str">
        <f>IFERROR(__xludf.DUMMYFUNCTION("SPLIT(A:A,"" "",TRUE,TRUE)"),"EN")</f>
        <v>EN</v>
      </c>
      <c r="F2435" s="1" t="str">
        <f>IFERROR(__xludf.DUMMYFUNCTION("""COMPUTED_VALUE"""),"P3076")</f>
        <v>P3076</v>
      </c>
      <c r="G2435" s="1">
        <f>IFERROR(__xludf.DUMMYFUNCTION("""COMPUTED_VALUE"""),34.0)</f>
        <v>34</v>
      </c>
    </row>
    <row r="2436">
      <c r="A2436" s="1" t="str">
        <f t="shared" si="1"/>
        <v>EN P724 309</v>
      </c>
      <c r="C2436" s="1" t="str">
        <f t="shared" si="2"/>
        <v>PT P724</v>
      </c>
      <c r="E2436" s="1" t="str">
        <f>IFERROR(__xludf.DUMMYFUNCTION("SPLIT(A:A,"" "",TRUE,TRUE)"),"EN")</f>
        <v>EN</v>
      </c>
      <c r="F2436" s="1" t="str">
        <f>IFERROR(__xludf.DUMMYFUNCTION("""COMPUTED_VALUE"""),"P724")</f>
        <v>P724</v>
      </c>
      <c r="G2436" s="1">
        <f>IFERROR(__xludf.DUMMYFUNCTION("""COMPUTED_VALUE"""),309.0)</f>
        <v>309</v>
      </c>
    </row>
    <row r="2437">
      <c r="A2437" s="1" t="str">
        <f t="shared" si="1"/>
        <v>EN P535 395</v>
      </c>
      <c r="C2437" s="1" t="str">
        <f t="shared" si="2"/>
        <v>PT P535</v>
      </c>
      <c r="E2437" s="1" t="str">
        <f>IFERROR(__xludf.DUMMYFUNCTION("SPLIT(A:A,"" "",TRUE,TRUE)"),"EN")</f>
        <v>EN</v>
      </c>
      <c r="F2437" s="1" t="str">
        <f>IFERROR(__xludf.DUMMYFUNCTION("""COMPUTED_VALUE"""),"P535")</f>
        <v>P535</v>
      </c>
      <c r="G2437" s="1">
        <f>IFERROR(__xludf.DUMMYFUNCTION("""COMPUTED_VALUE"""),395.0)</f>
        <v>395</v>
      </c>
    </row>
    <row r="2438">
      <c r="A2438" s="1" t="str">
        <f t="shared" si="1"/>
        <v>EN P3186 113</v>
      </c>
      <c r="C2438" s="1" t="str">
        <f t="shared" si="2"/>
        <v>PT P3186</v>
      </c>
      <c r="E2438" s="1" t="str">
        <f>IFERROR(__xludf.DUMMYFUNCTION("SPLIT(A:A,"" "",TRUE,TRUE)"),"EN")</f>
        <v>EN</v>
      </c>
      <c r="F2438" s="1" t="str">
        <f>IFERROR(__xludf.DUMMYFUNCTION("""COMPUTED_VALUE"""),"P3186")</f>
        <v>P3186</v>
      </c>
      <c r="G2438" s="1">
        <f>IFERROR(__xludf.DUMMYFUNCTION("""COMPUTED_VALUE"""),113.0)</f>
        <v>113</v>
      </c>
    </row>
    <row r="2439">
      <c r="A2439" s="1" t="str">
        <f t="shared" si="1"/>
        <v>EN P5487 64</v>
      </c>
      <c r="C2439" s="1" t="str">
        <f t="shared" si="2"/>
        <v>PT P5487</v>
      </c>
      <c r="E2439" s="1" t="str">
        <f>IFERROR(__xludf.DUMMYFUNCTION("SPLIT(A:A,"" "",TRUE,TRUE)"),"EN")</f>
        <v>EN</v>
      </c>
      <c r="F2439" s="1" t="str">
        <f>IFERROR(__xludf.DUMMYFUNCTION("""COMPUTED_VALUE"""),"P5487")</f>
        <v>P5487</v>
      </c>
      <c r="G2439" s="1">
        <f>IFERROR(__xludf.DUMMYFUNCTION("""COMPUTED_VALUE"""),64.0)</f>
        <v>64</v>
      </c>
    </row>
    <row r="2440">
      <c r="A2440" s="1" t="str">
        <f t="shared" si="1"/>
        <v>EN P5291 231</v>
      </c>
      <c r="C2440" s="1" t="str">
        <f t="shared" si="2"/>
        <v>PT P5291</v>
      </c>
      <c r="E2440" s="1" t="str">
        <f>IFERROR(__xludf.DUMMYFUNCTION("SPLIT(A:A,"" "",TRUE,TRUE)"),"EN")</f>
        <v>EN</v>
      </c>
      <c r="F2440" s="1" t="str">
        <f>IFERROR(__xludf.DUMMYFUNCTION("""COMPUTED_VALUE"""),"P5291")</f>
        <v>P5291</v>
      </c>
      <c r="G2440" s="1">
        <f>IFERROR(__xludf.DUMMYFUNCTION("""COMPUTED_VALUE"""),231.0)</f>
        <v>231</v>
      </c>
    </row>
    <row r="2441">
      <c r="A2441" s="1" t="str">
        <f t="shared" si="1"/>
        <v>EN P156 189</v>
      </c>
      <c r="C2441" s="1" t="str">
        <f t="shared" si="2"/>
        <v>PT P156</v>
      </c>
      <c r="E2441" s="1" t="str">
        <f>IFERROR(__xludf.DUMMYFUNCTION("SPLIT(A:A,"" "",TRUE,TRUE)"),"EN")</f>
        <v>EN</v>
      </c>
      <c r="F2441" s="1" t="str">
        <f>IFERROR(__xludf.DUMMYFUNCTION("""COMPUTED_VALUE"""),"P156")</f>
        <v>P156</v>
      </c>
      <c r="G2441" s="1">
        <f>IFERROR(__xludf.DUMMYFUNCTION("""COMPUTED_VALUE"""),189.0)</f>
        <v>189</v>
      </c>
    </row>
    <row r="2442">
      <c r="A2442" s="1" t="str">
        <f t="shared" si="1"/>
        <v>EN P2939 96</v>
      </c>
      <c r="C2442" s="1" t="str">
        <f t="shared" si="2"/>
        <v>PT P2939</v>
      </c>
      <c r="E2442" s="1" t="str">
        <f>IFERROR(__xludf.DUMMYFUNCTION("SPLIT(A:A,"" "",TRUE,TRUE)"),"EN")</f>
        <v>EN</v>
      </c>
      <c r="F2442" s="1" t="str">
        <f>IFERROR(__xludf.DUMMYFUNCTION("""COMPUTED_VALUE"""),"P2939")</f>
        <v>P2939</v>
      </c>
      <c r="G2442" s="1">
        <f>IFERROR(__xludf.DUMMYFUNCTION("""COMPUTED_VALUE"""),96.0)</f>
        <v>96</v>
      </c>
    </row>
    <row r="2443">
      <c r="A2443" s="1" t="str">
        <f t="shared" si="1"/>
        <v>EN P2922 164</v>
      </c>
      <c r="C2443" s="1" t="str">
        <f t="shared" si="2"/>
        <v>PT P2922</v>
      </c>
      <c r="E2443" s="1" t="str">
        <f>IFERROR(__xludf.DUMMYFUNCTION("SPLIT(A:A,"" "",TRUE,TRUE)"),"EN")</f>
        <v>EN</v>
      </c>
      <c r="F2443" s="1" t="str">
        <f>IFERROR(__xludf.DUMMYFUNCTION("""COMPUTED_VALUE"""),"P2922")</f>
        <v>P2922</v>
      </c>
      <c r="G2443" s="1">
        <f>IFERROR(__xludf.DUMMYFUNCTION("""COMPUTED_VALUE"""),164.0)</f>
        <v>164</v>
      </c>
    </row>
    <row r="2444">
      <c r="A2444" s="1" t="str">
        <f t="shared" si="1"/>
        <v>EN P5956 175</v>
      </c>
      <c r="C2444" s="1" t="str">
        <f t="shared" si="2"/>
        <v>PT P5956</v>
      </c>
      <c r="E2444" s="1" t="str">
        <f>IFERROR(__xludf.DUMMYFUNCTION("SPLIT(A:A,"" "",TRUE,TRUE)"),"EN")</f>
        <v>EN</v>
      </c>
      <c r="F2444" s="1" t="str">
        <f>IFERROR(__xludf.DUMMYFUNCTION("""COMPUTED_VALUE"""),"P5956")</f>
        <v>P5956</v>
      </c>
      <c r="G2444" s="1">
        <f>IFERROR(__xludf.DUMMYFUNCTION("""COMPUTED_VALUE"""),175.0)</f>
        <v>175</v>
      </c>
    </row>
    <row r="2445">
      <c r="A2445" s="1" t="str">
        <f t="shared" si="1"/>
        <v>EN P1278 243</v>
      </c>
      <c r="C2445" s="1" t="str">
        <f t="shared" si="2"/>
        <v>PT P1278</v>
      </c>
      <c r="E2445" s="1" t="str">
        <f>IFERROR(__xludf.DUMMYFUNCTION("SPLIT(A:A,"" "",TRUE,TRUE)"),"EN")</f>
        <v>EN</v>
      </c>
      <c r="F2445" s="1" t="str">
        <f>IFERROR(__xludf.DUMMYFUNCTION("""COMPUTED_VALUE"""),"P1278")</f>
        <v>P1278</v>
      </c>
      <c r="G2445" s="1">
        <f>IFERROR(__xludf.DUMMYFUNCTION("""COMPUTED_VALUE"""),243.0)</f>
        <v>243</v>
      </c>
    </row>
    <row r="2446">
      <c r="A2446" s="1" t="str">
        <f t="shared" si="1"/>
        <v>EN P2312 228</v>
      </c>
      <c r="C2446" s="1" t="str">
        <f t="shared" si="2"/>
        <v>PT P2312</v>
      </c>
      <c r="E2446" s="1" t="str">
        <f>IFERROR(__xludf.DUMMYFUNCTION("SPLIT(A:A,"" "",TRUE,TRUE)"),"EN")</f>
        <v>EN</v>
      </c>
      <c r="F2446" s="1" t="str">
        <f>IFERROR(__xludf.DUMMYFUNCTION("""COMPUTED_VALUE"""),"P2312")</f>
        <v>P2312</v>
      </c>
      <c r="G2446" s="1">
        <f>IFERROR(__xludf.DUMMYFUNCTION("""COMPUTED_VALUE"""),228.0)</f>
        <v>228</v>
      </c>
    </row>
    <row r="2447">
      <c r="A2447" s="1" t="str">
        <f t="shared" si="1"/>
        <v>EN P3432 144</v>
      </c>
      <c r="C2447" s="1" t="str">
        <f t="shared" si="2"/>
        <v>PT P3432</v>
      </c>
      <c r="E2447" s="1" t="str">
        <f>IFERROR(__xludf.DUMMYFUNCTION("SPLIT(A:A,"" "",TRUE,TRUE)"),"EN")</f>
        <v>EN</v>
      </c>
      <c r="F2447" s="1" t="str">
        <f>IFERROR(__xludf.DUMMYFUNCTION("""COMPUTED_VALUE"""),"P3432")</f>
        <v>P3432</v>
      </c>
      <c r="G2447" s="1">
        <f>IFERROR(__xludf.DUMMYFUNCTION("""COMPUTED_VALUE"""),144.0)</f>
        <v>144</v>
      </c>
    </row>
    <row r="2448">
      <c r="A2448" s="1" t="str">
        <f t="shared" si="1"/>
        <v>EN P3253 397</v>
      </c>
      <c r="C2448" s="1" t="str">
        <f t="shared" si="2"/>
        <v>PT P3253</v>
      </c>
      <c r="E2448" s="1" t="str">
        <f>IFERROR(__xludf.DUMMYFUNCTION("SPLIT(A:A,"" "",TRUE,TRUE)"),"EN")</f>
        <v>EN</v>
      </c>
      <c r="F2448" s="1" t="str">
        <f>IFERROR(__xludf.DUMMYFUNCTION("""COMPUTED_VALUE"""),"P3253")</f>
        <v>P3253</v>
      </c>
      <c r="G2448" s="1">
        <f>IFERROR(__xludf.DUMMYFUNCTION("""COMPUTED_VALUE"""),397.0)</f>
        <v>397</v>
      </c>
    </row>
    <row r="2449">
      <c r="A2449" s="1" t="str">
        <f t="shared" si="1"/>
        <v>EN P2719 26</v>
      </c>
      <c r="C2449" s="1" t="str">
        <f t="shared" si="2"/>
        <v>PT P2719</v>
      </c>
      <c r="E2449" s="1" t="str">
        <f>IFERROR(__xludf.DUMMYFUNCTION("SPLIT(A:A,"" "",TRUE,TRUE)"),"EN")</f>
        <v>EN</v>
      </c>
      <c r="F2449" s="1" t="str">
        <f>IFERROR(__xludf.DUMMYFUNCTION("""COMPUTED_VALUE"""),"P2719")</f>
        <v>P2719</v>
      </c>
      <c r="G2449" s="1">
        <f>IFERROR(__xludf.DUMMYFUNCTION("""COMPUTED_VALUE"""),26.0)</f>
        <v>26</v>
      </c>
    </row>
    <row r="2450">
      <c r="A2450" s="1" t="str">
        <f t="shared" si="1"/>
        <v>EN P4658 349</v>
      </c>
      <c r="C2450" s="1" t="str">
        <f t="shared" si="2"/>
        <v>PT P4658</v>
      </c>
      <c r="E2450" s="1" t="str">
        <f>IFERROR(__xludf.DUMMYFUNCTION("SPLIT(A:A,"" "",TRUE,TRUE)"),"EN")</f>
        <v>EN</v>
      </c>
      <c r="F2450" s="1" t="str">
        <f>IFERROR(__xludf.DUMMYFUNCTION("""COMPUTED_VALUE"""),"P4658")</f>
        <v>P4658</v>
      </c>
      <c r="G2450" s="1">
        <f>IFERROR(__xludf.DUMMYFUNCTION("""COMPUTED_VALUE"""),349.0)</f>
        <v>349</v>
      </c>
    </row>
    <row r="2451">
      <c r="A2451" s="1" t="str">
        <f t="shared" si="1"/>
        <v>EN P5484 224</v>
      </c>
      <c r="C2451" s="1" t="str">
        <f t="shared" si="2"/>
        <v>PT P5484</v>
      </c>
      <c r="E2451" s="1" t="str">
        <f>IFERROR(__xludf.DUMMYFUNCTION("SPLIT(A:A,"" "",TRUE,TRUE)"),"EN")</f>
        <v>EN</v>
      </c>
      <c r="F2451" s="1" t="str">
        <f>IFERROR(__xludf.DUMMYFUNCTION("""COMPUTED_VALUE"""),"P5484")</f>
        <v>P5484</v>
      </c>
      <c r="G2451" s="1">
        <f>IFERROR(__xludf.DUMMYFUNCTION("""COMPUTED_VALUE"""),224.0)</f>
        <v>224</v>
      </c>
    </row>
    <row r="2452">
      <c r="A2452" s="1" t="str">
        <f t="shared" si="1"/>
        <v>EN P5595 37</v>
      </c>
      <c r="C2452" s="1" t="str">
        <f t="shared" si="2"/>
        <v>PT P5595</v>
      </c>
      <c r="E2452" s="1" t="str">
        <f>IFERROR(__xludf.DUMMYFUNCTION("SPLIT(A:A,"" "",TRUE,TRUE)"),"EN")</f>
        <v>EN</v>
      </c>
      <c r="F2452" s="1" t="str">
        <f>IFERROR(__xludf.DUMMYFUNCTION("""COMPUTED_VALUE"""),"P5595")</f>
        <v>P5595</v>
      </c>
      <c r="G2452" s="1">
        <f>IFERROR(__xludf.DUMMYFUNCTION("""COMPUTED_VALUE"""),37.0)</f>
        <v>37</v>
      </c>
    </row>
    <row r="2453">
      <c r="A2453" s="1" t="str">
        <f t="shared" si="1"/>
        <v>EN P1366 147</v>
      </c>
      <c r="C2453" s="1" t="str">
        <f t="shared" si="2"/>
        <v>PT P1366</v>
      </c>
      <c r="E2453" s="1" t="str">
        <f>IFERROR(__xludf.DUMMYFUNCTION("SPLIT(A:A,"" "",TRUE,TRUE)"),"EN")</f>
        <v>EN</v>
      </c>
      <c r="F2453" s="1" t="str">
        <f>IFERROR(__xludf.DUMMYFUNCTION("""COMPUTED_VALUE"""),"P1366")</f>
        <v>P1366</v>
      </c>
      <c r="G2453" s="1">
        <f>IFERROR(__xludf.DUMMYFUNCTION("""COMPUTED_VALUE"""),147.0)</f>
        <v>147</v>
      </c>
    </row>
    <row r="2454">
      <c r="A2454" s="1" t="str">
        <f t="shared" si="1"/>
        <v>EN P1352 224</v>
      </c>
      <c r="C2454" s="1" t="str">
        <f t="shared" si="2"/>
        <v>PT P1352</v>
      </c>
      <c r="E2454" s="1" t="str">
        <f>IFERROR(__xludf.DUMMYFUNCTION("SPLIT(A:A,"" "",TRUE,TRUE)"),"EN")</f>
        <v>EN</v>
      </c>
      <c r="F2454" s="1" t="str">
        <f>IFERROR(__xludf.DUMMYFUNCTION("""COMPUTED_VALUE"""),"P1352")</f>
        <v>P1352</v>
      </c>
      <c r="G2454" s="1">
        <f>IFERROR(__xludf.DUMMYFUNCTION("""COMPUTED_VALUE"""),224.0)</f>
        <v>224</v>
      </c>
    </row>
    <row r="2455">
      <c r="A2455" s="1" t="str">
        <f t="shared" si="1"/>
        <v>EN P791 381</v>
      </c>
      <c r="C2455" s="1" t="str">
        <f t="shared" si="2"/>
        <v>PT P791</v>
      </c>
      <c r="E2455" s="1" t="str">
        <f>IFERROR(__xludf.DUMMYFUNCTION("SPLIT(A:A,"" "",TRUE,TRUE)"),"EN")</f>
        <v>EN</v>
      </c>
      <c r="F2455" s="1" t="str">
        <f>IFERROR(__xludf.DUMMYFUNCTION("""COMPUTED_VALUE"""),"P791")</f>
        <v>P791</v>
      </c>
      <c r="G2455" s="1">
        <f>IFERROR(__xludf.DUMMYFUNCTION("""COMPUTED_VALUE"""),381.0)</f>
        <v>381</v>
      </c>
    </row>
    <row r="2456">
      <c r="A2456" s="1" t="str">
        <f t="shared" si="1"/>
        <v>EN P3219 97</v>
      </c>
      <c r="C2456" s="1" t="str">
        <f t="shared" si="2"/>
        <v>PT P3219</v>
      </c>
      <c r="E2456" s="1" t="str">
        <f>IFERROR(__xludf.DUMMYFUNCTION("SPLIT(A:A,"" "",TRUE,TRUE)"),"EN")</f>
        <v>EN</v>
      </c>
      <c r="F2456" s="1" t="str">
        <f>IFERROR(__xludf.DUMMYFUNCTION("""COMPUTED_VALUE"""),"P3219")</f>
        <v>P3219</v>
      </c>
      <c r="G2456" s="1">
        <f>IFERROR(__xludf.DUMMYFUNCTION("""COMPUTED_VALUE"""),97.0)</f>
        <v>97</v>
      </c>
    </row>
    <row r="2457">
      <c r="A2457" s="1" t="str">
        <f t="shared" si="1"/>
        <v>EN P2098 66</v>
      </c>
      <c r="C2457" s="1" t="str">
        <f t="shared" si="2"/>
        <v>PT P2098</v>
      </c>
      <c r="E2457" s="1" t="str">
        <f>IFERROR(__xludf.DUMMYFUNCTION("SPLIT(A:A,"" "",TRUE,TRUE)"),"EN")</f>
        <v>EN</v>
      </c>
      <c r="F2457" s="1" t="str">
        <f>IFERROR(__xludf.DUMMYFUNCTION("""COMPUTED_VALUE"""),"P2098")</f>
        <v>P2098</v>
      </c>
      <c r="G2457" s="1">
        <f>IFERROR(__xludf.DUMMYFUNCTION("""COMPUTED_VALUE"""),66.0)</f>
        <v>66</v>
      </c>
    </row>
    <row r="2458">
      <c r="A2458" s="1" t="str">
        <f t="shared" si="1"/>
        <v>EN P1017 299</v>
      </c>
      <c r="C2458" s="1" t="str">
        <f t="shared" si="2"/>
        <v>PT P1017</v>
      </c>
      <c r="E2458" s="1" t="str">
        <f>IFERROR(__xludf.DUMMYFUNCTION("SPLIT(A:A,"" "",TRUE,TRUE)"),"EN")</f>
        <v>EN</v>
      </c>
      <c r="F2458" s="1" t="str">
        <f>IFERROR(__xludf.DUMMYFUNCTION("""COMPUTED_VALUE"""),"P1017")</f>
        <v>P1017</v>
      </c>
      <c r="G2458" s="1">
        <f>IFERROR(__xludf.DUMMYFUNCTION("""COMPUTED_VALUE"""),299.0)</f>
        <v>299</v>
      </c>
    </row>
    <row r="2459">
      <c r="A2459" s="1" t="str">
        <f t="shared" si="1"/>
        <v>EN P6 74</v>
      </c>
      <c r="C2459" s="1" t="str">
        <f t="shared" si="2"/>
        <v>PT P6</v>
      </c>
      <c r="E2459" s="1" t="str">
        <f>IFERROR(__xludf.DUMMYFUNCTION("SPLIT(A:A,"" "",TRUE,TRUE)"),"EN")</f>
        <v>EN</v>
      </c>
      <c r="F2459" s="1" t="str">
        <f>IFERROR(__xludf.DUMMYFUNCTION("""COMPUTED_VALUE"""),"P6")</f>
        <v>P6</v>
      </c>
      <c r="G2459" s="1">
        <f>IFERROR(__xludf.DUMMYFUNCTION("""COMPUTED_VALUE"""),74.0)</f>
        <v>74</v>
      </c>
    </row>
    <row r="2460">
      <c r="A2460" s="1" t="str">
        <f t="shared" si="1"/>
        <v>EN P713 117</v>
      </c>
      <c r="C2460" s="1" t="str">
        <f t="shared" si="2"/>
        <v>PT P713</v>
      </c>
      <c r="E2460" s="1" t="str">
        <f>IFERROR(__xludf.DUMMYFUNCTION("SPLIT(A:A,"" "",TRUE,TRUE)"),"EN")</f>
        <v>EN</v>
      </c>
      <c r="F2460" s="1" t="str">
        <f>IFERROR(__xludf.DUMMYFUNCTION("""COMPUTED_VALUE"""),"P713")</f>
        <v>P713</v>
      </c>
      <c r="G2460" s="1">
        <f>IFERROR(__xludf.DUMMYFUNCTION("""COMPUTED_VALUE"""),117.0)</f>
        <v>117</v>
      </c>
    </row>
    <row r="2461">
      <c r="A2461" s="1" t="str">
        <f t="shared" si="1"/>
        <v>EN P2110 191</v>
      </c>
      <c r="C2461" s="1" t="str">
        <f t="shared" si="2"/>
        <v>PT P2110</v>
      </c>
      <c r="E2461" s="1" t="str">
        <f>IFERROR(__xludf.DUMMYFUNCTION("SPLIT(A:A,"" "",TRUE,TRUE)"),"EN")</f>
        <v>EN</v>
      </c>
      <c r="F2461" s="1" t="str">
        <f>IFERROR(__xludf.DUMMYFUNCTION("""COMPUTED_VALUE"""),"P2110")</f>
        <v>P2110</v>
      </c>
      <c r="G2461" s="1">
        <f>IFERROR(__xludf.DUMMYFUNCTION("""COMPUTED_VALUE"""),191.0)</f>
        <v>191</v>
      </c>
    </row>
    <row r="2462">
      <c r="A2462" s="1" t="str">
        <f t="shared" si="1"/>
        <v>EN P4566 169</v>
      </c>
      <c r="C2462" s="1" t="str">
        <f t="shared" si="2"/>
        <v>PT P4566</v>
      </c>
      <c r="E2462" s="1" t="str">
        <f>IFERROR(__xludf.DUMMYFUNCTION("SPLIT(A:A,"" "",TRUE,TRUE)"),"EN")</f>
        <v>EN</v>
      </c>
      <c r="F2462" s="1" t="str">
        <f>IFERROR(__xludf.DUMMYFUNCTION("""COMPUTED_VALUE"""),"P4566")</f>
        <v>P4566</v>
      </c>
      <c r="G2462" s="1">
        <f>IFERROR(__xludf.DUMMYFUNCTION("""COMPUTED_VALUE"""),169.0)</f>
        <v>169</v>
      </c>
    </row>
    <row r="2463">
      <c r="A2463" s="1" t="str">
        <f t="shared" si="1"/>
        <v>EN P2735 167</v>
      </c>
      <c r="C2463" s="1" t="str">
        <f t="shared" si="2"/>
        <v>PT P2735</v>
      </c>
      <c r="E2463" s="1" t="str">
        <f>IFERROR(__xludf.DUMMYFUNCTION("SPLIT(A:A,"" "",TRUE,TRUE)"),"EN")</f>
        <v>EN</v>
      </c>
      <c r="F2463" s="1" t="str">
        <f>IFERROR(__xludf.DUMMYFUNCTION("""COMPUTED_VALUE"""),"P2735")</f>
        <v>P2735</v>
      </c>
      <c r="G2463" s="1">
        <f>IFERROR(__xludf.DUMMYFUNCTION("""COMPUTED_VALUE"""),167.0)</f>
        <v>167</v>
      </c>
    </row>
    <row r="2464">
      <c r="A2464" s="1" t="str">
        <f t="shared" si="1"/>
        <v>EN P2974 1</v>
      </c>
      <c r="C2464" s="1" t="str">
        <f t="shared" si="2"/>
        <v>PT P2974</v>
      </c>
      <c r="E2464" s="1" t="str">
        <f>IFERROR(__xludf.DUMMYFUNCTION("SPLIT(A:A,"" "",TRUE,TRUE)"),"EN")</f>
        <v>EN</v>
      </c>
      <c r="F2464" s="1" t="str">
        <f>IFERROR(__xludf.DUMMYFUNCTION("""COMPUTED_VALUE"""),"P2974")</f>
        <v>P2974</v>
      </c>
      <c r="G2464" s="1">
        <f>IFERROR(__xludf.DUMMYFUNCTION("""COMPUTED_VALUE"""),1.0)</f>
        <v>1</v>
      </c>
    </row>
    <row r="2465">
      <c r="A2465" s="1" t="str">
        <f t="shared" si="1"/>
        <v>EN P3863 206</v>
      </c>
      <c r="C2465" s="1" t="str">
        <f t="shared" si="2"/>
        <v>PT P3863</v>
      </c>
      <c r="E2465" s="1" t="str">
        <f>IFERROR(__xludf.DUMMYFUNCTION("SPLIT(A:A,"" "",TRUE,TRUE)"),"EN")</f>
        <v>EN</v>
      </c>
      <c r="F2465" s="1" t="str">
        <f>IFERROR(__xludf.DUMMYFUNCTION("""COMPUTED_VALUE"""),"P3863")</f>
        <v>P3863</v>
      </c>
      <c r="G2465" s="1">
        <f>IFERROR(__xludf.DUMMYFUNCTION("""COMPUTED_VALUE"""),206.0)</f>
        <v>206</v>
      </c>
    </row>
    <row r="2466">
      <c r="A2466" s="1" t="str">
        <f t="shared" si="1"/>
        <v>EN P1656 226</v>
      </c>
      <c r="C2466" s="1" t="str">
        <f t="shared" si="2"/>
        <v>PT P1656</v>
      </c>
      <c r="E2466" s="1" t="str">
        <f>IFERROR(__xludf.DUMMYFUNCTION("SPLIT(A:A,"" "",TRUE,TRUE)"),"EN")</f>
        <v>EN</v>
      </c>
      <c r="F2466" s="1" t="str">
        <f>IFERROR(__xludf.DUMMYFUNCTION("""COMPUTED_VALUE"""),"P1656")</f>
        <v>P1656</v>
      </c>
      <c r="G2466" s="1">
        <f>IFERROR(__xludf.DUMMYFUNCTION("""COMPUTED_VALUE"""),226.0)</f>
        <v>226</v>
      </c>
    </row>
    <row r="2467">
      <c r="A2467" s="1" t="str">
        <f t="shared" si="1"/>
        <v>EN P2843 153</v>
      </c>
      <c r="C2467" s="1" t="str">
        <f t="shared" si="2"/>
        <v>PT P2843</v>
      </c>
      <c r="E2467" s="1" t="str">
        <f>IFERROR(__xludf.DUMMYFUNCTION("SPLIT(A:A,"" "",TRUE,TRUE)"),"EN")</f>
        <v>EN</v>
      </c>
      <c r="F2467" s="1" t="str">
        <f>IFERROR(__xludf.DUMMYFUNCTION("""COMPUTED_VALUE"""),"P2843")</f>
        <v>P2843</v>
      </c>
      <c r="G2467" s="1">
        <f>IFERROR(__xludf.DUMMYFUNCTION("""COMPUTED_VALUE"""),153.0)</f>
        <v>153</v>
      </c>
    </row>
    <row r="2468">
      <c r="A2468" s="1" t="str">
        <f t="shared" si="1"/>
        <v>EN P924 93</v>
      </c>
      <c r="C2468" s="1" t="str">
        <f t="shared" si="2"/>
        <v>PT P924</v>
      </c>
      <c r="E2468" s="1" t="str">
        <f>IFERROR(__xludf.DUMMYFUNCTION("SPLIT(A:A,"" "",TRUE,TRUE)"),"EN")</f>
        <v>EN</v>
      </c>
      <c r="F2468" s="1" t="str">
        <f>IFERROR(__xludf.DUMMYFUNCTION("""COMPUTED_VALUE"""),"P924")</f>
        <v>P924</v>
      </c>
      <c r="G2468" s="1">
        <f>IFERROR(__xludf.DUMMYFUNCTION("""COMPUTED_VALUE"""),93.0)</f>
        <v>93</v>
      </c>
    </row>
    <row r="2469">
      <c r="A2469" s="1" t="str">
        <f t="shared" si="1"/>
        <v>EN P4357 380</v>
      </c>
      <c r="C2469" s="1" t="str">
        <f t="shared" si="2"/>
        <v>PT P4357</v>
      </c>
      <c r="E2469" s="1" t="str">
        <f>IFERROR(__xludf.DUMMYFUNCTION("SPLIT(A:A,"" "",TRUE,TRUE)"),"EN")</f>
        <v>EN</v>
      </c>
      <c r="F2469" s="1" t="str">
        <f>IFERROR(__xludf.DUMMYFUNCTION("""COMPUTED_VALUE"""),"P4357")</f>
        <v>P4357</v>
      </c>
      <c r="G2469" s="1">
        <f>IFERROR(__xludf.DUMMYFUNCTION("""COMPUTED_VALUE"""),380.0)</f>
        <v>380</v>
      </c>
    </row>
    <row r="2470">
      <c r="A2470" s="1" t="str">
        <f t="shared" si="1"/>
        <v>EN P5624 79</v>
      </c>
      <c r="C2470" s="1" t="str">
        <f t="shared" si="2"/>
        <v>PT P5624</v>
      </c>
      <c r="E2470" s="1" t="str">
        <f>IFERROR(__xludf.DUMMYFUNCTION("SPLIT(A:A,"" "",TRUE,TRUE)"),"EN")</f>
        <v>EN</v>
      </c>
      <c r="F2470" s="1" t="str">
        <f>IFERROR(__xludf.DUMMYFUNCTION("""COMPUTED_VALUE"""),"P5624")</f>
        <v>P5624</v>
      </c>
      <c r="G2470" s="1">
        <f>IFERROR(__xludf.DUMMYFUNCTION("""COMPUTED_VALUE"""),79.0)</f>
        <v>79</v>
      </c>
    </row>
    <row r="2471">
      <c r="A2471" s="1" t="str">
        <f t="shared" si="1"/>
        <v>EN P1501 264</v>
      </c>
      <c r="C2471" s="1" t="str">
        <f t="shared" si="2"/>
        <v>PT P1501</v>
      </c>
      <c r="E2471" s="1" t="str">
        <f>IFERROR(__xludf.DUMMYFUNCTION("SPLIT(A:A,"" "",TRUE,TRUE)"),"EN")</f>
        <v>EN</v>
      </c>
      <c r="F2471" s="1" t="str">
        <f>IFERROR(__xludf.DUMMYFUNCTION("""COMPUTED_VALUE"""),"P1501")</f>
        <v>P1501</v>
      </c>
      <c r="G2471" s="1">
        <f>IFERROR(__xludf.DUMMYFUNCTION("""COMPUTED_VALUE"""),264.0)</f>
        <v>264</v>
      </c>
    </row>
    <row r="2472">
      <c r="A2472" s="1" t="str">
        <f t="shared" si="1"/>
        <v>EN P4821 344</v>
      </c>
      <c r="C2472" s="1" t="str">
        <f t="shared" si="2"/>
        <v>PT P4821</v>
      </c>
      <c r="E2472" s="1" t="str">
        <f>IFERROR(__xludf.DUMMYFUNCTION("SPLIT(A:A,"" "",TRUE,TRUE)"),"EN")</f>
        <v>EN</v>
      </c>
      <c r="F2472" s="1" t="str">
        <f>IFERROR(__xludf.DUMMYFUNCTION("""COMPUTED_VALUE"""),"P4821")</f>
        <v>P4821</v>
      </c>
      <c r="G2472" s="1">
        <f>IFERROR(__xludf.DUMMYFUNCTION("""COMPUTED_VALUE"""),344.0)</f>
        <v>344</v>
      </c>
    </row>
    <row r="2473">
      <c r="A2473" s="1" t="str">
        <f t="shared" si="1"/>
        <v>EN P5947 317</v>
      </c>
      <c r="C2473" s="1" t="str">
        <f t="shared" si="2"/>
        <v>PT P5947</v>
      </c>
      <c r="E2473" s="1" t="str">
        <f>IFERROR(__xludf.DUMMYFUNCTION("SPLIT(A:A,"" "",TRUE,TRUE)"),"EN")</f>
        <v>EN</v>
      </c>
      <c r="F2473" s="1" t="str">
        <f>IFERROR(__xludf.DUMMYFUNCTION("""COMPUTED_VALUE"""),"P5947")</f>
        <v>P5947</v>
      </c>
      <c r="G2473" s="1">
        <f>IFERROR(__xludf.DUMMYFUNCTION("""COMPUTED_VALUE"""),317.0)</f>
        <v>317</v>
      </c>
    </row>
    <row r="2474">
      <c r="A2474" s="1" t="str">
        <f t="shared" si="1"/>
        <v>EN P1508 203</v>
      </c>
      <c r="C2474" s="1" t="str">
        <f t="shared" si="2"/>
        <v>PT P1508</v>
      </c>
      <c r="E2474" s="1" t="str">
        <f>IFERROR(__xludf.DUMMYFUNCTION("SPLIT(A:A,"" "",TRUE,TRUE)"),"EN")</f>
        <v>EN</v>
      </c>
      <c r="F2474" s="1" t="str">
        <f>IFERROR(__xludf.DUMMYFUNCTION("""COMPUTED_VALUE"""),"P1508")</f>
        <v>P1508</v>
      </c>
      <c r="G2474" s="1">
        <f>IFERROR(__xludf.DUMMYFUNCTION("""COMPUTED_VALUE"""),203.0)</f>
        <v>203</v>
      </c>
    </row>
    <row r="2475">
      <c r="A2475" s="1" t="str">
        <f t="shared" si="1"/>
        <v>EN P1945 186</v>
      </c>
      <c r="C2475" s="1" t="str">
        <f t="shared" si="2"/>
        <v>PT P1945</v>
      </c>
      <c r="E2475" s="1" t="str">
        <f>IFERROR(__xludf.DUMMYFUNCTION("SPLIT(A:A,"" "",TRUE,TRUE)"),"EN")</f>
        <v>EN</v>
      </c>
      <c r="F2475" s="1" t="str">
        <f>IFERROR(__xludf.DUMMYFUNCTION("""COMPUTED_VALUE"""),"P1945")</f>
        <v>P1945</v>
      </c>
      <c r="G2475" s="1">
        <f>IFERROR(__xludf.DUMMYFUNCTION("""COMPUTED_VALUE"""),186.0)</f>
        <v>186</v>
      </c>
    </row>
    <row r="2476">
      <c r="A2476" s="1" t="str">
        <f t="shared" si="1"/>
        <v>EN P500 293</v>
      </c>
      <c r="C2476" s="1" t="str">
        <f t="shared" si="2"/>
        <v>PT P500</v>
      </c>
      <c r="E2476" s="1" t="str">
        <f>IFERROR(__xludf.DUMMYFUNCTION("SPLIT(A:A,"" "",TRUE,TRUE)"),"EN")</f>
        <v>EN</v>
      </c>
      <c r="F2476" s="1" t="str">
        <f>IFERROR(__xludf.DUMMYFUNCTION("""COMPUTED_VALUE"""),"P500")</f>
        <v>P500</v>
      </c>
      <c r="G2476" s="1">
        <f>IFERROR(__xludf.DUMMYFUNCTION("""COMPUTED_VALUE"""),293.0)</f>
        <v>293</v>
      </c>
    </row>
    <row r="2477">
      <c r="A2477" s="1" t="str">
        <f t="shared" si="1"/>
        <v>EN P5401 80</v>
      </c>
      <c r="C2477" s="1" t="str">
        <f t="shared" si="2"/>
        <v>PT P5401</v>
      </c>
      <c r="E2477" s="1" t="str">
        <f>IFERROR(__xludf.DUMMYFUNCTION("SPLIT(A:A,"" "",TRUE,TRUE)"),"EN")</f>
        <v>EN</v>
      </c>
      <c r="F2477" s="1" t="str">
        <f>IFERROR(__xludf.DUMMYFUNCTION("""COMPUTED_VALUE"""),"P5401")</f>
        <v>P5401</v>
      </c>
      <c r="G2477" s="1">
        <f>IFERROR(__xludf.DUMMYFUNCTION("""COMPUTED_VALUE"""),80.0)</f>
        <v>80</v>
      </c>
    </row>
    <row r="2478">
      <c r="A2478" s="1" t="str">
        <f t="shared" si="1"/>
        <v>EN P1222 203</v>
      </c>
      <c r="C2478" s="1" t="str">
        <f t="shared" si="2"/>
        <v>PT P1222</v>
      </c>
      <c r="E2478" s="1" t="str">
        <f>IFERROR(__xludf.DUMMYFUNCTION("SPLIT(A:A,"" "",TRUE,TRUE)"),"EN")</f>
        <v>EN</v>
      </c>
      <c r="F2478" s="1" t="str">
        <f>IFERROR(__xludf.DUMMYFUNCTION("""COMPUTED_VALUE"""),"P1222")</f>
        <v>P1222</v>
      </c>
      <c r="G2478" s="1">
        <f>IFERROR(__xludf.DUMMYFUNCTION("""COMPUTED_VALUE"""),203.0)</f>
        <v>203</v>
      </c>
    </row>
    <row r="2479">
      <c r="A2479" s="1" t="str">
        <f t="shared" si="1"/>
        <v>EN P3397 176</v>
      </c>
      <c r="C2479" s="1" t="str">
        <f t="shared" si="2"/>
        <v>PT P3397</v>
      </c>
      <c r="E2479" s="1" t="str">
        <f>IFERROR(__xludf.DUMMYFUNCTION("SPLIT(A:A,"" "",TRUE,TRUE)"),"EN")</f>
        <v>EN</v>
      </c>
      <c r="F2479" s="1" t="str">
        <f>IFERROR(__xludf.DUMMYFUNCTION("""COMPUTED_VALUE"""),"P3397")</f>
        <v>P3397</v>
      </c>
      <c r="G2479" s="1">
        <f>IFERROR(__xludf.DUMMYFUNCTION("""COMPUTED_VALUE"""),176.0)</f>
        <v>176</v>
      </c>
    </row>
    <row r="2480">
      <c r="A2480" s="1" t="str">
        <f t="shared" si="1"/>
        <v>EN P5389 93</v>
      </c>
      <c r="C2480" s="1" t="str">
        <f t="shared" si="2"/>
        <v>PT P5389</v>
      </c>
      <c r="E2480" s="1" t="str">
        <f>IFERROR(__xludf.DUMMYFUNCTION("SPLIT(A:A,"" "",TRUE,TRUE)"),"EN")</f>
        <v>EN</v>
      </c>
      <c r="F2480" s="1" t="str">
        <f>IFERROR(__xludf.DUMMYFUNCTION("""COMPUTED_VALUE"""),"P5389")</f>
        <v>P5389</v>
      </c>
      <c r="G2480" s="1">
        <f>IFERROR(__xludf.DUMMYFUNCTION("""COMPUTED_VALUE"""),93.0)</f>
        <v>93</v>
      </c>
    </row>
    <row r="2481">
      <c r="A2481" s="1" t="str">
        <f t="shared" si="1"/>
        <v>EN P3432 368</v>
      </c>
      <c r="C2481" s="1" t="str">
        <f t="shared" si="2"/>
        <v>PT P3432</v>
      </c>
      <c r="E2481" s="1" t="str">
        <f>IFERROR(__xludf.DUMMYFUNCTION("SPLIT(A:A,"" "",TRUE,TRUE)"),"EN")</f>
        <v>EN</v>
      </c>
      <c r="F2481" s="1" t="str">
        <f>IFERROR(__xludf.DUMMYFUNCTION("""COMPUTED_VALUE"""),"P3432")</f>
        <v>P3432</v>
      </c>
      <c r="G2481" s="1">
        <f>IFERROR(__xludf.DUMMYFUNCTION("""COMPUTED_VALUE"""),368.0)</f>
        <v>368</v>
      </c>
    </row>
    <row r="2482">
      <c r="A2482" s="1" t="str">
        <f t="shared" si="1"/>
        <v>EN P5487 380</v>
      </c>
      <c r="C2482" s="1" t="str">
        <f t="shared" si="2"/>
        <v>PT P5487</v>
      </c>
      <c r="E2482" s="1" t="str">
        <f>IFERROR(__xludf.DUMMYFUNCTION("SPLIT(A:A,"" "",TRUE,TRUE)"),"EN")</f>
        <v>EN</v>
      </c>
      <c r="F2482" s="1" t="str">
        <f>IFERROR(__xludf.DUMMYFUNCTION("""COMPUTED_VALUE"""),"P5487")</f>
        <v>P5487</v>
      </c>
      <c r="G2482" s="1">
        <f>IFERROR(__xludf.DUMMYFUNCTION("""COMPUTED_VALUE"""),380.0)</f>
        <v>380</v>
      </c>
    </row>
    <row r="2483">
      <c r="A2483" s="1" t="str">
        <f t="shared" si="1"/>
        <v>EN P1122 73</v>
      </c>
      <c r="C2483" s="1" t="str">
        <f t="shared" si="2"/>
        <v>PT P1122</v>
      </c>
      <c r="E2483" s="1" t="str">
        <f>IFERROR(__xludf.DUMMYFUNCTION("SPLIT(A:A,"" "",TRUE,TRUE)"),"EN")</f>
        <v>EN</v>
      </c>
      <c r="F2483" s="1" t="str">
        <f>IFERROR(__xludf.DUMMYFUNCTION("""COMPUTED_VALUE"""),"P1122")</f>
        <v>P1122</v>
      </c>
      <c r="G2483" s="1">
        <f>IFERROR(__xludf.DUMMYFUNCTION("""COMPUTED_VALUE"""),73.0)</f>
        <v>73</v>
      </c>
    </row>
    <row r="2484">
      <c r="A2484" s="1" t="str">
        <f t="shared" si="1"/>
        <v>EN P620 98</v>
      </c>
      <c r="C2484" s="1" t="str">
        <f t="shared" si="2"/>
        <v>PT P620</v>
      </c>
      <c r="E2484" s="1" t="str">
        <f>IFERROR(__xludf.DUMMYFUNCTION("SPLIT(A:A,"" "",TRUE,TRUE)"),"EN")</f>
        <v>EN</v>
      </c>
      <c r="F2484" s="1" t="str">
        <f>IFERROR(__xludf.DUMMYFUNCTION("""COMPUTED_VALUE"""),"P620")</f>
        <v>P620</v>
      </c>
      <c r="G2484" s="1">
        <f>IFERROR(__xludf.DUMMYFUNCTION("""COMPUTED_VALUE"""),98.0)</f>
        <v>98</v>
      </c>
    </row>
    <row r="2485">
      <c r="A2485" s="1" t="str">
        <f t="shared" si="1"/>
        <v>EN P393 77</v>
      </c>
      <c r="C2485" s="1" t="str">
        <f t="shared" si="2"/>
        <v>PT P393</v>
      </c>
      <c r="E2485" s="1" t="str">
        <f>IFERROR(__xludf.DUMMYFUNCTION("SPLIT(A:A,"" "",TRUE,TRUE)"),"EN")</f>
        <v>EN</v>
      </c>
      <c r="F2485" s="1" t="str">
        <f>IFERROR(__xludf.DUMMYFUNCTION("""COMPUTED_VALUE"""),"P393")</f>
        <v>P393</v>
      </c>
      <c r="G2485" s="1">
        <f>IFERROR(__xludf.DUMMYFUNCTION("""COMPUTED_VALUE"""),77.0)</f>
        <v>77</v>
      </c>
    </row>
    <row r="2486">
      <c r="A2486" s="1" t="str">
        <f t="shared" si="1"/>
        <v>EN P3591 153</v>
      </c>
      <c r="C2486" s="1" t="str">
        <f t="shared" si="2"/>
        <v>PT P3591</v>
      </c>
      <c r="E2486" s="1" t="str">
        <f>IFERROR(__xludf.DUMMYFUNCTION("SPLIT(A:A,"" "",TRUE,TRUE)"),"EN")</f>
        <v>EN</v>
      </c>
      <c r="F2486" s="1" t="str">
        <f>IFERROR(__xludf.DUMMYFUNCTION("""COMPUTED_VALUE"""),"P3591")</f>
        <v>P3591</v>
      </c>
      <c r="G2486" s="1">
        <f>IFERROR(__xludf.DUMMYFUNCTION("""COMPUTED_VALUE"""),153.0)</f>
        <v>153</v>
      </c>
    </row>
    <row r="2487">
      <c r="A2487" s="1" t="str">
        <f t="shared" si="1"/>
        <v>EN P1069 215</v>
      </c>
      <c r="C2487" s="1" t="str">
        <f t="shared" si="2"/>
        <v>PT P1069</v>
      </c>
      <c r="E2487" s="1" t="str">
        <f>IFERROR(__xludf.DUMMYFUNCTION("SPLIT(A:A,"" "",TRUE,TRUE)"),"EN")</f>
        <v>EN</v>
      </c>
      <c r="F2487" s="1" t="str">
        <f>IFERROR(__xludf.DUMMYFUNCTION("""COMPUTED_VALUE"""),"P1069")</f>
        <v>P1069</v>
      </c>
      <c r="G2487" s="1">
        <f>IFERROR(__xludf.DUMMYFUNCTION("""COMPUTED_VALUE"""),215.0)</f>
        <v>215</v>
      </c>
    </row>
    <row r="2488">
      <c r="A2488" s="1" t="str">
        <f t="shared" si="1"/>
        <v>EN P3088 243</v>
      </c>
      <c r="C2488" s="1" t="str">
        <f t="shared" si="2"/>
        <v>PT P3088</v>
      </c>
      <c r="E2488" s="1" t="str">
        <f>IFERROR(__xludf.DUMMYFUNCTION("SPLIT(A:A,"" "",TRUE,TRUE)"),"EN")</f>
        <v>EN</v>
      </c>
      <c r="F2488" s="1" t="str">
        <f>IFERROR(__xludf.DUMMYFUNCTION("""COMPUTED_VALUE"""),"P3088")</f>
        <v>P3088</v>
      </c>
      <c r="G2488" s="1">
        <f>IFERROR(__xludf.DUMMYFUNCTION("""COMPUTED_VALUE"""),243.0)</f>
        <v>243</v>
      </c>
    </row>
    <row r="2489">
      <c r="A2489" s="1" t="str">
        <f t="shared" si="1"/>
        <v>EN P5359 94</v>
      </c>
      <c r="C2489" s="1" t="str">
        <f t="shared" si="2"/>
        <v>PT P5359</v>
      </c>
      <c r="E2489" s="1" t="str">
        <f>IFERROR(__xludf.DUMMYFUNCTION("SPLIT(A:A,"" "",TRUE,TRUE)"),"EN")</f>
        <v>EN</v>
      </c>
      <c r="F2489" s="1" t="str">
        <f>IFERROR(__xludf.DUMMYFUNCTION("""COMPUTED_VALUE"""),"P5359")</f>
        <v>P5359</v>
      </c>
      <c r="G2489" s="1">
        <f>IFERROR(__xludf.DUMMYFUNCTION("""COMPUTED_VALUE"""),94.0)</f>
        <v>94</v>
      </c>
    </row>
    <row r="2490">
      <c r="A2490" s="1" t="str">
        <f t="shared" si="1"/>
        <v>EN P5571 232</v>
      </c>
      <c r="C2490" s="1" t="str">
        <f t="shared" si="2"/>
        <v>PT P5571</v>
      </c>
      <c r="E2490" s="1" t="str">
        <f>IFERROR(__xludf.DUMMYFUNCTION("SPLIT(A:A,"" "",TRUE,TRUE)"),"EN")</f>
        <v>EN</v>
      </c>
      <c r="F2490" s="1" t="str">
        <f>IFERROR(__xludf.DUMMYFUNCTION("""COMPUTED_VALUE"""),"P5571")</f>
        <v>P5571</v>
      </c>
      <c r="G2490" s="1">
        <f>IFERROR(__xludf.DUMMYFUNCTION("""COMPUTED_VALUE"""),232.0)</f>
        <v>232</v>
      </c>
    </row>
    <row r="2491">
      <c r="A2491" s="1" t="str">
        <f t="shared" si="1"/>
        <v>EN P5070 367</v>
      </c>
      <c r="C2491" s="1" t="str">
        <f t="shared" si="2"/>
        <v>PT P5070</v>
      </c>
      <c r="E2491" s="1" t="str">
        <f>IFERROR(__xludf.DUMMYFUNCTION("SPLIT(A:A,"" "",TRUE,TRUE)"),"EN")</f>
        <v>EN</v>
      </c>
      <c r="F2491" s="1" t="str">
        <f>IFERROR(__xludf.DUMMYFUNCTION("""COMPUTED_VALUE"""),"P5070")</f>
        <v>P5070</v>
      </c>
      <c r="G2491" s="1">
        <f>IFERROR(__xludf.DUMMYFUNCTION("""COMPUTED_VALUE"""),367.0)</f>
        <v>367</v>
      </c>
    </row>
    <row r="2492">
      <c r="A2492" s="1" t="str">
        <f t="shared" si="1"/>
        <v>EN P2779 158</v>
      </c>
      <c r="C2492" s="1" t="str">
        <f t="shared" si="2"/>
        <v>PT P2779</v>
      </c>
      <c r="E2492" s="1" t="str">
        <f>IFERROR(__xludf.DUMMYFUNCTION("SPLIT(A:A,"" "",TRUE,TRUE)"),"EN")</f>
        <v>EN</v>
      </c>
      <c r="F2492" s="1" t="str">
        <f>IFERROR(__xludf.DUMMYFUNCTION("""COMPUTED_VALUE"""),"P2779")</f>
        <v>P2779</v>
      </c>
      <c r="G2492" s="1">
        <f>IFERROR(__xludf.DUMMYFUNCTION("""COMPUTED_VALUE"""),158.0)</f>
        <v>158</v>
      </c>
    </row>
    <row r="2493">
      <c r="A2493" s="1" t="str">
        <f t="shared" si="1"/>
        <v>EN P3299 298</v>
      </c>
      <c r="C2493" s="1" t="str">
        <f t="shared" si="2"/>
        <v>PT P3299</v>
      </c>
      <c r="E2493" s="1" t="str">
        <f>IFERROR(__xludf.DUMMYFUNCTION("SPLIT(A:A,"" "",TRUE,TRUE)"),"EN")</f>
        <v>EN</v>
      </c>
      <c r="F2493" s="1" t="str">
        <f>IFERROR(__xludf.DUMMYFUNCTION("""COMPUTED_VALUE"""),"P3299")</f>
        <v>P3299</v>
      </c>
      <c r="G2493" s="1">
        <f>IFERROR(__xludf.DUMMYFUNCTION("""COMPUTED_VALUE"""),298.0)</f>
        <v>298</v>
      </c>
    </row>
    <row r="2494">
      <c r="A2494" s="1" t="str">
        <f t="shared" si="1"/>
        <v>EN P906 312</v>
      </c>
      <c r="C2494" s="1" t="str">
        <f t="shared" si="2"/>
        <v>PT P906</v>
      </c>
      <c r="E2494" s="1" t="str">
        <f>IFERROR(__xludf.DUMMYFUNCTION("SPLIT(A:A,"" "",TRUE,TRUE)"),"EN")</f>
        <v>EN</v>
      </c>
      <c r="F2494" s="1" t="str">
        <f>IFERROR(__xludf.DUMMYFUNCTION("""COMPUTED_VALUE"""),"P906")</f>
        <v>P906</v>
      </c>
      <c r="G2494" s="1">
        <f>IFERROR(__xludf.DUMMYFUNCTION("""COMPUTED_VALUE"""),312.0)</f>
        <v>312</v>
      </c>
    </row>
    <row r="2495">
      <c r="A2495" s="1" t="str">
        <f t="shared" si="1"/>
        <v>EN P2047 45</v>
      </c>
      <c r="C2495" s="1" t="str">
        <f t="shared" si="2"/>
        <v>PT P2047</v>
      </c>
      <c r="E2495" s="1" t="str">
        <f>IFERROR(__xludf.DUMMYFUNCTION("SPLIT(A:A,"" "",TRUE,TRUE)"),"EN")</f>
        <v>EN</v>
      </c>
      <c r="F2495" s="1" t="str">
        <f>IFERROR(__xludf.DUMMYFUNCTION("""COMPUTED_VALUE"""),"P2047")</f>
        <v>P2047</v>
      </c>
      <c r="G2495" s="1">
        <f>IFERROR(__xludf.DUMMYFUNCTION("""COMPUTED_VALUE"""),45.0)</f>
        <v>45</v>
      </c>
    </row>
    <row r="2496">
      <c r="A2496" s="1" t="str">
        <f t="shared" si="1"/>
        <v>EN P2213 209</v>
      </c>
      <c r="C2496" s="1" t="str">
        <f t="shared" si="2"/>
        <v>PT P2213</v>
      </c>
      <c r="E2496" s="1" t="str">
        <f>IFERROR(__xludf.DUMMYFUNCTION("SPLIT(A:A,"" "",TRUE,TRUE)"),"EN")</f>
        <v>EN</v>
      </c>
      <c r="F2496" s="1" t="str">
        <f>IFERROR(__xludf.DUMMYFUNCTION("""COMPUTED_VALUE"""),"P2213")</f>
        <v>P2213</v>
      </c>
      <c r="G2496" s="1">
        <f>IFERROR(__xludf.DUMMYFUNCTION("""COMPUTED_VALUE"""),209.0)</f>
        <v>209</v>
      </c>
    </row>
    <row r="2497">
      <c r="A2497" s="1" t="str">
        <f t="shared" si="1"/>
        <v>EN P559 393</v>
      </c>
      <c r="C2497" s="1" t="str">
        <f t="shared" si="2"/>
        <v>PT P559</v>
      </c>
      <c r="E2497" s="1" t="str">
        <f>IFERROR(__xludf.DUMMYFUNCTION("SPLIT(A:A,"" "",TRUE,TRUE)"),"EN")</f>
        <v>EN</v>
      </c>
      <c r="F2497" s="1" t="str">
        <f>IFERROR(__xludf.DUMMYFUNCTION("""COMPUTED_VALUE"""),"P559")</f>
        <v>P559</v>
      </c>
      <c r="G2497" s="1">
        <f>IFERROR(__xludf.DUMMYFUNCTION("""COMPUTED_VALUE"""),393.0)</f>
        <v>393</v>
      </c>
    </row>
    <row r="2498">
      <c r="A2498" s="1" t="str">
        <f t="shared" si="1"/>
        <v>EN P3291 165</v>
      </c>
      <c r="C2498" s="1" t="str">
        <f t="shared" si="2"/>
        <v>PT P3291</v>
      </c>
      <c r="E2498" s="1" t="str">
        <f>IFERROR(__xludf.DUMMYFUNCTION("SPLIT(A:A,"" "",TRUE,TRUE)"),"EN")</f>
        <v>EN</v>
      </c>
      <c r="F2498" s="1" t="str">
        <f>IFERROR(__xludf.DUMMYFUNCTION("""COMPUTED_VALUE"""),"P3291")</f>
        <v>P3291</v>
      </c>
      <c r="G2498" s="1">
        <f>IFERROR(__xludf.DUMMYFUNCTION("""COMPUTED_VALUE"""),165.0)</f>
        <v>165</v>
      </c>
    </row>
    <row r="2499">
      <c r="A2499" s="1" t="str">
        <f t="shared" si="1"/>
        <v>EN P2188 151</v>
      </c>
      <c r="C2499" s="1" t="str">
        <f t="shared" si="2"/>
        <v>PT P2188</v>
      </c>
      <c r="E2499" s="1" t="str">
        <f>IFERROR(__xludf.DUMMYFUNCTION("SPLIT(A:A,"" "",TRUE,TRUE)"),"EN")</f>
        <v>EN</v>
      </c>
      <c r="F2499" s="1" t="str">
        <f>IFERROR(__xludf.DUMMYFUNCTION("""COMPUTED_VALUE"""),"P2188")</f>
        <v>P2188</v>
      </c>
      <c r="G2499" s="1">
        <f>IFERROR(__xludf.DUMMYFUNCTION("""COMPUTED_VALUE"""),151.0)</f>
        <v>151</v>
      </c>
    </row>
    <row r="2500">
      <c r="A2500" s="1" t="str">
        <f t="shared" si="1"/>
        <v>EN P336 229</v>
      </c>
      <c r="C2500" s="1" t="str">
        <f t="shared" si="2"/>
        <v>PT P336</v>
      </c>
      <c r="E2500" s="1" t="str">
        <f>IFERROR(__xludf.DUMMYFUNCTION("SPLIT(A:A,"" "",TRUE,TRUE)"),"EN")</f>
        <v>EN</v>
      </c>
      <c r="F2500" s="1" t="str">
        <f>IFERROR(__xludf.DUMMYFUNCTION("""COMPUTED_VALUE"""),"P336")</f>
        <v>P336</v>
      </c>
      <c r="G2500" s="1">
        <f>IFERROR(__xludf.DUMMYFUNCTION("""COMPUTED_VALUE"""),229.0)</f>
        <v>229</v>
      </c>
    </row>
    <row r="2501">
      <c r="A2501" s="1" t="str">
        <f t="shared" si="1"/>
        <v>EN P358 149</v>
      </c>
      <c r="C2501" s="1" t="str">
        <f t="shared" si="2"/>
        <v>PT P358</v>
      </c>
      <c r="E2501" s="1" t="str">
        <f>IFERROR(__xludf.DUMMYFUNCTION("SPLIT(A:A,"" "",TRUE,TRUE)"),"EN")</f>
        <v>EN</v>
      </c>
      <c r="F2501" s="1" t="str">
        <f>IFERROR(__xludf.DUMMYFUNCTION("""COMPUTED_VALUE"""),"P358")</f>
        <v>P358</v>
      </c>
      <c r="G2501" s="1">
        <f>IFERROR(__xludf.DUMMYFUNCTION("""COMPUTED_VALUE"""),149.0)</f>
        <v>149</v>
      </c>
    </row>
    <row r="2502">
      <c r="A2502" s="1" t="str">
        <f t="shared" si="1"/>
        <v>EN P599 102</v>
      </c>
      <c r="C2502" s="1" t="str">
        <f t="shared" si="2"/>
        <v>PT P599</v>
      </c>
      <c r="E2502" s="1" t="str">
        <f>IFERROR(__xludf.DUMMYFUNCTION("SPLIT(A:A,"" "",TRUE,TRUE)"),"EN")</f>
        <v>EN</v>
      </c>
      <c r="F2502" s="1" t="str">
        <f>IFERROR(__xludf.DUMMYFUNCTION("""COMPUTED_VALUE"""),"P599")</f>
        <v>P599</v>
      </c>
      <c r="G2502" s="1">
        <f>IFERROR(__xludf.DUMMYFUNCTION("""COMPUTED_VALUE"""),102.0)</f>
        <v>102</v>
      </c>
    </row>
    <row r="2503">
      <c r="A2503" s="1" t="str">
        <f t="shared" si="1"/>
        <v>EN P2568 323</v>
      </c>
      <c r="C2503" s="1" t="str">
        <f t="shared" si="2"/>
        <v>PT P2568</v>
      </c>
      <c r="E2503" s="1" t="str">
        <f>IFERROR(__xludf.DUMMYFUNCTION("SPLIT(A:A,"" "",TRUE,TRUE)"),"EN")</f>
        <v>EN</v>
      </c>
      <c r="F2503" s="1" t="str">
        <f>IFERROR(__xludf.DUMMYFUNCTION("""COMPUTED_VALUE"""),"P2568")</f>
        <v>P2568</v>
      </c>
      <c r="G2503" s="1">
        <f>IFERROR(__xludf.DUMMYFUNCTION("""COMPUTED_VALUE"""),323.0)</f>
        <v>323</v>
      </c>
    </row>
    <row r="2504">
      <c r="A2504" s="1" t="str">
        <f t="shared" si="1"/>
        <v>EN P4692 344</v>
      </c>
      <c r="C2504" s="1" t="str">
        <f t="shared" si="2"/>
        <v>PT P4692</v>
      </c>
      <c r="E2504" s="1" t="str">
        <f>IFERROR(__xludf.DUMMYFUNCTION("SPLIT(A:A,"" "",TRUE,TRUE)"),"EN")</f>
        <v>EN</v>
      </c>
      <c r="F2504" s="1" t="str">
        <f>IFERROR(__xludf.DUMMYFUNCTION("""COMPUTED_VALUE"""),"P4692")</f>
        <v>P4692</v>
      </c>
      <c r="G2504" s="1">
        <f>IFERROR(__xludf.DUMMYFUNCTION("""COMPUTED_VALUE"""),344.0)</f>
        <v>344</v>
      </c>
    </row>
    <row r="2505">
      <c r="A2505" s="1" t="str">
        <f t="shared" si="1"/>
        <v>EN P1511 276</v>
      </c>
      <c r="C2505" s="1" t="str">
        <f t="shared" si="2"/>
        <v>PT P1511</v>
      </c>
      <c r="E2505" s="1" t="str">
        <f>IFERROR(__xludf.DUMMYFUNCTION("SPLIT(A:A,"" "",TRUE,TRUE)"),"EN")</f>
        <v>EN</v>
      </c>
      <c r="F2505" s="1" t="str">
        <f>IFERROR(__xludf.DUMMYFUNCTION("""COMPUTED_VALUE"""),"P1511")</f>
        <v>P1511</v>
      </c>
      <c r="G2505" s="1">
        <f>IFERROR(__xludf.DUMMYFUNCTION("""COMPUTED_VALUE"""),276.0)</f>
        <v>276</v>
      </c>
    </row>
    <row r="2506">
      <c r="A2506" s="1" t="str">
        <f t="shared" si="1"/>
        <v>EN P2607 94</v>
      </c>
      <c r="C2506" s="1" t="str">
        <f t="shared" si="2"/>
        <v>PT P2607</v>
      </c>
      <c r="E2506" s="1" t="str">
        <f>IFERROR(__xludf.DUMMYFUNCTION("SPLIT(A:A,"" "",TRUE,TRUE)"),"EN")</f>
        <v>EN</v>
      </c>
      <c r="F2506" s="1" t="str">
        <f>IFERROR(__xludf.DUMMYFUNCTION("""COMPUTED_VALUE"""),"P2607")</f>
        <v>P2607</v>
      </c>
      <c r="G2506" s="1">
        <f>IFERROR(__xludf.DUMMYFUNCTION("""COMPUTED_VALUE"""),94.0)</f>
        <v>94</v>
      </c>
    </row>
    <row r="2507">
      <c r="A2507" s="1" t="str">
        <f t="shared" si="1"/>
        <v>EN P2151 89</v>
      </c>
      <c r="C2507" s="1" t="str">
        <f t="shared" si="2"/>
        <v>PT P2151</v>
      </c>
      <c r="E2507" s="1" t="str">
        <f>IFERROR(__xludf.DUMMYFUNCTION("SPLIT(A:A,"" "",TRUE,TRUE)"),"EN")</f>
        <v>EN</v>
      </c>
      <c r="F2507" s="1" t="str">
        <f>IFERROR(__xludf.DUMMYFUNCTION("""COMPUTED_VALUE"""),"P2151")</f>
        <v>P2151</v>
      </c>
      <c r="G2507" s="1">
        <f>IFERROR(__xludf.DUMMYFUNCTION("""COMPUTED_VALUE"""),89.0)</f>
        <v>89</v>
      </c>
    </row>
    <row r="2508">
      <c r="A2508" s="1" t="str">
        <f t="shared" si="1"/>
        <v>EN P1218 18</v>
      </c>
      <c r="C2508" s="1" t="str">
        <f t="shared" si="2"/>
        <v>PT P1218</v>
      </c>
      <c r="E2508" s="1" t="str">
        <f>IFERROR(__xludf.DUMMYFUNCTION("SPLIT(A:A,"" "",TRUE,TRUE)"),"EN")</f>
        <v>EN</v>
      </c>
      <c r="F2508" s="1" t="str">
        <f>IFERROR(__xludf.DUMMYFUNCTION("""COMPUTED_VALUE"""),"P1218")</f>
        <v>P1218</v>
      </c>
      <c r="G2508" s="1">
        <f>IFERROR(__xludf.DUMMYFUNCTION("""COMPUTED_VALUE"""),18.0)</f>
        <v>18</v>
      </c>
    </row>
    <row r="2509">
      <c r="A2509" s="1" t="str">
        <f t="shared" si="1"/>
        <v>EN P1086 110</v>
      </c>
      <c r="C2509" s="1" t="str">
        <f t="shared" si="2"/>
        <v>PT P1086</v>
      </c>
      <c r="E2509" s="1" t="str">
        <f>IFERROR(__xludf.DUMMYFUNCTION("SPLIT(A:A,"" "",TRUE,TRUE)"),"EN")</f>
        <v>EN</v>
      </c>
      <c r="F2509" s="1" t="str">
        <f>IFERROR(__xludf.DUMMYFUNCTION("""COMPUTED_VALUE"""),"P1086")</f>
        <v>P1086</v>
      </c>
      <c r="G2509" s="1">
        <f>IFERROR(__xludf.DUMMYFUNCTION("""COMPUTED_VALUE"""),110.0)</f>
        <v>110</v>
      </c>
    </row>
    <row r="2510">
      <c r="A2510" s="1" t="str">
        <f t="shared" si="1"/>
        <v>EN P2562 113</v>
      </c>
      <c r="C2510" s="1" t="str">
        <f t="shared" si="2"/>
        <v>PT P2562</v>
      </c>
      <c r="E2510" s="1" t="str">
        <f>IFERROR(__xludf.DUMMYFUNCTION("SPLIT(A:A,"" "",TRUE,TRUE)"),"EN")</f>
        <v>EN</v>
      </c>
      <c r="F2510" s="1" t="str">
        <f>IFERROR(__xludf.DUMMYFUNCTION("""COMPUTED_VALUE"""),"P2562")</f>
        <v>P2562</v>
      </c>
      <c r="G2510" s="1">
        <f>IFERROR(__xludf.DUMMYFUNCTION("""COMPUTED_VALUE"""),113.0)</f>
        <v>113</v>
      </c>
    </row>
    <row r="2511">
      <c r="A2511" s="1" t="str">
        <f t="shared" si="1"/>
        <v>EN P5664 32</v>
      </c>
      <c r="C2511" s="1" t="str">
        <f t="shared" si="2"/>
        <v>PT P5664</v>
      </c>
      <c r="E2511" s="1" t="str">
        <f>IFERROR(__xludf.DUMMYFUNCTION("SPLIT(A:A,"" "",TRUE,TRUE)"),"EN")</f>
        <v>EN</v>
      </c>
      <c r="F2511" s="1" t="str">
        <f>IFERROR(__xludf.DUMMYFUNCTION("""COMPUTED_VALUE"""),"P5664")</f>
        <v>P5664</v>
      </c>
      <c r="G2511" s="1">
        <f>IFERROR(__xludf.DUMMYFUNCTION("""COMPUTED_VALUE"""),32.0)</f>
        <v>32</v>
      </c>
    </row>
    <row r="2512">
      <c r="A2512" s="1" t="str">
        <f t="shared" si="1"/>
        <v>EN P4491 367</v>
      </c>
      <c r="C2512" s="1" t="str">
        <f t="shared" si="2"/>
        <v>PT P4491</v>
      </c>
      <c r="E2512" s="1" t="str">
        <f>IFERROR(__xludf.DUMMYFUNCTION("SPLIT(A:A,"" "",TRUE,TRUE)"),"EN")</f>
        <v>EN</v>
      </c>
      <c r="F2512" s="1" t="str">
        <f>IFERROR(__xludf.DUMMYFUNCTION("""COMPUTED_VALUE"""),"P4491")</f>
        <v>P4491</v>
      </c>
      <c r="G2512" s="1">
        <f>IFERROR(__xludf.DUMMYFUNCTION("""COMPUTED_VALUE"""),367.0)</f>
        <v>367</v>
      </c>
    </row>
    <row r="2513">
      <c r="A2513" s="1" t="str">
        <f t="shared" si="1"/>
        <v>EN P1219 344</v>
      </c>
      <c r="C2513" s="1" t="str">
        <f t="shared" si="2"/>
        <v>PT P1219</v>
      </c>
      <c r="E2513" s="1" t="str">
        <f>IFERROR(__xludf.DUMMYFUNCTION("SPLIT(A:A,"" "",TRUE,TRUE)"),"EN")</f>
        <v>EN</v>
      </c>
      <c r="F2513" s="1" t="str">
        <f>IFERROR(__xludf.DUMMYFUNCTION("""COMPUTED_VALUE"""),"P1219")</f>
        <v>P1219</v>
      </c>
      <c r="G2513" s="1">
        <f>IFERROR(__xludf.DUMMYFUNCTION("""COMPUTED_VALUE"""),344.0)</f>
        <v>344</v>
      </c>
    </row>
    <row r="2514">
      <c r="A2514" s="1" t="str">
        <f t="shared" si="1"/>
        <v>EN P196 380</v>
      </c>
      <c r="C2514" s="1" t="str">
        <f t="shared" si="2"/>
        <v>PT P196</v>
      </c>
      <c r="E2514" s="1" t="str">
        <f>IFERROR(__xludf.DUMMYFUNCTION("SPLIT(A:A,"" "",TRUE,TRUE)"),"EN")</f>
        <v>EN</v>
      </c>
      <c r="F2514" s="1" t="str">
        <f>IFERROR(__xludf.DUMMYFUNCTION("""COMPUTED_VALUE"""),"P196")</f>
        <v>P196</v>
      </c>
      <c r="G2514" s="1">
        <f>IFERROR(__xludf.DUMMYFUNCTION("""COMPUTED_VALUE"""),380.0)</f>
        <v>380</v>
      </c>
    </row>
    <row r="2515">
      <c r="A2515" s="1" t="str">
        <f t="shared" si="1"/>
        <v>EN P5268 78</v>
      </c>
      <c r="C2515" s="1" t="str">
        <f t="shared" si="2"/>
        <v>PT P5268</v>
      </c>
      <c r="E2515" s="1" t="str">
        <f>IFERROR(__xludf.DUMMYFUNCTION("SPLIT(A:A,"" "",TRUE,TRUE)"),"EN")</f>
        <v>EN</v>
      </c>
      <c r="F2515" s="1" t="str">
        <f>IFERROR(__xludf.DUMMYFUNCTION("""COMPUTED_VALUE"""),"P5268")</f>
        <v>P5268</v>
      </c>
      <c r="G2515" s="1">
        <f>IFERROR(__xludf.DUMMYFUNCTION("""COMPUTED_VALUE"""),78.0)</f>
        <v>78</v>
      </c>
    </row>
    <row r="2516">
      <c r="A2516" s="1" t="str">
        <f t="shared" si="1"/>
        <v>EN P769 39</v>
      </c>
      <c r="C2516" s="1" t="str">
        <f t="shared" si="2"/>
        <v>PT P769</v>
      </c>
      <c r="E2516" s="1" t="str">
        <f>IFERROR(__xludf.DUMMYFUNCTION("SPLIT(A:A,"" "",TRUE,TRUE)"),"EN")</f>
        <v>EN</v>
      </c>
      <c r="F2516" s="1" t="str">
        <f>IFERROR(__xludf.DUMMYFUNCTION("""COMPUTED_VALUE"""),"P769")</f>
        <v>P769</v>
      </c>
      <c r="G2516" s="1">
        <f>IFERROR(__xludf.DUMMYFUNCTION("""COMPUTED_VALUE"""),39.0)</f>
        <v>39</v>
      </c>
    </row>
    <row r="2517">
      <c r="A2517" s="1" t="str">
        <f t="shared" si="1"/>
        <v>EN P3782 357</v>
      </c>
      <c r="C2517" s="1" t="str">
        <f t="shared" si="2"/>
        <v>PT P3782</v>
      </c>
      <c r="E2517" s="1" t="str">
        <f>IFERROR(__xludf.DUMMYFUNCTION("SPLIT(A:A,"" "",TRUE,TRUE)"),"EN")</f>
        <v>EN</v>
      </c>
      <c r="F2517" s="1" t="str">
        <f>IFERROR(__xludf.DUMMYFUNCTION("""COMPUTED_VALUE"""),"P3782")</f>
        <v>P3782</v>
      </c>
      <c r="G2517" s="1">
        <f>IFERROR(__xludf.DUMMYFUNCTION("""COMPUTED_VALUE"""),357.0)</f>
        <v>357</v>
      </c>
    </row>
    <row r="2518">
      <c r="A2518" s="1" t="str">
        <f t="shared" si="1"/>
        <v>EN P1252 298</v>
      </c>
      <c r="C2518" s="1" t="str">
        <f t="shared" si="2"/>
        <v>PT P1252</v>
      </c>
      <c r="E2518" s="1" t="str">
        <f>IFERROR(__xludf.DUMMYFUNCTION("SPLIT(A:A,"" "",TRUE,TRUE)"),"EN")</f>
        <v>EN</v>
      </c>
      <c r="F2518" s="1" t="str">
        <f>IFERROR(__xludf.DUMMYFUNCTION("""COMPUTED_VALUE"""),"P1252")</f>
        <v>P1252</v>
      </c>
      <c r="G2518" s="1">
        <f>IFERROR(__xludf.DUMMYFUNCTION("""COMPUTED_VALUE"""),298.0)</f>
        <v>298</v>
      </c>
    </row>
    <row r="2519">
      <c r="A2519" s="1" t="str">
        <f t="shared" si="1"/>
        <v>EN P2530 91</v>
      </c>
      <c r="C2519" s="1" t="str">
        <f t="shared" si="2"/>
        <v>PT P2530</v>
      </c>
      <c r="E2519" s="1" t="str">
        <f>IFERROR(__xludf.DUMMYFUNCTION("SPLIT(A:A,"" "",TRUE,TRUE)"),"EN")</f>
        <v>EN</v>
      </c>
      <c r="F2519" s="1" t="str">
        <f>IFERROR(__xludf.DUMMYFUNCTION("""COMPUTED_VALUE"""),"P2530")</f>
        <v>P2530</v>
      </c>
      <c r="G2519" s="1">
        <f>IFERROR(__xludf.DUMMYFUNCTION("""COMPUTED_VALUE"""),91.0)</f>
        <v>91</v>
      </c>
    </row>
    <row r="2520">
      <c r="A2520" s="1" t="str">
        <f t="shared" si="1"/>
        <v>EN P5658 308</v>
      </c>
      <c r="C2520" s="1" t="str">
        <f t="shared" si="2"/>
        <v>PT P5658</v>
      </c>
      <c r="E2520" s="1" t="str">
        <f>IFERROR(__xludf.DUMMYFUNCTION("SPLIT(A:A,"" "",TRUE,TRUE)"),"EN")</f>
        <v>EN</v>
      </c>
      <c r="F2520" s="1" t="str">
        <f>IFERROR(__xludf.DUMMYFUNCTION("""COMPUTED_VALUE"""),"P5658")</f>
        <v>P5658</v>
      </c>
      <c r="G2520" s="1">
        <f>IFERROR(__xludf.DUMMYFUNCTION("""COMPUTED_VALUE"""),308.0)</f>
        <v>308</v>
      </c>
    </row>
    <row r="2521">
      <c r="A2521" s="1" t="str">
        <f t="shared" si="1"/>
        <v>EN P2119 210</v>
      </c>
      <c r="C2521" s="1" t="str">
        <f t="shared" si="2"/>
        <v>PT P2119</v>
      </c>
      <c r="E2521" s="1" t="str">
        <f>IFERROR(__xludf.DUMMYFUNCTION("SPLIT(A:A,"" "",TRUE,TRUE)"),"EN")</f>
        <v>EN</v>
      </c>
      <c r="F2521" s="1" t="str">
        <f>IFERROR(__xludf.DUMMYFUNCTION("""COMPUTED_VALUE"""),"P2119")</f>
        <v>P2119</v>
      </c>
      <c r="G2521" s="1">
        <f>IFERROR(__xludf.DUMMYFUNCTION("""COMPUTED_VALUE"""),210.0)</f>
        <v>210</v>
      </c>
    </row>
    <row r="2522">
      <c r="A2522" s="1" t="str">
        <f t="shared" si="1"/>
        <v>EN P125 132</v>
      </c>
      <c r="C2522" s="1" t="str">
        <f t="shared" si="2"/>
        <v>PT P125</v>
      </c>
      <c r="E2522" s="1" t="str">
        <f>IFERROR(__xludf.DUMMYFUNCTION("SPLIT(A:A,"" "",TRUE,TRUE)"),"EN")</f>
        <v>EN</v>
      </c>
      <c r="F2522" s="1" t="str">
        <f>IFERROR(__xludf.DUMMYFUNCTION("""COMPUTED_VALUE"""),"P125")</f>
        <v>P125</v>
      </c>
      <c r="G2522" s="1">
        <f>IFERROR(__xludf.DUMMYFUNCTION("""COMPUTED_VALUE"""),132.0)</f>
        <v>132</v>
      </c>
    </row>
    <row r="2523">
      <c r="A2523" s="1" t="str">
        <f t="shared" si="1"/>
        <v>EN P2609 85</v>
      </c>
      <c r="C2523" s="1" t="str">
        <f t="shared" si="2"/>
        <v>PT P2609</v>
      </c>
      <c r="E2523" s="1" t="str">
        <f>IFERROR(__xludf.DUMMYFUNCTION("SPLIT(A:A,"" "",TRUE,TRUE)"),"EN")</f>
        <v>EN</v>
      </c>
      <c r="F2523" s="1" t="str">
        <f>IFERROR(__xludf.DUMMYFUNCTION("""COMPUTED_VALUE"""),"P2609")</f>
        <v>P2609</v>
      </c>
      <c r="G2523" s="1">
        <f>IFERROR(__xludf.DUMMYFUNCTION("""COMPUTED_VALUE"""),85.0)</f>
        <v>85</v>
      </c>
    </row>
    <row r="2524">
      <c r="A2524" s="1" t="str">
        <f t="shared" si="1"/>
        <v>EN P3745 295</v>
      </c>
      <c r="C2524" s="1" t="str">
        <f t="shared" si="2"/>
        <v>PT P3745</v>
      </c>
      <c r="E2524" s="1" t="str">
        <f>IFERROR(__xludf.DUMMYFUNCTION("SPLIT(A:A,"" "",TRUE,TRUE)"),"EN")</f>
        <v>EN</v>
      </c>
      <c r="F2524" s="1" t="str">
        <f>IFERROR(__xludf.DUMMYFUNCTION("""COMPUTED_VALUE"""),"P3745")</f>
        <v>P3745</v>
      </c>
      <c r="G2524" s="1">
        <f>IFERROR(__xludf.DUMMYFUNCTION("""COMPUTED_VALUE"""),295.0)</f>
        <v>295</v>
      </c>
    </row>
    <row r="2525">
      <c r="A2525" s="1" t="str">
        <f t="shared" si="1"/>
        <v>EN P4575 229</v>
      </c>
      <c r="C2525" s="1" t="str">
        <f t="shared" si="2"/>
        <v>PT P4575</v>
      </c>
      <c r="E2525" s="1" t="str">
        <f>IFERROR(__xludf.DUMMYFUNCTION("SPLIT(A:A,"" "",TRUE,TRUE)"),"EN")</f>
        <v>EN</v>
      </c>
      <c r="F2525" s="1" t="str">
        <f>IFERROR(__xludf.DUMMYFUNCTION("""COMPUTED_VALUE"""),"P4575")</f>
        <v>P4575</v>
      </c>
      <c r="G2525" s="1">
        <f>IFERROR(__xludf.DUMMYFUNCTION("""COMPUTED_VALUE"""),229.0)</f>
        <v>229</v>
      </c>
    </row>
    <row r="2526">
      <c r="A2526" s="1" t="str">
        <f t="shared" si="1"/>
        <v>EN P1695 34</v>
      </c>
      <c r="C2526" s="1" t="str">
        <f t="shared" si="2"/>
        <v>PT P1695</v>
      </c>
      <c r="E2526" s="1" t="str">
        <f>IFERROR(__xludf.DUMMYFUNCTION("SPLIT(A:A,"" "",TRUE,TRUE)"),"EN")</f>
        <v>EN</v>
      </c>
      <c r="F2526" s="1" t="str">
        <f>IFERROR(__xludf.DUMMYFUNCTION("""COMPUTED_VALUE"""),"P1695")</f>
        <v>P1695</v>
      </c>
      <c r="G2526" s="1">
        <f>IFERROR(__xludf.DUMMYFUNCTION("""COMPUTED_VALUE"""),34.0)</f>
        <v>34</v>
      </c>
    </row>
    <row r="2527">
      <c r="A2527" s="1" t="str">
        <f t="shared" si="1"/>
        <v>EN P4163 265</v>
      </c>
      <c r="C2527" s="1" t="str">
        <f t="shared" si="2"/>
        <v>PT P4163</v>
      </c>
      <c r="E2527" s="1" t="str">
        <f>IFERROR(__xludf.DUMMYFUNCTION("SPLIT(A:A,"" "",TRUE,TRUE)"),"EN")</f>
        <v>EN</v>
      </c>
      <c r="F2527" s="1" t="str">
        <f>IFERROR(__xludf.DUMMYFUNCTION("""COMPUTED_VALUE"""),"P4163")</f>
        <v>P4163</v>
      </c>
      <c r="G2527" s="1">
        <f>IFERROR(__xludf.DUMMYFUNCTION("""COMPUTED_VALUE"""),265.0)</f>
        <v>265</v>
      </c>
    </row>
    <row r="2528">
      <c r="A2528" s="1" t="str">
        <f t="shared" si="1"/>
        <v>EN P1025 159</v>
      </c>
      <c r="C2528" s="1" t="str">
        <f t="shared" si="2"/>
        <v>PT P1025</v>
      </c>
      <c r="E2528" s="1" t="str">
        <f>IFERROR(__xludf.DUMMYFUNCTION("SPLIT(A:A,"" "",TRUE,TRUE)"),"EN")</f>
        <v>EN</v>
      </c>
      <c r="F2528" s="1" t="str">
        <f>IFERROR(__xludf.DUMMYFUNCTION("""COMPUTED_VALUE"""),"P1025")</f>
        <v>P1025</v>
      </c>
      <c r="G2528" s="1">
        <f>IFERROR(__xludf.DUMMYFUNCTION("""COMPUTED_VALUE"""),159.0)</f>
        <v>159</v>
      </c>
    </row>
    <row r="2529">
      <c r="A2529" s="1" t="str">
        <f t="shared" si="1"/>
        <v>EN P3 61</v>
      </c>
      <c r="C2529" s="1" t="str">
        <f t="shared" si="2"/>
        <v>PT P3</v>
      </c>
      <c r="E2529" s="1" t="str">
        <f>IFERROR(__xludf.DUMMYFUNCTION("SPLIT(A:A,"" "",TRUE,TRUE)"),"EN")</f>
        <v>EN</v>
      </c>
      <c r="F2529" s="1" t="str">
        <f>IFERROR(__xludf.DUMMYFUNCTION("""COMPUTED_VALUE"""),"P3")</f>
        <v>P3</v>
      </c>
      <c r="G2529" s="1">
        <f>IFERROR(__xludf.DUMMYFUNCTION("""COMPUTED_VALUE"""),61.0)</f>
        <v>61</v>
      </c>
    </row>
    <row r="2530">
      <c r="A2530" s="1" t="str">
        <f t="shared" si="1"/>
        <v>EN P1934 272</v>
      </c>
      <c r="C2530" s="1" t="str">
        <f t="shared" si="2"/>
        <v>PT P1934</v>
      </c>
      <c r="E2530" s="1" t="str">
        <f>IFERROR(__xludf.DUMMYFUNCTION("SPLIT(A:A,"" "",TRUE,TRUE)"),"EN")</f>
        <v>EN</v>
      </c>
      <c r="F2530" s="1" t="str">
        <f>IFERROR(__xludf.DUMMYFUNCTION("""COMPUTED_VALUE"""),"P1934")</f>
        <v>P1934</v>
      </c>
      <c r="G2530" s="1">
        <f>IFERROR(__xludf.DUMMYFUNCTION("""COMPUTED_VALUE"""),272.0)</f>
        <v>272</v>
      </c>
    </row>
    <row r="2531">
      <c r="A2531" s="1" t="str">
        <f t="shared" si="1"/>
        <v>EN P3904 372</v>
      </c>
      <c r="C2531" s="1" t="str">
        <f t="shared" si="2"/>
        <v>PT P3904</v>
      </c>
      <c r="E2531" s="1" t="str">
        <f>IFERROR(__xludf.DUMMYFUNCTION("SPLIT(A:A,"" "",TRUE,TRUE)"),"EN")</f>
        <v>EN</v>
      </c>
      <c r="F2531" s="1" t="str">
        <f>IFERROR(__xludf.DUMMYFUNCTION("""COMPUTED_VALUE"""),"P3904")</f>
        <v>P3904</v>
      </c>
      <c r="G2531" s="1">
        <f>IFERROR(__xludf.DUMMYFUNCTION("""COMPUTED_VALUE"""),372.0)</f>
        <v>372</v>
      </c>
    </row>
    <row r="2532">
      <c r="A2532" s="1" t="str">
        <f t="shared" si="1"/>
        <v>EN P2465 161</v>
      </c>
      <c r="C2532" s="1" t="str">
        <f t="shared" si="2"/>
        <v>PT P2465</v>
      </c>
      <c r="E2532" s="1" t="str">
        <f>IFERROR(__xludf.DUMMYFUNCTION("SPLIT(A:A,"" "",TRUE,TRUE)"),"EN")</f>
        <v>EN</v>
      </c>
      <c r="F2532" s="1" t="str">
        <f>IFERROR(__xludf.DUMMYFUNCTION("""COMPUTED_VALUE"""),"P2465")</f>
        <v>P2465</v>
      </c>
      <c r="G2532" s="1">
        <f>IFERROR(__xludf.DUMMYFUNCTION("""COMPUTED_VALUE"""),161.0)</f>
        <v>161</v>
      </c>
    </row>
    <row r="2533">
      <c r="A2533" s="1" t="str">
        <f t="shared" si="1"/>
        <v>EN P4985 330</v>
      </c>
      <c r="C2533" s="1" t="str">
        <f t="shared" si="2"/>
        <v>PT P4985</v>
      </c>
      <c r="E2533" s="1" t="str">
        <f>IFERROR(__xludf.DUMMYFUNCTION("SPLIT(A:A,"" "",TRUE,TRUE)"),"EN")</f>
        <v>EN</v>
      </c>
      <c r="F2533" s="1" t="str">
        <f>IFERROR(__xludf.DUMMYFUNCTION("""COMPUTED_VALUE"""),"P4985")</f>
        <v>P4985</v>
      </c>
      <c r="G2533" s="1">
        <f>IFERROR(__xludf.DUMMYFUNCTION("""COMPUTED_VALUE"""),330.0)</f>
        <v>330</v>
      </c>
    </row>
    <row r="2534">
      <c r="A2534" s="1" t="str">
        <f t="shared" si="1"/>
        <v>EN P4390 246</v>
      </c>
      <c r="C2534" s="1" t="str">
        <f t="shared" si="2"/>
        <v>PT P4390</v>
      </c>
      <c r="E2534" s="1" t="str">
        <f>IFERROR(__xludf.DUMMYFUNCTION("SPLIT(A:A,"" "",TRUE,TRUE)"),"EN")</f>
        <v>EN</v>
      </c>
      <c r="F2534" s="1" t="str">
        <f>IFERROR(__xludf.DUMMYFUNCTION("""COMPUTED_VALUE"""),"P4390")</f>
        <v>P4390</v>
      </c>
      <c r="G2534" s="1">
        <f>IFERROR(__xludf.DUMMYFUNCTION("""COMPUTED_VALUE"""),246.0)</f>
        <v>246</v>
      </c>
    </row>
    <row r="2535">
      <c r="A2535" s="1" t="str">
        <f t="shared" si="1"/>
        <v>EN P277 364</v>
      </c>
      <c r="C2535" s="1" t="str">
        <f t="shared" si="2"/>
        <v>PT P277</v>
      </c>
      <c r="E2535" s="1" t="str">
        <f>IFERROR(__xludf.DUMMYFUNCTION("SPLIT(A:A,"" "",TRUE,TRUE)"),"EN")</f>
        <v>EN</v>
      </c>
      <c r="F2535" s="1" t="str">
        <f>IFERROR(__xludf.DUMMYFUNCTION("""COMPUTED_VALUE"""),"P277")</f>
        <v>P277</v>
      </c>
      <c r="G2535" s="1">
        <f>IFERROR(__xludf.DUMMYFUNCTION("""COMPUTED_VALUE"""),364.0)</f>
        <v>364</v>
      </c>
    </row>
    <row r="2536">
      <c r="A2536" s="1" t="str">
        <f t="shared" si="1"/>
        <v>EN P4547 51</v>
      </c>
      <c r="C2536" s="1" t="str">
        <f t="shared" si="2"/>
        <v>PT P4547</v>
      </c>
      <c r="E2536" s="1" t="str">
        <f>IFERROR(__xludf.DUMMYFUNCTION("SPLIT(A:A,"" "",TRUE,TRUE)"),"EN")</f>
        <v>EN</v>
      </c>
      <c r="F2536" s="1" t="str">
        <f>IFERROR(__xludf.DUMMYFUNCTION("""COMPUTED_VALUE"""),"P4547")</f>
        <v>P4547</v>
      </c>
      <c r="G2536" s="1">
        <f>IFERROR(__xludf.DUMMYFUNCTION("""COMPUTED_VALUE"""),51.0)</f>
        <v>51</v>
      </c>
    </row>
    <row r="2537">
      <c r="A2537" s="1" t="str">
        <f t="shared" si="1"/>
        <v>EN P3966 155</v>
      </c>
      <c r="C2537" s="1" t="str">
        <f t="shared" si="2"/>
        <v>PT P3966</v>
      </c>
      <c r="E2537" s="1" t="str">
        <f>IFERROR(__xludf.DUMMYFUNCTION("SPLIT(A:A,"" "",TRUE,TRUE)"),"EN")</f>
        <v>EN</v>
      </c>
      <c r="F2537" s="1" t="str">
        <f>IFERROR(__xludf.DUMMYFUNCTION("""COMPUTED_VALUE"""),"P3966")</f>
        <v>P3966</v>
      </c>
      <c r="G2537" s="1">
        <f>IFERROR(__xludf.DUMMYFUNCTION("""COMPUTED_VALUE"""),155.0)</f>
        <v>155</v>
      </c>
    </row>
    <row r="2538">
      <c r="A2538" s="1" t="str">
        <f t="shared" si="1"/>
        <v>EN P1109 370</v>
      </c>
      <c r="C2538" s="1" t="str">
        <f t="shared" si="2"/>
        <v>PT P1109</v>
      </c>
      <c r="E2538" s="1" t="str">
        <f>IFERROR(__xludf.DUMMYFUNCTION("SPLIT(A:A,"" "",TRUE,TRUE)"),"EN")</f>
        <v>EN</v>
      </c>
      <c r="F2538" s="1" t="str">
        <f>IFERROR(__xludf.DUMMYFUNCTION("""COMPUTED_VALUE"""),"P1109")</f>
        <v>P1109</v>
      </c>
      <c r="G2538" s="1">
        <f>IFERROR(__xludf.DUMMYFUNCTION("""COMPUTED_VALUE"""),370.0)</f>
        <v>370</v>
      </c>
    </row>
    <row r="2539">
      <c r="A2539" s="1" t="str">
        <f t="shared" si="1"/>
        <v>EN P222 111</v>
      </c>
      <c r="C2539" s="1" t="str">
        <f t="shared" si="2"/>
        <v>PT P222</v>
      </c>
      <c r="E2539" s="1" t="str">
        <f>IFERROR(__xludf.DUMMYFUNCTION("SPLIT(A:A,"" "",TRUE,TRUE)"),"EN")</f>
        <v>EN</v>
      </c>
      <c r="F2539" s="1" t="str">
        <f>IFERROR(__xludf.DUMMYFUNCTION("""COMPUTED_VALUE"""),"P222")</f>
        <v>P222</v>
      </c>
      <c r="G2539" s="1">
        <f>IFERROR(__xludf.DUMMYFUNCTION("""COMPUTED_VALUE"""),111.0)</f>
        <v>111</v>
      </c>
    </row>
    <row r="2540">
      <c r="A2540" s="1" t="str">
        <f t="shared" si="1"/>
        <v>EN P4102 90</v>
      </c>
      <c r="C2540" s="1" t="str">
        <f t="shared" si="2"/>
        <v>PT P4102</v>
      </c>
      <c r="E2540" s="1" t="str">
        <f>IFERROR(__xludf.DUMMYFUNCTION("SPLIT(A:A,"" "",TRUE,TRUE)"),"EN")</f>
        <v>EN</v>
      </c>
      <c r="F2540" s="1" t="str">
        <f>IFERROR(__xludf.DUMMYFUNCTION("""COMPUTED_VALUE"""),"P4102")</f>
        <v>P4102</v>
      </c>
      <c r="G2540" s="1">
        <f>IFERROR(__xludf.DUMMYFUNCTION("""COMPUTED_VALUE"""),90.0)</f>
        <v>90</v>
      </c>
    </row>
    <row r="2541">
      <c r="A2541" s="1" t="str">
        <f t="shared" si="1"/>
        <v>EN P3009 278</v>
      </c>
      <c r="C2541" s="1" t="str">
        <f t="shared" si="2"/>
        <v>PT P3009</v>
      </c>
      <c r="E2541" s="1" t="str">
        <f>IFERROR(__xludf.DUMMYFUNCTION("SPLIT(A:A,"" "",TRUE,TRUE)"),"EN")</f>
        <v>EN</v>
      </c>
      <c r="F2541" s="1" t="str">
        <f>IFERROR(__xludf.DUMMYFUNCTION("""COMPUTED_VALUE"""),"P3009")</f>
        <v>P3009</v>
      </c>
      <c r="G2541" s="1">
        <f>IFERROR(__xludf.DUMMYFUNCTION("""COMPUTED_VALUE"""),278.0)</f>
        <v>278</v>
      </c>
    </row>
    <row r="2542">
      <c r="A2542" s="1" t="str">
        <f t="shared" si="1"/>
        <v>EN P4107 191</v>
      </c>
      <c r="C2542" s="1" t="str">
        <f t="shared" si="2"/>
        <v>PT P4107</v>
      </c>
      <c r="E2542" s="1" t="str">
        <f>IFERROR(__xludf.DUMMYFUNCTION("SPLIT(A:A,"" "",TRUE,TRUE)"),"EN")</f>
        <v>EN</v>
      </c>
      <c r="F2542" s="1" t="str">
        <f>IFERROR(__xludf.DUMMYFUNCTION("""COMPUTED_VALUE"""),"P4107")</f>
        <v>P4107</v>
      </c>
      <c r="G2542" s="1">
        <f>IFERROR(__xludf.DUMMYFUNCTION("""COMPUTED_VALUE"""),191.0)</f>
        <v>191</v>
      </c>
    </row>
    <row r="2543">
      <c r="A2543" s="1" t="str">
        <f t="shared" si="1"/>
        <v>EN P4483 321</v>
      </c>
      <c r="C2543" s="1" t="str">
        <f t="shared" si="2"/>
        <v>PT P4483</v>
      </c>
      <c r="E2543" s="1" t="str">
        <f>IFERROR(__xludf.DUMMYFUNCTION("SPLIT(A:A,"" "",TRUE,TRUE)"),"EN")</f>
        <v>EN</v>
      </c>
      <c r="F2543" s="1" t="str">
        <f>IFERROR(__xludf.DUMMYFUNCTION("""COMPUTED_VALUE"""),"P4483")</f>
        <v>P4483</v>
      </c>
      <c r="G2543" s="1">
        <f>IFERROR(__xludf.DUMMYFUNCTION("""COMPUTED_VALUE"""),321.0)</f>
        <v>321</v>
      </c>
    </row>
    <row r="2544">
      <c r="A2544" s="1" t="str">
        <f t="shared" si="1"/>
        <v>EN P2302 335</v>
      </c>
      <c r="C2544" s="1" t="str">
        <f t="shared" si="2"/>
        <v>PT P2302</v>
      </c>
      <c r="E2544" s="1" t="str">
        <f>IFERROR(__xludf.DUMMYFUNCTION("SPLIT(A:A,"" "",TRUE,TRUE)"),"EN")</f>
        <v>EN</v>
      </c>
      <c r="F2544" s="1" t="str">
        <f>IFERROR(__xludf.DUMMYFUNCTION("""COMPUTED_VALUE"""),"P2302")</f>
        <v>P2302</v>
      </c>
      <c r="G2544" s="1">
        <f>IFERROR(__xludf.DUMMYFUNCTION("""COMPUTED_VALUE"""),335.0)</f>
        <v>335</v>
      </c>
    </row>
    <row r="2545">
      <c r="A2545" s="1" t="str">
        <f t="shared" si="1"/>
        <v>EN P5387 59</v>
      </c>
      <c r="C2545" s="1" t="str">
        <f t="shared" si="2"/>
        <v>PT P5387</v>
      </c>
      <c r="E2545" s="1" t="str">
        <f>IFERROR(__xludf.DUMMYFUNCTION("SPLIT(A:A,"" "",TRUE,TRUE)"),"EN")</f>
        <v>EN</v>
      </c>
      <c r="F2545" s="1" t="str">
        <f>IFERROR(__xludf.DUMMYFUNCTION("""COMPUTED_VALUE"""),"P5387")</f>
        <v>P5387</v>
      </c>
      <c r="G2545" s="1">
        <f>IFERROR(__xludf.DUMMYFUNCTION("""COMPUTED_VALUE"""),59.0)</f>
        <v>59</v>
      </c>
    </row>
    <row r="2546">
      <c r="A2546" s="1" t="str">
        <f t="shared" si="1"/>
        <v>EN P4956 232</v>
      </c>
      <c r="C2546" s="1" t="str">
        <f t="shared" si="2"/>
        <v>PT P4956</v>
      </c>
      <c r="E2546" s="1" t="str">
        <f>IFERROR(__xludf.DUMMYFUNCTION("SPLIT(A:A,"" "",TRUE,TRUE)"),"EN")</f>
        <v>EN</v>
      </c>
      <c r="F2546" s="1" t="str">
        <f>IFERROR(__xludf.DUMMYFUNCTION("""COMPUTED_VALUE"""),"P4956")</f>
        <v>P4956</v>
      </c>
      <c r="G2546" s="1">
        <f>IFERROR(__xludf.DUMMYFUNCTION("""COMPUTED_VALUE"""),232.0)</f>
        <v>232</v>
      </c>
    </row>
    <row r="2547">
      <c r="A2547" s="1" t="str">
        <f t="shared" si="1"/>
        <v>EN P2414 188</v>
      </c>
      <c r="C2547" s="1" t="str">
        <f t="shared" si="2"/>
        <v>PT P2414</v>
      </c>
      <c r="E2547" s="1" t="str">
        <f>IFERROR(__xludf.DUMMYFUNCTION("SPLIT(A:A,"" "",TRUE,TRUE)"),"EN")</f>
        <v>EN</v>
      </c>
      <c r="F2547" s="1" t="str">
        <f>IFERROR(__xludf.DUMMYFUNCTION("""COMPUTED_VALUE"""),"P2414")</f>
        <v>P2414</v>
      </c>
      <c r="G2547" s="1">
        <f>IFERROR(__xludf.DUMMYFUNCTION("""COMPUTED_VALUE"""),188.0)</f>
        <v>188</v>
      </c>
    </row>
    <row r="2548">
      <c r="A2548" s="1" t="str">
        <f t="shared" si="1"/>
        <v>EN P2124 127</v>
      </c>
      <c r="C2548" s="1" t="str">
        <f t="shared" si="2"/>
        <v>PT P2124</v>
      </c>
      <c r="E2548" s="1" t="str">
        <f>IFERROR(__xludf.DUMMYFUNCTION("SPLIT(A:A,"" "",TRUE,TRUE)"),"EN")</f>
        <v>EN</v>
      </c>
      <c r="F2548" s="1" t="str">
        <f>IFERROR(__xludf.DUMMYFUNCTION("""COMPUTED_VALUE"""),"P2124")</f>
        <v>P2124</v>
      </c>
      <c r="G2548" s="1">
        <f>IFERROR(__xludf.DUMMYFUNCTION("""COMPUTED_VALUE"""),127.0)</f>
        <v>127</v>
      </c>
    </row>
    <row r="2549">
      <c r="A2549" s="1" t="str">
        <f t="shared" si="1"/>
        <v>EN P729 282</v>
      </c>
      <c r="C2549" s="1" t="str">
        <f t="shared" si="2"/>
        <v>PT P729</v>
      </c>
      <c r="E2549" s="1" t="str">
        <f>IFERROR(__xludf.DUMMYFUNCTION("SPLIT(A:A,"" "",TRUE,TRUE)"),"EN")</f>
        <v>EN</v>
      </c>
      <c r="F2549" s="1" t="str">
        <f>IFERROR(__xludf.DUMMYFUNCTION("""COMPUTED_VALUE"""),"P729")</f>
        <v>P729</v>
      </c>
      <c r="G2549" s="1">
        <f>IFERROR(__xludf.DUMMYFUNCTION("""COMPUTED_VALUE"""),282.0)</f>
        <v>282</v>
      </c>
    </row>
    <row r="2550">
      <c r="A2550" s="1" t="str">
        <f t="shared" si="1"/>
        <v>EN P5587 314</v>
      </c>
      <c r="C2550" s="1" t="str">
        <f t="shared" si="2"/>
        <v>PT P5587</v>
      </c>
      <c r="E2550" s="1" t="str">
        <f>IFERROR(__xludf.DUMMYFUNCTION("SPLIT(A:A,"" "",TRUE,TRUE)"),"EN")</f>
        <v>EN</v>
      </c>
      <c r="F2550" s="1" t="str">
        <f>IFERROR(__xludf.DUMMYFUNCTION("""COMPUTED_VALUE"""),"P5587")</f>
        <v>P5587</v>
      </c>
      <c r="G2550" s="1">
        <f>IFERROR(__xludf.DUMMYFUNCTION("""COMPUTED_VALUE"""),314.0)</f>
        <v>314</v>
      </c>
    </row>
    <row r="2551">
      <c r="A2551" s="1" t="str">
        <f t="shared" si="1"/>
        <v>EN P2756 170</v>
      </c>
      <c r="C2551" s="1" t="str">
        <f t="shared" si="2"/>
        <v>PT P2756</v>
      </c>
      <c r="E2551" s="1" t="str">
        <f>IFERROR(__xludf.DUMMYFUNCTION("SPLIT(A:A,"" "",TRUE,TRUE)"),"EN")</f>
        <v>EN</v>
      </c>
      <c r="F2551" s="1" t="str">
        <f>IFERROR(__xludf.DUMMYFUNCTION("""COMPUTED_VALUE"""),"P2756")</f>
        <v>P2756</v>
      </c>
      <c r="G2551" s="1">
        <f>IFERROR(__xludf.DUMMYFUNCTION("""COMPUTED_VALUE"""),170.0)</f>
        <v>170</v>
      </c>
    </row>
    <row r="2552">
      <c r="A2552" s="1" t="str">
        <f t="shared" si="1"/>
        <v>EN P5129 181</v>
      </c>
      <c r="C2552" s="1" t="str">
        <f t="shared" si="2"/>
        <v>PT P5129</v>
      </c>
      <c r="E2552" s="1" t="str">
        <f>IFERROR(__xludf.DUMMYFUNCTION("SPLIT(A:A,"" "",TRUE,TRUE)"),"EN")</f>
        <v>EN</v>
      </c>
      <c r="F2552" s="1" t="str">
        <f>IFERROR(__xludf.DUMMYFUNCTION("""COMPUTED_VALUE"""),"P5129")</f>
        <v>P5129</v>
      </c>
      <c r="G2552" s="1">
        <f>IFERROR(__xludf.DUMMYFUNCTION("""COMPUTED_VALUE"""),181.0)</f>
        <v>181</v>
      </c>
    </row>
    <row r="2553">
      <c r="A2553" s="1" t="str">
        <f t="shared" si="1"/>
        <v>EN P917 228</v>
      </c>
      <c r="C2553" s="1" t="str">
        <f t="shared" si="2"/>
        <v>PT P917</v>
      </c>
      <c r="E2553" s="1" t="str">
        <f>IFERROR(__xludf.DUMMYFUNCTION("SPLIT(A:A,"" "",TRUE,TRUE)"),"EN")</f>
        <v>EN</v>
      </c>
      <c r="F2553" s="1" t="str">
        <f>IFERROR(__xludf.DUMMYFUNCTION("""COMPUTED_VALUE"""),"P917")</f>
        <v>P917</v>
      </c>
      <c r="G2553" s="1">
        <f>IFERROR(__xludf.DUMMYFUNCTION("""COMPUTED_VALUE"""),228.0)</f>
        <v>228</v>
      </c>
    </row>
    <row r="2554">
      <c r="A2554" s="1" t="str">
        <f t="shared" si="1"/>
        <v>EN P880 65</v>
      </c>
      <c r="C2554" s="1" t="str">
        <f t="shared" si="2"/>
        <v>PT P880</v>
      </c>
      <c r="E2554" s="1" t="str">
        <f>IFERROR(__xludf.DUMMYFUNCTION("SPLIT(A:A,"" "",TRUE,TRUE)"),"EN")</f>
        <v>EN</v>
      </c>
      <c r="F2554" s="1" t="str">
        <f>IFERROR(__xludf.DUMMYFUNCTION("""COMPUTED_VALUE"""),"P880")</f>
        <v>P880</v>
      </c>
      <c r="G2554" s="1">
        <f>IFERROR(__xludf.DUMMYFUNCTION("""COMPUTED_VALUE"""),65.0)</f>
        <v>65</v>
      </c>
    </row>
    <row r="2555">
      <c r="A2555" s="1" t="str">
        <f t="shared" si="1"/>
        <v>EN P2337 396</v>
      </c>
      <c r="C2555" s="1" t="str">
        <f t="shared" si="2"/>
        <v>PT P2337</v>
      </c>
      <c r="E2555" s="1" t="str">
        <f>IFERROR(__xludf.DUMMYFUNCTION("SPLIT(A:A,"" "",TRUE,TRUE)"),"EN")</f>
        <v>EN</v>
      </c>
      <c r="F2555" s="1" t="str">
        <f>IFERROR(__xludf.DUMMYFUNCTION("""COMPUTED_VALUE"""),"P2337")</f>
        <v>P2337</v>
      </c>
      <c r="G2555" s="1">
        <f>IFERROR(__xludf.DUMMYFUNCTION("""COMPUTED_VALUE"""),396.0)</f>
        <v>396</v>
      </c>
    </row>
    <row r="2556">
      <c r="A2556" s="1" t="str">
        <f t="shared" si="1"/>
        <v>EN P2892 242</v>
      </c>
      <c r="C2556" s="1" t="str">
        <f t="shared" si="2"/>
        <v>PT P2892</v>
      </c>
      <c r="E2556" s="1" t="str">
        <f>IFERROR(__xludf.DUMMYFUNCTION("SPLIT(A:A,"" "",TRUE,TRUE)"),"EN")</f>
        <v>EN</v>
      </c>
      <c r="F2556" s="1" t="str">
        <f>IFERROR(__xludf.DUMMYFUNCTION("""COMPUTED_VALUE"""),"P2892")</f>
        <v>P2892</v>
      </c>
      <c r="G2556" s="1">
        <f>IFERROR(__xludf.DUMMYFUNCTION("""COMPUTED_VALUE"""),242.0)</f>
        <v>242</v>
      </c>
    </row>
    <row r="2557">
      <c r="A2557" s="1" t="str">
        <f t="shared" si="1"/>
        <v>EN P1452 368</v>
      </c>
      <c r="C2557" s="1" t="str">
        <f t="shared" si="2"/>
        <v>PT P1452</v>
      </c>
      <c r="E2557" s="1" t="str">
        <f>IFERROR(__xludf.DUMMYFUNCTION("SPLIT(A:A,"" "",TRUE,TRUE)"),"EN")</f>
        <v>EN</v>
      </c>
      <c r="F2557" s="1" t="str">
        <f>IFERROR(__xludf.DUMMYFUNCTION("""COMPUTED_VALUE"""),"P1452")</f>
        <v>P1452</v>
      </c>
      <c r="G2557" s="1">
        <f>IFERROR(__xludf.DUMMYFUNCTION("""COMPUTED_VALUE"""),368.0)</f>
        <v>368</v>
      </c>
    </row>
    <row r="2558">
      <c r="A2558" s="1" t="str">
        <f t="shared" si="1"/>
        <v>EN P5141 161</v>
      </c>
      <c r="C2558" s="1" t="str">
        <f t="shared" si="2"/>
        <v>PT P5141</v>
      </c>
      <c r="E2558" s="1" t="str">
        <f>IFERROR(__xludf.DUMMYFUNCTION("SPLIT(A:A,"" "",TRUE,TRUE)"),"EN")</f>
        <v>EN</v>
      </c>
      <c r="F2558" s="1" t="str">
        <f>IFERROR(__xludf.DUMMYFUNCTION("""COMPUTED_VALUE"""),"P5141")</f>
        <v>P5141</v>
      </c>
      <c r="G2558" s="1">
        <f>IFERROR(__xludf.DUMMYFUNCTION("""COMPUTED_VALUE"""),161.0)</f>
        <v>161</v>
      </c>
    </row>
    <row r="2559">
      <c r="A2559" s="1" t="str">
        <f t="shared" si="1"/>
        <v>EN P163 107</v>
      </c>
      <c r="C2559" s="1" t="str">
        <f t="shared" si="2"/>
        <v>PT P163</v>
      </c>
      <c r="E2559" s="1" t="str">
        <f>IFERROR(__xludf.DUMMYFUNCTION("SPLIT(A:A,"" "",TRUE,TRUE)"),"EN")</f>
        <v>EN</v>
      </c>
      <c r="F2559" s="1" t="str">
        <f>IFERROR(__xludf.DUMMYFUNCTION("""COMPUTED_VALUE"""),"P163")</f>
        <v>P163</v>
      </c>
      <c r="G2559" s="1">
        <f>IFERROR(__xludf.DUMMYFUNCTION("""COMPUTED_VALUE"""),107.0)</f>
        <v>107</v>
      </c>
    </row>
    <row r="2560">
      <c r="A2560" s="1" t="str">
        <f t="shared" si="1"/>
        <v>EN P1921 93</v>
      </c>
      <c r="C2560" s="1" t="str">
        <f t="shared" si="2"/>
        <v>PT P1921</v>
      </c>
      <c r="E2560" s="1" t="str">
        <f>IFERROR(__xludf.DUMMYFUNCTION("SPLIT(A:A,"" "",TRUE,TRUE)"),"EN")</f>
        <v>EN</v>
      </c>
      <c r="F2560" s="1" t="str">
        <f>IFERROR(__xludf.DUMMYFUNCTION("""COMPUTED_VALUE"""),"P1921")</f>
        <v>P1921</v>
      </c>
      <c r="G2560" s="1">
        <f>IFERROR(__xludf.DUMMYFUNCTION("""COMPUTED_VALUE"""),93.0)</f>
        <v>93</v>
      </c>
    </row>
    <row r="2561">
      <c r="A2561" s="1" t="str">
        <f t="shared" si="1"/>
        <v>EN P506 120</v>
      </c>
      <c r="C2561" s="1" t="str">
        <f t="shared" si="2"/>
        <v>PT P506</v>
      </c>
      <c r="E2561" s="1" t="str">
        <f>IFERROR(__xludf.DUMMYFUNCTION("SPLIT(A:A,"" "",TRUE,TRUE)"),"EN")</f>
        <v>EN</v>
      </c>
      <c r="F2561" s="1" t="str">
        <f>IFERROR(__xludf.DUMMYFUNCTION("""COMPUTED_VALUE"""),"P506")</f>
        <v>P506</v>
      </c>
      <c r="G2561" s="1">
        <f>IFERROR(__xludf.DUMMYFUNCTION("""COMPUTED_VALUE"""),120.0)</f>
        <v>120</v>
      </c>
    </row>
    <row r="2562">
      <c r="A2562" s="1" t="str">
        <f t="shared" si="1"/>
        <v>EN P48 197</v>
      </c>
      <c r="C2562" s="1" t="str">
        <f t="shared" si="2"/>
        <v>PT P48</v>
      </c>
      <c r="E2562" s="1" t="str">
        <f>IFERROR(__xludf.DUMMYFUNCTION("SPLIT(A:A,"" "",TRUE,TRUE)"),"EN")</f>
        <v>EN</v>
      </c>
      <c r="F2562" s="1" t="str">
        <f>IFERROR(__xludf.DUMMYFUNCTION("""COMPUTED_VALUE"""),"P48")</f>
        <v>P48</v>
      </c>
      <c r="G2562" s="1">
        <f>IFERROR(__xludf.DUMMYFUNCTION("""COMPUTED_VALUE"""),197.0)</f>
        <v>197</v>
      </c>
    </row>
    <row r="2563">
      <c r="A2563" s="1" t="str">
        <f t="shared" si="1"/>
        <v>EN P3850 20</v>
      </c>
      <c r="C2563" s="1" t="str">
        <f t="shared" si="2"/>
        <v>PT P3850</v>
      </c>
      <c r="E2563" s="1" t="str">
        <f>IFERROR(__xludf.DUMMYFUNCTION("SPLIT(A:A,"" "",TRUE,TRUE)"),"EN")</f>
        <v>EN</v>
      </c>
      <c r="F2563" s="1" t="str">
        <f>IFERROR(__xludf.DUMMYFUNCTION("""COMPUTED_VALUE"""),"P3850")</f>
        <v>P3850</v>
      </c>
      <c r="G2563" s="1">
        <f>IFERROR(__xludf.DUMMYFUNCTION("""COMPUTED_VALUE"""),20.0)</f>
        <v>20</v>
      </c>
    </row>
    <row r="2564">
      <c r="A2564" s="1" t="str">
        <f t="shared" si="1"/>
        <v>EN P2396 276</v>
      </c>
      <c r="C2564" s="1" t="str">
        <f t="shared" si="2"/>
        <v>PT P2396</v>
      </c>
      <c r="E2564" s="1" t="str">
        <f>IFERROR(__xludf.DUMMYFUNCTION("SPLIT(A:A,"" "",TRUE,TRUE)"),"EN")</f>
        <v>EN</v>
      </c>
      <c r="F2564" s="1" t="str">
        <f>IFERROR(__xludf.DUMMYFUNCTION("""COMPUTED_VALUE"""),"P2396")</f>
        <v>P2396</v>
      </c>
      <c r="G2564" s="1">
        <f>IFERROR(__xludf.DUMMYFUNCTION("""COMPUTED_VALUE"""),276.0)</f>
        <v>276</v>
      </c>
    </row>
    <row r="2565">
      <c r="A2565" s="1" t="str">
        <f t="shared" si="1"/>
        <v>EN P5360 235</v>
      </c>
      <c r="C2565" s="1" t="str">
        <f t="shared" si="2"/>
        <v>PT P5360</v>
      </c>
      <c r="E2565" s="1" t="str">
        <f>IFERROR(__xludf.DUMMYFUNCTION("SPLIT(A:A,"" "",TRUE,TRUE)"),"EN")</f>
        <v>EN</v>
      </c>
      <c r="F2565" s="1" t="str">
        <f>IFERROR(__xludf.DUMMYFUNCTION("""COMPUTED_VALUE"""),"P5360")</f>
        <v>P5360</v>
      </c>
      <c r="G2565" s="1">
        <f>IFERROR(__xludf.DUMMYFUNCTION("""COMPUTED_VALUE"""),235.0)</f>
        <v>235</v>
      </c>
    </row>
    <row r="2566">
      <c r="A2566" s="1" t="str">
        <f t="shared" si="1"/>
        <v>EN P1141 358</v>
      </c>
      <c r="C2566" s="1" t="str">
        <f t="shared" si="2"/>
        <v>PT P1141</v>
      </c>
      <c r="E2566" s="1" t="str">
        <f>IFERROR(__xludf.DUMMYFUNCTION("SPLIT(A:A,"" "",TRUE,TRUE)"),"EN")</f>
        <v>EN</v>
      </c>
      <c r="F2566" s="1" t="str">
        <f>IFERROR(__xludf.DUMMYFUNCTION("""COMPUTED_VALUE"""),"P1141")</f>
        <v>P1141</v>
      </c>
      <c r="G2566" s="1">
        <f>IFERROR(__xludf.DUMMYFUNCTION("""COMPUTED_VALUE"""),358.0)</f>
        <v>358</v>
      </c>
    </row>
    <row r="2567">
      <c r="A2567" s="1" t="str">
        <f t="shared" si="1"/>
        <v>EN P873 42</v>
      </c>
      <c r="C2567" s="1" t="str">
        <f t="shared" si="2"/>
        <v>PT P873</v>
      </c>
      <c r="E2567" s="1" t="str">
        <f>IFERROR(__xludf.DUMMYFUNCTION("SPLIT(A:A,"" "",TRUE,TRUE)"),"EN")</f>
        <v>EN</v>
      </c>
      <c r="F2567" s="1" t="str">
        <f>IFERROR(__xludf.DUMMYFUNCTION("""COMPUTED_VALUE"""),"P873")</f>
        <v>P873</v>
      </c>
      <c r="G2567" s="1">
        <f>IFERROR(__xludf.DUMMYFUNCTION("""COMPUTED_VALUE"""),42.0)</f>
        <v>42</v>
      </c>
    </row>
    <row r="2568">
      <c r="A2568" s="1" t="str">
        <f t="shared" si="1"/>
        <v>EN P2564 132</v>
      </c>
      <c r="C2568" s="1" t="str">
        <f t="shared" si="2"/>
        <v>PT P2564</v>
      </c>
      <c r="E2568" s="1" t="str">
        <f>IFERROR(__xludf.DUMMYFUNCTION("SPLIT(A:A,"" "",TRUE,TRUE)"),"EN")</f>
        <v>EN</v>
      </c>
      <c r="F2568" s="1" t="str">
        <f>IFERROR(__xludf.DUMMYFUNCTION("""COMPUTED_VALUE"""),"P2564")</f>
        <v>P2564</v>
      </c>
      <c r="G2568" s="1">
        <f>IFERROR(__xludf.DUMMYFUNCTION("""COMPUTED_VALUE"""),132.0)</f>
        <v>132</v>
      </c>
    </row>
    <row r="2569">
      <c r="A2569" s="1" t="str">
        <f t="shared" si="1"/>
        <v>EN P5444 250</v>
      </c>
      <c r="C2569" s="1" t="str">
        <f t="shared" si="2"/>
        <v>PT P5444</v>
      </c>
      <c r="E2569" s="1" t="str">
        <f>IFERROR(__xludf.DUMMYFUNCTION("SPLIT(A:A,"" "",TRUE,TRUE)"),"EN")</f>
        <v>EN</v>
      </c>
      <c r="F2569" s="1" t="str">
        <f>IFERROR(__xludf.DUMMYFUNCTION("""COMPUTED_VALUE"""),"P5444")</f>
        <v>P5444</v>
      </c>
      <c r="G2569" s="1">
        <f>IFERROR(__xludf.DUMMYFUNCTION("""COMPUTED_VALUE"""),250.0)</f>
        <v>250</v>
      </c>
    </row>
    <row r="2570">
      <c r="A2570" s="1" t="str">
        <f t="shared" si="1"/>
        <v>EN P3465 161</v>
      </c>
      <c r="C2570" s="1" t="str">
        <f t="shared" si="2"/>
        <v>PT P3465</v>
      </c>
      <c r="E2570" s="1" t="str">
        <f>IFERROR(__xludf.DUMMYFUNCTION("SPLIT(A:A,"" "",TRUE,TRUE)"),"EN")</f>
        <v>EN</v>
      </c>
      <c r="F2570" s="1" t="str">
        <f>IFERROR(__xludf.DUMMYFUNCTION("""COMPUTED_VALUE"""),"P3465")</f>
        <v>P3465</v>
      </c>
      <c r="G2570" s="1">
        <f>IFERROR(__xludf.DUMMYFUNCTION("""COMPUTED_VALUE"""),161.0)</f>
        <v>161</v>
      </c>
    </row>
    <row r="2571">
      <c r="A2571" s="1" t="str">
        <f t="shared" si="1"/>
        <v>EN P579 4</v>
      </c>
      <c r="C2571" s="1" t="str">
        <f t="shared" si="2"/>
        <v>PT P579</v>
      </c>
      <c r="E2571" s="1" t="str">
        <f>IFERROR(__xludf.DUMMYFUNCTION("SPLIT(A:A,"" "",TRUE,TRUE)"),"EN")</f>
        <v>EN</v>
      </c>
      <c r="F2571" s="1" t="str">
        <f>IFERROR(__xludf.DUMMYFUNCTION("""COMPUTED_VALUE"""),"P579")</f>
        <v>P579</v>
      </c>
      <c r="G2571" s="1">
        <f>IFERROR(__xludf.DUMMYFUNCTION("""COMPUTED_VALUE"""),4.0)</f>
        <v>4</v>
      </c>
    </row>
    <row r="2572">
      <c r="A2572" s="1" t="str">
        <f t="shared" si="1"/>
        <v>EN P140 96</v>
      </c>
      <c r="C2572" s="1" t="str">
        <f t="shared" si="2"/>
        <v>PT P140</v>
      </c>
      <c r="E2572" s="1" t="str">
        <f>IFERROR(__xludf.DUMMYFUNCTION("SPLIT(A:A,"" "",TRUE,TRUE)"),"EN")</f>
        <v>EN</v>
      </c>
      <c r="F2572" s="1" t="str">
        <f>IFERROR(__xludf.DUMMYFUNCTION("""COMPUTED_VALUE"""),"P140")</f>
        <v>P140</v>
      </c>
      <c r="G2572" s="1">
        <f>IFERROR(__xludf.DUMMYFUNCTION("""COMPUTED_VALUE"""),96.0)</f>
        <v>96</v>
      </c>
    </row>
    <row r="2573">
      <c r="A2573" s="1" t="str">
        <f t="shared" si="1"/>
        <v>EN P693 361</v>
      </c>
      <c r="C2573" s="1" t="str">
        <f t="shared" si="2"/>
        <v>PT P693</v>
      </c>
      <c r="E2573" s="1" t="str">
        <f>IFERROR(__xludf.DUMMYFUNCTION("SPLIT(A:A,"" "",TRUE,TRUE)"),"EN")</f>
        <v>EN</v>
      </c>
      <c r="F2573" s="1" t="str">
        <f>IFERROR(__xludf.DUMMYFUNCTION("""COMPUTED_VALUE"""),"P693")</f>
        <v>P693</v>
      </c>
      <c r="G2573" s="1">
        <f>IFERROR(__xludf.DUMMYFUNCTION("""COMPUTED_VALUE"""),361.0)</f>
        <v>361</v>
      </c>
    </row>
    <row r="2574">
      <c r="A2574" s="1" t="str">
        <f t="shared" si="1"/>
        <v>EN P420 57</v>
      </c>
      <c r="C2574" s="1" t="str">
        <f t="shared" si="2"/>
        <v>PT P420</v>
      </c>
      <c r="E2574" s="1" t="str">
        <f>IFERROR(__xludf.DUMMYFUNCTION("SPLIT(A:A,"" "",TRUE,TRUE)"),"EN")</f>
        <v>EN</v>
      </c>
      <c r="F2574" s="1" t="str">
        <f>IFERROR(__xludf.DUMMYFUNCTION("""COMPUTED_VALUE"""),"P420")</f>
        <v>P420</v>
      </c>
      <c r="G2574" s="1">
        <f>IFERROR(__xludf.DUMMYFUNCTION("""COMPUTED_VALUE"""),57.0)</f>
        <v>57</v>
      </c>
    </row>
    <row r="2575">
      <c r="A2575" s="1" t="str">
        <f t="shared" si="1"/>
        <v>EN P2434 42</v>
      </c>
      <c r="C2575" s="1" t="str">
        <f t="shared" si="2"/>
        <v>PT P2434</v>
      </c>
      <c r="E2575" s="1" t="str">
        <f>IFERROR(__xludf.DUMMYFUNCTION("SPLIT(A:A,"" "",TRUE,TRUE)"),"EN")</f>
        <v>EN</v>
      </c>
      <c r="F2575" s="1" t="str">
        <f>IFERROR(__xludf.DUMMYFUNCTION("""COMPUTED_VALUE"""),"P2434")</f>
        <v>P2434</v>
      </c>
      <c r="G2575" s="1">
        <f>IFERROR(__xludf.DUMMYFUNCTION("""COMPUTED_VALUE"""),42.0)</f>
        <v>42</v>
      </c>
    </row>
    <row r="2576">
      <c r="A2576" s="1" t="str">
        <f t="shared" si="1"/>
        <v>EN P5523 64</v>
      </c>
      <c r="C2576" s="1" t="str">
        <f t="shared" si="2"/>
        <v>PT P5523</v>
      </c>
      <c r="E2576" s="1" t="str">
        <f>IFERROR(__xludf.DUMMYFUNCTION("SPLIT(A:A,"" "",TRUE,TRUE)"),"EN")</f>
        <v>EN</v>
      </c>
      <c r="F2576" s="1" t="str">
        <f>IFERROR(__xludf.DUMMYFUNCTION("""COMPUTED_VALUE"""),"P5523")</f>
        <v>P5523</v>
      </c>
      <c r="G2576" s="1">
        <f>IFERROR(__xludf.DUMMYFUNCTION("""COMPUTED_VALUE"""),64.0)</f>
        <v>64</v>
      </c>
    </row>
    <row r="2577">
      <c r="A2577" s="1" t="str">
        <f t="shared" si="1"/>
        <v>EN P1425 386</v>
      </c>
      <c r="C2577" s="1" t="str">
        <f t="shared" si="2"/>
        <v>PT P1425</v>
      </c>
      <c r="E2577" s="1" t="str">
        <f>IFERROR(__xludf.DUMMYFUNCTION("SPLIT(A:A,"" "",TRUE,TRUE)"),"EN")</f>
        <v>EN</v>
      </c>
      <c r="F2577" s="1" t="str">
        <f>IFERROR(__xludf.DUMMYFUNCTION("""COMPUTED_VALUE"""),"P1425")</f>
        <v>P1425</v>
      </c>
      <c r="G2577" s="1">
        <f>IFERROR(__xludf.DUMMYFUNCTION("""COMPUTED_VALUE"""),386.0)</f>
        <v>386</v>
      </c>
    </row>
    <row r="2578">
      <c r="A2578" s="1" t="str">
        <f t="shared" si="1"/>
        <v>EN P1442 152</v>
      </c>
      <c r="C2578" s="1" t="str">
        <f t="shared" si="2"/>
        <v>PT P1442</v>
      </c>
      <c r="E2578" s="1" t="str">
        <f>IFERROR(__xludf.DUMMYFUNCTION("SPLIT(A:A,"" "",TRUE,TRUE)"),"EN")</f>
        <v>EN</v>
      </c>
      <c r="F2578" s="1" t="str">
        <f>IFERROR(__xludf.DUMMYFUNCTION("""COMPUTED_VALUE"""),"P1442")</f>
        <v>P1442</v>
      </c>
      <c r="G2578" s="1">
        <f>IFERROR(__xludf.DUMMYFUNCTION("""COMPUTED_VALUE"""),152.0)</f>
        <v>152</v>
      </c>
    </row>
    <row r="2579">
      <c r="A2579" s="1" t="str">
        <f t="shared" si="1"/>
        <v>EN P5460 114</v>
      </c>
      <c r="C2579" s="1" t="str">
        <f t="shared" si="2"/>
        <v>PT P5460</v>
      </c>
      <c r="E2579" s="1" t="str">
        <f>IFERROR(__xludf.DUMMYFUNCTION("SPLIT(A:A,"" "",TRUE,TRUE)"),"EN")</f>
        <v>EN</v>
      </c>
      <c r="F2579" s="1" t="str">
        <f>IFERROR(__xludf.DUMMYFUNCTION("""COMPUTED_VALUE"""),"P5460")</f>
        <v>P5460</v>
      </c>
      <c r="G2579" s="1">
        <f>IFERROR(__xludf.DUMMYFUNCTION("""COMPUTED_VALUE"""),114.0)</f>
        <v>114</v>
      </c>
    </row>
    <row r="2580">
      <c r="A2580" s="1" t="str">
        <f t="shared" si="1"/>
        <v>EN P5188 173</v>
      </c>
      <c r="C2580" s="1" t="str">
        <f t="shared" si="2"/>
        <v>PT P5188</v>
      </c>
      <c r="E2580" s="1" t="str">
        <f>IFERROR(__xludf.DUMMYFUNCTION("SPLIT(A:A,"" "",TRUE,TRUE)"),"EN")</f>
        <v>EN</v>
      </c>
      <c r="F2580" s="1" t="str">
        <f>IFERROR(__xludf.DUMMYFUNCTION("""COMPUTED_VALUE"""),"P5188")</f>
        <v>P5188</v>
      </c>
      <c r="G2580" s="1">
        <f>IFERROR(__xludf.DUMMYFUNCTION("""COMPUTED_VALUE"""),173.0)</f>
        <v>173</v>
      </c>
    </row>
    <row r="2581">
      <c r="A2581" s="1" t="str">
        <f t="shared" si="1"/>
        <v>EN P1453 136</v>
      </c>
      <c r="C2581" s="1" t="str">
        <f t="shared" si="2"/>
        <v>PT P1453</v>
      </c>
      <c r="E2581" s="1" t="str">
        <f>IFERROR(__xludf.DUMMYFUNCTION("SPLIT(A:A,"" "",TRUE,TRUE)"),"EN")</f>
        <v>EN</v>
      </c>
      <c r="F2581" s="1" t="str">
        <f>IFERROR(__xludf.DUMMYFUNCTION("""COMPUTED_VALUE"""),"P1453")</f>
        <v>P1453</v>
      </c>
      <c r="G2581" s="1">
        <f>IFERROR(__xludf.DUMMYFUNCTION("""COMPUTED_VALUE"""),136.0)</f>
        <v>136</v>
      </c>
    </row>
    <row r="2582">
      <c r="A2582" s="1" t="str">
        <f t="shared" si="1"/>
        <v>EN P5561 44</v>
      </c>
      <c r="C2582" s="1" t="str">
        <f t="shared" si="2"/>
        <v>PT P5561</v>
      </c>
      <c r="E2582" s="1" t="str">
        <f>IFERROR(__xludf.DUMMYFUNCTION("SPLIT(A:A,"" "",TRUE,TRUE)"),"EN")</f>
        <v>EN</v>
      </c>
      <c r="F2582" s="1" t="str">
        <f>IFERROR(__xludf.DUMMYFUNCTION("""COMPUTED_VALUE"""),"P5561")</f>
        <v>P5561</v>
      </c>
      <c r="G2582" s="1">
        <f>IFERROR(__xludf.DUMMYFUNCTION("""COMPUTED_VALUE"""),44.0)</f>
        <v>44</v>
      </c>
    </row>
    <row r="2583">
      <c r="A2583" s="1" t="str">
        <f t="shared" si="1"/>
        <v>EN P1328 257</v>
      </c>
      <c r="C2583" s="1" t="str">
        <f t="shared" si="2"/>
        <v>PT P1328</v>
      </c>
      <c r="E2583" s="1" t="str">
        <f>IFERROR(__xludf.DUMMYFUNCTION("SPLIT(A:A,"" "",TRUE,TRUE)"),"EN")</f>
        <v>EN</v>
      </c>
      <c r="F2583" s="1" t="str">
        <f>IFERROR(__xludf.DUMMYFUNCTION("""COMPUTED_VALUE"""),"P1328")</f>
        <v>P1328</v>
      </c>
      <c r="G2583" s="1">
        <f>IFERROR(__xludf.DUMMYFUNCTION("""COMPUTED_VALUE"""),257.0)</f>
        <v>257</v>
      </c>
    </row>
    <row r="2584">
      <c r="A2584" s="1" t="str">
        <f t="shared" si="1"/>
        <v>EN P1080 6</v>
      </c>
      <c r="C2584" s="1" t="str">
        <f t="shared" si="2"/>
        <v>PT P1080</v>
      </c>
      <c r="E2584" s="1" t="str">
        <f>IFERROR(__xludf.DUMMYFUNCTION("SPLIT(A:A,"" "",TRUE,TRUE)"),"EN")</f>
        <v>EN</v>
      </c>
      <c r="F2584" s="1" t="str">
        <f>IFERROR(__xludf.DUMMYFUNCTION("""COMPUTED_VALUE"""),"P1080")</f>
        <v>P1080</v>
      </c>
      <c r="G2584" s="1">
        <f>IFERROR(__xludf.DUMMYFUNCTION("""COMPUTED_VALUE"""),6.0)</f>
        <v>6</v>
      </c>
    </row>
    <row r="2585">
      <c r="A2585" s="1" t="str">
        <f t="shared" si="1"/>
        <v>EN P5645 83</v>
      </c>
      <c r="C2585" s="1" t="str">
        <f t="shared" si="2"/>
        <v>PT P5645</v>
      </c>
      <c r="E2585" s="1" t="str">
        <f>IFERROR(__xludf.DUMMYFUNCTION("SPLIT(A:A,"" "",TRUE,TRUE)"),"EN")</f>
        <v>EN</v>
      </c>
      <c r="F2585" s="1" t="str">
        <f>IFERROR(__xludf.DUMMYFUNCTION("""COMPUTED_VALUE"""),"P5645")</f>
        <v>P5645</v>
      </c>
      <c r="G2585" s="1">
        <f>IFERROR(__xludf.DUMMYFUNCTION("""COMPUTED_VALUE"""),83.0)</f>
        <v>83</v>
      </c>
    </row>
    <row r="2586">
      <c r="A2586" s="1" t="str">
        <f t="shared" si="1"/>
        <v>EN P3459 235</v>
      </c>
      <c r="C2586" s="1" t="str">
        <f t="shared" si="2"/>
        <v>PT P3459</v>
      </c>
      <c r="E2586" s="1" t="str">
        <f>IFERROR(__xludf.DUMMYFUNCTION("SPLIT(A:A,"" "",TRUE,TRUE)"),"EN")</f>
        <v>EN</v>
      </c>
      <c r="F2586" s="1" t="str">
        <f>IFERROR(__xludf.DUMMYFUNCTION("""COMPUTED_VALUE"""),"P3459")</f>
        <v>P3459</v>
      </c>
      <c r="G2586" s="1">
        <f>IFERROR(__xludf.DUMMYFUNCTION("""COMPUTED_VALUE"""),235.0)</f>
        <v>235</v>
      </c>
    </row>
    <row r="2587">
      <c r="A2587" s="1" t="str">
        <f t="shared" si="1"/>
        <v>EN P3056 87</v>
      </c>
      <c r="C2587" s="1" t="str">
        <f t="shared" si="2"/>
        <v>PT P3056</v>
      </c>
      <c r="E2587" s="1" t="str">
        <f>IFERROR(__xludf.DUMMYFUNCTION("SPLIT(A:A,"" "",TRUE,TRUE)"),"EN")</f>
        <v>EN</v>
      </c>
      <c r="F2587" s="1" t="str">
        <f>IFERROR(__xludf.DUMMYFUNCTION("""COMPUTED_VALUE"""),"P3056")</f>
        <v>P3056</v>
      </c>
      <c r="G2587" s="1">
        <f>IFERROR(__xludf.DUMMYFUNCTION("""COMPUTED_VALUE"""),87.0)</f>
        <v>87</v>
      </c>
    </row>
    <row r="2588">
      <c r="A2588" s="1" t="str">
        <f t="shared" si="1"/>
        <v>EN P1340 363</v>
      </c>
      <c r="C2588" s="1" t="str">
        <f t="shared" si="2"/>
        <v>PT P1340</v>
      </c>
      <c r="E2588" s="1" t="str">
        <f>IFERROR(__xludf.DUMMYFUNCTION("SPLIT(A:A,"" "",TRUE,TRUE)"),"EN")</f>
        <v>EN</v>
      </c>
      <c r="F2588" s="1" t="str">
        <f>IFERROR(__xludf.DUMMYFUNCTION("""COMPUTED_VALUE"""),"P1340")</f>
        <v>P1340</v>
      </c>
      <c r="G2588" s="1">
        <f>IFERROR(__xludf.DUMMYFUNCTION("""COMPUTED_VALUE"""),363.0)</f>
        <v>363</v>
      </c>
    </row>
    <row r="2589">
      <c r="A2589" s="1" t="str">
        <f t="shared" si="1"/>
        <v>EN P2634 43</v>
      </c>
      <c r="C2589" s="1" t="str">
        <f t="shared" si="2"/>
        <v>PT P2634</v>
      </c>
      <c r="E2589" s="1" t="str">
        <f>IFERROR(__xludf.DUMMYFUNCTION("SPLIT(A:A,"" "",TRUE,TRUE)"),"EN")</f>
        <v>EN</v>
      </c>
      <c r="F2589" s="1" t="str">
        <f>IFERROR(__xludf.DUMMYFUNCTION("""COMPUTED_VALUE"""),"P2634")</f>
        <v>P2634</v>
      </c>
      <c r="G2589" s="1">
        <f>IFERROR(__xludf.DUMMYFUNCTION("""COMPUTED_VALUE"""),43.0)</f>
        <v>43</v>
      </c>
    </row>
    <row r="2590">
      <c r="A2590" s="1" t="str">
        <f t="shared" si="1"/>
        <v>EN P4087 107</v>
      </c>
      <c r="C2590" s="1" t="str">
        <f t="shared" si="2"/>
        <v>PT P4087</v>
      </c>
      <c r="E2590" s="1" t="str">
        <f>IFERROR(__xludf.DUMMYFUNCTION("SPLIT(A:A,"" "",TRUE,TRUE)"),"EN")</f>
        <v>EN</v>
      </c>
      <c r="F2590" s="1" t="str">
        <f>IFERROR(__xludf.DUMMYFUNCTION("""COMPUTED_VALUE"""),"P4087")</f>
        <v>P4087</v>
      </c>
      <c r="G2590" s="1">
        <f>IFERROR(__xludf.DUMMYFUNCTION("""COMPUTED_VALUE"""),107.0)</f>
        <v>107</v>
      </c>
    </row>
    <row r="2591">
      <c r="A2591" s="1" t="str">
        <f t="shared" si="1"/>
        <v>EN P797 141</v>
      </c>
      <c r="C2591" s="1" t="str">
        <f t="shared" si="2"/>
        <v>PT P797</v>
      </c>
      <c r="E2591" s="1" t="str">
        <f>IFERROR(__xludf.DUMMYFUNCTION("SPLIT(A:A,"" "",TRUE,TRUE)"),"EN")</f>
        <v>EN</v>
      </c>
      <c r="F2591" s="1" t="str">
        <f>IFERROR(__xludf.DUMMYFUNCTION("""COMPUTED_VALUE"""),"P797")</f>
        <v>P797</v>
      </c>
      <c r="G2591" s="1">
        <f>IFERROR(__xludf.DUMMYFUNCTION("""COMPUTED_VALUE"""),141.0)</f>
        <v>141</v>
      </c>
    </row>
    <row r="2592">
      <c r="A2592" s="1" t="str">
        <f t="shared" si="1"/>
        <v>EN P1215 204</v>
      </c>
      <c r="C2592" s="1" t="str">
        <f t="shared" si="2"/>
        <v>PT P1215</v>
      </c>
      <c r="E2592" s="1" t="str">
        <f>IFERROR(__xludf.DUMMYFUNCTION("SPLIT(A:A,"" "",TRUE,TRUE)"),"EN")</f>
        <v>EN</v>
      </c>
      <c r="F2592" s="1" t="str">
        <f>IFERROR(__xludf.DUMMYFUNCTION("""COMPUTED_VALUE"""),"P1215")</f>
        <v>P1215</v>
      </c>
      <c r="G2592" s="1">
        <f>IFERROR(__xludf.DUMMYFUNCTION("""COMPUTED_VALUE"""),204.0)</f>
        <v>204</v>
      </c>
    </row>
    <row r="2593">
      <c r="A2593" s="1" t="str">
        <f t="shared" si="1"/>
        <v>EN P2908 154</v>
      </c>
      <c r="C2593" s="1" t="str">
        <f t="shared" si="2"/>
        <v>PT P2908</v>
      </c>
      <c r="E2593" s="1" t="str">
        <f>IFERROR(__xludf.DUMMYFUNCTION("SPLIT(A:A,"" "",TRUE,TRUE)"),"EN")</f>
        <v>EN</v>
      </c>
      <c r="F2593" s="1" t="str">
        <f>IFERROR(__xludf.DUMMYFUNCTION("""COMPUTED_VALUE"""),"P2908")</f>
        <v>P2908</v>
      </c>
      <c r="G2593" s="1">
        <f>IFERROR(__xludf.DUMMYFUNCTION("""COMPUTED_VALUE"""),154.0)</f>
        <v>154</v>
      </c>
    </row>
    <row r="2594">
      <c r="A2594" s="1" t="str">
        <f t="shared" si="1"/>
        <v>EN P5437 329</v>
      </c>
      <c r="C2594" s="1" t="str">
        <f t="shared" si="2"/>
        <v>PT P5437</v>
      </c>
      <c r="E2594" s="1" t="str">
        <f>IFERROR(__xludf.DUMMYFUNCTION("SPLIT(A:A,"" "",TRUE,TRUE)"),"EN")</f>
        <v>EN</v>
      </c>
      <c r="F2594" s="1" t="str">
        <f>IFERROR(__xludf.DUMMYFUNCTION("""COMPUTED_VALUE"""),"P5437")</f>
        <v>P5437</v>
      </c>
      <c r="G2594" s="1">
        <f>IFERROR(__xludf.DUMMYFUNCTION("""COMPUTED_VALUE"""),329.0)</f>
        <v>329</v>
      </c>
    </row>
    <row r="2595">
      <c r="A2595" s="1" t="str">
        <f t="shared" si="1"/>
        <v>EN P1643 169</v>
      </c>
      <c r="C2595" s="1" t="str">
        <f t="shared" si="2"/>
        <v>PT P1643</v>
      </c>
      <c r="E2595" s="1" t="str">
        <f>IFERROR(__xludf.DUMMYFUNCTION("SPLIT(A:A,"" "",TRUE,TRUE)"),"EN")</f>
        <v>EN</v>
      </c>
      <c r="F2595" s="1" t="str">
        <f>IFERROR(__xludf.DUMMYFUNCTION("""COMPUTED_VALUE"""),"P1643")</f>
        <v>P1643</v>
      </c>
      <c r="G2595" s="1">
        <f>IFERROR(__xludf.DUMMYFUNCTION("""COMPUTED_VALUE"""),169.0)</f>
        <v>169</v>
      </c>
    </row>
    <row r="2596">
      <c r="A2596" s="1" t="str">
        <f t="shared" si="1"/>
        <v>EN P470 316</v>
      </c>
      <c r="C2596" s="1" t="str">
        <f t="shared" si="2"/>
        <v>PT P470</v>
      </c>
      <c r="E2596" s="1" t="str">
        <f>IFERROR(__xludf.DUMMYFUNCTION("SPLIT(A:A,"" "",TRUE,TRUE)"),"EN")</f>
        <v>EN</v>
      </c>
      <c r="F2596" s="1" t="str">
        <f>IFERROR(__xludf.DUMMYFUNCTION("""COMPUTED_VALUE"""),"P470")</f>
        <v>P470</v>
      </c>
      <c r="G2596" s="1">
        <f>IFERROR(__xludf.DUMMYFUNCTION("""COMPUTED_VALUE"""),316.0)</f>
        <v>316</v>
      </c>
    </row>
    <row r="2597">
      <c r="A2597" s="1" t="str">
        <f t="shared" si="1"/>
        <v>EN P5966 76</v>
      </c>
      <c r="C2597" s="1" t="str">
        <f t="shared" si="2"/>
        <v>PT P5966</v>
      </c>
      <c r="E2597" s="1" t="str">
        <f>IFERROR(__xludf.DUMMYFUNCTION("SPLIT(A:A,"" "",TRUE,TRUE)"),"EN")</f>
        <v>EN</v>
      </c>
      <c r="F2597" s="1" t="str">
        <f>IFERROR(__xludf.DUMMYFUNCTION("""COMPUTED_VALUE"""),"P5966")</f>
        <v>P5966</v>
      </c>
      <c r="G2597" s="1">
        <f>IFERROR(__xludf.DUMMYFUNCTION("""COMPUTED_VALUE"""),76.0)</f>
        <v>76</v>
      </c>
    </row>
    <row r="2598">
      <c r="A2598" s="1" t="str">
        <f t="shared" si="1"/>
        <v>EN P4557 78</v>
      </c>
      <c r="C2598" s="1" t="str">
        <f t="shared" si="2"/>
        <v>PT P4557</v>
      </c>
      <c r="E2598" s="1" t="str">
        <f>IFERROR(__xludf.DUMMYFUNCTION("SPLIT(A:A,"" "",TRUE,TRUE)"),"EN")</f>
        <v>EN</v>
      </c>
      <c r="F2598" s="1" t="str">
        <f>IFERROR(__xludf.DUMMYFUNCTION("""COMPUTED_VALUE"""),"P4557")</f>
        <v>P4557</v>
      </c>
      <c r="G2598" s="1">
        <f>IFERROR(__xludf.DUMMYFUNCTION("""COMPUTED_VALUE"""),78.0)</f>
        <v>78</v>
      </c>
    </row>
    <row r="2599">
      <c r="A2599" s="1" t="str">
        <f t="shared" si="1"/>
        <v>EN P5945 362</v>
      </c>
      <c r="C2599" s="1" t="str">
        <f t="shared" si="2"/>
        <v>PT P5945</v>
      </c>
      <c r="E2599" s="1" t="str">
        <f>IFERROR(__xludf.DUMMYFUNCTION("SPLIT(A:A,"" "",TRUE,TRUE)"),"EN")</f>
        <v>EN</v>
      </c>
      <c r="F2599" s="1" t="str">
        <f>IFERROR(__xludf.DUMMYFUNCTION("""COMPUTED_VALUE"""),"P5945")</f>
        <v>P5945</v>
      </c>
      <c r="G2599" s="1">
        <f>IFERROR(__xludf.DUMMYFUNCTION("""COMPUTED_VALUE"""),362.0)</f>
        <v>362</v>
      </c>
    </row>
    <row r="2600">
      <c r="A2600" s="1" t="str">
        <f t="shared" si="1"/>
        <v>EN P3146 109</v>
      </c>
      <c r="C2600" s="1" t="str">
        <f t="shared" si="2"/>
        <v>PT P3146</v>
      </c>
      <c r="E2600" s="1" t="str">
        <f>IFERROR(__xludf.DUMMYFUNCTION("SPLIT(A:A,"" "",TRUE,TRUE)"),"EN")</f>
        <v>EN</v>
      </c>
      <c r="F2600" s="1" t="str">
        <f>IFERROR(__xludf.DUMMYFUNCTION("""COMPUTED_VALUE"""),"P3146")</f>
        <v>P3146</v>
      </c>
      <c r="G2600" s="1">
        <f>IFERROR(__xludf.DUMMYFUNCTION("""COMPUTED_VALUE"""),109.0)</f>
        <v>109</v>
      </c>
    </row>
    <row r="2601">
      <c r="A2601" s="1" t="str">
        <f t="shared" si="1"/>
        <v>EN P1769 83</v>
      </c>
      <c r="C2601" s="1" t="str">
        <f t="shared" si="2"/>
        <v>PT P1769</v>
      </c>
      <c r="E2601" s="1" t="str">
        <f>IFERROR(__xludf.DUMMYFUNCTION("SPLIT(A:A,"" "",TRUE,TRUE)"),"EN")</f>
        <v>EN</v>
      </c>
      <c r="F2601" s="1" t="str">
        <f>IFERROR(__xludf.DUMMYFUNCTION("""COMPUTED_VALUE"""),"P1769")</f>
        <v>P1769</v>
      </c>
      <c r="G2601" s="1">
        <f>IFERROR(__xludf.DUMMYFUNCTION("""COMPUTED_VALUE"""),83.0)</f>
        <v>83</v>
      </c>
    </row>
    <row r="2602">
      <c r="A2602" s="1" t="str">
        <f t="shared" si="1"/>
        <v>EN P5393 348</v>
      </c>
      <c r="C2602" s="1" t="str">
        <f t="shared" si="2"/>
        <v>PT P5393</v>
      </c>
      <c r="E2602" s="1" t="str">
        <f>IFERROR(__xludf.DUMMYFUNCTION("SPLIT(A:A,"" "",TRUE,TRUE)"),"EN")</f>
        <v>EN</v>
      </c>
      <c r="F2602" s="1" t="str">
        <f>IFERROR(__xludf.DUMMYFUNCTION("""COMPUTED_VALUE"""),"P5393")</f>
        <v>P5393</v>
      </c>
      <c r="G2602" s="1">
        <f>IFERROR(__xludf.DUMMYFUNCTION("""COMPUTED_VALUE"""),348.0)</f>
        <v>348</v>
      </c>
    </row>
    <row r="2603">
      <c r="A2603" s="1" t="str">
        <f t="shared" si="1"/>
        <v>EN P2073 43</v>
      </c>
      <c r="C2603" s="1" t="str">
        <f t="shared" si="2"/>
        <v>PT P2073</v>
      </c>
      <c r="E2603" s="1" t="str">
        <f>IFERROR(__xludf.DUMMYFUNCTION("SPLIT(A:A,"" "",TRUE,TRUE)"),"EN")</f>
        <v>EN</v>
      </c>
      <c r="F2603" s="1" t="str">
        <f>IFERROR(__xludf.DUMMYFUNCTION("""COMPUTED_VALUE"""),"P2073")</f>
        <v>P2073</v>
      </c>
      <c r="G2603" s="1">
        <f>IFERROR(__xludf.DUMMYFUNCTION("""COMPUTED_VALUE"""),43.0)</f>
        <v>43</v>
      </c>
    </row>
    <row r="2604">
      <c r="A2604" s="1" t="str">
        <f t="shared" si="1"/>
        <v>EN P1008 83</v>
      </c>
      <c r="C2604" s="1" t="str">
        <f t="shared" si="2"/>
        <v>PT P1008</v>
      </c>
      <c r="E2604" s="1" t="str">
        <f>IFERROR(__xludf.DUMMYFUNCTION("SPLIT(A:A,"" "",TRUE,TRUE)"),"EN")</f>
        <v>EN</v>
      </c>
      <c r="F2604" s="1" t="str">
        <f>IFERROR(__xludf.DUMMYFUNCTION("""COMPUTED_VALUE"""),"P1008")</f>
        <v>P1008</v>
      </c>
      <c r="G2604" s="1">
        <f>IFERROR(__xludf.DUMMYFUNCTION("""COMPUTED_VALUE"""),83.0)</f>
        <v>83</v>
      </c>
    </row>
    <row r="2605">
      <c r="A2605" s="1" t="str">
        <f t="shared" si="1"/>
        <v>EN P5194 191</v>
      </c>
      <c r="C2605" s="1" t="str">
        <f t="shared" si="2"/>
        <v>PT P5194</v>
      </c>
      <c r="E2605" s="1" t="str">
        <f>IFERROR(__xludf.DUMMYFUNCTION("SPLIT(A:A,"" "",TRUE,TRUE)"),"EN")</f>
        <v>EN</v>
      </c>
      <c r="F2605" s="1" t="str">
        <f>IFERROR(__xludf.DUMMYFUNCTION("""COMPUTED_VALUE"""),"P5194")</f>
        <v>P5194</v>
      </c>
      <c r="G2605" s="1">
        <f>IFERROR(__xludf.DUMMYFUNCTION("""COMPUTED_VALUE"""),191.0)</f>
        <v>191</v>
      </c>
    </row>
    <row r="2606">
      <c r="A2606" s="1" t="str">
        <f t="shared" si="1"/>
        <v>EN P2545 326</v>
      </c>
      <c r="C2606" s="1" t="str">
        <f t="shared" si="2"/>
        <v>PT P2545</v>
      </c>
      <c r="E2606" s="1" t="str">
        <f>IFERROR(__xludf.DUMMYFUNCTION("SPLIT(A:A,"" "",TRUE,TRUE)"),"EN")</f>
        <v>EN</v>
      </c>
      <c r="F2606" s="1" t="str">
        <f>IFERROR(__xludf.DUMMYFUNCTION("""COMPUTED_VALUE"""),"P2545")</f>
        <v>P2545</v>
      </c>
      <c r="G2606" s="1">
        <f>IFERROR(__xludf.DUMMYFUNCTION("""COMPUTED_VALUE"""),326.0)</f>
        <v>326</v>
      </c>
    </row>
    <row r="2607">
      <c r="A2607" s="1" t="str">
        <f t="shared" si="1"/>
        <v>EN P3110 395</v>
      </c>
      <c r="C2607" s="1" t="str">
        <f t="shared" si="2"/>
        <v>PT P3110</v>
      </c>
      <c r="E2607" s="1" t="str">
        <f>IFERROR(__xludf.DUMMYFUNCTION("SPLIT(A:A,"" "",TRUE,TRUE)"),"EN")</f>
        <v>EN</v>
      </c>
      <c r="F2607" s="1" t="str">
        <f>IFERROR(__xludf.DUMMYFUNCTION("""COMPUTED_VALUE"""),"P3110")</f>
        <v>P3110</v>
      </c>
      <c r="G2607" s="1">
        <f>IFERROR(__xludf.DUMMYFUNCTION("""COMPUTED_VALUE"""),395.0)</f>
        <v>395</v>
      </c>
    </row>
    <row r="2608">
      <c r="A2608" s="1" t="str">
        <f t="shared" si="1"/>
        <v>EN P3501 180</v>
      </c>
      <c r="C2608" s="1" t="str">
        <f t="shared" si="2"/>
        <v>PT P3501</v>
      </c>
      <c r="E2608" s="1" t="str">
        <f>IFERROR(__xludf.DUMMYFUNCTION("SPLIT(A:A,"" "",TRUE,TRUE)"),"EN")</f>
        <v>EN</v>
      </c>
      <c r="F2608" s="1" t="str">
        <f>IFERROR(__xludf.DUMMYFUNCTION("""COMPUTED_VALUE"""),"P3501")</f>
        <v>P3501</v>
      </c>
      <c r="G2608" s="1">
        <f>IFERROR(__xludf.DUMMYFUNCTION("""COMPUTED_VALUE"""),180.0)</f>
        <v>180</v>
      </c>
    </row>
    <row r="2609">
      <c r="A2609" s="1" t="str">
        <f t="shared" si="1"/>
        <v>EN P3692 372</v>
      </c>
      <c r="C2609" s="1" t="str">
        <f t="shared" si="2"/>
        <v>PT P3692</v>
      </c>
      <c r="E2609" s="1" t="str">
        <f>IFERROR(__xludf.DUMMYFUNCTION("SPLIT(A:A,"" "",TRUE,TRUE)"),"EN")</f>
        <v>EN</v>
      </c>
      <c r="F2609" s="1" t="str">
        <f>IFERROR(__xludf.DUMMYFUNCTION("""COMPUTED_VALUE"""),"P3692")</f>
        <v>P3692</v>
      </c>
      <c r="G2609" s="1">
        <f>IFERROR(__xludf.DUMMYFUNCTION("""COMPUTED_VALUE"""),372.0)</f>
        <v>372</v>
      </c>
    </row>
    <row r="2610">
      <c r="A2610" s="1" t="str">
        <f t="shared" si="1"/>
        <v>EN P4511 308</v>
      </c>
      <c r="C2610" s="1" t="str">
        <f t="shared" si="2"/>
        <v>PT P4511</v>
      </c>
      <c r="E2610" s="1" t="str">
        <f>IFERROR(__xludf.DUMMYFUNCTION("SPLIT(A:A,"" "",TRUE,TRUE)"),"EN")</f>
        <v>EN</v>
      </c>
      <c r="F2610" s="1" t="str">
        <f>IFERROR(__xludf.DUMMYFUNCTION("""COMPUTED_VALUE"""),"P4511")</f>
        <v>P4511</v>
      </c>
      <c r="G2610" s="1">
        <f>IFERROR(__xludf.DUMMYFUNCTION("""COMPUTED_VALUE"""),308.0)</f>
        <v>308</v>
      </c>
    </row>
    <row r="2611">
      <c r="A2611" s="1" t="str">
        <f t="shared" si="1"/>
        <v>EN P410 346</v>
      </c>
      <c r="C2611" s="1" t="str">
        <f t="shared" si="2"/>
        <v>PT P410</v>
      </c>
      <c r="E2611" s="1" t="str">
        <f>IFERROR(__xludf.DUMMYFUNCTION("SPLIT(A:A,"" "",TRUE,TRUE)"),"EN")</f>
        <v>EN</v>
      </c>
      <c r="F2611" s="1" t="str">
        <f>IFERROR(__xludf.DUMMYFUNCTION("""COMPUTED_VALUE"""),"P410")</f>
        <v>P410</v>
      </c>
      <c r="G2611" s="1">
        <f>IFERROR(__xludf.DUMMYFUNCTION("""COMPUTED_VALUE"""),346.0)</f>
        <v>346</v>
      </c>
    </row>
    <row r="2612">
      <c r="A2612" s="1" t="str">
        <f t="shared" si="1"/>
        <v>EN P4570 353</v>
      </c>
      <c r="C2612" s="1" t="str">
        <f t="shared" si="2"/>
        <v>PT P4570</v>
      </c>
      <c r="E2612" s="1" t="str">
        <f>IFERROR(__xludf.DUMMYFUNCTION("SPLIT(A:A,"" "",TRUE,TRUE)"),"EN")</f>
        <v>EN</v>
      </c>
      <c r="F2612" s="1" t="str">
        <f>IFERROR(__xludf.DUMMYFUNCTION("""COMPUTED_VALUE"""),"P4570")</f>
        <v>P4570</v>
      </c>
      <c r="G2612" s="1">
        <f>IFERROR(__xludf.DUMMYFUNCTION("""COMPUTED_VALUE"""),353.0)</f>
        <v>353</v>
      </c>
    </row>
    <row r="2613">
      <c r="A2613" s="1" t="str">
        <f t="shared" si="1"/>
        <v>EN P5876 208</v>
      </c>
      <c r="C2613" s="1" t="str">
        <f t="shared" si="2"/>
        <v>PT P5876</v>
      </c>
      <c r="E2613" s="1" t="str">
        <f>IFERROR(__xludf.DUMMYFUNCTION("SPLIT(A:A,"" "",TRUE,TRUE)"),"EN")</f>
        <v>EN</v>
      </c>
      <c r="F2613" s="1" t="str">
        <f>IFERROR(__xludf.DUMMYFUNCTION("""COMPUTED_VALUE"""),"P5876")</f>
        <v>P5876</v>
      </c>
      <c r="G2613" s="1">
        <f>IFERROR(__xludf.DUMMYFUNCTION("""COMPUTED_VALUE"""),208.0)</f>
        <v>208</v>
      </c>
    </row>
    <row r="2614">
      <c r="A2614" s="1" t="str">
        <f t="shared" si="1"/>
        <v>EN P5533 329</v>
      </c>
      <c r="C2614" s="1" t="str">
        <f t="shared" si="2"/>
        <v>PT P5533</v>
      </c>
      <c r="E2614" s="1" t="str">
        <f>IFERROR(__xludf.DUMMYFUNCTION("SPLIT(A:A,"" "",TRUE,TRUE)"),"EN")</f>
        <v>EN</v>
      </c>
      <c r="F2614" s="1" t="str">
        <f>IFERROR(__xludf.DUMMYFUNCTION("""COMPUTED_VALUE"""),"P5533")</f>
        <v>P5533</v>
      </c>
      <c r="G2614" s="1">
        <f>IFERROR(__xludf.DUMMYFUNCTION("""COMPUTED_VALUE"""),329.0)</f>
        <v>329</v>
      </c>
    </row>
    <row r="2615">
      <c r="A2615" s="1" t="str">
        <f t="shared" si="1"/>
        <v>EN P4511 10</v>
      </c>
      <c r="C2615" s="1" t="str">
        <f t="shared" si="2"/>
        <v>PT P4511</v>
      </c>
      <c r="E2615" s="1" t="str">
        <f>IFERROR(__xludf.DUMMYFUNCTION("SPLIT(A:A,"" "",TRUE,TRUE)"),"EN")</f>
        <v>EN</v>
      </c>
      <c r="F2615" s="1" t="str">
        <f>IFERROR(__xludf.DUMMYFUNCTION("""COMPUTED_VALUE"""),"P4511")</f>
        <v>P4511</v>
      </c>
      <c r="G2615" s="1">
        <f>IFERROR(__xludf.DUMMYFUNCTION("""COMPUTED_VALUE"""),10.0)</f>
        <v>10</v>
      </c>
    </row>
    <row r="2616">
      <c r="A2616" s="1" t="str">
        <f t="shared" si="1"/>
        <v>EN P156 189</v>
      </c>
      <c r="C2616" s="1" t="str">
        <f t="shared" si="2"/>
        <v>PT P156</v>
      </c>
      <c r="E2616" s="1" t="str">
        <f>IFERROR(__xludf.DUMMYFUNCTION("SPLIT(A:A,"" "",TRUE,TRUE)"),"EN")</f>
        <v>EN</v>
      </c>
      <c r="F2616" s="1" t="str">
        <f>IFERROR(__xludf.DUMMYFUNCTION("""COMPUTED_VALUE"""),"P156")</f>
        <v>P156</v>
      </c>
      <c r="G2616" s="1">
        <f>IFERROR(__xludf.DUMMYFUNCTION("""COMPUTED_VALUE"""),189.0)</f>
        <v>189</v>
      </c>
    </row>
    <row r="2617">
      <c r="A2617" s="1" t="str">
        <f t="shared" si="1"/>
        <v>EN P2235 37</v>
      </c>
      <c r="C2617" s="1" t="str">
        <f t="shared" si="2"/>
        <v>PT P2235</v>
      </c>
      <c r="E2617" s="1" t="str">
        <f>IFERROR(__xludf.DUMMYFUNCTION("SPLIT(A:A,"" "",TRUE,TRUE)"),"EN")</f>
        <v>EN</v>
      </c>
      <c r="F2617" s="1" t="str">
        <f>IFERROR(__xludf.DUMMYFUNCTION("""COMPUTED_VALUE"""),"P2235")</f>
        <v>P2235</v>
      </c>
      <c r="G2617" s="1">
        <f>IFERROR(__xludf.DUMMYFUNCTION("""COMPUTED_VALUE"""),37.0)</f>
        <v>37</v>
      </c>
    </row>
    <row r="2618">
      <c r="A2618" s="1" t="str">
        <f t="shared" si="1"/>
        <v>EN P2597 197</v>
      </c>
      <c r="C2618" s="1" t="str">
        <f t="shared" si="2"/>
        <v>PT P2597</v>
      </c>
      <c r="E2618" s="1" t="str">
        <f>IFERROR(__xludf.DUMMYFUNCTION("SPLIT(A:A,"" "",TRUE,TRUE)"),"EN")</f>
        <v>EN</v>
      </c>
      <c r="F2618" s="1" t="str">
        <f>IFERROR(__xludf.DUMMYFUNCTION("""COMPUTED_VALUE"""),"P2597")</f>
        <v>P2597</v>
      </c>
      <c r="G2618" s="1">
        <f>IFERROR(__xludf.DUMMYFUNCTION("""COMPUTED_VALUE"""),197.0)</f>
        <v>197</v>
      </c>
    </row>
    <row r="2619">
      <c r="A2619" s="1" t="str">
        <f t="shared" si="1"/>
        <v>EN P3338 174</v>
      </c>
      <c r="C2619" s="1" t="str">
        <f t="shared" si="2"/>
        <v>PT P3338</v>
      </c>
      <c r="E2619" s="1" t="str">
        <f>IFERROR(__xludf.DUMMYFUNCTION("SPLIT(A:A,"" "",TRUE,TRUE)"),"EN")</f>
        <v>EN</v>
      </c>
      <c r="F2619" s="1" t="str">
        <f>IFERROR(__xludf.DUMMYFUNCTION("""COMPUTED_VALUE"""),"P3338")</f>
        <v>P3338</v>
      </c>
      <c r="G2619" s="1">
        <f>IFERROR(__xludf.DUMMYFUNCTION("""COMPUTED_VALUE"""),174.0)</f>
        <v>174</v>
      </c>
    </row>
    <row r="2620">
      <c r="A2620" s="1" t="str">
        <f t="shared" si="1"/>
        <v>EN P3736 90</v>
      </c>
      <c r="C2620" s="1" t="str">
        <f t="shared" si="2"/>
        <v>PT P3736</v>
      </c>
      <c r="E2620" s="1" t="str">
        <f>IFERROR(__xludf.DUMMYFUNCTION("SPLIT(A:A,"" "",TRUE,TRUE)"),"EN")</f>
        <v>EN</v>
      </c>
      <c r="F2620" s="1" t="str">
        <f>IFERROR(__xludf.DUMMYFUNCTION("""COMPUTED_VALUE"""),"P3736")</f>
        <v>P3736</v>
      </c>
      <c r="G2620" s="1">
        <f>IFERROR(__xludf.DUMMYFUNCTION("""COMPUTED_VALUE"""),90.0)</f>
        <v>90</v>
      </c>
    </row>
    <row r="2621">
      <c r="A2621" s="1" t="str">
        <f t="shared" si="1"/>
        <v>EN P4701 141</v>
      </c>
      <c r="C2621" s="1" t="str">
        <f t="shared" si="2"/>
        <v>PT P4701</v>
      </c>
      <c r="E2621" s="1" t="str">
        <f>IFERROR(__xludf.DUMMYFUNCTION("SPLIT(A:A,"" "",TRUE,TRUE)"),"EN")</f>
        <v>EN</v>
      </c>
      <c r="F2621" s="1" t="str">
        <f>IFERROR(__xludf.DUMMYFUNCTION("""COMPUTED_VALUE"""),"P4701")</f>
        <v>P4701</v>
      </c>
      <c r="G2621" s="1">
        <f>IFERROR(__xludf.DUMMYFUNCTION("""COMPUTED_VALUE"""),141.0)</f>
        <v>141</v>
      </c>
    </row>
    <row r="2622">
      <c r="A2622" s="1" t="str">
        <f t="shared" si="1"/>
        <v>EN P5696 293</v>
      </c>
      <c r="C2622" s="1" t="str">
        <f t="shared" si="2"/>
        <v>PT P5696</v>
      </c>
      <c r="E2622" s="1" t="str">
        <f>IFERROR(__xludf.DUMMYFUNCTION("SPLIT(A:A,"" "",TRUE,TRUE)"),"EN")</f>
        <v>EN</v>
      </c>
      <c r="F2622" s="1" t="str">
        <f>IFERROR(__xludf.DUMMYFUNCTION("""COMPUTED_VALUE"""),"P5696")</f>
        <v>P5696</v>
      </c>
      <c r="G2622" s="1">
        <f>IFERROR(__xludf.DUMMYFUNCTION("""COMPUTED_VALUE"""),293.0)</f>
        <v>293</v>
      </c>
    </row>
    <row r="2623">
      <c r="A2623" s="1" t="str">
        <f t="shared" si="1"/>
        <v>EN P5172 49</v>
      </c>
      <c r="C2623" s="1" t="str">
        <f t="shared" si="2"/>
        <v>PT P5172</v>
      </c>
      <c r="E2623" s="1" t="str">
        <f>IFERROR(__xludf.DUMMYFUNCTION("SPLIT(A:A,"" "",TRUE,TRUE)"),"EN")</f>
        <v>EN</v>
      </c>
      <c r="F2623" s="1" t="str">
        <f>IFERROR(__xludf.DUMMYFUNCTION("""COMPUTED_VALUE"""),"P5172")</f>
        <v>P5172</v>
      </c>
      <c r="G2623" s="1">
        <f>IFERROR(__xludf.DUMMYFUNCTION("""COMPUTED_VALUE"""),49.0)</f>
        <v>49</v>
      </c>
    </row>
    <row r="2624">
      <c r="A2624" s="1" t="str">
        <f t="shared" si="1"/>
        <v>EN P2708 255</v>
      </c>
      <c r="C2624" s="1" t="str">
        <f t="shared" si="2"/>
        <v>PT P2708</v>
      </c>
      <c r="E2624" s="1" t="str">
        <f>IFERROR(__xludf.DUMMYFUNCTION("SPLIT(A:A,"" "",TRUE,TRUE)"),"EN")</f>
        <v>EN</v>
      </c>
      <c r="F2624" s="1" t="str">
        <f>IFERROR(__xludf.DUMMYFUNCTION("""COMPUTED_VALUE"""),"P2708")</f>
        <v>P2708</v>
      </c>
      <c r="G2624" s="1">
        <f>IFERROR(__xludf.DUMMYFUNCTION("""COMPUTED_VALUE"""),255.0)</f>
        <v>255</v>
      </c>
    </row>
    <row r="2625">
      <c r="A2625" s="1" t="str">
        <f t="shared" si="1"/>
        <v>EN P3259 230</v>
      </c>
      <c r="C2625" s="1" t="str">
        <f t="shared" si="2"/>
        <v>PT P3259</v>
      </c>
      <c r="E2625" s="1" t="str">
        <f>IFERROR(__xludf.DUMMYFUNCTION("SPLIT(A:A,"" "",TRUE,TRUE)"),"EN")</f>
        <v>EN</v>
      </c>
      <c r="F2625" s="1" t="str">
        <f>IFERROR(__xludf.DUMMYFUNCTION("""COMPUTED_VALUE"""),"P3259")</f>
        <v>P3259</v>
      </c>
      <c r="G2625" s="1">
        <f>IFERROR(__xludf.DUMMYFUNCTION("""COMPUTED_VALUE"""),230.0)</f>
        <v>230</v>
      </c>
    </row>
    <row r="2626">
      <c r="A2626" s="1" t="str">
        <f t="shared" si="1"/>
        <v>EN P2938 215</v>
      </c>
      <c r="C2626" s="1" t="str">
        <f t="shared" si="2"/>
        <v>PT P2938</v>
      </c>
      <c r="E2626" s="1" t="str">
        <f>IFERROR(__xludf.DUMMYFUNCTION("SPLIT(A:A,"" "",TRUE,TRUE)"),"EN")</f>
        <v>EN</v>
      </c>
      <c r="F2626" s="1" t="str">
        <f>IFERROR(__xludf.DUMMYFUNCTION("""COMPUTED_VALUE"""),"P2938")</f>
        <v>P2938</v>
      </c>
      <c r="G2626" s="1">
        <f>IFERROR(__xludf.DUMMYFUNCTION("""COMPUTED_VALUE"""),215.0)</f>
        <v>215</v>
      </c>
    </row>
    <row r="2627">
      <c r="A2627" s="1" t="str">
        <f t="shared" si="1"/>
        <v>EN P5343 376</v>
      </c>
      <c r="C2627" s="1" t="str">
        <f t="shared" si="2"/>
        <v>PT P5343</v>
      </c>
      <c r="E2627" s="1" t="str">
        <f>IFERROR(__xludf.DUMMYFUNCTION("SPLIT(A:A,"" "",TRUE,TRUE)"),"EN")</f>
        <v>EN</v>
      </c>
      <c r="F2627" s="1" t="str">
        <f>IFERROR(__xludf.DUMMYFUNCTION("""COMPUTED_VALUE"""),"P5343")</f>
        <v>P5343</v>
      </c>
      <c r="G2627" s="1">
        <f>IFERROR(__xludf.DUMMYFUNCTION("""COMPUTED_VALUE"""),376.0)</f>
        <v>376</v>
      </c>
    </row>
    <row r="2628">
      <c r="A2628" s="1" t="str">
        <f t="shared" si="1"/>
        <v>EN P3982 193</v>
      </c>
      <c r="C2628" s="1" t="str">
        <f t="shared" si="2"/>
        <v>PT P3982</v>
      </c>
      <c r="E2628" s="1" t="str">
        <f>IFERROR(__xludf.DUMMYFUNCTION("SPLIT(A:A,"" "",TRUE,TRUE)"),"EN")</f>
        <v>EN</v>
      </c>
      <c r="F2628" s="1" t="str">
        <f>IFERROR(__xludf.DUMMYFUNCTION("""COMPUTED_VALUE"""),"P3982")</f>
        <v>P3982</v>
      </c>
      <c r="G2628" s="1">
        <f>IFERROR(__xludf.DUMMYFUNCTION("""COMPUTED_VALUE"""),193.0)</f>
        <v>193</v>
      </c>
    </row>
    <row r="2629">
      <c r="A2629" s="1" t="str">
        <f t="shared" si="1"/>
        <v>EN P3335 370</v>
      </c>
      <c r="C2629" s="1" t="str">
        <f t="shared" si="2"/>
        <v>PT P3335</v>
      </c>
      <c r="E2629" s="1" t="str">
        <f>IFERROR(__xludf.DUMMYFUNCTION("SPLIT(A:A,"" "",TRUE,TRUE)"),"EN")</f>
        <v>EN</v>
      </c>
      <c r="F2629" s="1" t="str">
        <f>IFERROR(__xludf.DUMMYFUNCTION("""COMPUTED_VALUE"""),"P3335")</f>
        <v>P3335</v>
      </c>
      <c r="G2629" s="1">
        <f>IFERROR(__xludf.DUMMYFUNCTION("""COMPUTED_VALUE"""),370.0)</f>
        <v>370</v>
      </c>
    </row>
    <row r="2630">
      <c r="A2630" s="1" t="str">
        <f t="shared" si="1"/>
        <v>EN P5579 54</v>
      </c>
      <c r="C2630" s="1" t="str">
        <f t="shared" si="2"/>
        <v>PT P5579</v>
      </c>
      <c r="E2630" s="1" t="str">
        <f>IFERROR(__xludf.DUMMYFUNCTION("SPLIT(A:A,"" "",TRUE,TRUE)"),"EN")</f>
        <v>EN</v>
      </c>
      <c r="F2630" s="1" t="str">
        <f>IFERROR(__xludf.DUMMYFUNCTION("""COMPUTED_VALUE"""),"P5579")</f>
        <v>P5579</v>
      </c>
      <c r="G2630" s="1">
        <f>IFERROR(__xludf.DUMMYFUNCTION("""COMPUTED_VALUE"""),54.0)</f>
        <v>54</v>
      </c>
    </row>
    <row r="2631">
      <c r="A2631" s="1" t="str">
        <f t="shared" si="1"/>
        <v>EN P5109 288</v>
      </c>
      <c r="C2631" s="1" t="str">
        <f t="shared" si="2"/>
        <v>PT P5109</v>
      </c>
      <c r="E2631" s="1" t="str">
        <f>IFERROR(__xludf.DUMMYFUNCTION("SPLIT(A:A,"" "",TRUE,TRUE)"),"EN")</f>
        <v>EN</v>
      </c>
      <c r="F2631" s="1" t="str">
        <f>IFERROR(__xludf.DUMMYFUNCTION("""COMPUTED_VALUE"""),"P5109")</f>
        <v>P5109</v>
      </c>
      <c r="G2631" s="1">
        <f>IFERROR(__xludf.DUMMYFUNCTION("""COMPUTED_VALUE"""),288.0)</f>
        <v>288</v>
      </c>
    </row>
    <row r="2632">
      <c r="A2632" s="1" t="str">
        <f t="shared" si="1"/>
        <v>EN P604 375</v>
      </c>
      <c r="C2632" s="1" t="str">
        <f t="shared" si="2"/>
        <v>PT P604</v>
      </c>
      <c r="E2632" s="1" t="str">
        <f>IFERROR(__xludf.DUMMYFUNCTION("SPLIT(A:A,"" "",TRUE,TRUE)"),"EN")</f>
        <v>EN</v>
      </c>
      <c r="F2632" s="1" t="str">
        <f>IFERROR(__xludf.DUMMYFUNCTION("""COMPUTED_VALUE"""),"P604")</f>
        <v>P604</v>
      </c>
      <c r="G2632" s="1">
        <f>IFERROR(__xludf.DUMMYFUNCTION("""COMPUTED_VALUE"""),375.0)</f>
        <v>375</v>
      </c>
    </row>
    <row r="2633">
      <c r="A2633" s="1" t="str">
        <f t="shared" si="1"/>
        <v>EN P3155 211</v>
      </c>
      <c r="C2633" s="1" t="str">
        <f t="shared" si="2"/>
        <v>PT P3155</v>
      </c>
      <c r="E2633" s="1" t="str">
        <f>IFERROR(__xludf.DUMMYFUNCTION("SPLIT(A:A,"" "",TRUE,TRUE)"),"EN")</f>
        <v>EN</v>
      </c>
      <c r="F2633" s="1" t="str">
        <f>IFERROR(__xludf.DUMMYFUNCTION("""COMPUTED_VALUE"""),"P3155")</f>
        <v>P3155</v>
      </c>
      <c r="G2633" s="1">
        <f>IFERROR(__xludf.DUMMYFUNCTION("""COMPUTED_VALUE"""),211.0)</f>
        <v>211</v>
      </c>
    </row>
    <row r="2634">
      <c r="A2634" s="1" t="str">
        <f t="shared" si="1"/>
        <v>EN P5565 366</v>
      </c>
      <c r="C2634" s="1" t="str">
        <f t="shared" si="2"/>
        <v>PT P5565</v>
      </c>
      <c r="E2634" s="1" t="str">
        <f>IFERROR(__xludf.DUMMYFUNCTION("SPLIT(A:A,"" "",TRUE,TRUE)"),"EN")</f>
        <v>EN</v>
      </c>
      <c r="F2634" s="1" t="str">
        <f>IFERROR(__xludf.DUMMYFUNCTION("""COMPUTED_VALUE"""),"P5565")</f>
        <v>P5565</v>
      </c>
      <c r="G2634" s="1">
        <f>IFERROR(__xludf.DUMMYFUNCTION("""COMPUTED_VALUE"""),366.0)</f>
        <v>366</v>
      </c>
    </row>
    <row r="2635">
      <c r="A2635" s="1" t="str">
        <f t="shared" si="1"/>
        <v>EN P2671 40</v>
      </c>
      <c r="C2635" s="1" t="str">
        <f t="shared" si="2"/>
        <v>PT P2671</v>
      </c>
      <c r="E2635" s="1" t="str">
        <f>IFERROR(__xludf.DUMMYFUNCTION("SPLIT(A:A,"" "",TRUE,TRUE)"),"EN")</f>
        <v>EN</v>
      </c>
      <c r="F2635" s="1" t="str">
        <f>IFERROR(__xludf.DUMMYFUNCTION("""COMPUTED_VALUE"""),"P2671")</f>
        <v>P2671</v>
      </c>
      <c r="G2635" s="1">
        <f>IFERROR(__xludf.DUMMYFUNCTION("""COMPUTED_VALUE"""),40.0)</f>
        <v>40</v>
      </c>
    </row>
    <row r="2636">
      <c r="A2636" s="1" t="str">
        <f t="shared" si="1"/>
        <v>EN P4748 170</v>
      </c>
      <c r="C2636" s="1" t="str">
        <f t="shared" si="2"/>
        <v>PT P4748</v>
      </c>
      <c r="E2636" s="1" t="str">
        <f>IFERROR(__xludf.DUMMYFUNCTION("SPLIT(A:A,"" "",TRUE,TRUE)"),"EN")</f>
        <v>EN</v>
      </c>
      <c r="F2636" s="1" t="str">
        <f>IFERROR(__xludf.DUMMYFUNCTION("""COMPUTED_VALUE"""),"P4748")</f>
        <v>P4748</v>
      </c>
      <c r="G2636" s="1">
        <f>IFERROR(__xludf.DUMMYFUNCTION("""COMPUTED_VALUE"""),170.0)</f>
        <v>170</v>
      </c>
    </row>
    <row r="2637">
      <c r="A2637" s="1" t="str">
        <f t="shared" si="1"/>
        <v>EN P5789 259</v>
      </c>
      <c r="C2637" s="1" t="str">
        <f t="shared" si="2"/>
        <v>PT P5789</v>
      </c>
      <c r="E2637" s="1" t="str">
        <f>IFERROR(__xludf.DUMMYFUNCTION("SPLIT(A:A,"" "",TRUE,TRUE)"),"EN")</f>
        <v>EN</v>
      </c>
      <c r="F2637" s="1" t="str">
        <f>IFERROR(__xludf.DUMMYFUNCTION("""COMPUTED_VALUE"""),"P5789")</f>
        <v>P5789</v>
      </c>
      <c r="G2637" s="1">
        <f>IFERROR(__xludf.DUMMYFUNCTION("""COMPUTED_VALUE"""),259.0)</f>
        <v>259</v>
      </c>
    </row>
    <row r="2638">
      <c r="A2638" s="1" t="str">
        <f t="shared" si="1"/>
        <v>EN P3685 225</v>
      </c>
      <c r="C2638" s="1" t="str">
        <f t="shared" si="2"/>
        <v>PT P3685</v>
      </c>
      <c r="E2638" s="1" t="str">
        <f>IFERROR(__xludf.DUMMYFUNCTION("SPLIT(A:A,"" "",TRUE,TRUE)"),"EN")</f>
        <v>EN</v>
      </c>
      <c r="F2638" s="1" t="str">
        <f>IFERROR(__xludf.DUMMYFUNCTION("""COMPUTED_VALUE"""),"P3685")</f>
        <v>P3685</v>
      </c>
      <c r="G2638" s="1">
        <f>IFERROR(__xludf.DUMMYFUNCTION("""COMPUTED_VALUE"""),225.0)</f>
        <v>225</v>
      </c>
    </row>
    <row r="2639">
      <c r="A2639" s="1" t="str">
        <f t="shared" si="1"/>
        <v>EN P3805 191</v>
      </c>
      <c r="C2639" s="1" t="str">
        <f t="shared" si="2"/>
        <v>PT P3805</v>
      </c>
      <c r="E2639" s="1" t="str">
        <f>IFERROR(__xludf.DUMMYFUNCTION("SPLIT(A:A,"" "",TRUE,TRUE)"),"EN")</f>
        <v>EN</v>
      </c>
      <c r="F2639" s="1" t="str">
        <f>IFERROR(__xludf.DUMMYFUNCTION("""COMPUTED_VALUE"""),"P3805")</f>
        <v>P3805</v>
      </c>
      <c r="G2639" s="1">
        <f>IFERROR(__xludf.DUMMYFUNCTION("""COMPUTED_VALUE"""),191.0)</f>
        <v>191</v>
      </c>
    </row>
    <row r="2640">
      <c r="A2640" s="1" t="str">
        <f t="shared" si="1"/>
        <v>EN P5914 282</v>
      </c>
      <c r="C2640" s="1" t="str">
        <f t="shared" si="2"/>
        <v>PT P5914</v>
      </c>
      <c r="E2640" s="1" t="str">
        <f>IFERROR(__xludf.DUMMYFUNCTION("SPLIT(A:A,"" "",TRUE,TRUE)"),"EN")</f>
        <v>EN</v>
      </c>
      <c r="F2640" s="1" t="str">
        <f>IFERROR(__xludf.DUMMYFUNCTION("""COMPUTED_VALUE"""),"P5914")</f>
        <v>P5914</v>
      </c>
      <c r="G2640" s="1">
        <f>IFERROR(__xludf.DUMMYFUNCTION("""COMPUTED_VALUE"""),282.0)</f>
        <v>282</v>
      </c>
    </row>
    <row r="2641">
      <c r="A2641" s="1" t="str">
        <f t="shared" si="1"/>
        <v>EN P104 255</v>
      </c>
      <c r="C2641" s="1" t="str">
        <f t="shared" si="2"/>
        <v>PT P104</v>
      </c>
      <c r="E2641" s="1" t="str">
        <f>IFERROR(__xludf.DUMMYFUNCTION("SPLIT(A:A,"" "",TRUE,TRUE)"),"EN")</f>
        <v>EN</v>
      </c>
      <c r="F2641" s="1" t="str">
        <f>IFERROR(__xludf.DUMMYFUNCTION("""COMPUTED_VALUE"""),"P104")</f>
        <v>P104</v>
      </c>
      <c r="G2641" s="1">
        <f>IFERROR(__xludf.DUMMYFUNCTION("""COMPUTED_VALUE"""),255.0)</f>
        <v>255</v>
      </c>
    </row>
    <row r="2642">
      <c r="A2642" s="1" t="str">
        <f t="shared" si="1"/>
        <v>EN P3902 27</v>
      </c>
      <c r="C2642" s="1" t="str">
        <f t="shared" si="2"/>
        <v>PT P3902</v>
      </c>
      <c r="E2642" s="1" t="str">
        <f>IFERROR(__xludf.DUMMYFUNCTION("SPLIT(A:A,"" "",TRUE,TRUE)"),"EN")</f>
        <v>EN</v>
      </c>
      <c r="F2642" s="1" t="str">
        <f>IFERROR(__xludf.DUMMYFUNCTION("""COMPUTED_VALUE"""),"P3902")</f>
        <v>P3902</v>
      </c>
      <c r="G2642" s="1">
        <f>IFERROR(__xludf.DUMMYFUNCTION("""COMPUTED_VALUE"""),27.0)</f>
        <v>27</v>
      </c>
    </row>
    <row r="2643">
      <c r="A2643" s="1" t="str">
        <f t="shared" si="1"/>
        <v>EN P5053 363</v>
      </c>
      <c r="C2643" s="1" t="str">
        <f t="shared" si="2"/>
        <v>PT P5053</v>
      </c>
      <c r="E2643" s="1" t="str">
        <f>IFERROR(__xludf.DUMMYFUNCTION("SPLIT(A:A,"" "",TRUE,TRUE)"),"EN")</f>
        <v>EN</v>
      </c>
      <c r="F2643" s="1" t="str">
        <f>IFERROR(__xludf.DUMMYFUNCTION("""COMPUTED_VALUE"""),"P5053")</f>
        <v>P5053</v>
      </c>
      <c r="G2643" s="1">
        <f>IFERROR(__xludf.DUMMYFUNCTION("""COMPUTED_VALUE"""),363.0)</f>
        <v>363</v>
      </c>
    </row>
    <row r="2644">
      <c r="A2644" s="1" t="str">
        <f t="shared" si="1"/>
        <v>EN P2669 19</v>
      </c>
      <c r="C2644" s="1" t="str">
        <f t="shared" si="2"/>
        <v>PT P2669</v>
      </c>
      <c r="E2644" s="1" t="str">
        <f>IFERROR(__xludf.DUMMYFUNCTION("SPLIT(A:A,"" "",TRUE,TRUE)"),"EN")</f>
        <v>EN</v>
      </c>
      <c r="F2644" s="1" t="str">
        <f>IFERROR(__xludf.DUMMYFUNCTION("""COMPUTED_VALUE"""),"P2669")</f>
        <v>P2669</v>
      </c>
      <c r="G2644" s="1">
        <f>IFERROR(__xludf.DUMMYFUNCTION("""COMPUTED_VALUE"""),19.0)</f>
        <v>19</v>
      </c>
    </row>
    <row r="2645">
      <c r="A2645" s="1" t="str">
        <f t="shared" si="1"/>
        <v>EN P2311 201</v>
      </c>
      <c r="C2645" s="1" t="str">
        <f t="shared" si="2"/>
        <v>PT P2311</v>
      </c>
      <c r="E2645" s="1" t="str">
        <f>IFERROR(__xludf.DUMMYFUNCTION("SPLIT(A:A,"" "",TRUE,TRUE)"),"EN")</f>
        <v>EN</v>
      </c>
      <c r="F2645" s="1" t="str">
        <f>IFERROR(__xludf.DUMMYFUNCTION("""COMPUTED_VALUE"""),"P2311")</f>
        <v>P2311</v>
      </c>
      <c r="G2645" s="1">
        <f>IFERROR(__xludf.DUMMYFUNCTION("""COMPUTED_VALUE"""),201.0)</f>
        <v>201</v>
      </c>
    </row>
    <row r="2646">
      <c r="A2646" s="1" t="str">
        <f t="shared" si="1"/>
        <v>EN P2954 225</v>
      </c>
      <c r="C2646" s="1" t="str">
        <f t="shared" si="2"/>
        <v>PT P2954</v>
      </c>
      <c r="E2646" s="1" t="str">
        <f>IFERROR(__xludf.DUMMYFUNCTION("SPLIT(A:A,"" "",TRUE,TRUE)"),"EN")</f>
        <v>EN</v>
      </c>
      <c r="F2646" s="1" t="str">
        <f>IFERROR(__xludf.DUMMYFUNCTION("""COMPUTED_VALUE"""),"P2954")</f>
        <v>P2954</v>
      </c>
      <c r="G2646" s="1">
        <f>IFERROR(__xludf.DUMMYFUNCTION("""COMPUTED_VALUE"""),225.0)</f>
        <v>225</v>
      </c>
    </row>
    <row r="2647">
      <c r="A2647" s="1" t="str">
        <f t="shared" si="1"/>
        <v>EN P5947 353</v>
      </c>
      <c r="C2647" s="1" t="str">
        <f t="shared" si="2"/>
        <v>PT P5947</v>
      </c>
      <c r="E2647" s="1" t="str">
        <f>IFERROR(__xludf.DUMMYFUNCTION("SPLIT(A:A,"" "",TRUE,TRUE)"),"EN")</f>
        <v>EN</v>
      </c>
      <c r="F2647" s="1" t="str">
        <f>IFERROR(__xludf.DUMMYFUNCTION("""COMPUTED_VALUE"""),"P5947")</f>
        <v>P5947</v>
      </c>
      <c r="G2647" s="1">
        <f>IFERROR(__xludf.DUMMYFUNCTION("""COMPUTED_VALUE"""),353.0)</f>
        <v>353</v>
      </c>
    </row>
    <row r="2648">
      <c r="A2648" s="1" t="str">
        <f t="shared" si="1"/>
        <v>EN P5759 213</v>
      </c>
      <c r="C2648" s="1" t="str">
        <f t="shared" si="2"/>
        <v>PT P5759</v>
      </c>
      <c r="E2648" s="1" t="str">
        <f>IFERROR(__xludf.DUMMYFUNCTION("SPLIT(A:A,"" "",TRUE,TRUE)"),"EN")</f>
        <v>EN</v>
      </c>
      <c r="F2648" s="1" t="str">
        <f>IFERROR(__xludf.DUMMYFUNCTION("""COMPUTED_VALUE"""),"P5759")</f>
        <v>P5759</v>
      </c>
      <c r="G2648" s="1">
        <f>IFERROR(__xludf.DUMMYFUNCTION("""COMPUTED_VALUE"""),213.0)</f>
        <v>213</v>
      </c>
    </row>
    <row r="2649">
      <c r="A2649" s="1" t="str">
        <f t="shared" si="1"/>
        <v>EN P5352 95</v>
      </c>
      <c r="C2649" s="1" t="str">
        <f t="shared" si="2"/>
        <v>PT P5352</v>
      </c>
      <c r="E2649" s="1" t="str">
        <f>IFERROR(__xludf.DUMMYFUNCTION("SPLIT(A:A,"" "",TRUE,TRUE)"),"EN")</f>
        <v>EN</v>
      </c>
      <c r="F2649" s="1" t="str">
        <f>IFERROR(__xludf.DUMMYFUNCTION("""COMPUTED_VALUE"""),"P5352")</f>
        <v>P5352</v>
      </c>
      <c r="G2649" s="1">
        <f>IFERROR(__xludf.DUMMYFUNCTION("""COMPUTED_VALUE"""),95.0)</f>
        <v>95</v>
      </c>
    </row>
    <row r="2650">
      <c r="A2650" s="1" t="str">
        <f t="shared" si="1"/>
        <v>EN P5823 73</v>
      </c>
      <c r="C2650" s="1" t="str">
        <f t="shared" si="2"/>
        <v>PT P5823</v>
      </c>
      <c r="E2650" s="1" t="str">
        <f>IFERROR(__xludf.DUMMYFUNCTION("SPLIT(A:A,"" "",TRUE,TRUE)"),"EN")</f>
        <v>EN</v>
      </c>
      <c r="F2650" s="1" t="str">
        <f>IFERROR(__xludf.DUMMYFUNCTION("""COMPUTED_VALUE"""),"P5823")</f>
        <v>P5823</v>
      </c>
      <c r="G2650" s="1">
        <f>IFERROR(__xludf.DUMMYFUNCTION("""COMPUTED_VALUE"""),73.0)</f>
        <v>73</v>
      </c>
    </row>
    <row r="2651">
      <c r="A2651" s="1" t="str">
        <f t="shared" si="1"/>
        <v>EN P214 118</v>
      </c>
      <c r="C2651" s="1" t="str">
        <f t="shared" si="2"/>
        <v>PT P214</v>
      </c>
      <c r="E2651" s="1" t="str">
        <f>IFERROR(__xludf.DUMMYFUNCTION("SPLIT(A:A,"" "",TRUE,TRUE)"),"EN")</f>
        <v>EN</v>
      </c>
      <c r="F2651" s="1" t="str">
        <f>IFERROR(__xludf.DUMMYFUNCTION("""COMPUTED_VALUE"""),"P214")</f>
        <v>P214</v>
      </c>
      <c r="G2651" s="1">
        <f>IFERROR(__xludf.DUMMYFUNCTION("""COMPUTED_VALUE"""),118.0)</f>
        <v>118</v>
      </c>
    </row>
    <row r="2652">
      <c r="A2652" s="1" t="str">
        <f t="shared" si="1"/>
        <v>EN P1945 330</v>
      </c>
      <c r="C2652" s="1" t="str">
        <f t="shared" si="2"/>
        <v>PT P1945</v>
      </c>
      <c r="E2652" s="1" t="str">
        <f>IFERROR(__xludf.DUMMYFUNCTION("SPLIT(A:A,"" "",TRUE,TRUE)"),"EN")</f>
        <v>EN</v>
      </c>
      <c r="F2652" s="1" t="str">
        <f>IFERROR(__xludf.DUMMYFUNCTION("""COMPUTED_VALUE"""),"P1945")</f>
        <v>P1945</v>
      </c>
      <c r="G2652" s="1">
        <f>IFERROR(__xludf.DUMMYFUNCTION("""COMPUTED_VALUE"""),330.0)</f>
        <v>330</v>
      </c>
    </row>
    <row r="2653">
      <c r="A2653" s="1" t="str">
        <f t="shared" si="1"/>
        <v>EN P2798 113</v>
      </c>
      <c r="C2653" s="1" t="str">
        <f t="shared" si="2"/>
        <v>PT P2798</v>
      </c>
      <c r="E2653" s="1" t="str">
        <f>IFERROR(__xludf.DUMMYFUNCTION("SPLIT(A:A,"" "",TRUE,TRUE)"),"EN")</f>
        <v>EN</v>
      </c>
      <c r="F2653" s="1" t="str">
        <f>IFERROR(__xludf.DUMMYFUNCTION("""COMPUTED_VALUE"""),"P2798")</f>
        <v>P2798</v>
      </c>
      <c r="G2653" s="1">
        <f>IFERROR(__xludf.DUMMYFUNCTION("""COMPUTED_VALUE"""),113.0)</f>
        <v>113</v>
      </c>
    </row>
    <row r="2654">
      <c r="A2654" s="1" t="str">
        <f t="shared" si="1"/>
        <v>EN P3138 155</v>
      </c>
      <c r="C2654" s="1" t="str">
        <f t="shared" si="2"/>
        <v>PT P3138</v>
      </c>
      <c r="E2654" s="1" t="str">
        <f>IFERROR(__xludf.DUMMYFUNCTION("SPLIT(A:A,"" "",TRUE,TRUE)"),"EN")</f>
        <v>EN</v>
      </c>
      <c r="F2654" s="1" t="str">
        <f>IFERROR(__xludf.DUMMYFUNCTION("""COMPUTED_VALUE"""),"P3138")</f>
        <v>P3138</v>
      </c>
      <c r="G2654" s="1">
        <f>IFERROR(__xludf.DUMMYFUNCTION("""COMPUTED_VALUE"""),155.0)</f>
        <v>155</v>
      </c>
    </row>
    <row r="2655">
      <c r="A2655" s="1" t="str">
        <f t="shared" si="1"/>
        <v>EN P5441 29</v>
      </c>
      <c r="C2655" s="1" t="str">
        <f t="shared" si="2"/>
        <v>PT P5441</v>
      </c>
      <c r="E2655" s="1" t="str">
        <f>IFERROR(__xludf.DUMMYFUNCTION("SPLIT(A:A,"" "",TRUE,TRUE)"),"EN")</f>
        <v>EN</v>
      </c>
      <c r="F2655" s="1" t="str">
        <f>IFERROR(__xludf.DUMMYFUNCTION("""COMPUTED_VALUE"""),"P5441")</f>
        <v>P5441</v>
      </c>
      <c r="G2655" s="1">
        <f>IFERROR(__xludf.DUMMYFUNCTION("""COMPUTED_VALUE"""),29.0)</f>
        <v>29</v>
      </c>
    </row>
    <row r="2656">
      <c r="A2656" s="1" t="str">
        <f t="shared" si="1"/>
        <v>EN P1377 387</v>
      </c>
      <c r="C2656" s="1" t="str">
        <f t="shared" si="2"/>
        <v>PT P1377</v>
      </c>
      <c r="E2656" s="1" t="str">
        <f>IFERROR(__xludf.DUMMYFUNCTION("SPLIT(A:A,"" "",TRUE,TRUE)"),"EN")</f>
        <v>EN</v>
      </c>
      <c r="F2656" s="1" t="str">
        <f>IFERROR(__xludf.DUMMYFUNCTION("""COMPUTED_VALUE"""),"P1377")</f>
        <v>P1377</v>
      </c>
      <c r="G2656" s="1">
        <f>IFERROR(__xludf.DUMMYFUNCTION("""COMPUTED_VALUE"""),387.0)</f>
        <v>387</v>
      </c>
    </row>
    <row r="2657">
      <c r="A2657" s="1" t="str">
        <f t="shared" si="1"/>
        <v>EN P3511 308</v>
      </c>
      <c r="C2657" s="1" t="str">
        <f t="shared" si="2"/>
        <v>PT P3511</v>
      </c>
      <c r="E2657" s="1" t="str">
        <f>IFERROR(__xludf.DUMMYFUNCTION("SPLIT(A:A,"" "",TRUE,TRUE)"),"EN")</f>
        <v>EN</v>
      </c>
      <c r="F2657" s="1" t="str">
        <f>IFERROR(__xludf.DUMMYFUNCTION("""COMPUTED_VALUE"""),"P3511")</f>
        <v>P3511</v>
      </c>
      <c r="G2657" s="1">
        <f>IFERROR(__xludf.DUMMYFUNCTION("""COMPUTED_VALUE"""),308.0)</f>
        <v>308</v>
      </c>
    </row>
    <row r="2658">
      <c r="A2658" s="1" t="str">
        <f t="shared" si="1"/>
        <v>EN P4109 168</v>
      </c>
      <c r="C2658" s="1" t="str">
        <f t="shared" si="2"/>
        <v>PT P4109</v>
      </c>
      <c r="E2658" s="1" t="str">
        <f>IFERROR(__xludf.DUMMYFUNCTION("SPLIT(A:A,"" "",TRUE,TRUE)"),"EN")</f>
        <v>EN</v>
      </c>
      <c r="F2658" s="1" t="str">
        <f>IFERROR(__xludf.DUMMYFUNCTION("""COMPUTED_VALUE"""),"P4109")</f>
        <v>P4109</v>
      </c>
      <c r="G2658" s="1">
        <f>IFERROR(__xludf.DUMMYFUNCTION("""COMPUTED_VALUE"""),168.0)</f>
        <v>168</v>
      </c>
    </row>
    <row r="2659">
      <c r="A2659" s="1" t="str">
        <f t="shared" si="1"/>
        <v>EN P141 96</v>
      </c>
      <c r="C2659" s="1" t="str">
        <f t="shared" si="2"/>
        <v>PT P141</v>
      </c>
      <c r="E2659" s="1" t="str">
        <f>IFERROR(__xludf.DUMMYFUNCTION("SPLIT(A:A,"" "",TRUE,TRUE)"),"EN")</f>
        <v>EN</v>
      </c>
      <c r="F2659" s="1" t="str">
        <f>IFERROR(__xludf.DUMMYFUNCTION("""COMPUTED_VALUE"""),"P141")</f>
        <v>P141</v>
      </c>
      <c r="G2659" s="1">
        <f>IFERROR(__xludf.DUMMYFUNCTION("""COMPUTED_VALUE"""),96.0)</f>
        <v>96</v>
      </c>
    </row>
    <row r="2660">
      <c r="A2660" s="1" t="str">
        <f t="shared" si="1"/>
        <v>EN P4862 400</v>
      </c>
      <c r="C2660" s="1" t="str">
        <f t="shared" si="2"/>
        <v>PT P4862</v>
      </c>
      <c r="E2660" s="1" t="str">
        <f>IFERROR(__xludf.DUMMYFUNCTION("SPLIT(A:A,"" "",TRUE,TRUE)"),"EN")</f>
        <v>EN</v>
      </c>
      <c r="F2660" s="1" t="str">
        <f>IFERROR(__xludf.DUMMYFUNCTION("""COMPUTED_VALUE"""),"P4862")</f>
        <v>P4862</v>
      </c>
      <c r="G2660" s="1">
        <f>IFERROR(__xludf.DUMMYFUNCTION("""COMPUTED_VALUE"""),400.0)</f>
        <v>400</v>
      </c>
    </row>
    <row r="2661">
      <c r="A2661" s="1" t="str">
        <f t="shared" si="1"/>
        <v>EN P2737 161</v>
      </c>
      <c r="C2661" s="1" t="str">
        <f t="shared" si="2"/>
        <v>PT P2737</v>
      </c>
      <c r="E2661" s="1" t="str">
        <f>IFERROR(__xludf.DUMMYFUNCTION("SPLIT(A:A,"" "",TRUE,TRUE)"),"EN")</f>
        <v>EN</v>
      </c>
      <c r="F2661" s="1" t="str">
        <f>IFERROR(__xludf.DUMMYFUNCTION("""COMPUTED_VALUE"""),"P2737")</f>
        <v>P2737</v>
      </c>
      <c r="G2661" s="1">
        <f>IFERROR(__xludf.DUMMYFUNCTION("""COMPUTED_VALUE"""),161.0)</f>
        <v>161</v>
      </c>
    </row>
    <row r="2662">
      <c r="A2662" s="1" t="str">
        <f t="shared" si="1"/>
        <v>EN P4083 353</v>
      </c>
      <c r="C2662" s="1" t="str">
        <f t="shared" si="2"/>
        <v>PT P4083</v>
      </c>
      <c r="E2662" s="1" t="str">
        <f>IFERROR(__xludf.DUMMYFUNCTION("SPLIT(A:A,"" "",TRUE,TRUE)"),"EN")</f>
        <v>EN</v>
      </c>
      <c r="F2662" s="1" t="str">
        <f>IFERROR(__xludf.DUMMYFUNCTION("""COMPUTED_VALUE"""),"P4083")</f>
        <v>P4083</v>
      </c>
      <c r="G2662" s="1">
        <f>IFERROR(__xludf.DUMMYFUNCTION("""COMPUTED_VALUE"""),353.0)</f>
        <v>353</v>
      </c>
    </row>
    <row r="2663">
      <c r="A2663" s="1" t="str">
        <f t="shared" si="1"/>
        <v>EN P4699 158</v>
      </c>
      <c r="C2663" s="1" t="str">
        <f t="shared" si="2"/>
        <v>PT P4699</v>
      </c>
      <c r="E2663" s="1" t="str">
        <f>IFERROR(__xludf.DUMMYFUNCTION("SPLIT(A:A,"" "",TRUE,TRUE)"),"EN")</f>
        <v>EN</v>
      </c>
      <c r="F2663" s="1" t="str">
        <f>IFERROR(__xludf.DUMMYFUNCTION("""COMPUTED_VALUE"""),"P4699")</f>
        <v>P4699</v>
      </c>
      <c r="G2663" s="1">
        <f>IFERROR(__xludf.DUMMYFUNCTION("""COMPUTED_VALUE"""),158.0)</f>
        <v>158</v>
      </c>
    </row>
    <row r="2664">
      <c r="A2664" s="1" t="str">
        <f t="shared" si="1"/>
        <v>EN P4848 205</v>
      </c>
      <c r="C2664" s="1" t="str">
        <f t="shared" si="2"/>
        <v>PT P4848</v>
      </c>
      <c r="E2664" s="1" t="str">
        <f>IFERROR(__xludf.DUMMYFUNCTION("SPLIT(A:A,"" "",TRUE,TRUE)"),"EN")</f>
        <v>EN</v>
      </c>
      <c r="F2664" s="1" t="str">
        <f>IFERROR(__xludf.DUMMYFUNCTION("""COMPUTED_VALUE"""),"P4848")</f>
        <v>P4848</v>
      </c>
      <c r="G2664" s="1">
        <f>IFERROR(__xludf.DUMMYFUNCTION("""COMPUTED_VALUE"""),205.0)</f>
        <v>205</v>
      </c>
    </row>
    <row r="2665">
      <c r="A2665" s="1" t="str">
        <f t="shared" si="1"/>
        <v>EN P2885 42</v>
      </c>
      <c r="C2665" s="1" t="str">
        <f t="shared" si="2"/>
        <v>PT P2885</v>
      </c>
      <c r="E2665" s="1" t="str">
        <f>IFERROR(__xludf.DUMMYFUNCTION("SPLIT(A:A,"" "",TRUE,TRUE)"),"EN")</f>
        <v>EN</v>
      </c>
      <c r="F2665" s="1" t="str">
        <f>IFERROR(__xludf.DUMMYFUNCTION("""COMPUTED_VALUE"""),"P2885")</f>
        <v>P2885</v>
      </c>
      <c r="G2665" s="1">
        <f>IFERROR(__xludf.DUMMYFUNCTION("""COMPUTED_VALUE"""),42.0)</f>
        <v>42</v>
      </c>
    </row>
    <row r="2666">
      <c r="A2666" s="1" t="str">
        <f t="shared" si="1"/>
        <v>EN P1292 223</v>
      </c>
      <c r="C2666" s="1" t="str">
        <f t="shared" si="2"/>
        <v>PT P1292</v>
      </c>
      <c r="E2666" s="1" t="str">
        <f>IFERROR(__xludf.DUMMYFUNCTION("SPLIT(A:A,"" "",TRUE,TRUE)"),"EN")</f>
        <v>EN</v>
      </c>
      <c r="F2666" s="1" t="str">
        <f>IFERROR(__xludf.DUMMYFUNCTION("""COMPUTED_VALUE"""),"P1292")</f>
        <v>P1292</v>
      </c>
      <c r="G2666" s="1">
        <f>IFERROR(__xludf.DUMMYFUNCTION("""COMPUTED_VALUE"""),223.0)</f>
        <v>223</v>
      </c>
    </row>
    <row r="2667">
      <c r="A2667" s="1" t="str">
        <f t="shared" si="1"/>
        <v>EN P4140 356</v>
      </c>
      <c r="C2667" s="1" t="str">
        <f t="shared" si="2"/>
        <v>PT P4140</v>
      </c>
      <c r="E2667" s="1" t="str">
        <f>IFERROR(__xludf.DUMMYFUNCTION("SPLIT(A:A,"" "",TRUE,TRUE)"),"EN")</f>
        <v>EN</v>
      </c>
      <c r="F2667" s="1" t="str">
        <f>IFERROR(__xludf.DUMMYFUNCTION("""COMPUTED_VALUE"""),"P4140")</f>
        <v>P4140</v>
      </c>
      <c r="G2667" s="1">
        <f>IFERROR(__xludf.DUMMYFUNCTION("""COMPUTED_VALUE"""),356.0)</f>
        <v>356</v>
      </c>
    </row>
    <row r="2668">
      <c r="A2668" s="1" t="str">
        <f t="shared" si="1"/>
        <v>EN P3464 158</v>
      </c>
      <c r="C2668" s="1" t="str">
        <f t="shared" si="2"/>
        <v>PT P3464</v>
      </c>
      <c r="E2668" s="1" t="str">
        <f>IFERROR(__xludf.DUMMYFUNCTION("SPLIT(A:A,"" "",TRUE,TRUE)"),"EN")</f>
        <v>EN</v>
      </c>
      <c r="F2668" s="1" t="str">
        <f>IFERROR(__xludf.DUMMYFUNCTION("""COMPUTED_VALUE"""),"P3464")</f>
        <v>P3464</v>
      </c>
      <c r="G2668" s="1">
        <f>IFERROR(__xludf.DUMMYFUNCTION("""COMPUTED_VALUE"""),158.0)</f>
        <v>158</v>
      </c>
    </row>
    <row r="2669">
      <c r="A2669" s="1" t="str">
        <f t="shared" si="1"/>
        <v>EN P4665 334</v>
      </c>
      <c r="C2669" s="1" t="str">
        <f t="shared" si="2"/>
        <v>PT P4665</v>
      </c>
      <c r="E2669" s="1" t="str">
        <f>IFERROR(__xludf.DUMMYFUNCTION("SPLIT(A:A,"" "",TRUE,TRUE)"),"EN")</f>
        <v>EN</v>
      </c>
      <c r="F2669" s="1" t="str">
        <f>IFERROR(__xludf.DUMMYFUNCTION("""COMPUTED_VALUE"""),"P4665")</f>
        <v>P4665</v>
      </c>
      <c r="G2669" s="1">
        <f>IFERROR(__xludf.DUMMYFUNCTION("""COMPUTED_VALUE"""),334.0)</f>
        <v>334</v>
      </c>
    </row>
    <row r="2670">
      <c r="A2670" s="1" t="str">
        <f t="shared" si="1"/>
        <v>EN P4900 3</v>
      </c>
      <c r="C2670" s="1" t="str">
        <f t="shared" si="2"/>
        <v>PT P4900</v>
      </c>
      <c r="E2670" s="1" t="str">
        <f>IFERROR(__xludf.DUMMYFUNCTION("SPLIT(A:A,"" "",TRUE,TRUE)"),"EN")</f>
        <v>EN</v>
      </c>
      <c r="F2670" s="1" t="str">
        <f>IFERROR(__xludf.DUMMYFUNCTION("""COMPUTED_VALUE"""),"P4900")</f>
        <v>P4900</v>
      </c>
      <c r="G2670" s="1">
        <f>IFERROR(__xludf.DUMMYFUNCTION("""COMPUTED_VALUE"""),3.0)</f>
        <v>3</v>
      </c>
    </row>
    <row r="2671">
      <c r="A2671" s="1" t="str">
        <f t="shared" si="1"/>
        <v>EN P202 72</v>
      </c>
      <c r="C2671" s="1" t="str">
        <f t="shared" si="2"/>
        <v>PT P202</v>
      </c>
      <c r="E2671" s="1" t="str">
        <f>IFERROR(__xludf.DUMMYFUNCTION("SPLIT(A:A,"" "",TRUE,TRUE)"),"EN")</f>
        <v>EN</v>
      </c>
      <c r="F2671" s="1" t="str">
        <f>IFERROR(__xludf.DUMMYFUNCTION("""COMPUTED_VALUE"""),"P202")</f>
        <v>P202</v>
      </c>
      <c r="G2671" s="1">
        <f>IFERROR(__xludf.DUMMYFUNCTION("""COMPUTED_VALUE"""),72.0)</f>
        <v>72</v>
      </c>
    </row>
    <row r="2672">
      <c r="A2672" s="1" t="str">
        <f t="shared" si="1"/>
        <v>EN P2460 158</v>
      </c>
      <c r="C2672" s="1" t="str">
        <f t="shared" si="2"/>
        <v>PT P2460</v>
      </c>
      <c r="E2672" s="1" t="str">
        <f>IFERROR(__xludf.DUMMYFUNCTION("SPLIT(A:A,"" "",TRUE,TRUE)"),"EN")</f>
        <v>EN</v>
      </c>
      <c r="F2672" s="1" t="str">
        <f>IFERROR(__xludf.DUMMYFUNCTION("""COMPUTED_VALUE"""),"P2460")</f>
        <v>P2460</v>
      </c>
      <c r="G2672" s="1">
        <f>IFERROR(__xludf.DUMMYFUNCTION("""COMPUTED_VALUE"""),158.0)</f>
        <v>158</v>
      </c>
    </row>
    <row r="2673">
      <c r="A2673" s="1" t="str">
        <f t="shared" si="1"/>
        <v>EN P4820 74</v>
      </c>
      <c r="C2673" s="1" t="str">
        <f t="shared" si="2"/>
        <v>PT P4820</v>
      </c>
      <c r="E2673" s="1" t="str">
        <f>IFERROR(__xludf.DUMMYFUNCTION("SPLIT(A:A,"" "",TRUE,TRUE)"),"EN")</f>
        <v>EN</v>
      </c>
      <c r="F2673" s="1" t="str">
        <f>IFERROR(__xludf.DUMMYFUNCTION("""COMPUTED_VALUE"""),"P4820")</f>
        <v>P4820</v>
      </c>
      <c r="G2673" s="1">
        <f>IFERROR(__xludf.DUMMYFUNCTION("""COMPUTED_VALUE"""),74.0)</f>
        <v>74</v>
      </c>
    </row>
    <row r="2674">
      <c r="A2674" s="1" t="str">
        <f t="shared" si="1"/>
        <v>EN P1911 213</v>
      </c>
      <c r="C2674" s="1" t="str">
        <f t="shared" si="2"/>
        <v>PT P1911</v>
      </c>
      <c r="E2674" s="1" t="str">
        <f>IFERROR(__xludf.DUMMYFUNCTION("SPLIT(A:A,"" "",TRUE,TRUE)"),"EN")</f>
        <v>EN</v>
      </c>
      <c r="F2674" s="1" t="str">
        <f>IFERROR(__xludf.DUMMYFUNCTION("""COMPUTED_VALUE"""),"P1911")</f>
        <v>P1911</v>
      </c>
      <c r="G2674" s="1">
        <f>IFERROR(__xludf.DUMMYFUNCTION("""COMPUTED_VALUE"""),213.0)</f>
        <v>213</v>
      </c>
    </row>
    <row r="2675">
      <c r="A2675" s="1" t="str">
        <f t="shared" si="1"/>
        <v>EN P1654 49</v>
      </c>
      <c r="C2675" s="1" t="str">
        <f t="shared" si="2"/>
        <v>PT P1654</v>
      </c>
      <c r="E2675" s="1" t="str">
        <f>IFERROR(__xludf.DUMMYFUNCTION("SPLIT(A:A,"" "",TRUE,TRUE)"),"EN")</f>
        <v>EN</v>
      </c>
      <c r="F2675" s="1" t="str">
        <f>IFERROR(__xludf.DUMMYFUNCTION("""COMPUTED_VALUE"""),"P1654")</f>
        <v>P1654</v>
      </c>
      <c r="G2675" s="1">
        <f>IFERROR(__xludf.DUMMYFUNCTION("""COMPUTED_VALUE"""),49.0)</f>
        <v>49</v>
      </c>
    </row>
    <row r="2676">
      <c r="A2676" s="1" t="str">
        <f t="shared" si="1"/>
        <v>EN P5368 108</v>
      </c>
      <c r="C2676" s="1" t="str">
        <f t="shared" si="2"/>
        <v>PT P5368</v>
      </c>
      <c r="E2676" s="1" t="str">
        <f>IFERROR(__xludf.DUMMYFUNCTION("SPLIT(A:A,"" "",TRUE,TRUE)"),"EN")</f>
        <v>EN</v>
      </c>
      <c r="F2676" s="1" t="str">
        <f>IFERROR(__xludf.DUMMYFUNCTION("""COMPUTED_VALUE"""),"P5368")</f>
        <v>P5368</v>
      </c>
      <c r="G2676" s="1">
        <f>IFERROR(__xludf.DUMMYFUNCTION("""COMPUTED_VALUE"""),108.0)</f>
        <v>108</v>
      </c>
    </row>
    <row r="2677">
      <c r="A2677" s="1" t="str">
        <f t="shared" si="1"/>
        <v>EN P2155 249</v>
      </c>
      <c r="C2677" s="1" t="str">
        <f t="shared" si="2"/>
        <v>PT P2155</v>
      </c>
      <c r="E2677" s="1" t="str">
        <f>IFERROR(__xludf.DUMMYFUNCTION("SPLIT(A:A,"" "",TRUE,TRUE)"),"EN")</f>
        <v>EN</v>
      </c>
      <c r="F2677" s="1" t="str">
        <f>IFERROR(__xludf.DUMMYFUNCTION("""COMPUTED_VALUE"""),"P2155")</f>
        <v>P2155</v>
      </c>
      <c r="G2677" s="1">
        <f>IFERROR(__xludf.DUMMYFUNCTION("""COMPUTED_VALUE"""),249.0)</f>
        <v>249</v>
      </c>
    </row>
    <row r="2678">
      <c r="A2678" s="1" t="str">
        <f t="shared" si="1"/>
        <v>EN P2044 213</v>
      </c>
      <c r="C2678" s="1" t="str">
        <f t="shared" si="2"/>
        <v>PT P2044</v>
      </c>
      <c r="E2678" s="1" t="str">
        <f>IFERROR(__xludf.DUMMYFUNCTION("SPLIT(A:A,"" "",TRUE,TRUE)"),"EN")</f>
        <v>EN</v>
      </c>
      <c r="F2678" s="1" t="str">
        <f>IFERROR(__xludf.DUMMYFUNCTION("""COMPUTED_VALUE"""),"P2044")</f>
        <v>P2044</v>
      </c>
      <c r="G2678" s="1">
        <f>IFERROR(__xludf.DUMMYFUNCTION("""COMPUTED_VALUE"""),213.0)</f>
        <v>213</v>
      </c>
    </row>
    <row r="2679">
      <c r="A2679" s="1" t="str">
        <f t="shared" si="1"/>
        <v>EN P3334 90</v>
      </c>
      <c r="C2679" s="1" t="str">
        <f t="shared" si="2"/>
        <v>PT P3334</v>
      </c>
      <c r="E2679" s="1" t="str">
        <f>IFERROR(__xludf.DUMMYFUNCTION("SPLIT(A:A,"" "",TRUE,TRUE)"),"EN")</f>
        <v>EN</v>
      </c>
      <c r="F2679" s="1" t="str">
        <f>IFERROR(__xludf.DUMMYFUNCTION("""COMPUTED_VALUE"""),"P3334")</f>
        <v>P3334</v>
      </c>
      <c r="G2679" s="1">
        <f>IFERROR(__xludf.DUMMYFUNCTION("""COMPUTED_VALUE"""),90.0)</f>
        <v>90</v>
      </c>
    </row>
    <row r="2680">
      <c r="A2680" s="1" t="str">
        <f t="shared" si="1"/>
        <v>EN P1730 249</v>
      </c>
      <c r="C2680" s="1" t="str">
        <f t="shared" si="2"/>
        <v>PT P1730</v>
      </c>
      <c r="E2680" s="1" t="str">
        <f>IFERROR(__xludf.DUMMYFUNCTION("SPLIT(A:A,"" "",TRUE,TRUE)"),"EN")</f>
        <v>EN</v>
      </c>
      <c r="F2680" s="1" t="str">
        <f>IFERROR(__xludf.DUMMYFUNCTION("""COMPUTED_VALUE"""),"P1730")</f>
        <v>P1730</v>
      </c>
      <c r="G2680" s="1">
        <f>IFERROR(__xludf.DUMMYFUNCTION("""COMPUTED_VALUE"""),249.0)</f>
        <v>249</v>
      </c>
    </row>
    <row r="2681">
      <c r="A2681" s="1" t="str">
        <f t="shared" si="1"/>
        <v>EN P3072 217</v>
      </c>
      <c r="C2681" s="1" t="str">
        <f t="shared" si="2"/>
        <v>PT P3072</v>
      </c>
      <c r="E2681" s="1" t="str">
        <f>IFERROR(__xludf.DUMMYFUNCTION("SPLIT(A:A,"" "",TRUE,TRUE)"),"EN")</f>
        <v>EN</v>
      </c>
      <c r="F2681" s="1" t="str">
        <f>IFERROR(__xludf.DUMMYFUNCTION("""COMPUTED_VALUE"""),"P3072")</f>
        <v>P3072</v>
      </c>
      <c r="G2681" s="1">
        <f>IFERROR(__xludf.DUMMYFUNCTION("""COMPUTED_VALUE"""),217.0)</f>
        <v>217</v>
      </c>
    </row>
    <row r="2682">
      <c r="A2682" s="1" t="str">
        <f t="shared" si="1"/>
        <v>EN P5154 160</v>
      </c>
      <c r="C2682" s="1" t="str">
        <f t="shared" si="2"/>
        <v>PT P5154</v>
      </c>
      <c r="E2682" s="1" t="str">
        <f>IFERROR(__xludf.DUMMYFUNCTION("SPLIT(A:A,"" "",TRUE,TRUE)"),"EN")</f>
        <v>EN</v>
      </c>
      <c r="F2682" s="1" t="str">
        <f>IFERROR(__xludf.DUMMYFUNCTION("""COMPUTED_VALUE"""),"P5154")</f>
        <v>P5154</v>
      </c>
      <c r="G2682" s="1">
        <f>IFERROR(__xludf.DUMMYFUNCTION("""COMPUTED_VALUE"""),160.0)</f>
        <v>160</v>
      </c>
    </row>
    <row r="2683">
      <c r="A2683" s="1" t="str">
        <f t="shared" si="1"/>
        <v>EN P5862 34</v>
      </c>
      <c r="C2683" s="1" t="str">
        <f t="shared" si="2"/>
        <v>PT P5862</v>
      </c>
      <c r="E2683" s="1" t="str">
        <f>IFERROR(__xludf.DUMMYFUNCTION("SPLIT(A:A,"" "",TRUE,TRUE)"),"EN")</f>
        <v>EN</v>
      </c>
      <c r="F2683" s="1" t="str">
        <f>IFERROR(__xludf.DUMMYFUNCTION("""COMPUTED_VALUE"""),"P5862")</f>
        <v>P5862</v>
      </c>
      <c r="G2683" s="1">
        <f>IFERROR(__xludf.DUMMYFUNCTION("""COMPUTED_VALUE"""),34.0)</f>
        <v>34</v>
      </c>
    </row>
    <row r="2684">
      <c r="A2684" s="1" t="str">
        <f t="shared" si="1"/>
        <v>EN P731 285</v>
      </c>
      <c r="C2684" s="1" t="str">
        <f t="shared" si="2"/>
        <v>PT P731</v>
      </c>
      <c r="E2684" s="1" t="str">
        <f>IFERROR(__xludf.DUMMYFUNCTION("SPLIT(A:A,"" "",TRUE,TRUE)"),"EN")</f>
        <v>EN</v>
      </c>
      <c r="F2684" s="1" t="str">
        <f>IFERROR(__xludf.DUMMYFUNCTION("""COMPUTED_VALUE"""),"P731")</f>
        <v>P731</v>
      </c>
      <c r="G2684" s="1">
        <f>IFERROR(__xludf.DUMMYFUNCTION("""COMPUTED_VALUE"""),285.0)</f>
        <v>285</v>
      </c>
    </row>
    <row r="2685">
      <c r="A2685" s="1" t="str">
        <f t="shared" si="1"/>
        <v>EN P1325 195</v>
      </c>
      <c r="C2685" s="1" t="str">
        <f t="shared" si="2"/>
        <v>PT P1325</v>
      </c>
      <c r="E2685" s="1" t="str">
        <f>IFERROR(__xludf.DUMMYFUNCTION("SPLIT(A:A,"" "",TRUE,TRUE)"),"EN")</f>
        <v>EN</v>
      </c>
      <c r="F2685" s="1" t="str">
        <f>IFERROR(__xludf.DUMMYFUNCTION("""COMPUTED_VALUE"""),"P1325")</f>
        <v>P1325</v>
      </c>
      <c r="G2685" s="1">
        <f>IFERROR(__xludf.DUMMYFUNCTION("""COMPUTED_VALUE"""),195.0)</f>
        <v>195</v>
      </c>
    </row>
    <row r="2686">
      <c r="A2686" s="1" t="str">
        <f t="shared" si="1"/>
        <v>EN P1280 157</v>
      </c>
      <c r="C2686" s="1" t="str">
        <f t="shared" si="2"/>
        <v>PT P1280</v>
      </c>
      <c r="E2686" s="1" t="str">
        <f>IFERROR(__xludf.DUMMYFUNCTION("SPLIT(A:A,"" "",TRUE,TRUE)"),"EN")</f>
        <v>EN</v>
      </c>
      <c r="F2686" s="1" t="str">
        <f>IFERROR(__xludf.DUMMYFUNCTION("""COMPUTED_VALUE"""),"P1280")</f>
        <v>P1280</v>
      </c>
      <c r="G2686" s="1">
        <f>IFERROR(__xludf.DUMMYFUNCTION("""COMPUTED_VALUE"""),157.0)</f>
        <v>157</v>
      </c>
    </row>
    <row r="2687">
      <c r="A2687" s="1" t="str">
        <f t="shared" si="1"/>
        <v>EN P3489 213</v>
      </c>
      <c r="C2687" s="1" t="str">
        <f t="shared" si="2"/>
        <v>PT P3489</v>
      </c>
      <c r="E2687" s="1" t="str">
        <f>IFERROR(__xludf.DUMMYFUNCTION("SPLIT(A:A,"" "",TRUE,TRUE)"),"EN")</f>
        <v>EN</v>
      </c>
      <c r="F2687" s="1" t="str">
        <f>IFERROR(__xludf.DUMMYFUNCTION("""COMPUTED_VALUE"""),"P3489")</f>
        <v>P3489</v>
      </c>
      <c r="G2687" s="1">
        <f>IFERROR(__xludf.DUMMYFUNCTION("""COMPUTED_VALUE"""),213.0)</f>
        <v>213</v>
      </c>
    </row>
    <row r="2688">
      <c r="A2688" s="1" t="str">
        <f t="shared" si="1"/>
        <v>EN P3063 333</v>
      </c>
      <c r="C2688" s="1" t="str">
        <f t="shared" si="2"/>
        <v>PT P3063</v>
      </c>
      <c r="E2688" s="1" t="str">
        <f>IFERROR(__xludf.DUMMYFUNCTION("SPLIT(A:A,"" "",TRUE,TRUE)"),"EN")</f>
        <v>EN</v>
      </c>
      <c r="F2688" s="1" t="str">
        <f>IFERROR(__xludf.DUMMYFUNCTION("""COMPUTED_VALUE"""),"P3063")</f>
        <v>P3063</v>
      </c>
      <c r="G2688" s="1">
        <f>IFERROR(__xludf.DUMMYFUNCTION("""COMPUTED_VALUE"""),333.0)</f>
        <v>333</v>
      </c>
    </row>
    <row r="2689">
      <c r="A2689" s="1" t="str">
        <f t="shared" si="1"/>
        <v>EN P4204 59</v>
      </c>
      <c r="C2689" s="1" t="str">
        <f t="shared" si="2"/>
        <v>PT P4204</v>
      </c>
      <c r="E2689" s="1" t="str">
        <f>IFERROR(__xludf.DUMMYFUNCTION("SPLIT(A:A,"" "",TRUE,TRUE)"),"EN")</f>
        <v>EN</v>
      </c>
      <c r="F2689" s="1" t="str">
        <f>IFERROR(__xludf.DUMMYFUNCTION("""COMPUTED_VALUE"""),"P4204")</f>
        <v>P4204</v>
      </c>
      <c r="G2689" s="1">
        <f>IFERROR(__xludf.DUMMYFUNCTION("""COMPUTED_VALUE"""),59.0)</f>
        <v>59</v>
      </c>
    </row>
    <row r="2690">
      <c r="A2690" s="1" t="str">
        <f t="shared" si="1"/>
        <v>EN P912 84</v>
      </c>
      <c r="C2690" s="1" t="str">
        <f t="shared" si="2"/>
        <v>PT P912</v>
      </c>
      <c r="E2690" s="1" t="str">
        <f>IFERROR(__xludf.DUMMYFUNCTION("SPLIT(A:A,"" "",TRUE,TRUE)"),"EN")</f>
        <v>EN</v>
      </c>
      <c r="F2690" s="1" t="str">
        <f>IFERROR(__xludf.DUMMYFUNCTION("""COMPUTED_VALUE"""),"P912")</f>
        <v>P912</v>
      </c>
      <c r="G2690" s="1">
        <f>IFERROR(__xludf.DUMMYFUNCTION("""COMPUTED_VALUE"""),84.0)</f>
        <v>84</v>
      </c>
    </row>
    <row r="2691">
      <c r="A2691" s="1" t="str">
        <f t="shared" si="1"/>
        <v>EN P1047 92</v>
      </c>
      <c r="C2691" s="1" t="str">
        <f t="shared" si="2"/>
        <v>PT P1047</v>
      </c>
      <c r="E2691" s="1" t="str">
        <f>IFERROR(__xludf.DUMMYFUNCTION("SPLIT(A:A,"" "",TRUE,TRUE)"),"EN")</f>
        <v>EN</v>
      </c>
      <c r="F2691" s="1" t="str">
        <f>IFERROR(__xludf.DUMMYFUNCTION("""COMPUTED_VALUE"""),"P1047")</f>
        <v>P1047</v>
      </c>
      <c r="G2691" s="1">
        <f>IFERROR(__xludf.DUMMYFUNCTION("""COMPUTED_VALUE"""),92.0)</f>
        <v>92</v>
      </c>
    </row>
    <row r="2692">
      <c r="A2692" s="1" t="str">
        <f t="shared" si="1"/>
        <v>EN P5366 24</v>
      </c>
      <c r="C2692" s="1" t="str">
        <f t="shared" si="2"/>
        <v>PT P5366</v>
      </c>
      <c r="E2692" s="1" t="str">
        <f>IFERROR(__xludf.DUMMYFUNCTION("SPLIT(A:A,"" "",TRUE,TRUE)"),"EN")</f>
        <v>EN</v>
      </c>
      <c r="F2692" s="1" t="str">
        <f>IFERROR(__xludf.DUMMYFUNCTION("""COMPUTED_VALUE"""),"P5366")</f>
        <v>P5366</v>
      </c>
      <c r="G2692" s="1">
        <f>IFERROR(__xludf.DUMMYFUNCTION("""COMPUTED_VALUE"""),24.0)</f>
        <v>24</v>
      </c>
    </row>
    <row r="2693">
      <c r="A2693" s="1" t="str">
        <f t="shared" si="1"/>
        <v>EN P4866 24</v>
      </c>
      <c r="C2693" s="1" t="str">
        <f t="shared" si="2"/>
        <v>PT P4866</v>
      </c>
      <c r="E2693" s="1" t="str">
        <f>IFERROR(__xludf.DUMMYFUNCTION("SPLIT(A:A,"" "",TRUE,TRUE)"),"EN")</f>
        <v>EN</v>
      </c>
      <c r="F2693" s="1" t="str">
        <f>IFERROR(__xludf.DUMMYFUNCTION("""COMPUTED_VALUE"""),"P4866")</f>
        <v>P4866</v>
      </c>
      <c r="G2693" s="1">
        <f>IFERROR(__xludf.DUMMYFUNCTION("""COMPUTED_VALUE"""),24.0)</f>
        <v>24</v>
      </c>
    </row>
    <row r="2694">
      <c r="A2694" s="1" t="str">
        <f t="shared" si="1"/>
        <v>EN P4560 73</v>
      </c>
      <c r="C2694" s="1" t="str">
        <f t="shared" si="2"/>
        <v>PT P4560</v>
      </c>
      <c r="E2694" s="1" t="str">
        <f>IFERROR(__xludf.DUMMYFUNCTION("SPLIT(A:A,"" "",TRUE,TRUE)"),"EN")</f>
        <v>EN</v>
      </c>
      <c r="F2694" s="1" t="str">
        <f>IFERROR(__xludf.DUMMYFUNCTION("""COMPUTED_VALUE"""),"P4560")</f>
        <v>P4560</v>
      </c>
      <c r="G2694" s="1">
        <f>IFERROR(__xludf.DUMMYFUNCTION("""COMPUTED_VALUE"""),73.0)</f>
        <v>73</v>
      </c>
    </row>
    <row r="2695">
      <c r="A2695" s="1" t="str">
        <f t="shared" si="1"/>
        <v>EN P2454 296</v>
      </c>
      <c r="C2695" s="1" t="str">
        <f t="shared" si="2"/>
        <v>PT P2454</v>
      </c>
      <c r="E2695" s="1" t="str">
        <f>IFERROR(__xludf.DUMMYFUNCTION("SPLIT(A:A,"" "",TRUE,TRUE)"),"EN")</f>
        <v>EN</v>
      </c>
      <c r="F2695" s="1" t="str">
        <f>IFERROR(__xludf.DUMMYFUNCTION("""COMPUTED_VALUE"""),"P2454")</f>
        <v>P2454</v>
      </c>
      <c r="G2695" s="1">
        <f>IFERROR(__xludf.DUMMYFUNCTION("""COMPUTED_VALUE"""),296.0)</f>
        <v>296</v>
      </c>
    </row>
    <row r="2696">
      <c r="A2696" s="1" t="str">
        <f t="shared" si="1"/>
        <v>EN P1074 171</v>
      </c>
      <c r="C2696" s="1" t="str">
        <f t="shared" si="2"/>
        <v>PT P1074</v>
      </c>
      <c r="E2696" s="1" t="str">
        <f>IFERROR(__xludf.DUMMYFUNCTION("SPLIT(A:A,"" "",TRUE,TRUE)"),"EN")</f>
        <v>EN</v>
      </c>
      <c r="F2696" s="1" t="str">
        <f>IFERROR(__xludf.DUMMYFUNCTION("""COMPUTED_VALUE"""),"P1074")</f>
        <v>P1074</v>
      </c>
      <c r="G2696" s="1">
        <f>IFERROR(__xludf.DUMMYFUNCTION("""COMPUTED_VALUE"""),171.0)</f>
        <v>171</v>
      </c>
    </row>
    <row r="2697">
      <c r="A2697" s="1" t="str">
        <f t="shared" si="1"/>
        <v>EN P6 41</v>
      </c>
      <c r="C2697" s="1" t="str">
        <f t="shared" si="2"/>
        <v>PT P6</v>
      </c>
      <c r="E2697" s="1" t="str">
        <f>IFERROR(__xludf.DUMMYFUNCTION("SPLIT(A:A,"" "",TRUE,TRUE)"),"EN")</f>
        <v>EN</v>
      </c>
      <c r="F2697" s="1" t="str">
        <f>IFERROR(__xludf.DUMMYFUNCTION("""COMPUTED_VALUE"""),"P6")</f>
        <v>P6</v>
      </c>
      <c r="G2697" s="1">
        <f>IFERROR(__xludf.DUMMYFUNCTION("""COMPUTED_VALUE"""),41.0)</f>
        <v>41</v>
      </c>
    </row>
    <row r="2698">
      <c r="A2698" s="1" t="str">
        <f t="shared" si="1"/>
        <v>EN P2216 111</v>
      </c>
      <c r="C2698" s="1" t="str">
        <f t="shared" si="2"/>
        <v>PT P2216</v>
      </c>
      <c r="E2698" s="1" t="str">
        <f>IFERROR(__xludf.DUMMYFUNCTION("SPLIT(A:A,"" "",TRUE,TRUE)"),"EN")</f>
        <v>EN</v>
      </c>
      <c r="F2698" s="1" t="str">
        <f>IFERROR(__xludf.DUMMYFUNCTION("""COMPUTED_VALUE"""),"P2216")</f>
        <v>P2216</v>
      </c>
      <c r="G2698" s="1">
        <f>IFERROR(__xludf.DUMMYFUNCTION("""COMPUTED_VALUE"""),111.0)</f>
        <v>111</v>
      </c>
    </row>
    <row r="2699">
      <c r="A2699" s="1" t="str">
        <f t="shared" si="1"/>
        <v>EN P4741 116</v>
      </c>
      <c r="C2699" s="1" t="str">
        <f t="shared" si="2"/>
        <v>PT P4741</v>
      </c>
      <c r="E2699" s="1" t="str">
        <f>IFERROR(__xludf.DUMMYFUNCTION("SPLIT(A:A,"" "",TRUE,TRUE)"),"EN")</f>
        <v>EN</v>
      </c>
      <c r="F2699" s="1" t="str">
        <f>IFERROR(__xludf.DUMMYFUNCTION("""COMPUTED_VALUE"""),"P4741")</f>
        <v>P4741</v>
      </c>
      <c r="G2699" s="1">
        <f>IFERROR(__xludf.DUMMYFUNCTION("""COMPUTED_VALUE"""),116.0)</f>
        <v>116</v>
      </c>
    </row>
    <row r="2700">
      <c r="A2700" s="1" t="str">
        <f t="shared" si="1"/>
        <v>EN P3007 347</v>
      </c>
      <c r="C2700" s="1" t="str">
        <f t="shared" si="2"/>
        <v>PT P3007</v>
      </c>
      <c r="E2700" s="1" t="str">
        <f>IFERROR(__xludf.DUMMYFUNCTION("SPLIT(A:A,"" "",TRUE,TRUE)"),"EN")</f>
        <v>EN</v>
      </c>
      <c r="F2700" s="1" t="str">
        <f>IFERROR(__xludf.DUMMYFUNCTION("""COMPUTED_VALUE"""),"P3007")</f>
        <v>P3007</v>
      </c>
      <c r="G2700" s="1">
        <f>IFERROR(__xludf.DUMMYFUNCTION("""COMPUTED_VALUE"""),347.0)</f>
        <v>347</v>
      </c>
    </row>
    <row r="2701">
      <c r="A2701" s="1" t="str">
        <f t="shared" si="1"/>
        <v>EN P3603 72</v>
      </c>
      <c r="C2701" s="1" t="str">
        <f t="shared" si="2"/>
        <v>PT P3603</v>
      </c>
      <c r="E2701" s="1" t="str">
        <f>IFERROR(__xludf.DUMMYFUNCTION("SPLIT(A:A,"" "",TRUE,TRUE)"),"EN")</f>
        <v>EN</v>
      </c>
      <c r="F2701" s="1" t="str">
        <f>IFERROR(__xludf.DUMMYFUNCTION("""COMPUTED_VALUE"""),"P3603")</f>
        <v>P3603</v>
      </c>
      <c r="G2701" s="1">
        <f>IFERROR(__xludf.DUMMYFUNCTION("""COMPUTED_VALUE"""),72.0)</f>
        <v>72</v>
      </c>
    </row>
    <row r="2702">
      <c r="A2702" s="1" t="str">
        <f t="shared" si="1"/>
        <v>EN P4787 143</v>
      </c>
      <c r="C2702" s="1" t="str">
        <f t="shared" si="2"/>
        <v>PT P4787</v>
      </c>
      <c r="E2702" s="1" t="str">
        <f>IFERROR(__xludf.DUMMYFUNCTION("SPLIT(A:A,"" "",TRUE,TRUE)"),"EN")</f>
        <v>EN</v>
      </c>
      <c r="F2702" s="1" t="str">
        <f>IFERROR(__xludf.DUMMYFUNCTION("""COMPUTED_VALUE"""),"P4787")</f>
        <v>P4787</v>
      </c>
      <c r="G2702" s="1">
        <f>IFERROR(__xludf.DUMMYFUNCTION("""COMPUTED_VALUE"""),143.0)</f>
        <v>143</v>
      </c>
    </row>
    <row r="2703">
      <c r="A2703" s="1" t="str">
        <f t="shared" si="1"/>
        <v>EN P3062 313</v>
      </c>
      <c r="C2703" s="1" t="str">
        <f t="shared" si="2"/>
        <v>PT P3062</v>
      </c>
      <c r="E2703" s="1" t="str">
        <f>IFERROR(__xludf.DUMMYFUNCTION("SPLIT(A:A,"" "",TRUE,TRUE)"),"EN")</f>
        <v>EN</v>
      </c>
      <c r="F2703" s="1" t="str">
        <f>IFERROR(__xludf.DUMMYFUNCTION("""COMPUTED_VALUE"""),"P3062")</f>
        <v>P3062</v>
      </c>
      <c r="G2703" s="1">
        <f>IFERROR(__xludf.DUMMYFUNCTION("""COMPUTED_VALUE"""),313.0)</f>
        <v>313</v>
      </c>
    </row>
    <row r="2704">
      <c r="A2704" s="1" t="str">
        <f t="shared" si="1"/>
        <v>EN P546 190</v>
      </c>
      <c r="C2704" s="1" t="str">
        <f t="shared" si="2"/>
        <v>PT P546</v>
      </c>
      <c r="E2704" s="1" t="str">
        <f>IFERROR(__xludf.DUMMYFUNCTION("SPLIT(A:A,"" "",TRUE,TRUE)"),"EN")</f>
        <v>EN</v>
      </c>
      <c r="F2704" s="1" t="str">
        <f>IFERROR(__xludf.DUMMYFUNCTION("""COMPUTED_VALUE"""),"P546")</f>
        <v>P546</v>
      </c>
      <c r="G2704" s="1">
        <f>IFERROR(__xludf.DUMMYFUNCTION("""COMPUTED_VALUE"""),190.0)</f>
        <v>190</v>
      </c>
    </row>
    <row r="2705">
      <c r="A2705" s="1" t="str">
        <f t="shared" si="1"/>
        <v>EN P2934 282</v>
      </c>
      <c r="C2705" s="1" t="str">
        <f t="shared" si="2"/>
        <v>PT P2934</v>
      </c>
      <c r="E2705" s="1" t="str">
        <f>IFERROR(__xludf.DUMMYFUNCTION("SPLIT(A:A,"" "",TRUE,TRUE)"),"EN")</f>
        <v>EN</v>
      </c>
      <c r="F2705" s="1" t="str">
        <f>IFERROR(__xludf.DUMMYFUNCTION("""COMPUTED_VALUE"""),"P2934")</f>
        <v>P2934</v>
      </c>
      <c r="G2705" s="1">
        <f>IFERROR(__xludf.DUMMYFUNCTION("""COMPUTED_VALUE"""),282.0)</f>
        <v>282</v>
      </c>
    </row>
    <row r="2706">
      <c r="A2706" s="1" t="str">
        <f t="shared" si="1"/>
        <v>EN P3088 154</v>
      </c>
      <c r="C2706" s="1" t="str">
        <f t="shared" si="2"/>
        <v>PT P3088</v>
      </c>
      <c r="E2706" s="1" t="str">
        <f>IFERROR(__xludf.DUMMYFUNCTION("SPLIT(A:A,"" "",TRUE,TRUE)"),"EN")</f>
        <v>EN</v>
      </c>
      <c r="F2706" s="1" t="str">
        <f>IFERROR(__xludf.DUMMYFUNCTION("""COMPUTED_VALUE"""),"P3088")</f>
        <v>P3088</v>
      </c>
      <c r="G2706" s="1">
        <f>IFERROR(__xludf.DUMMYFUNCTION("""COMPUTED_VALUE"""),154.0)</f>
        <v>154</v>
      </c>
    </row>
    <row r="2707">
      <c r="A2707" s="1" t="str">
        <f t="shared" si="1"/>
        <v>EN P1640 299</v>
      </c>
      <c r="C2707" s="1" t="str">
        <f t="shared" si="2"/>
        <v>PT P1640</v>
      </c>
      <c r="E2707" s="1" t="str">
        <f>IFERROR(__xludf.DUMMYFUNCTION("SPLIT(A:A,"" "",TRUE,TRUE)"),"EN")</f>
        <v>EN</v>
      </c>
      <c r="F2707" s="1" t="str">
        <f>IFERROR(__xludf.DUMMYFUNCTION("""COMPUTED_VALUE"""),"P1640")</f>
        <v>P1640</v>
      </c>
      <c r="G2707" s="1">
        <f>IFERROR(__xludf.DUMMYFUNCTION("""COMPUTED_VALUE"""),299.0)</f>
        <v>299</v>
      </c>
    </row>
    <row r="2708">
      <c r="A2708" s="1" t="str">
        <f t="shared" si="1"/>
        <v>EN P5717 358</v>
      </c>
      <c r="C2708" s="1" t="str">
        <f t="shared" si="2"/>
        <v>PT P5717</v>
      </c>
      <c r="E2708" s="1" t="str">
        <f>IFERROR(__xludf.DUMMYFUNCTION("SPLIT(A:A,"" "",TRUE,TRUE)"),"EN")</f>
        <v>EN</v>
      </c>
      <c r="F2708" s="1" t="str">
        <f>IFERROR(__xludf.DUMMYFUNCTION("""COMPUTED_VALUE"""),"P5717")</f>
        <v>P5717</v>
      </c>
      <c r="G2708" s="1">
        <f>IFERROR(__xludf.DUMMYFUNCTION("""COMPUTED_VALUE"""),358.0)</f>
        <v>358</v>
      </c>
    </row>
    <row r="2709">
      <c r="A2709" s="1" t="str">
        <f t="shared" si="1"/>
        <v>EN P2571 323</v>
      </c>
      <c r="C2709" s="1" t="str">
        <f t="shared" si="2"/>
        <v>PT P2571</v>
      </c>
      <c r="E2709" s="1" t="str">
        <f>IFERROR(__xludf.DUMMYFUNCTION("SPLIT(A:A,"" "",TRUE,TRUE)"),"EN")</f>
        <v>EN</v>
      </c>
      <c r="F2709" s="1" t="str">
        <f>IFERROR(__xludf.DUMMYFUNCTION("""COMPUTED_VALUE"""),"P2571")</f>
        <v>P2571</v>
      </c>
      <c r="G2709" s="1">
        <f>IFERROR(__xludf.DUMMYFUNCTION("""COMPUTED_VALUE"""),323.0)</f>
        <v>323</v>
      </c>
    </row>
    <row r="2710">
      <c r="A2710" s="1" t="str">
        <f t="shared" si="1"/>
        <v>EN P3487 214</v>
      </c>
      <c r="C2710" s="1" t="str">
        <f t="shared" si="2"/>
        <v>PT P3487</v>
      </c>
      <c r="E2710" s="1" t="str">
        <f>IFERROR(__xludf.DUMMYFUNCTION("SPLIT(A:A,"" "",TRUE,TRUE)"),"EN")</f>
        <v>EN</v>
      </c>
      <c r="F2710" s="1" t="str">
        <f>IFERROR(__xludf.DUMMYFUNCTION("""COMPUTED_VALUE"""),"P3487")</f>
        <v>P3487</v>
      </c>
      <c r="G2710" s="1">
        <f>IFERROR(__xludf.DUMMYFUNCTION("""COMPUTED_VALUE"""),214.0)</f>
        <v>214</v>
      </c>
    </row>
    <row r="2711">
      <c r="A2711" s="1" t="str">
        <f t="shared" si="1"/>
        <v>EN P3123 117</v>
      </c>
      <c r="C2711" s="1" t="str">
        <f t="shared" si="2"/>
        <v>PT P3123</v>
      </c>
      <c r="E2711" s="1" t="str">
        <f>IFERROR(__xludf.DUMMYFUNCTION("SPLIT(A:A,"" "",TRUE,TRUE)"),"EN")</f>
        <v>EN</v>
      </c>
      <c r="F2711" s="1" t="str">
        <f>IFERROR(__xludf.DUMMYFUNCTION("""COMPUTED_VALUE"""),"P3123")</f>
        <v>P3123</v>
      </c>
      <c r="G2711" s="1">
        <f>IFERROR(__xludf.DUMMYFUNCTION("""COMPUTED_VALUE"""),117.0)</f>
        <v>117</v>
      </c>
    </row>
    <row r="2712">
      <c r="A2712" s="1" t="str">
        <f t="shared" si="1"/>
        <v>EN P2040 370</v>
      </c>
      <c r="C2712" s="1" t="str">
        <f t="shared" si="2"/>
        <v>PT P2040</v>
      </c>
      <c r="E2712" s="1" t="str">
        <f>IFERROR(__xludf.DUMMYFUNCTION("SPLIT(A:A,"" "",TRUE,TRUE)"),"EN")</f>
        <v>EN</v>
      </c>
      <c r="F2712" s="1" t="str">
        <f>IFERROR(__xludf.DUMMYFUNCTION("""COMPUTED_VALUE"""),"P2040")</f>
        <v>P2040</v>
      </c>
      <c r="G2712" s="1">
        <f>IFERROR(__xludf.DUMMYFUNCTION("""COMPUTED_VALUE"""),370.0)</f>
        <v>370</v>
      </c>
    </row>
    <row r="2713">
      <c r="A2713" s="1" t="str">
        <f t="shared" si="1"/>
        <v>EN P3580 132</v>
      </c>
      <c r="C2713" s="1" t="str">
        <f t="shared" si="2"/>
        <v>PT P3580</v>
      </c>
      <c r="E2713" s="1" t="str">
        <f>IFERROR(__xludf.DUMMYFUNCTION("SPLIT(A:A,"" "",TRUE,TRUE)"),"EN")</f>
        <v>EN</v>
      </c>
      <c r="F2713" s="1" t="str">
        <f>IFERROR(__xludf.DUMMYFUNCTION("""COMPUTED_VALUE"""),"P3580")</f>
        <v>P3580</v>
      </c>
      <c r="G2713" s="1">
        <f>IFERROR(__xludf.DUMMYFUNCTION("""COMPUTED_VALUE"""),132.0)</f>
        <v>132</v>
      </c>
    </row>
    <row r="2714">
      <c r="A2714" s="1" t="str">
        <f t="shared" si="1"/>
        <v>EN P2777 146</v>
      </c>
      <c r="C2714" s="1" t="str">
        <f t="shared" si="2"/>
        <v>PT P2777</v>
      </c>
      <c r="E2714" s="1" t="str">
        <f>IFERROR(__xludf.DUMMYFUNCTION("SPLIT(A:A,"" "",TRUE,TRUE)"),"EN")</f>
        <v>EN</v>
      </c>
      <c r="F2714" s="1" t="str">
        <f>IFERROR(__xludf.DUMMYFUNCTION("""COMPUTED_VALUE"""),"P2777")</f>
        <v>P2777</v>
      </c>
      <c r="G2714" s="1">
        <f>IFERROR(__xludf.DUMMYFUNCTION("""COMPUTED_VALUE"""),146.0)</f>
        <v>146</v>
      </c>
    </row>
    <row r="2715">
      <c r="A2715" s="1" t="str">
        <f t="shared" si="1"/>
        <v>EN P4296 109</v>
      </c>
      <c r="C2715" s="1" t="str">
        <f t="shared" si="2"/>
        <v>PT P4296</v>
      </c>
      <c r="E2715" s="1" t="str">
        <f>IFERROR(__xludf.DUMMYFUNCTION("SPLIT(A:A,"" "",TRUE,TRUE)"),"EN")</f>
        <v>EN</v>
      </c>
      <c r="F2715" s="1" t="str">
        <f>IFERROR(__xludf.DUMMYFUNCTION("""COMPUTED_VALUE"""),"P4296")</f>
        <v>P4296</v>
      </c>
      <c r="G2715" s="1">
        <f>IFERROR(__xludf.DUMMYFUNCTION("""COMPUTED_VALUE"""),109.0)</f>
        <v>109</v>
      </c>
    </row>
    <row r="2716">
      <c r="A2716" s="1" t="str">
        <f t="shared" si="1"/>
        <v>EN P1451 254</v>
      </c>
      <c r="C2716" s="1" t="str">
        <f t="shared" si="2"/>
        <v>PT P1451</v>
      </c>
      <c r="E2716" s="1" t="str">
        <f>IFERROR(__xludf.DUMMYFUNCTION("SPLIT(A:A,"" "",TRUE,TRUE)"),"EN")</f>
        <v>EN</v>
      </c>
      <c r="F2716" s="1" t="str">
        <f>IFERROR(__xludf.DUMMYFUNCTION("""COMPUTED_VALUE"""),"P1451")</f>
        <v>P1451</v>
      </c>
      <c r="G2716" s="1">
        <f>IFERROR(__xludf.DUMMYFUNCTION("""COMPUTED_VALUE"""),254.0)</f>
        <v>254</v>
      </c>
    </row>
    <row r="2717">
      <c r="A2717" s="1" t="str">
        <f t="shared" si="1"/>
        <v>EN P617 17</v>
      </c>
      <c r="C2717" s="1" t="str">
        <f t="shared" si="2"/>
        <v>PT P617</v>
      </c>
      <c r="E2717" s="1" t="str">
        <f>IFERROR(__xludf.DUMMYFUNCTION("SPLIT(A:A,"" "",TRUE,TRUE)"),"EN")</f>
        <v>EN</v>
      </c>
      <c r="F2717" s="1" t="str">
        <f>IFERROR(__xludf.DUMMYFUNCTION("""COMPUTED_VALUE"""),"P617")</f>
        <v>P617</v>
      </c>
      <c r="G2717" s="1">
        <f>IFERROR(__xludf.DUMMYFUNCTION("""COMPUTED_VALUE"""),17.0)</f>
        <v>17</v>
      </c>
    </row>
    <row r="2718">
      <c r="A2718" s="1" t="str">
        <f t="shared" si="1"/>
        <v>EN P372 205</v>
      </c>
      <c r="C2718" s="1" t="str">
        <f t="shared" si="2"/>
        <v>PT P372</v>
      </c>
      <c r="E2718" s="1" t="str">
        <f>IFERROR(__xludf.DUMMYFUNCTION("SPLIT(A:A,"" "",TRUE,TRUE)"),"EN")</f>
        <v>EN</v>
      </c>
      <c r="F2718" s="1" t="str">
        <f>IFERROR(__xludf.DUMMYFUNCTION("""COMPUTED_VALUE"""),"P372")</f>
        <v>P372</v>
      </c>
      <c r="G2718" s="1">
        <f>IFERROR(__xludf.DUMMYFUNCTION("""COMPUTED_VALUE"""),205.0)</f>
        <v>205</v>
      </c>
    </row>
    <row r="2719">
      <c r="A2719" s="1" t="str">
        <f t="shared" si="1"/>
        <v>EN P3624 78</v>
      </c>
      <c r="C2719" s="1" t="str">
        <f t="shared" si="2"/>
        <v>PT P3624</v>
      </c>
      <c r="E2719" s="1" t="str">
        <f>IFERROR(__xludf.DUMMYFUNCTION("SPLIT(A:A,"" "",TRUE,TRUE)"),"EN")</f>
        <v>EN</v>
      </c>
      <c r="F2719" s="1" t="str">
        <f>IFERROR(__xludf.DUMMYFUNCTION("""COMPUTED_VALUE"""),"P3624")</f>
        <v>P3624</v>
      </c>
      <c r="G2719" s="1">
        <f>IFERROR(__xludf.DUMMYFUNCTION("""COMPUTED_VALUE"""),78.0)</f>
        <v>78</v>
      </c>
    </row>
    <row r="2720">
      <c r="A2720" s="1" t="str">
        <f t="shared" si="1"/>
        <v>EN P2159 232</v>
      </c>
      <c r="C2720" s="1" t="str">
        <f t="shared" si="2"/>
        <v>PT P2159</v>
      </c>
      <c r="E2720" s="1" t="str">
        <f>IFERROR(__xludf.DUMMYFUNCTION("SPLIT(A:A,"" "",TRUE,TRUE)"),"EN")</f>
        <v>EN</v>
      </c>
      <c r="F2720" s="1" t="str">
        <f>IFERROR(__xludf.DUMMYFUNCTION("""COMPUTED_VALUE"""),"P2159")</f>
        <v>P2159</v>
      </c>
      <c r="G2720" s="1">
        <f>IFERROR(__xludf.DUMMYFUNCTION("""COMPUTED_VALUE"""),232.0)</f>
        <v>232</v>
      </c>
    </row>
    <row r="2721">
      <c r="A2721" s="1" t="str">
        <f t="shared" si="1"/>
        <v>EN P3155 272</v>
      </c>
      <c r="C2721" s="1" t="str">
        <f t="shared" si="2"/>
        <v>PT P3155</v>
      </c>
      <c r="E2721" s="1" t="str">
        <f>IFERROR(__xludf.DUMMYFUNCTION("SPLIT(A:A,"" "",TRUE,TRUE)"),"EN")</f>
        <v>EN</v>
      </c>
      <c r="F2721" s="1" t="str">
        <f>IFERROR(__xludf.DUMMYFUNCTION("""COMPUTED_VALUE"""),"P3155")</f>
        <v>P3155</v>
      </c>
      <c r="G2721" s="1">
        <f>IFERROR(__xludf.DUMMYFUNCTION("""COMPUTED_VALUE"""),272.0)</f>
        <v>272</v>
      </c>
    </row>
    <row r="2722">
      <c r="A2722" s="1" t="str">
        <f t="shared" si="1"/>
        <v>EN P3403 248</v>
      </c>
      <c r="C2722" s="1" t="str">
        <f t="shared" si="2"/>
        <v>PT P3403</v>
      </c>
      <c r="E2722" s="1" t="str">
        <f>IFERROR(__xludf.DUMMYFUNCTION("SPLIT(A:A,"" "",TRUE,TRUE)"),"EN")</f>
        <v>EN</v>
      </c>
      <c r="F2722" s="1" t="str">
        <f>IFERROR(__xludf.DUMMYFUNCTION("""COMPUTED_VALUE"""),"P3403")</f>
        <v>P3403</v>
      </c>
      <c r="G2722" s="1">
        <f>IFERROR(__xludf.DUMMYFUNCTION("""COMPUTED_VALUE"""),248.0)</f>
        <v>248</v>
      </c>
    </row>
    <row r="2723">
      <c r="A2723" s="1" t="str">
        <f t="shared" si="1"/>
        <v>EN P3578 250</v>
      </c>
      <c r="C2723" s="1" t="str">
        <f t="shared" si="2"/>
        <v>PT P3578</v>
      </c>
      <c r="E2723" s="1" t="str">
        <f>IFERROR(__xludf.DUMMYFUNCTION("SPLIT(A:A,"" "",TRUE,TRUE)"),"EN")</f>
        <v>EN</v>
      </c>
      <c r="F2723" s="1" t="str">
        <f>IFERROR(__xludf.DUMMYFUNCTION("""COMPUTED_VALUE"""),"P3578")</f>
        <v>P3578</v>
      </c>
      <c r="G2723" s="1">
        <f>IFERROR(__xludf.DUMMYFUNCTION("""COMPUTED_VALUE"""),250.0)</f>
        <v>250</v>
      </c>
    </row>
    <row r="2724">
      <c r="A2724" s="1" t="str">
        <f t="shared" si="1"/>
        <v>EN P1761 357</v>
      </c>
      <c r="C2724" s="1" t="str">
        <f t="shared" si="2"/>
        <v>PT P1761</v>
      </c>
      <c r="E2724" s="1" t="str">
        <f>IFERROR(__xludf.DUMMYFUNCTION("SPLIT(A:A,"" "",TRUE,TRUE)"),"EN")</f>
        <v>EN</v>
      </c>
      <c r="F2724" s="1" t="str">
        <f>IFERROR(__xludf.DUMMYFUNCTION("""COMPUTED_VALUE"""),"P1761")</f>
        <v>P1761</v>
      </c>
      <c r="G2724" s="1">
        <f>IFERROR(__xludf.DUMMYFUNCTION("""COMPUTED_VALUE"""),357.0)</f>
        <v>357</v>
      </c>
    </row>
    <row r="2725">
      <c r="A2725" s="1" t="str">
        <f t="shared" si="1"/>
        <v>EN P4526 282</v>
      </c>
      <c r="C2725" s="1" t="str">
        <f t="shared" si="2"/>
        <v>PT P4526</v>
      </c>
      <c r="E2725" s="1" t="str">
        <f>IFERROR(__xludf.DUMMYFUNCTION("SPLIT(A:A,"" "",TRUE,TRUE)"),"EN")</f>
        <v>EN</v>
      </c>
      <c r="F2725" s="1" t="str">
        <f>IFERROR(__xludf.DUMMYFUNCTION("""COMPUTED_VALUE"""),"P4526")</f>
        <v>P4526</v>
      </c>
      <c r="G2725" s="1">
        <f>IFERROR(__xludf.DUMMYFUNCTION("""COMPUTED_VALUE"""),282.0)</f>
        <v>282</v>
      </c>
    </row>
    <row r="2726">
      <c r="A2726" s="1" t="str">
        <f t="shared" si="1"/>
        <v>EN P5806 159</v>
      </c>
      <c r="C2726" s="1" t="str">
        <f t="shared" si="2"/>
        <v>PT P5806</v>
      </c>
      <c r="E2726" s="1" t="str">
        <f>IFERROR(__xludf.DUMMYFUNCTION("SPLIT(A:A,"" "",TRUE,TRUE)"),"EN")</f>
        <v>EN</v>
      </c>
      <c r="F2726" s="1" t="str">
        <f>IFERROR(__xludf.DUMMYFUNCTION("""COMPUTED_VALUE"""),"P5806")</f>
        <v>P5806</v>
      </c>
      <c r="G2726" s="1">
        <f>IFERROR(__xludf.DUMMYFUNCTION("""COMPUTED_VALUE"""),159.0)</f>
        <v>159</v>
      </c>
    </row>
    <row r="2727">
      <c r="A2727" s="1" t="str">
        <f t="shared" si="1"/>
        <v>EN P4206 21</v>
      </c>
      <c r="C2727" s="1" t="str">
        <f t="shared" si="2"/>
        <v>PT P4206</v>
      </c>
      <c r="E2727" s="1" t="str">
        <f>IFERROR(__xludf.DUMMYFUNCTION("SPLIT(A:A,"" "",TRUE,TRUE)"),"EN")</f>
        <v>EN</v>
      </c>
      <c r="F2727" s="1" t="str">
        <f>IFERROR(__xludf.DUMMYFUNCTION("""COMPUTED_VALUE"""),"P4206")</f>
        <v>P4206</v>
      </c>
      <c r="G2727" s="1">
        <f>IFERROR(__xludf.DUMMYFUNCTION("""COMPUTED_VALUE"""),21.0)</f>
        <v>21</v>
      </c>
    </row>
    <row r="2728">
      <c r="A2728" s="1" t="str">
        <f t="shared" si="1"/>
        <v>EN P5452 150</v>
      </c>
      <c r="C2728" s="1" t="str">
        <f t="shared" si="2"/>
        <v>PT P5452</v>
      </c>
      <c r="E2728" s="1" t="str">
        <f>IFERROR(__xludf.DUMMYFUNCTION("SPLIT(A:A,"" "",TRUE,TRUE)"),"EN")</f>
        <v>EN</v>
      </c>
      <c r="F2728" s="1" t="str">
        <f>IFERROR(__xludf.DUMMYFUNCTION("""COMPUTED_VALUE"""),"P5452")</f>
        <v>P5452</v>
      </c>
      <c r="G2728" s="1">
        <f>IFERROR(__xludf.DUMMYFUNCTION("""COMPUTED_VALUE"""),150.0)</f>
        <v>150</v>
      </c>
    </row>
    <row r="2729">
      <c r="A2729" s="1" t="str">
        <f t="shared" si="1"/>
        <v>EN P4008 351</v>
      </c>
      <c r="C2729" s="1" t="str">
        <f t="shared" si="2"/>
        <v>PT P4008</v>
      </c>
      <c r="E2729" s="1" t="str">
        <f>IFERROR(__xludf.DUMMYFUNCTION("SPLIT(A:A,"" "",TRUE,TRUE)"),"EN")</f>
        <v>EN</v>
      </c>
      <c r="F2729" s="1" t="str">
        <f>IFERROR(__xludf.DUMMYFUNCTION("""COMPUTED_VALUE"""),"P4008")</f>
        <v>P4008</v>
      </c>
      <c r="G2729" s="1">
        <f>IFERROR(__xludf.DUMMYFUNCTION("""COMPUTED_VALUE"""),351.0)</f>
        <v>351</v>
      </c>
    </row>
    <row r="2730">
      <c r="A2730" s="1" t="str">
        <f t="shared" si="1"/>
        <v>EN P1992 17</v>
      </c>
      <c r="C2730" s="1" t="str">
        <f t="shared" si="2"/>
        <v>PT P1992</v>
      </c>
      <c r="E2730" s="1" t="str">
        <f>IFERROR(__xludf.DUMMYFUNCTION("SPLIT(A:A,"" "",TRUE,TRUE)"),"EN")</f>
        <v>EN</v>
      </c>
      <c r="F2730" s="1" t="str">
        <f>IFERROR(__xludf.DUMMYFUNCTION("""COMPUTED_VALUE"""),"P1992")</f>
        <v>P1992</v>
      </c>
      <c r="G2730" s="1">
        <f>IFERROR(__xludf.DUMMYFUNCTION("""COMPUTED_VALUE"""),17.0)</f>
        <v>17</v>
      </c>
    </row>
    <row r="2731">
      <c r="A2731" s="1" t="str">
        <f t="shared" si="1"/>
        <v>EN P3912 217</v>
      </c>
      <c r="C2731" s="1" t="str">
        <f t="shared" si="2"/>
        <v>PT P3912</v>
      </c>
      <c r="E2731" s="1" t="str">
        <f>IFERROR(__xludf.DUMMYFUNCTION("SPLIT(A:A,"" "",TRUE,TRUE)"),"EN")</f>
        <v>EN</v>
      </c>
      <c r="F2731" s="1" t="str">
        <f>IFERROR(__xludf.DUMMYFUNCTION("""COMPUTED_VALUE"""),"P3912")</f>
        <v>P3912</v>
      </c>
      <c r="G2731" s="1">
        <f>IFERROR(__xludf.DUMMYFUNCTION("""COMPUTED_VALUE"""),217.0)</f>
        <v>217</v>
      </c>
    </row>
    <row r="2732">
      <c r="A2732" s="1" t="str">
        <f t="shared" si="1"/>
        <v>EN P661 346</v>
      </c>
      <c r="C2732" s="1" t="str">
        <f t="shared" si="2"/>
        <v>PT P661</v>
      </c>
      <c r="E2732" s="1" t="str">
        <f>IFERROR(__xludf.DUMMYFUNCTION("SPLIT(A:A,"" "",TRUE,TRUE)"),"EN")</f>
        <v>EN</v>
      </c>
      <c r="F2732" s="1" t="str">
        <f>IFERROR(__xludf.DUMMYFUNCTION("""COMPUTED_VALUE"""),"P661")</f>
        <v>P661</v>
      </c>
      <c r="G2732" s="1">
        <f>IFERROR(__xludf.DUMMYFUNCTION("""COMPUTED_VALUE"""),346.0)</f>
        <v>346</v>
      </c>
    </row>
    <row r="2733">
      <c r="A2733" s="1" t="str">
        <f t="shared" si="1"/>
        <v>EN P2669 27</v>
      </c>
      <c r="C2733" s="1" t="str">
        <f t="shared" si="2"/>
        <v>PT P2669</v>
      </c>
      <c r="E2733" s="1" t="str">
        <f>IFERROR(__xludf.DUMMYFUNCTION("SPLIT(A:A,"" "",TRUE,TRUE)"),"EN")</f>
        <v>EN</v>
      </c>
      <c r="F2733" s="1" t="str">
        <f>IFERROR(__xludf.DUMMYFUNCTION("""COMPUTED_VALUE"""),"P2669")</f>
        <v>P2669</v>
      </c>
      <c r="G2733" s="1">
        <f>IFERROR(__xludf.DUMMYFUNCTION("""COMPUTED_VALUE"""),27.0)</f>
        <v>27</v>
      </c>
    </row>
    <row r="2734">
      <c r="A2734" s="1" t="str">
        <f t="shared" si="1"/>
        <v>EN P1169 176</v>
      </c>
      <c r="C2734" s="1" t="str">
        <f t="shared" si="2"/>
        <v>PT P1169</v>
      </c>
      <c r="E2734" s="1" t="str">
        <f>IFERROR(__xludf.DUMMYFUNCTION("SPLIT(A:A,"" "",TRUE,TRUE)"),"EN")</f>
        <v>EN</v>
      </c>
      <c r="F2734" s="1" t="str">
        <f>IFERROR(__xludf.DUMMYFUNCTION("""COMPUTED_VALUE"""),"P1169")</f>
        <v>P1169</v>
      </c>
      <c r="G2734" s="1">
        <f>IFERROR(__xludf.DUMMYFUNCTION("""COMPUTED_VALUE"""),176.0)</f>
        <v>176</v>
      </c>
    </row>
    <row r="2735">
      <c r="A2735" s="1" t="str">
        <f t="shared" si="1"/>
        <v>EN P908 244</v>
      </c>
      <c r="C2735" s="1" t="str">
        <f t="shared" si="2"/>
        <v>PT P908</v>
      </c>
      <c r="E2735" s="1" t="str">
        <f>IFERROR(__xludf.DUMMYFUNCTION("SPLIT(A:A,"" "",TRUE,TRUE)"),"EN")</f>
        <v>EN</v>
      </c>
      <c r="F2735" s="1" t="str">
        <f>IFERROR(__xludf.DUMMYFUNCTION("""COMPUTED_VALUE"""),"P908")</f>
        <v>P908</v>
      </c>
      <c r="G2735" s="1">
        <f>IFERROR(__xludf.DUMMYFUNCTION("""COMPUTED_VALUE"""),244.0)</f>
        <v>244</v>
      </c>
    </row>
    <row r="2736">
      <c r="A2736" s="1" t="str">
        <f t="shared" si="1"/>
        <v>EN P2971 174</v>
      </c>
      <c r="C2736" s="1" t="str">
        <f t="shared" si="2"/>
        <v>PT P2971</v>
      </c>
      <c r="E2736" s="1" t="str">
        <f>IFERROR(__xludf.DUMMYFUNCTION("SPLIT(A:A,"" "",TRUE,TRUE)"),"EN")</f>
        <v>EN</v>
      </c>
      <c r="F2736" s="1" t="str">
        <f>IFERROR(__xludf.DUMMYFUNCTION("""COMPUTED_VALUE"""),"P2971")</f>
        <v>P2971</v>
      </c>
      <c r="G2736" s="1">
        <f>IFERROR(__xludf.DUMMYFUNCTION("""COMPUTED_VALUE"""),174.0)</f>
        <v>174</v>
      </c>
    </row>
    <row r="2737">
      <c r="A2737" s="1" t="str">
        <f t="shared" si="1"/>
        <v>EN P3157 360</v>
      </c>
      <c r="C2737" s="1" t="str">
        <f t="shared" si="2"/>
        <v>PT P3157</v>
      </c>
      <c r="E2737" s="1" t="str">
        <f>IFERROR(__xludf.DUMMYFUNCTION("SPLIT(A:A,"" "",TRUE,TRUE)"),"EN")</f>
        <v>EN</v>
      </c>
      <c r="F2737" s="1" t="str">
        <f>IFERROR(__xludf.DUMMYFUNCTION("""COMPUTED_VALUE"""),"P3157")</f>
        <v>P3157</v>
      </c>
      <c r="G2737" s="1">
        <f>IFERROR(__xludf.DUMMYFUNCTION("""COMPUTED_VALUE"""),360.0)</f>
        <v>360</v>
      </c>
    </row>
    <row r="2738">
      <c r="A2738" s="1" t="str">
        <f t="shared" si="1"/>
        <v>EN P3920 339</v>
      </c>
      <c r="C2738" s="1" t="str">
        <f t="shared" si="2"/>
        <v>PT P3920</v>
      </c>
      <c r="E2738" s="1" t="str">
        <f>IFERROR(__xludf.DUMMYFUNCTION("SPLIT(A:A,"" "",TRUE,TRUE)"),"EN")</f>
        <v>EN</v>
      </c>
      <c r="F2738" s="1" t="str">
        <f>IFERROR(__xludf.DUMMYFUNCTION("""COMPUTED_VALUE"""),"P3920")</f>
        <v>P3920</v>
      </c>
      <c r="G2738" s="1">
        <f>IFERROR(__xludf.DUMMYFUNCTION("""COMPUTED_VALUE"""),339.0)</f>
        <v>339</v>
      </c>
    </row>
    <row r="2739">
      <c r="A2739" s="1" t="str">
        <f t="shared" si="1"/>
        <v>EN P2289 39</v>
      </c>
      <c r="C2739" s="1" t="str">
        <f t="shared" si="2"/>
        <v>PT P2289</v>
      </c>
      <c r="E2739" s="1" t="str">
        <f>IFERROR(__xludf.DUMMYFUNCTION("SPLIT(A:A,"" "",TRUE,TRUE)"),"EN")</f>
        <v>EN</v>
      </c>
      <c r="F2739" s="1" t="str">
        <f>IFERROR(__xludf.DUMMYFUNCTION("""COMPUTED_VALUE"""),"P2289")</f>
        <v>P2289</v>
      </c>
      <c r="G2739" s="1">
        <f>IFERROR(__xludf.DUMMYFUNCTION("""COMPUTED_VALUE"""),39.0)</f>
        <v>39</v>
      </c>
    </row>
    <row r="2740">
      <c r="A2740" s="1" t="str">
        <f t="shared" si="1"/>
        <v>EN P3623 119</v>
      </c>
      <c r="C2740" s="1" t="str">
        <f t="shared" si="2"/>
        <v>PT P3623</v>
      </c>
      <c r="E2740" s="1" t="str">
        <f>IFERROR(__xludf.DUMMYFUNCTION("SPLIT(A:A,"" "",TRUE,TRUE)"),"EN")</f>
        <v>EN</v>
      </c>
      <c r="F2740" s="1" t="str">
        <f>IFERROR(__xludf.DUMMYFUNCTION("""COMPUTED_VALUE"""),"P3623")</f>
        <v>P3623</v>
      </c>
      <c r="G2740" s="1">
        <f>IFERROR(__xludf.DUMMYFUNCTION("""COMPUTED_VALUE"""),119.0)</f>
        <v>119</v>
      </c>
    </row>
    <row r="2741">
      <c r="A2741" s="1" t="str">
        <f t="shared" si="1"/>
        <v>EN P3178 52</v>
      </c>
      <c r="C2741" s="1" t="str">
        <f t="shared" si="2"/>
        <v>PT P3178</v>
      </c>
      <c r="E2741" s="1" t="str">
        <f>IFERROR(__xludf.DUMMYFUNCTION("SPLIT(A:A,"" "",TRUE,TRUE)"),"EN")</f>
        <v>EN</v>
      </c>
      <c r="F2741" s="1" t="str">
        <f>IFERROR(__xludf.DUMMYFUNCTION("""COMPUTED_VALUE"""),"P3178")</f>
        <v>P3178</v>
      </c>
      <c r="G2741" s="1">
        <f>IFERROR(__xludf.DUMMYFUNCTION("""COMPUTED_VALUE"""),52.0)</f>
        <v>52</v>
      </c>
    </row>
    <row r="2742">
      <c r="A2742" s="1" t="str">
        <f t="shared" si="1"/>
        <v>EN P115 397</v>
      </c>
      <c r="C2742" s="1" t="str">
        <f t="shared" si="2"/>
        <v>PT P115</v>
      </c>
      <c r="E2742" s="1" t="str">
        <f>IFERROR(__xludf.DUMMYFUNCTION("SPLIT(A:A,"" "",TRUE,TRUE)"),"EN")</f>
        <v>EN</v>
      </c>
      <c r="F2742" s="1" t="str">
        <f>IFERROR(__xludf.DUMMYFUNCTION("""COMPUTED_VALUE"""),"P115")</f>
        <v>P115</v>
      </c>
      <c r="G2742" s="1">
        <f>IFERROR(__xludf.DUMMYFUNCTION("""COMPUTED_VALUE"""),397.0)</f>
        <v>397</v>
      </c>
    </row>
    <row r="2743">
      <c r="A2743" s="1" t="str">
        <f t="shared" si="1"/>
        <v>EN P1198 32</v>
      </c>
      <c r="C2743" s="1" t="str">
        <f t="shared" si="2"/>
        <v>PT P1198</v>
      </c>
      <c r="E2743" s="1" t="str">
        <f>IFERROR(__xludf.DUMMYFUNCTION("SPLIT(A:A,"" "",TRUE,TRUE)"),"EN")</f>
        <v>EN</v>
      </c>
      <c r="F2743" s="1" t="str">
        <f>IFERROR(__xludf.DUMMYFUNCTION("""COMPUTED_VALUE"""),"P1198")</f>
        <v>P1198</v>
      </c>
      <c r="G2743" s="1">
        <f>IFERROR(__xludf.DUMMYFUNCTION("""COMPUTED_VALUE"""),32.0)</f>
        <v>32</v>
      </c>
    </row>
    <row r="2744">
      <c r="A2744" s="1" t="str">
        <f t="shared" si="1"/>
        <v>EN P4478 163</v>
      </c>
      <c r="C2744" s="1" t="str">
        <f t="shared" si="2"/>
        <v>PT P4478</v>
      </c>
      <c r="E2744" s="1" t="str">
        <f>IFERROR(__xludf.DUMMYFUNCTION("SPLIT(A:A,"" "",TRUE,TRUE)"),"EN")</f>
        <v>EN</v>
      </c>
      <c r="F2744" s="1" t="str">
        <f>IFERROR(__xludf.DUMMYFUNCTION("""COMPUTED_VALUE"""),"P4478")</f>
        <v>P4478</v>
      </c>
      <c r="G2744" s="1">
        <f>IFERROR(__xludf.DUMMYFUNCTION("""COMPUTED_VALUE"""),163.0)</f>
        <v>163</v>
      </c>
    </row>
    <row r="2745">
      <c r="A2745" s="1" t="str">
        <f t="shared" si="1"/>
        <v>EN P3848 347</v>
      </c>
      <c r="C2745" s="1" t="str">
        <f t="shared" si="2"/>
        <v>PT P3848</v>
      </c>
      <c r="E2745" s="1" t="str">
        <f>IFERROR(__xludf.DUMMYFUNCTION("SPLIT(A:A,"" "",TRUE,TRUE)"),"EN")</f>
        <v>EN</v>
      </c>
      <c r="F2745" s="1" t="str">
        <f>IFERROR(__xludf.DUMMYFUNCTION("""COMPUTED_VALUE"""),"P3848")</f>
        <v>P3848</v>
      </c>
      <c r="G2745" s="1">
        <f>IFERROR(__xludf.DUMMYFUNCTION("""COMPUTED_VALUE"""),347.0)</f>
        <v>347</v>
      </c>
    </row>
    <row r="2746">
      <c r="A2746" s="1" t="str">
        <f t="shared" si="1"/>
        <v>EN P739 320</v>
      </c>
      <c r="C2746" s="1" t="str">
        <f t="shared" si="2"/>
        <v>PT P739</v>
      </c>
      <c r="E2746" s="1" t="str">
        <f>IFERROR(__xludf.DUMMYFUNCTION("SPLIT(A:A,"" "",TRUE,TRUE)"),"EN")</f>
        <v>EN</v>
      </c>
      <c r="F2746" s="1" t="str">
        <f>IFERROR(__xludf.DUMMYFUNCTION("""COMPUTED_VALUE"""),"P739")</f>
        <v>P739</v>
      </c>
      <c r="G2746" s="1">
        <f>IFERROR(__xludf.DUMMYFUNCTION("""COMPUTED_VALUE"""),320.0)</f>
        <v>320</v>
      </c>
    </row>
    <row r="2747">
      <c r="A2747" s="1" t="str">
        <f t="shared" si="1"/>
        <v>EN P4050 5</v>
      </c>
      <c r="C2747" s="1" t="str">
        <f t="shared" si="2"/>
        <v>PT P4050</v>
      </c>
      <c r="E2747" s="1" t="str">
        <f>IFERROR(__xludf.DUMMYFUNCTION("SPLIT(A:A,"" "",TRUE,TRUE)"),"EN")</f>
        <v>EN</v>
      </c>
      <c r="F2747" s="1" t="str">
        <f>IFERROR(__xludf.DUMMYFUNCTION("""COMPUTED_VALUE"""),"P4050")</f>
        <v>P4050</v>
      </c>
      <c r="G2747" s="1">
        <f>IFERROR(__xludf.DUMMYFUNCTION("""COMPUTED_VALUE"""),5.0)</f>
        <v>5</v>
      </c>
    </row>
    <row r="2748">
      <c r="A2748" s="1" t="str">
        <f t="shared" si="1"/>
        <v>EN P3738 58</v>
      </c>
      <c r="C2748" s="1" t="str">
        <f t="shared" si="2"/>
        <v>PT P3738</v>
      </c>
      <c r="E2748" s="1" t="str">
        <f>IFERROR(__xludf.DUMMYFUNCTION("SPLIT(A:A,"" "",TRUE,TRUE)"),"EN")</f>
        <v>EN</v>
      </c>
      <c r="F2748" s="1" t="str">
        <f>IFERROR(__xludf.DUMMYFUNCTION("""COMPUTED_VALUE"""),"P3738")</f>
        <v>P3738</v>
      </c>
      <c r="G2748" s="1">
        <f>IFERROR(__xludf.DUMMYFUNCTION("""COMPUTED_VALUE"""),58.0)</f>
        <v>58</v>
      </c>
    </row>
    <row r="2749">
      <c r="A2749" s="1" t="str">
        <f t="shared" si="1"/>
        <v>EN P1641 13</v>
      </c>
      <c r="C2749" s="1" t="str">
        <f t="shared" si="2"/>
        <v>PT P1641</v>
      </c>
      <c r="E2749" s="1" t="str">
        <f>IFERROR(__xludf.DUMMYFUNCTION("SPLIT(A:A,"" "",TRUE,TRUE)"),"EN")</f>
        <v>EN</v>
      </c>
      <c r="F2749" s="1" t="str">
        <f>IFERROR(__xludf.DUMMYFUNCTION("""COMPUTED_VALUE"""),"P1641")</f>
        <v>P1641</v>
      </c>
      <c r="G2749" s="1">
        <f>IFERROR(__xludf.DUMMYFUNCTION("""COMPUTED_VALUE"""),13.0)</f>
        <v>13</v>
      </c>
    </row>
    <row r="2750">
      <c r="A2750" s="1" t="str">
        <f t="shared" si="1"/>
        <v>EN P3734 59</v>
      </c>
      <c r="C2750" s="1" t="str">
        <f t="shared" si="2"/>
        <v>PT P3734</v>
      </c>
      <c r="E2750" s="1" t="str">
        <f>IFERROR(__xludf.DUMMYFUNCTION("SPLIT(A:A,"" "",TRUE,TRUE)"),"EN")</f>
        <v>EN</v>
      </c>
      <c r="F2750" s="1" t="str">
        <f>IFERROR(__xludf.DUMMYFUNCTION("""COMPUTED_VALUE"""),"P3734")</f>
        <v>P3734</v>
      </c>
      <c r="G2750" s="1">
        <f>IFERROR(__xludf.DUMMYFUNCTION("""COMPUTED_VALUE"""),59.0)</f>
        <v>59</v>
      </c>
    </row>
    <row r="2751">
      <c r="A2751" s="1" t="str">
        <f t="shared" si="1"/>
        <v>EN P5259 257</v>
      </c>
      <c r="C2751" s="1" t="str">
        <f t="shared" si="2"/>
        <v>PT P5259</v>
      </c>
      <c r="E2751" s="1" t="str">
        <f>IFERROR(__xludf.DUMMYFUNCTION("SPLIT(A:A,"" "",TRUE,TRUE)"),"EN")</f>
        <v>EN</v>
      </c>
      <c r="F2751" s="1" t="str">
        <f>IFERROR(__xludf.DUMMYFUNCTION("""COMPUTED_VALUE"""),"P5259")</f>
        <v>P5259</v>
      </c>
      <c r="G2751" s="1">
        <f>IFERROR(__xludf.DUMMYFUNCTION("""COMPUTED_VALUE"""),257.0)</f>
        <v>257</v>
      </c>
    </row>
    <row r="2752">
      <c r="A2752" s="1" t="str">
        <f t="shared" si="1"/>
        <v>EN P1295 237</v>
      </c>
      <c r="C2752" s="1" t="str">
        <f t="shared" si="2"/>
        <v>PT P1295</v>
      </c>
      <c r="E2752" s="1" t="str">
        <f>IFERROR(__xludf.DUMMYFUNCTION("SPLIT(A:A,"" "",TRUE,TRUE)"),"EN")</f>
        <v>EN</v>
      </c>
      <c r="F2752" s="1" t="str">
        <f>IFERROR(__xludf.DUMMYFUNCTION("""COMPUTED_VALUE"""),"P1295")</f>
        <v>P1295</v>
      </c>
      <c r="G2752" s="1">
        <f>IFERROR(__xludf.DUMMYFUNCTION("""COMPUTED_VALUE"""),237.0)</f>
        <v>237</v>
      </c>
    </row>
    <row r="2753">
      <c r="A2753" s="1" t="str">
        <f t="shared" si="1"/>
        <v>EN P143 272</v>
      </c>
      <c r="C2753" s="1" t="str">
        <f t="shared" si="2"/>
        <v>PT P143</v>
      </c>
      <c r="E2753" s="1" t="str">
        <f>IFERROR(__xludf.DUMMYFUNCTION("SPLIT(A:A,"" "",TRUE,TRUE)"),"EN")</f>
        <v>EN</v>
      </c>
      <c r="F2753" s="1" t="str">
        <f>IFERROR(__xludf.DUMMYFUNCTION("""COMPUTED_VALUE"""),"P143")</f>
        <v>P143</v>
      </c>
      <c r="G2753" s="1">
        <f>IFERROR(__xludf.DUMMYFUNCTION("""COMPUTED_VALUE"""),272.0)</f>
        <v>272</v>
      </c>
    </row>
    <row r="2754">
      <c r="A2754" s="1" t="str">
        <f t="shared" si="1"/>
        <v>EN P5421 153</v>
      </c>
      <c r="C2754" s="1" t="str">
        <f t="shared" si="2"/>
        <v>PT P5421</v>
      </c>
      <c r="E2754" s="1" t="str">
        <f>IFERROR(__xludf.DUMMYFUNCTION("SPLIT(A:A,"" "",TRUE,TRUE)"),"EN")</f>
        <v>EN</v>
      </c>
      <c r="F2754" s="1" t="str">
        <f>IFERROR(__xludf.DUMMYFUNCTION("""COMPUTED_VALUE"""),"P5421")</f>
        <v>P5421</v>
      </c>
      <c r="G2754" s="1">
        <f>IFERROR(__xludf.DUMMYFUNCTION("""COMPUTED_VALUE"""),153.0)</f>
        <v>153</v>
      </c>
    </row>
    <row r="2755">
      <c r="A2755" s="1" t="str">
        <f t="shared" si="1"/>
        <v>EN P444 186</v>
      </c>
      <c r="C2755" s="1" t="str">
        <f t="shared" si="2"/>
        <v>PT P444</v>
      </c>
      <c r="E2755" s="1" t="str">
        <f>IFERROR(__xludf.DUMMYFUNCTION("SPLIT(A:A,"" "",TRUE,TRUE)"),"EN")</f>
        <v>EN</v>
      </c>
      <c r="F2755" s="1" t="str">
        <f>IFERROR(__xludf.DUMMYFUNCTION("""COMPUTED_VALUE"""),"P444")</f>
        <v>P444</v>
      </c>
      <c r="G2755" s="1">
        <f>IFERROR(__xludf.DUMMYFUNCTION("""COMPUTED_VALUE"""),186.0)</f>
        <v>186</v>
      </c>
    </row>
    <row r="2756">
      <c r="A2756" s="1" t="str">
        <f t="shared" si="1"/>
        <v>EN P4014 109</v>
      </c>
      <c r="C2756" s="1" t="str">
        <f t="shared" si="2"/>
        <v>PT P4014</v>
      </c>
      <c r="E2756" s="1" t="str">
        <f>IFERROR(__xludf.DUMMYFUNCTION("SPLIT(A:A,"" "",TRUE,TRUE)"),"EN")</f>
        <v>EN</v>
      </c>
      <c r="F2756" s="1" t="str">
        <f>IFERROR(__xludf.DUMMYFUNCTION("""COMPUTED_VALUE"""),"P4014")</f>
        <v>P4014</v>
      </c>
      <c r="G2756" s="1">
        <f>IFERROR(__xludf.DUMMYFUNCTION("""COMPUTED_VALUE"""),109.0)</f>
        <v>109</v>
      </c>
    </row>
    <row r="2757">
      <c r="A2757" s="1" t="str">
        <f t="shared" si="1"/>
        <v>EN P1321 20</v>
      </c>
      <c r="C2757" s="1" t="str">
        <f t="shared" si="2"/>
        <v>PT P1321</v>
      </c>
      <c r="E2757" s="1" t="str">
        <f>IFERROR(__xludf.DUMMYFUNCTION("SPLIT(A:A,"" "",TRUE,TRUE)"),"EN")</f>
        <v>EN</v>
      </c>
      <c r="F2757" s="1" t="str">
        <f>IFERROR(__xludf.DUMMYFUNCTION("""COMPUTED_VALUE"""),"P1321")</f>
        <v>P1321</v>
      </c>
      <c r="G2757" s="1">
        <f>IFERROR(__xludf.DUMMYFUNCTION("""COMPUTED_VALUE"""),20.0)</f>
        <v>20</v>
      </c>
    </row>
    <row r="2758">
      <c r="A2758" s="1" t="str">
        <f t="shared" si="1"/>
        <v>EN P2612 210</v>
      </c>
      <c r="C2758" s="1" t="str">
        <f t="shared" si="2"/>
        <v>PT P2612</v>
      </c>
      <c r="E2758" s="1" t="str">
        <f>IFERROR(__xludf.DUMMYFUNCTION("SPLIT(A:A,"" "",TRUE,TRUE)"),"EN")</f>
        <v>EN</v>
      </c>
      <c r="F2758" s="1" t="str">
        <f>IFERROR(__xludf.DUMMYFUNCTION("""COMPUTED_VALUE"""),"P2612")</f>
        <v>P2612</v>
      </c>
      <c r="G2758" s="1">
        <f>IFERROR(__xludf.DUMMYFUNCTION("""COMPUTED_VALUE"""),210.0)</f>
        <v>210</v>
      </c>
    </row>
    <row r="2759">
      <c r="A2759" s="1" t="str">
        <f t="shared" si="1"/>
        <v>EN P4564 265</v>
      </c>
      <c r="C2759" s="1" t="str">
        <f t="shared" si="2"/>
        <v>PT P4564</v>
      </c>
      <c r="E2759" s="1" t="str">
        <f>IFERROR(__xludf.DUMMYFUNCTION("SPLIT(A:A,"" "",TRUE,TRUE)"),"EN")</f>
        <v>EN</v>
      </c>
      <c r="F2759" s="1" t="str">
        <f>IFERROR(__xludf.DUMMYFUNCTION("""COMPUTED_VALUE"""),"P4564")</f>
        <v>P4564</v>
      </c>
      <c r="G2759" s="1">
        <f>IFERROR(__xludf.DUMMYFUNCTION("""COMPUTED_VALUE"""),265.0)</f>
        <v>265</v>
      </c>
    </row>
    <row r="2760">
      <c r="A2760" s="1" t="str">
        <f t="shared" si="1"/>
        <v>EN P809 142</v>
      </c>
      <c r="C2760" s="1" t="str">
        <f t="shared" si="2"/>
        <v>PT P809</v>
      </c>
      <c r="E2760" s="1" t="str">
        <f>IFERROR(__xludf.DUMMYFUNCTION("SPLIT(A:A,"" "",TRUE,TRUE)"),"EN")</f>
        <v>EN</v>
      </c>
      <c r="F2760" s="1" t="str">
        <f>IFERROR(__xludf.DUMMYFUNCTION("""COMPUTED_VALUE"""),"P809")</f>
        <v>P809</v>
      </c>
      <c r="G2760" s="1">
        <f>IFERROR(__xludf.DUMMYFUNCTION("""COMPUTED_VALUE"""),142.0)</f>
        <v>142</v>
      </c>
    </row>
    <row r="2761">
      <c r="A2761" s="1" t="str">
        <f t="shared" si="1"/>
        <v>EN P3521 199</v>
      </c>
      <c r="C2761" s="1" t="str">
        <f t="shared" si="2"/>
        <v>PT P3521</v>
      </c>
      <c r="E2761" s="1" t="str">
        <f>IFERROR(__xludf.DUMMYFUNCTION("SPLIT(A:A,"" "",TRUE,TRUE)"),"EN")</f>
        <v>EN</v>
      </c>
      <c r="F2761" s="1" t="str">
        <f>IFERROR(__xludf.DUMMYFUNCTION("""COMPUTED_VALUE"""),"P3521")</f>
        <v>P3521</v>
      </c>
      <c r="G2761" s="1">
        <f>IFERROR(__xludf.DUMMYFUNCTION("""COMPUTED_VALUE"""),199.0)</f>
        <v>199</v>
      </c>
    </row>
    <row r="2762">
      <c r="A2762" s="1" t="str">
        <f t="shared" si="1"/>
        <v>EN P3982 136</v>
      </c>
      <c r="C2762" s="1" t="str">
        <f t="shared" si="2"/>
        <v>PT P3982</v>
      </c>
      <c r="E2762" s="1" t="str">
        <f>IFERROR(__xludf.DUMMYFUNCTION("SPLIT(A:A,"" "",TRUE,TRUE)"),"EN")</f>
        <v>EN</v>
      </c>
      <c r="F2762" s="1" t="str">
        <f>IFERROR(__xludf.DUMMYFUNCTION("""COMPUTED_VALUE"""),"P3982")</f>
        <v>P3982</v>
      </c>
      <c r="G2762" s="1">
        <f>IFERROR(__xludf.DUMMYFUNCTION("""COMPUTED_VALUE"""),136.0)</f>
        <v>136</v>
      </c>
    </row>
    <row r="2763">
      <c r="A2763" s="1" t="str">
        <f t="shared" si="1"/>
        <v>EN P956 345</v>
      </c>
      <c r="C2763" s="1" t="str">
        <f t="shared" si="2"/>
        <v>PT P956</v>
      </c>
      <c r="E2763" s="1" t="str">
        <f>IFERROR(__xludf.DUMMYFUNCTION("SPLIT(A:A,"" "",TRUE,TRUE)"),"EN")</f>
        <v>EN</v>
      </c>
      <c r="F2763" s="1" t="str">
        <f>IFERROR(__xludf.DUMMYFUNCTION("""COMPUTED_VALUE"""),"P956")</f>
        <v>P956</v>
      </c>
      <c r="G2763" s="1">
        <f>IFERROR(__xludf.DUMMYFUNCTION("""COMPUTED_VALUE"""),345.0)</f>
        <v>345</v>
      </c>
    </row>
    <row r="2764">
      <c r="A2764" s="1" t="str">
        <f t="shared" si="1"/>
        <v>EN P4831 284</v>
      </c>
      <c r="C2764" s="1" t="str">
        <f t="shared" si="2"/>
        <v>PT P4831</v>
      </c>
      <c r="E2764" s="1" t="str">
        <f>IFERROR(__xludf.DUMMYFUNCTION("SPLIT(A:A,"" "",TRUE,TRUE)"),"EN")</f>
        <v>EN</v>
      </c>
      <c r="F2764" s="1" t="str">
        <f>IFERROR(__xludf.DUMMYFUNCTION("""COMPUTED_VALUE"""),"P4831")</f>
        <v>P4831</v>
      </c>
      <c r="G2764" s="1">
        <f>IFERROR(__xludf.DUMMYFUNCTION("""COMPUTED_VALUE"""),284.0)</f>
        <v>284</v>
      </c>
    </row>
    <row r="2765">
      <c r="A2765" s="1" t="str">
        <f t="shared" si="1"/>
        <v>EN P4898 269</v>
      </c>
      <c r="C2765" s="1" t="str">
        <f t="shared" si="2"/>
        <v>PT P4898</v>
      </c>
      <c r="E2765" s="1" t="str">
        <f>IFERROR(__xludf.DUMMYFUNCTION("SPLIT(A:A,"" "",TRUE,TRUE)"),"EN")</f>
        <v>EN</v>
      </c>
      <c r="F2765" s="1" t="str">
        <f>IFERROR(__xludf.DUMMYFUNCTION("""COMPUTED_VALUE"""),"P4898")</f>
        <v>P4898</v>
      </c>
      <c r="G2765" s="1">
        <f>IFERROR(__xludf.DUMMYFUNCTION("""COMPUTED_VALUE"""),269.0)</f>
        <v>269</v>
      </c>
    </row>
    <row r="2766">
      <c r="A2766" s="1" t="str">
        <f t="shared" si="1"/>
        <v>EN P4786 295</v>
      </c>
      <c r="C2766" s="1" t="str">
        <f t="shared" si="2"/>
        <v>PT P4786</v>
      </c>
      <c r="E2766" s="1" t="str">
        <f>IFERROR(__xludf.DUMMYFUNCTION("SPLIT(A:A,"" "",TRUE,TRUE)"),"EN")</f>
        <v>EN</v>
      </c>
      <c r="F2766" s="1" t="str">
        <f>IFERROR(__xludf.DUMMYFUNCTION("""COMPUTED_VALUE"""),"P4786")</f>
        <v>P4786</v>
      </c>
      <c r="G2766" s="1">
        <f>IFERROR(__xludf.DUMMYFUNCTION("""COMPUTED_VALUE"""),295.0)</f>
        <v>295</v>
      </c>
    </row>
    <row r="2767">
      <c r="A2767" s="1" t="str">
        <f t="shared" si="1"/>
        <v>EN P717 57</v>
      </c>
      <c r="C2767" s="1" t="str">
        <f t="shared" si="2"/>
        <v>PT P717</v>
      </c>
      <c r="E2767" s="1" t="str">
        <f>IFERROR(__xludf.DUMMYFUNCTION("SPLIT(A:A,"" "",TRUE,TRUE)"),"EN")</f>
        <v>EN</v>
      </c>
      <c r="F2767" s="1" t="str">
        <f>IFERROR(__xludf.DUMMYFUNCTION("""COMPUTED_VALUE"""),"P717")</f>
        <v>P717</v>
      </c>
      <c r="G2767" s="1">
        <f>IFERROR(__xludf.DUMMYFUNCTION("""COMPUTED_VALUE"""),57.0)</f>
        <v>57</v>
      </c>
    </row>
    <row r="2768">
      <c r="A2768" s="1" t="str">
        <f t="shared" si="1"/>
        <v>EN P3618 128</v>
      </c>
      <c r="C2768" s="1" t="str">
        <f t="shared" si="2"/>
        <v>PT P3618</v>
      </c>
      <c r="E2768" s="1" t="str">
        <f>IFERROR(__xludf.DUMMYFUNCTION("SPLIT(A:A,"" "",TRUE,TRUE)"),"EN")</f>
        <v>EN</v>
      </c>
      <c r="F2768" s="1" t="str">
        <f>IFERROR(__xludf.DUMMYFUNCTION("""COMPUTED_VALUE"""),"P3618")</f>
        <v>P3618</v>
      </c>
      <c r="G2768" s="1">
        <f>IFERROR(__xludf.DUMMYFUNCTION("""COMPUTED_VALUE"""),128.0)</f>
        <v>128</v>
      </c>
    </row>
    <row r="2769">
      <c r="A2769" s="1" t="str">
        <f t="shared" si="1"/>
        <v>EN P507 227</v>
      </c>
      <c r="C2769" s="1" t="str">
        <f t="shared" si="2"/>
        <v>PT P507</v>
      </c>
      <c r="E2769" s="1" t="str">
        <f>IFERROR(__xludf.DUMMYFUNCTION("SPLIT(A:A,"" "",TRUE,TRUE)"),"EN")</f>
        <v>EN</v>
      </c>
      <c r="F2769" s="1" t="str">
        <f>IFERROR(__xludf.DUMMYFUNCTION("""COMPUTED_VALUE"""),"P507")</f>
        <v>P507</v>
      </c>
      <c r="G2769" s="1">
        <f>IFERROR(__xludf.DUMMYFUNCTION("""COMPUTED_VALUE"""),227.0)</f>
        <v>227</v>
      </c>
    </row>
    <row r="2770">
      <c r="A2770" s="1" t="str">
        <f t="shared" si="1"/>
        <v>EN P519 66</v>
      </c>
      <c r="C2770" s="1" t="str">
        <f t="shared" si="2"/>
        <v>PT P519</v>
      </c>
      <c r="E2770" s="1" t="str">
        <f>IFERROR(__xludf.DUMMYFUNCTION("SPLIT(A:A,"" "",TRUE,TRUE)"),"EN")</f>
        <v>EN</v>
      </c>
      <c r="F2770" s="1" t="str">
        <f>IFERROR(__xludf.DUMMYFUNCTION("""COMPUTED_VALUE"""),"P519")</f>
        <v>P519</v>
      </c>
      <c r="G2770" s="1">
        <f>IFERROR(__xludf.DUMMYFUNCTION("""COMPUTED_VALUE"""),66.0)</f>
        <v>66</v>
      </c>
    </row>
    <row r="2771">
      <c r="A2771" s="1" t="str">
        <f t="shared" si="1"/>
        <v>EN P3415 34</v>
      </c>
      <c r="C2771" s="1" t="str">
        <f t="shared" si="2"/>
        <v>PT P3415</v>
      </c>
      <c r="E2771" s="1" t="str">
        <f>IFERROR(__xludf.DUMMYFUNCTION("SPLIT(A:A,"" "",TRUE,TRUE)"),"EN")</f>
        <v>EN</v>
      </c>
      <c r="F2771" s="1" t="str">
        <f>IFERROR(__xludf.DUMMYFUNCTION("""COMPUTED_VALUE"""),"P3415")</f>
        <v>P3415</v>
      </c>
      <c r="G2771" s="1">
        <f>IFERROR(__xludf.DUMMYFUNCTION("""COMPUTED_VALUE"""),34.0)</f>
        <v>34</v>
      </c>
    </row>
    <row r="2772">
      <c r="A2772" s="1" t="str">
        <f t="shared" si="1"/>
        <v>EN P1535 366</v>
      </c>
      <c r="C2772" s="1" t="str">
        <f t="shared" si="2"/>
        <v>PT P1535</v>
      </c>
      <c r="E2772" s="1" t="str">
        <f>IFERROR(__xludf.DUMMYFUNCTION("SPLIT(A:A,"" "",TRUE,TRUE)"),"EN")</f>
        <v>EN</v>
      </c>
      <c r="F2772" s="1" t="str">
        <f>IFERROR(__xludf.DUMMYFUNCTION("""COMPUTED_VALUE"""),"P1535")</f>
        <v>P1535</v>
      </c>
      <c r="G2772" s="1">
        <f>IFERROR(__xludf.DUMMYFUNCTION("""COMPUTED_VALUE"""),366.0)</f>
        <v>366</v>
      </c>
    </row>
    <row r="2773">
      <c r="A2773" s="1" t="str">
        <f t="shared" si="1"/>
        <v>EN P4737 127</v>
      </c>
      <c r="C2773" s="1" t="str">
        <f t="shared" si="2"/>
        <v>PT P4737</v>
      </c>
      <c r="E2773" s="1" t="str">
        <f>IFERROR(__xludf.DUMMYFUNCTION("SPLIT(A:A,"" "",TRUE,TRUE)"),"EN")</f>
        <v>EN</v>
      </c>
      <c r="F2773" s="1" t="str">
        <f>IFERROR(__xludf.DUMMYFUNCTION("""COMPUTED_VALUE"""),"P4737")</f>
        <v>P4737</v>
      </c>
      <c r="G2773" s="1">
        <f>IFERROR(__xludf.DUMMYFUNCTION("""COMPUTED_VALUE"""),127.0)</f>
        <v>127</v>
      </c>
    </row>
    <row r="2774">
      <c r="A2774" s="1" t="str">
        <f t="shared" si="1"/>
        <v>EN P2596 396</v>
      </c>
      <c r="C2774" s="1" t="str">
        <f t="shared" si="2"/>
        <v>PT P2596</v>
      </c>
      <c r="E2774" s="1" t="str">
        <f>IFERROR(__xludf.DUMMYFUNCTION("SPLIT(A:A,"" "",TRUE,TRUE)"),"EN")</f>
        <v>EN</v>
      </c>
      <c r="F2774" s="1" t="str">
        <f>IFERROR(__xludf.DUMMYFUNCTION("""COMPUTED_VALUE"""),"P2596")</f>
        <v>P2596</v>
      </c>
      <c r="G2774" s="1">
        <f>IFERROR(__xludf.DUMMYFUNCTION("""COMPUTED_VALUE"""),396.0)</f>
        <v>396</v>
      </c>
    </row>
    <row r="2775">
      <c r="A2775" s="1" t="str">
        <f t="shared" si="1"/>
        <v>EN P5568 353</v>
      </c>
      <c r="C2775" s="1" t="str">
        <f t="shared" si="2"/>
        <v>PT P5568</v>
      </c>
      <c r="E2775" s="1" t="str">
        <f>IFERROR(__xludf.DUMMYFUNCTION("SPLIT(A:A,"" "",TRUE,TRUE)"),"EN")</f>
        <v>EN</v>
      </c>
      <c r="F2775" s="1" t="str">
        <f>IFERROR(__xludf.DUMMYFUNCTION("""COMPUTED_VALUE"""),"P5568")</f>
        <v>P5568</v>
      </c>
      <c r="G2775" s="1">
        <f>IFERROR(__xludf.DUMMYFUNCTION("""COMPUTED_VALUE"""),353.0)</f>
        <v>353</v>
      </c>
    </row>
    <row r="2776">
      <c r="A2776" s="1" t="str">
        <f t="shared" si="1"/>
        <v>EN P4335 342</v>
      </c>
      <c r="C2776" s="1" t="str">
        <f t="shared" si="2"/>
        <v>PT P4335</v>
      </c>
      <c r="E2776" s="1" t="str">
        <f>IFERROR(__xludf.DUMMYFUNCTION("SPLIT(A:A,"" "",TRUE,TRUE)"),"EN")</f>
        <v>EN</v>
      </c>
      <c r="F2776" s="1" t="str">
        <f>IFERROR(__xludf.DUMMYFUNCTION("""COMPUTED_VALUE"""),"P4335")</f>
        <v>P4335</v>
      </c>
      <c r="G2776" s="1">
        <f>IFERROR(__xludf.DUMMYFUNCTION("""COMPUTED_VALUE"""),342.0)</f>
        <v>342</v>
      </c>
    </row>
    <row r="2777">
      <c r="A2777" s="1" t="str">
        <f t="shared" si="1"/>
        <v>EN P331 362</v>
      </c>
      <c r="C2777" s="1" t="str">
        <f t="shared" si="2"/>
        <v>PT P331</v>
      </c>
      <c r="E2777" s="1" t="str">
        <f>IFERROR(__xludf.DUMMYFUNCTION("SPLIT(A:A,"" "",TRUE,TRUE)"),"EN")</f>
        <v>EN</v>
      </c>
      <c r="F2777" s="1" t="str">
        <f>IFERROR(__xludf.DUMMYFUNCTION("""COMPUTED_VALUE"""),"P331")</f>
        <v>P331</v>
      </c>
      <c r="G2777" s="1">
        <f>IFERROR(__xludf.DUMMYFUNCTION("""COMPUTED_VALUE"""),362.0)</f>
        <v>362</v>
      </c>
    </row>
    <row r="2778">
      <c r="A2778" s="1" t="str">
        <f t="shared" si="1"/>
        <v>EN P2636 388</v>
      </c>
      <c r="C2778" s="1" t="str">
        <f t="shared" si="2"/>
        <v>PT P2636</v>
      </c>
      <c r="E2778" s="1" t="str">
        <f>IFERROR(__xludf.DUMMYFUNCTION("SPLIT(A:A,"" "",TRUE,TRUE)"),"EN")</f>
        <v>EN</v>
      </c>
      <c r="F2778" s="1" t="str">
        <f>IFERROR(__xludf.DUMMYFUNCTION("""COMPUTED_VALUE"""),"P2636")</f>
        <v>P2636</v>
      </c>
      <c r="G2778" s="1">
        <f>IFERROR(__xludf.DUMMYFUNCTION("""COMPUTED_VALUE"""),388.0)</f>
        <v>388</v>
      </c>
    </row>
    <row r="2779">
      <c r="A2779" s="1" t="str">
        <f t="shared" si="1"/>
        <v>EN P868 281</v>
      </c>
      <c r="C2779" s="1" t="str">
        <f t="shared" si="2"/>
        <v>PT P868</v>
      </c>
      <c r="E2779" s="1" t="str">
        <f>IFERROR(__xludf.DUMMYFUNCTION("SPLIT(A:A,"" "",TRUE,TRUE)"),"EN")</f>
        <v>EN</v>
      </c>
      <c r="F2779" s="1" t="str">
        <f>IFERROR(__xludf.DUMMYFUNCTION("""COMPUTED_VALUE"""),"P868")</f>
        <v>P868</v>
      </c>
      <c r="G2779" s="1">
        <f>IFERROR(__xludf.DUMMYFUNCTION("""COMPUTED_VALUE"""),281.0)</f>
        <v>281</v>
      </c>
    </row>
    <row r="2780">
      <c r="A2780" s="1" t="str">
        <f t="shared" si="1"/>
        <v>EN P1192 240</v>
      </c>
      <c r="C2780" s="1" t="str">
        <f t="shared" si="2"/>
        <v>PT P1192</v>
      </c>
      <c r="E2780" s="1" t="str">
        <f>IFERROR(__xludf.DUMMYFUNCTION("SPLIT(A:A,"" "",TRUE,TRUE)"),"EN")</f>
        <v>EN</v>
      </c>
      <c r="F2780" s="1" t="str">
        <f>IFERROR(__xludf.DUMMYFUNCTION("""COMPUTED_VALUE"""),"P1192")</f>
        <v>P1192</v>
      </c>
      <c r="G2780" s="1">
        <f>IFERROR(__xludf.DUMMYFUNCTION("""COMPUTED_VALUE"""),240.0)</f>
        <v>240</v>
      </c>
    </row>
    <row r="2781">
      <c r="A2781" s="1" t="str">
        <f t="shared" si="1"/>
        <v>EN P4677 40</v>
      </c>
      <c r="C2781" s="1" t="str">
        <f t="shared" si="2"/>
        <v>PT P4677</v>
      </c>
      <c r="E2781" s="1" t="str">
        <f>IFERROR(__xludf.DUMMYFUNCTION("SPLIT(A:A,"" "",TRUE,TRUE)"),"EN")</f>
        <v>EN</v>
      </c>
      <c r="F2781" s="1" t="str">
        <f>IFERROR(__xludf.DUMMYFUNCTION("""COMPUTED_VALUE"""),"P4677")</f>
        <v>P4677</v>
      </c>
      <c r="G2781" s="1">
        <f>IFERROR(__xludf.DUMMYFUNCTION("""COMPUTED_VALUE"""),40.0)</f>
        <v>40</v>
      </c>
    </row>
    <row r="2782">
      <c r="A2782" s="1" t="str">
        <f t="shared" si="1"/>
        <v>EN P1445 144</v>
      </c>
      <c r="C2782" s="1" t="str">
        <f t="shared" si="2"/>
        <v>PT P1445</v>
      </c>
      <c r="E2782" s="1" t="str">
        <f>IFERROR(__xludf.DUMMYFUNCTION("SPLIT(A:A,"" "",TRUE,TRUE)"),"EN")</f>
        <v>EN</v>
      </c>
      <c r="F2782" s="1" t="str">
        <f>IFERROR(__xludf.DUMMYFUNCTION("""COMPUTED_VALUE"""),"P1445")</f>
        <v>P1445</v>
      </c>
      <c r="G2782" s="1">
        <f>IFERROR(__xludf.DUMMYFUNCTION("""COMPUTED_VALUE"""),144.0)</f>
        <v>144</v>
      </c>
    </row>
    <row r="2783">
      <c r="A2783" s="1" t="str">
        <f t="shared" si="1"/>
        <v>EN P1603 354</v>
      </c>
      <c r="C2783" s="1" t="str">
        <f t="shared" si="2"/>
        <v>PT P1603</v>
      </c>
      <c r="E2783" s="1" t="str">
        <f>IFERROR(__xludf.DUMMYFUNCTION("SPLIT(A:A,"" "",TRUE,TRUE)"),"EN")</f>
        <v>EN</v>
      </c>
      <c r="F2783" s="1" t="str">
        <f>IFERROR(__xludf.DUMMYFUNCTION("""COMPUTED_VALUE"""),"P1603")</f>
        <v>P1603</v>
      </c>
      <c r="G2783" s="1">
        <f>IFERROR(__xludf.DUMMYFUNCTION("""COMPUTED_VALUE"""),354.0)</f>
        <v>354</v>
      </c>
    </row>
    <row r="2784">
      <c r="A2784" s="1" t="str">
        <f t="shared" si="1"/>
        <v>EN P1029 134</v>
      </c>
      <c r="C2784" s="1" t="str">
        <f t="shared" si="2"/>
        <v>PT P1029</v>
      </c>
      <c r="E2784" s="1" t="str">
        <f>IFERROR(__xludf.DUMMYFUNCTION("SPLIT(A:A,"" "",TRUE,TRUE)"),"EN")</f>
        <v>EN</v>
      </c>
      <c r="F2784" s="1" t="str">
        <f>IFERROR(__xludf.DUMMYFUNCTION("""COMPUTED_VALUE"""),"P1029")</f>
        <v>P1029</v>
      </c>
      <c r="G2784" s="1">
        <f>IFERROR(__xludf.DUMMYFUNCTION("""COMPUTED_VALUE"""),134.0)</f>
        <v>134</v>
      </c>
    </row>
    <row r="2785">
      <c r="A2785" s="1" t="str">
        <f t="shared" si="1"/>
        <v>EN P1598 127</v>
      </c>
      <c r="C2785" s="1" t="str">
        <f t="shared" si="2"/>
        <v>PT P1598</v>
      </c>
      <c r="E2785" s="1" t="str">
        <f>IFERROR(__xludf.DUMMYFUNCTION("SPLIT(A:A,"" "",TRUE,TRUE)"),"EN")</f>
        <v>EN</v>
      </c>
      <c r="F2785" s="1" t="str">
        <f>IFERROR(__xludf.DUMMYFUNCTION("""COMPUTED_VALUE"""),"P1598")</f>
        <v>P1598</v>
      </c>
      <c r="G2785" s="1">
        <f>IFERROR(__xludf.DUMMYFUNCTION("""COMPUTED_VALUE"""),127.0)</f>
        <v>127</v>
      </c>
    </row>
    <row r="2786">
      <c r="A2786" s="1" t="str">
        <f t="shared" si="1"/>
        <v>EN P4274 109</v>
      </c>
      <c r="C2786" s="1" t="str">
        <f t="shared" si="2"/>
        <v>PT P4274</v>
      </c>
      <c r="E2786" s="1" t="str">
        <f>IFERROR(__xludf.DUMMYFUNCTION("SPLIT(A:A,"" "",TRUE,TRUE)"),"EN")</f>
        <v>EN</v>
      </c>
      <c r="F2786" s="1" t="str">
        <f>IFERROR(__xludf.DUMMYFUNCTION("""COMPUTED_VALUE"""),"P4274")</f>
        <v>P4274</v>
      </c>
      <c r="G2786" s="1">
        <f>IFERROR(__xludf.DUMMYFUNCTION("""COMPUTED_VALUE"""),109.0)</f>
        <v>109</v>
      </c>
    </row>
    <row r="2787">
      <c r="A2787" s="1" t="str">
        <f t="shared" si="1"/>
        <v>EN P4235 266</v>
      </c>
      <c r="C2787" s="1" t="str">
        <f t="shared" si="2"/>
        <v>PT P4235</v>
      </c>
      <c r="E2787" s="1" t="str">
        <f>IFERROR(__xludf.DUMMYFUNCTION("SPLIT(A:A,"" "",TRUE,TRUE)"),"EN")</f>
        <v>EN</v>
      </c>
      <c r="F2787" s="1" t="str">
        <f>IFERROR(__xludf.DUMMYFUNCTION("""COMPUTED_VALUE"""),"P4235")</f>
        <v>P4235</v>
      </c>
      <c r="G2787" s="1">
        <f>IFERROR(__xludf.DUMMYFUNCTION("""COMPUTED_VALUE"""),266.0)</f>
        <v>266</v>
      </c>
    </row>
    <row r="2788">
      <c r="A2788" s="1" t="str">
        <f t="shared" si="1"/>
        <v>EN P1479 223</v>
      </c>
      <c r="C2788" s="1" t="str">
        <f t="shared" si="2"/>
        <v>PT P1479</v>
      </c>
      <c r="E2788" s="1" t="str">
        <f>IFERROR(__xludf.DUMMYFUNCTION("SPLIT(A:A,"" "",TRUE,TRUE)"),"EN")</f>
        <v>EN</v>
      </c>
      <c r="F2788" s="1" t="str">
        <f>IFERROR(__xludf.DUMMYFUNCTION("""COMPUTED_VALUE"""),"P1479")</f>
        <v>P1479</v>
      </c>
      <c r="G2788" s="1">
        <f>IFERROR(__xludf.DUMMYFUNCTION("""COMPUTED_VALUE"""),223.0)</f>
        <v>223</v>
      </c>
    </row>
    <row r="2789">
      <c r="A2789" s="1" t="str">
        <f t="shared" si="1"/>
        <v>EN P4344 90</v>
      </c>
      <c r="C2789" s="1" t="str">
        <f t="shared" si="2"/>
        <v>PT P4344</v>
      </c>
      <c r="E2789" s="1" t="str">
        <f>IFERROR(__xludf.DUMMYFUNCTION("SPLIT(A:A,"" "",TRUE,TRUE)"),"EN")</f>
        <v>EN</v>
      </c>
      <c r="F2789" s="1" t="str">
        <f>IFERROR(__xludf.DUMMYFUNCTION("""COMPUTED_VALUE"""),"P4344")</f>
        <v>P4344</v>
      </c>
      <c r="G2789" s="1">
        <f>IFERROR(__xludf.DUMMYFUNCTION("""COMPUTED_VALUE"""),90.0)</f>
        <v>90</v>
      </c>
    </row>
    <row r="2790">
      <c r="A2790" s="1" t="str">
        <f t="shared" si="1"/>
        <v>EN P5447 95</v>
      </c>
      <c r="C2790" s="1" t="str">
        <f t="shared" si="2"/>
        <v>PT P5447</v>
      </c>
      <c r="E2790" s="1" t="str">
        <f>IFERROR(__xludf.DUMMYFUNCTION("SPLIT(A:A,"" "",TRUE,TRUE)"),"EN")</f>
        <v>EN</v>
      </c>
      <c r="F2790" s="1" t="str">
        <f>IFERROR(__xludf.DUMMYFUNCTION("""COMPUTED_VALUE"""),"P5447")</f>
        <v>P5447</v>
      </c>
      <c r="G2790" s="1">
        <f>IFERROR(__xludf.DUMMYFUNCTION("""COMPUTED_VALUE"""),95.0)</f>
        <v>95</v>
      </c>
    </row>
    <row r="2791">
      <c r="A2791" s="1" t="str">
        <f t="shared" si="1"/>
        <v>EN P3607 183</v>
      </c>
      <c r="C2791" s="1" t="str">
        <f t="shared" si="2"/>
        <v>PT P3607</v>
      </c>
      <c r="E2791" s="1" t="str">
        <f>IFERROR(__xludf.DUMMYFUNCTION("SPLIT(A:A,"" "",TRUE,TRUE)"),"EN")</f>
        <v>EN</v>
      </c>
      <c r="F2791" s="1" t="str">
        <f>IFERROR(__xludf.DUMMYFUNCTION("""COMPUTED_VALUE"""),"P3607")</f>
        <v>P3607</v>
      </c>
      <c r="G2791" s="1">
        <f>IFERROR(__xludf.DUMMYFUNCTION("""COMPUTED_VALUE"""),183.0)</f>
        <v>183</v>
      </c>
    </row>
    <row r="2792">
      <c r="A2792" s="1" t="str">
        <f t="shared" si="1"/>
        <v>EN P4323 277</v>
      </c>
      <c r="C2792" s="1" t="str">
        <f t="shared" si="2"/>
        <v>PT P4323</v>
      </c>
      <c r="E2792" s="1" t="str">
        <f>IFERROR(__xludf.DUMMYFUNCTION("SPLIT(A:A,"" "",TRUE,TRUE)"),"EN")</f>
        <v>EN</v>
      </c>
      <c r="F2792" s="1" t="str">
        <f>IFERROR(__xludf.DUMMYFUNCTION("""COMPUTED_VALUE"""),"P4323")</f>
        <v>P4323</v>
      </c>
      <c r="G2792" s="1">
        <f>IFERROR(__xludf.DUMMYFUNCTION("""COMPUTED_VALUE"""),277.0)</f>
        <v>277</v>
      </c>
    </row>
    <row r="2793">
      <c r="A2793" s="1" t="str">
        <f t="shared" si="1"/>
        <v>EN P993 110</v>
      </c>
      <c r="C2793" s="1" t="str">
        <f t="shared" si="2"/>
        <v>PT P993</v>
      </c>
      <c r="E2793" s="1" t="str">
        <f>IFERROR(__xludf.DUMMYFUNCTION("SPLIT(A:A,"" "",TRUE,TRUE)"),"EN")</f>
        <v>EN</v>
      </c>
      <c r="F2793" s="1" t="str">
        <f>IFERROR(__xludf.DUMMYFUNCTION("""COMPUTED_VALUE"""),"P993")</f>
        <v>P993</v>
      </c>
      <c r="G2793" s="1">
        <f>IFERROR(__xludf.DUMMYFUNCTION("""COMPUTED_VALUE"""),110.0)</f>
        <v>110</v>
      </c>
    </row>
    <row r="2794">
      <c r="A2794" s="1" t="str">
        <f t="shared" si="1"/>
        <v>EN P4936 85</v>
      </c>
      <c r="C2794" s="1" t="str">
        <f t="shared" si="2"/>
        <v>PT P4936</v>
      </c>
      <c r="E2794" s="1" t="str">
        <f>IFERROR(__xludf.DUMMYFUNCTION("SPLIT(A:A,"" "",TRUE,TRUE)"),"EN")</f>
        <v>EN</v>
      </c>
      <c r="F2794" s="1" t="str">
        <f>IFERROR(__xludf.DUMMYFUNCTION("""COMPUTED_VALUE"""),"P4936")</f>
        <v>P4936</v>
      </c>
      <c r="G2794" s="1">
        <f>IFERROR(__xludf.DUMMYFUNCTION("""COMPUTED_VALUE"""),85.0)</f>
        <v>85</v>
      </c>
    </row>
    <row r="2795">
      <c r="A2795" s="1" t="str">
        <f t="shared" si="1"/>
        <v>EN P5729 383</v>
      </c>
      <c r="C2795" s="1" t="str">
        <f t="shared" si="2"/>
        <v>PT P5729</v>
      </c>
      <c r="E2795" s="1" t="str">
        <f>IFERROR(__xludf.DUMMYFUNCTION("SPLIT(A:A,"" "",TRUE,TRUE)"),"EN")</f>
        <v>EN</v>
      </c>
      <c r="F2795" s="1" t="str">
        <f>IFERROR(__xludf.DUMMYFUNCTION("""COMPUTED_VALUE"""),"P5729")</f>
        <v>P5729</v>
      </c>
      <c r="G2795" s="1">
        <f>IFERROR(__xludf.DUMMYFUNCTION("""COMPUTED_VALUE"""),383.0)</f>
        <v>383</v>
      </c>
    </row>
    <row r="2796">
      <c r="A2796" s="1" t="str">
        <f t="shared" si="1"/>
        <v>EN P731 25</v>
      </c>
      <c r="C2796" s="1" t="str">
        <f t="shared" si="2"/>
        <v>PT P731</v>
      </c>
      <c r="E2796" s="1" t="str">
        <f>IFERROR(__xludf.DUMMYFUNCTION("SPLIT(A:A,"" "",TRUE,TRUE)"),"EN")</f>
        <v>EN</v>
      </c>
      <c r="F2796" s="1" t="str">
        <f>IFERROR(__xludf.DUMMYFUNCTION("""COMPUTED_VALUE"""),"P731")</f>
        <v>P731</v>
      </c>
      <c r="G2796" s="1">
        <f>IFERROR(__xludf.DUMMYFUNCTION("""COMPUTED_VALUE"""),25.0)</f>
        <v>25</v>
      </c>
    </row>
    <row r="2797">
      <c r="A2797" s="1" t="str">
        <f t="shared" si="1"/>
        <v>EN P2987 192</v>
      </c>
      <c r="C2797" s="1" t="str">
        <f t="shared" si="2"/>
        <v>PT P2987</v>
      </c>
      <c r="E2797" s="1" t="str">
        <f>IFERROR(__xludf.DUMMYFUNCTION("SPLIT(A:A,"" "",TRUE,TRUE)"),"EN")</f>
        <v>EN</v>
      </c>
      <c r="F2797" s="1" t="str">
        <f>IFERROR(__xludf.DUMMYFUNCTION("""COMPUTED_VALUE"""),"P2987")</f>
        <v>P2987</v>
      </c>
      <c r="G2797" s="1">
        <f>IFERROR(__xludf.DUMMYFUNCTION("""COMPUTED_VALUE"""),192.0)</f>
        <v>192</v>
      </c>
    </row>
    <row r="2798">
      <c r="A2798" s="1" t="str">
        <f t="shared" si="1"/>
        <v>EN P4977 161</v>
      </c>
      <c r="C2798" s="1" t="str">
        <f t="shared" si="2"/>
        <v>PT P4977</v>
      </c>
      <c r="E2798" s="1" t="str">
        <f>IFERROR(__xludf.DUMMYFUNCTION("SPLIT(A:A,"" "",TRUE,TRUE)"),"EN")</f>
        <v>EN</v>
      </c>
      <c r="F2798" s="1" t="str">
        <f>IFERROR(__xludf.DUMMYFUNCTION("""COMPUTED_VALUE"""),"P4977")</f>
        <v>P4977</v>
      </c>
      <c r="G2798" s="1">
        <f>IFERROR(__xludf.DUMMYFUNCTION("""COMPUTED_VALUE"""),161.0)</f>
        <v>161</v>
      </c>
    </row>
    <row r="2799">
      <c r="A2799" s="1" t="str">
        <f t="shared" si="1"/>
        <v>EN P2602 219</v>
      </c>
      <c r="C2799" s="1" t="str">
        <f t="shared" si="2"/>
        <v>PT P2602</v>
      </c>
      <c r="E2799" s="1" t="str">
        <f>IFERROR(__xludf.DUMMYFUNCTION("SPLIT(A:A,"" "",TRUE,TRUE)"),"EN")</f>
        <v>EN</v>
      </c>
      <c r="F2799" s="1" t="str">
        <f>IFERROR(__xludf.DUMMYFUNCTION("""COMPUTED_VALUE"""),"P2602")</f>
        <v>P2602</v>
      </c>
      <c r="G2799" s="1">
        <f>IFERROR(__xludf.DUMMYFUNCTION("""COMPUTED_VALUE"""),219.0)</f>
        <v>219</v>
      </c>
    </row>
    <row r="2800">
      <c r="A2800" s="1" t="str">
        <f t="shared" si="1"/>
        <v>EN P1142 305</v>
      </c>
      <c r="C2800" s="1" t="str">
        <f t="shared" si="2"/>
        <v>PT P1142</v>
      </c>
      <c r="E2800" s="1" t="str">
        <f>IFERROR(__xludf.DUMMYFUNCTION("SPLIT(A:A,"" "",TRUE,TRUE)"),"EN")</f>
        <v>EN</v>
      </c>
      <c r="F2800" s="1" t="str">
        <f>IFERROR(__xludf.DUMMYFUNCTION("""COMPUTED_VALUE"""),"P1142")</f>
        <v>P1142</v>
      </c>
      <c r="G2800" s="1">
        <f>IFERROR(__xludf.DUMMYFUNCTION("""COMPUTED_VALUE"""),305.0)</f>
        <v>305</v>
      </c>
    </row>
    <row r="2801">
      <c r="A2801" s="1" t="str">
        <f t="shared" si="1"/>
        <v>EN P4998 54</v>
      </c>
      <c r="C2801" s="1" t="str">
        <f t="shared" si="2"/>
        <v>PT P4998</v>
      </c>
      <c r="E2801" s="1" t="str">
        <f>IFERROR(__xludf.DUMMYFUNCTION("SPLIT(A:A,"" "",TRUE,TRUE)"),"EN")</f>
        <v>EN</v>
      </c>
      <c r="F2801" s="1" t="str">
        <f>IFERROR(__xludf.DUMMYFUNCTION("""COMPUTED_VALUE"""),"P4998")</f>
        <v>P4998</v>
      </c>
      <c r="G2801" s="1">
        <f>IFERROR(__xludf.DUMMYFUNCTION("""COMPUTED_VALUE"""),54.0)</f>
        <v>54</v>
      </c>
    </row>
    <row r="2802">
      <c r="A2802" s="1" t="str">
        <f t="shared" si="1"/>
        <v>EN P2310 261</v>
      </c>
      <c r="C2802" s="1" t="str">
        <f t="shared" si="2"/>
        <v>PT P2310</v>
      </c>
      <c r="E2802" s="1" t="str">
        <f>IFERROR(__xludf.DUMMYFUNCTION("SPLIT(A:A,"" "",TRUE,TRUE)"),"EN")</f>
        <v>EN</v>
      </c>
      <c r="F2802" s="1" t="str">
        <f>IFERROR(__xludf.DUMMYFUNCTION("""COMPUTED_VALUE"""),"P2310")</f>
        <v>P2310</v>
      </c>
      <c r="G2802" s="1">
        <f>IFERROR(__xludf.DUMMYFUNCTION("""COMPUTED_VALUE"""),261.0)</f>
        <v>261</v>
      </c>
    </row>
    <row r="2803">
      <c r="A2803" s="1" t="str">
        <f t="shared" si="1"/>
        <v>EN P57 302</v>
      </c>
      <c r="C2803" s="1" t="str">
        <f t="shared" si="2"/>
        <v>PT P57</v>
      </c>
      <c r="E2803" s="1" t="str">
        <f>IFERROR(__xludf.DUMMYFUNCTION("SPLIT(A:A,"" "",TRUE,TRUE)"),"EN")</f>
        <v>EN</v>
      </c>
      <c r="F2803" s="1" t="str">
        <f>IFERROR(__xludf.DUMMYFUNCTION("""COMPUTED_VALUE"""),"P57")</f>
        <v>P57</v>
      </c>
      <c r="G2803" s="1">
        <f>IFERROR(__xludf.DUMMYFUNCTION("""COMPUTED_VALUE"""),302.0)</f>
        <v>302</v>
      </c>
    </row>
    <row r="2804">
      <c r="A2804" s="1" t="str">
        <f t="shared" si="1"/>
        <v>EN P133 112</v>
      </c>
      <c r="C2804" s="1" t="str">
        <f t="shared" si="2"/>
        <v>PT P133</v>
      </c>
      <c r="E2804" s="1" t="str">
        <f>IFERROR(__xludf.DUMMYFUNCTION("SPLIT(A:A,"" "",TRUE,TRUE)"),"EN")</f>
        <v>EN</v>
      </c>
      <c r="F2804" s="1" t="str">
        <f>IFERROR(__xludf.DUMMYFUNCTION("""COMPUTED_VALUE"""),"P133")</f>
        <v>P133</v>
      </c>
      <c r="G2804" s="1">
        <f>IFERROR(__xludf.DUMMYFUNCTION("""COMPUTED_VALUE"""),112.0)</f>
        <v>112</v>
      </c>
    </row>
    <row r="2805">
      <c r="A2805" s="1" t="str">
        <f t="shared" si="1"/>
        <v>EN P1841 119</v>
      </c>
      <c r="C2805" s="1" t="str">
        <f t="shared" si="2"/>
        <v>PT P1841</v>
      </c>
      <c r="E2805" s="1" t="str">
        <f>IFERROR(__xludf.DUMMYFUNCTION("SPLIT(A:A,"" "",TRUE,TRUE)"),"EN")</f>
        <v>EN</v>
      </c>
      <c r="F2805" s="1" t="str">
        <f>IFERROR(__xludf.DUMMYFUNCTION("""COMPUTED_VALUE"""),"P1841")</f>
        <v>P1841</v>
      </c>
      <c r="G2805" s="1">
        <f>IFERROR(__xludf.DUMMYFUNCTION("""COMPUTED_VALUE"""),119.0)</f>
        <v>119</v>
      </c>
    </row>
    <row r="2806">
      <c r="A2806" s="1" t="str">
        <f t="shared" si="1"/>
        <v>EN P5123 118</v>
      </c>
      <c r="C2806" s="1" t="str">
        <f t="shared" si="2"/>
        <v>PT P5123</v>
      </c>
      <c r="E2806" s="1" t="str">
        <f>IFERROR(__xludf.DUMMYFUNCTION("SPLIT(A:A,"" "",TRUE,TRUE)"),"EN")</f>
        <v>EN</v>
      </c>
      <c r="F2806" s="1" t="str">
        <f>IFERROR(__xludf.DUMMYFUNCTION("""COMPUTED_VALUE"""),"P5123")</f>
        <v>P5123</v>
      </c>
      <c r="G2806" s="1">
        <f>IFERROR(__xludf.DUMMYFUNCTION("""COMPUTED_VALUE"""),118.0)</f>
        <v>118</v>
      </c>
    </row>
    <row r="2807">
      <c r="A2807" s="1" t="str">
        <f t="shared" si="1"/>
        <v>EN P5051 324</v>
      </c>
      <c r="C2807" s="1" t="str">
        <f t="shared" si="2"/>
        <v>PT P5051</v>
      </c>
      <c r="E2807" s="1" t="str">
        <f>IFERROR(__xludf.DUMMYFUNCTION("SPLIT(A:A,"" "",TRUE,TRUE)"),"EN")</f>
        <v>EN</v>
      </c>
      <c r="F2807" s="1" t="str">
        <f>IFERROR(__xludf.DUMMYFUNCTION("""COMPUTED_VALUE"""),"P5051")</f>
        <v>P5051</v>
      </c>
      <c r="G2807" s="1">
        <f>IFERROR(__xludf.DUMMYFUNCTION("""COMPUTED_VALUE"""),324.0)</f>
        <v>324</v>
      </c>
    </row>
    <row r="2808">
      <c r="A2808" s="1" t="str">
        <f t="shared" si="1"/>
        <v>EN P2096 359</v>
      </c>
      <c r="C2808" s="1" t="str">
        <f t="shared" si="2"/>
        <v>PT P2096</v>
      </c>
      <c r="E2808" s="1" t="str">
        <f>IFERROR(__xludf.DUMMYFUNCTION("SPLIT(A:A,"" "",TRUE,TRUE)"),"EN")</f>
        <v>EN</v>
      </c>
      <c r="F2808" s="1" t="str">
        <f>IFERROR(__xludf.DUMMYFUNCTION("""COMPUTED_VALUE"""),"P2096")</f>
        <v>P2096</v>
      </c>
      <c r="G2808" s="1">
        <f>IFERROR(__xludf.DUMMYFUNCTION("""COMPUTED_VALUE"""),359.0)</f>
        <v>359</v>
      </c>
    </row>
    <row r="2809">
      <c r="A2809" s="1" t="str">
        <f t="shared" si="1"/>
        <v>EN P5647 81</v>
      </c>
      <c r="C2809" s="1" t="str">
        <f t="shared" si="2"/>
        <v>PT P5647</v>
      </c>
      <c r="E2809" s="1" t="str">
        <f>IFERROR(__xludf.DUMMYFUNCTION("SPLIT(A:A,"" "",TRUE,TRUE)"),"EN")</f>
        <v>EN</v>
      </c>
      <c r="F2809" s="1" t="str">
        <f>IFERROR(__xludf.DUMMYFUNCTION("""COMPUTED_VALUE"""),"P5647")</f>
        <v>P5647</v>
      </c>
      <c r="G2809" s="1">
        <f>IFERROR(__xludf.DUMMYFUNCTION("""COMPUTED_VALUE"""),81.0)</f>
        <v>81</v>
      </c>
    </row>
    <row r="2810">
      <c r="A2810" s="1" t="str">
        <f t="shared" si="1"/>
        <v>EN P3297 280</v>
      </c>
      <c r="C2810" s="1" t="str">
        <f t="shared" si="2"/>
        <v>PT P3297</v>
      </c>
      <c r="E2810" s="1" t="str">
        <f>IFERROR(__xludf.DUMMYFUNCTION("SPLIT(A:A,"" "",TRUE,TRUE)"),"EN")</f>
        <v>EN</v>
      </c>
      <c r="F2810" s="1" t="str">
        <f>IFERROR(__xludf.DUMMYFUNCTION("""COMPUTED_VALUE"""),"P3297")</f>
        <v>P3297</v>
      </c>
      <c r="G2810" s="1">
        <f>IFERROR(__xludf.DUMMYFUNCTION("""COMPUTED_VALUE"""),280.0)</f>
        <v>280</v>
      </c>
    </row>
    <row r="2811">
      <c r="A2811" s="1" t="str">
        <f t="shared" si="1"/>
        <v>EN P391 202</v>
      </c>
      <c r="C2811" s="1" t="str">
        <f t="shared" si="2"/>
        <v>PT P391</v>
      </c>
      <c r="E2811" s="1" t="str">
        <f>IFERROR(__xludf.DUMMYFUNCTION("SPLIT(A:A,"" "",TRUE,TRUE)"),"EN")</f>
        <v>EN</v>
      </c>
      <c r="F2811" s="1" t="str">
        <f>IFERROR(__xludf.DUMMYFUNCTION("""COMPUTED_VALUE"""),"P391")</f>
        <v>P391</v>
      </c>
      <c r="G2811" s="1">
        <f>IFERROR(__xludf.DUMMYFUNCTION("""COMPUTED_VALUE"""),202.0)</f>
        <v>202</v>
      </c>
    </row>
    <row r="2812">
      <c r="A2812" s="1" t="str">
        <f t="shared" si="1"/>
        <v>EN P1064 87</v>
      </c>
      <c r="C2812" s="1" t="str">
        <f t="shared" si="2"/>
        <v>PT P1064</v>
      </c>
      <c r="E2812" s="1" t="str">
        <f>IFERROR(__xludf.DUMMYFUNCTION("SPLIT(A:A,"" "",TRUE,TRUE)"),"EN")</f>
        <v>EN</v>
      </c>
      <c r="F2812" s="1" t="str">
        <f>IFERROR(__xludf.DUMMYFUNCTION("""COMPUTED_VALUE"""),"P1064")</f>
        <v>P1064</v>
      </c>
      <c r="G2812" s="1">
        <f>IFERROR(__xludf.DUMMYFUNCTION("""COMPUTED_VALUE"""),87.0)</f>
        <v>87</v>
      </c>
    </row>
    <row r="2813">
      <c r="A2813" s="1" t="str">
        <f t="shared" si="1"/>
        <v>EN P2006 382</v>
      </c>
      <c r="C2813" s="1" t="str">
        <f t="shared" si="2"/>
        <v>PT P2006</v>
      </c>
      <c r="E2813" s="1" t="str">
        <f>IFERROR(__xludf.DUMMYFUNCTION("SPLIT(A:A,"" "",TRUE,TRUE)"),"EN")</f>
        <v>EN</v>
      </c>
      <c r="F2813" s="1" t="str">
        <f>IFERROR(__xludf.DUMMYFUNCTION("""COMPUTED_VALUE"""),"P2006")</f>
        <v>P2006</v>
      </c>
      <c r="G2813" s="1">
        <f>IFERROR(__xludf.DUMMYFUNCTION("""COMPUTED_VALUE"""),382.0)</f>
        <v>382</v>
      </c>
    </row>
    <row r="2814">
      <c r="A2814" s="1" t="str">
        <f t="shared" si="1"/>
        <v>EN P2029 367</v>
      </c>
      <c r="C2814" s="1" t="str">
        <f t="shared" si="2"/>
        <v>PT P2029</v>
      </c>
      <c r="E2814" s="1" t="str">
        <f>IFERROR(__xludf.DUMMYFUNCTION("SPLIT(A:A,"" "",TRUE,TRUE)"),"EN")</f>
        <v>EN</v>
      </c>
      <c r="F2814" s="1" t="str">
        <f>IFERROR(__xludf.DUMMYFUNCTION("""COMPUTED_VALUE"""),"P2029")</f>
        <v>P2029</v>
      </c>
      <c r="G2814" s="1">
        <f>IFERROR(__xludf.DUMMYFUNCTION("""COMPUTED_VALUE"""),367.0)</f>
        <v>367</v>
      </c>
    </row>
    <row r="2815">
      <c r="A2815" s="1" t="str">
        <f t="shared" si="1"/>
        <v>EN P2347 355</v>
      </c>
      <c r="C2815" s="1" t="str">
        <f t="shared" si="2"/>
        <v>PT P2347</v>
      </c>
      <c r="E2815" s="1" t="str">
        <f>IFERROR(__xludf.DUMMYFUNCTION("SPLIT(A:A,"" "",TRUE,TRUE)"),"EN")</f>
        <v>EN</v>
      </c>
      <c r="F2815" s="1" t="str">
        <f>IFERROR(__xludf.DUMMYFUNCTION("""COMPUTED_VALUE"""),"P2347")</f>
        <v>P2347</v>
      </c>
      <c r="G2815" s="1">
        <f>IFERROR(__xludf.DUMMYFUNCTION("""COMPUTED_VALUE"""),355.0)</f>
        <v>355</v>
      </c>
    </row>
    <row r="2816">
      <c r="A2816" s="1" t="str">
        <f t="shared" si="1"/>
        <v>EN P1530 148</v>
      </c>
      <c r="C2816" s="1" t="str">
        <f t="shared" si="2"/>
        <v>PT P1530</v>
      </c>
      <c r="E2816" s="1" t="str">
        <f>IFERROR(__xludf.DUMMYFUNCTION("SPLIT(A:A,"" "",TRUE,TRUE)"),"EN")</f>
        <v>EN</v>
      </c>
      <c r="F2816" s="1" t="str">
        <f>IFERROR(__xludf.DUMMYFUNCTION("""COMPUTED_VALUE"""),"P1530")</f>
        <v>P1530</v>
      </c>
      <c r="G2816" s="1">
        <f>IFERROR(__xludf.DUMMYFUNCTION("""COMPUTED_VALUE"""),148.0)</f>
        <v>148</v>
      </c>
    </row>
    <row r="2817">
      <c r="A2817" s="1" t="str">
        <f t="shared" si="1"/>
        <v>EN P1289 63</v>
      </c>
      <c r="C2817" s="1" t="str">
        <f t="shared" si="2"/>
        <v>PT P1289</v>
      </c>
      <c r="E2817" s="1" t="str">
        <f>IFERROR(__xludf.DUMMYFUNCTION("SPLIT(A:A,"" "",TRUE,TRUE)"),"EN")</f>
        <v>EN</v>
      </c>
      <c r="F2817" s="1" t="str">
        <f>IFERROR(__xludf.DUMMYFUNCTION("""COMPUTED_VALUE"""),"P1289")</f>
        <v>P1289</v>
      </c>
      <c r="G2817" s="1">
        <f>IFERROR(__xludf.DUMMYFUNCTION("""COMPUTED_VALUE"""),63.0)</f>
        <v>63</v>
      </c>
    </row>
    <row r="2818">
      <c r="A2818" s="1" t="str">
        <f t="shared" si="1"/>
        <v>EN P2427 56</v>
      </c>
      <c r="C2818" s="1" t="str">
        <f t="shared" si="2"/>
        <v>PT P2427</v>
      </c>
      <c r="E2818" s="1" t="str">
        <f>IFERROR(__xludf.DUMMYFUNCTION("SPLIT(A:A,"" "",TRUE,TRUE)"),"EN")</f>
        <v>EN</v>
      </c>
      <c r="F2818" s="1" t="str">
        <f>IFERROR(__xludf.DUMMYFUNCTION("""COMPUTED_VALUE"""),"P2427")</f>
        <v>P2427</v>
      </c>
      <c r="G2818" s="1">
        <f>IFERROR(__xludf.DUMMYFUNCTION("""COMPUTED_VALUE"""),56.0)</f>
        <v>56</v>
      </c>
    </row>
    <row r="2819">
      <c r="A2819" s="1" t="str">
        <f t="shared" si="1"/>
        <v>EN P4112 213</v>
      </c>
      <c r="C2819" s="1" t="str">
        <f t="shared" si="2"/>
        <v>PT P4112</v>
      </c>
      <c r="E2819" s="1" t="str">
        <f>IFERROR(__xludf.DUMMYFUNCTION("SPLIT(A:A,"" "",TRUE,TRUE)"),"EN")</f>
        <v>EN</v>
      </c>
      <c r="F2819" s="1" t="str">
        <f>IFERROR(__xludf.DUMMYFUNCTION("""COMPUTED_VALUE"""),"P4112")</f>
        <v>P4112</v>
      </c>
      <c r="G2819" s="1">
        <f>IFERROR(__xludf.DUMMYFUNCTION("""COMPUTED_VALUE"""),213.0)</f>
        <v>213</v>
      </c>
    </row>
    <row r="2820">
      <c r="A2820" s="1" t="str">
        <f t="shared" si="1"/>
        <v>EN P584 284</v>
      </c>
      <c r="C2820" s="1" t="str">
        <f t="shared" si="2"/>
        <v>PT P584</v>
      </c>
      <c r="E2820" s="1" t="str">
        <f>IFERROR(__xludf.DUMMYFUNCTION("SPLIT(A:A,"" "",TRUE,TRUE)"),"EN")</f>
        <v>EN</v>
      </c>
      <c r="F2820" s="1" t="str">
        <f>IFERROR(__xludf.DUMMYFUNCTION("""COMPUTED_VALUE"""),"P584")</f>
        <v>P584</v>
      </c>
      <c r="G2820" s="1">
        <f>IFERROR(__xludf.DUMMYFUNCTION("""COMPUTED_VALUE"""),284.0)</f>
        <v>284</v>
      </c>
    </row>
    <row r="2821">
      <c r="A2821" s="1" t="str">
        <f t="shared" si="1"/>
        <v>EN P858 135</v>
      </c>
      <c r="C2821" s="1" t="str">
        <f t="shared" si="2"/>
        <v>PT P858</v>
      </c>
      <c r="E2821" s="1" t="str">
        <f>IFERROR(__xludf.DUMMYFUNCTION("SPLIT(A:A,"" "",TRUE,TRUE)"),"EN")</f>
        <v>EN</v>
      </c>
      <c r="F2821" s="1" t="str">
        <f>IFERROR(__xludf.DUMMYFUNCTION("""COMPUTED_VALUE"""),"P858")</f>
        <v>P858</v>
      </c>
      <c r="G2821" s="1">
        <f>IFERROR(__xludf.DUMMYFUNCTION("""COMPUTED_VALUE"""),135.0)</f>
        <v>135</v>
      </c>
    </row>
    <row r="2822">
      <c r="A2822" s="1" t="str">
        <f t="shared" si="1"/>
        <v>EN P147 366</v>
      </c>
      <c r="C2822" s="1" t="str">
        <f t="shared" si="2"/>
        <v>PT P147</v>
      </c>
      <c r="E2822" s="1" t="str">
        <f>IFERROR(__xludf.DUMMYFUNCTION("SPLIT(A:A,"" "",TRUE,TRUE)"),"EN")</f>
        <v>EN</v>
      </c>
      <c r="F2822" s="1" t="str">
        <f>IFERROR(__xludf.DUMMYFUNCTION("""COMPUTED_VALUE"""),"P147")</f>
        <v>P147</v>
      </c>
      <c r="G2822" s="1">
        <f>IFERROR(__xludf.DUMMYFUNCTION("""COMPUTED_VALUE"""),366.0)</f>
        <v>366</v>
      </c>
    </row>
    <row r="2823">
      <c r="A2823" s="1" t="str">
        <f t="shared" si="1"/>
        <v>EN P5568 163</v>
      </c>
      <c r="C2823" s="1" t="str">
        <f t="shared" si="2"/>
        <v>PT P5568</v>
      </c>
      <c r="E2823" s="1" t="str">
        <f>IFERROR(__xludf.DUMMYFUNCTION("SPLIT(A:A,"" "",TRUE,TRUE)"),"EN")</f>
        <v>EN</v>
      </c>
      <c r="F2823" s="1" t="str">
        <f>IFERROR(__xludf.DUMMYFUNCTION("""COMPUTED_VALUE"""),"P5568")</f>
        <v>P5568</v>
      </c>
      <c r="G2823" s="1">
        <f>IFERROR(__xludf.DUMMYFUNCTION("""COMPUTED_VALUE"""),163.0)</f>
        <v>163</v>
      </c>
    </row>
    <row r="2824">
      <c r="A2824" s="1" t="str">
        <f t="shared" si="1"/>
        <v>EN P3208 32</v>
      </c>
      <c r="C2824" s="1" t="str">
        <f t="shared" si="2"/>
        <v>PT P3208</v>
      </c>
      <c r="E2824" s="1" t="str">
        <f>IFERROR(__xludf.DUMMYFUNCTION("SPLIT(A:A,"" "",TRUE,TRUE)"),"EN")</f>
        <v>EN</v>
      </c>
      <c r="F2824" s="1" t="str">
        <f>IFERROR(__xludf.DUMMYFUNCTION("""COMPUTED_VALUE"""),"P3208")</f>
        <v>P3208</v>
      </c>
      <c r="G2824" s="1">
        <f>IFERROR(__xludf.DUMMYFUNCTION("""COMPUTED_VALUE"""),32.0)</f>
        <v>32</v>
      </c>
    </row>
    <row r="2825">
      <c r="A2825" s="1" t="str">
        <f t="shared" si="1"/>
        <v>EN P5385 121</v>
      </c>
      <c r="C2825" s="1" t="str">
        <f t="shared" si="2"/>
        <v>PT P5385</v>
      </c>
      <c r="E2825" s="1" t="str">
        <f>IFERROR(__xludf.DUMMYFUNCTION("SPLIT(A:A,"" "",TRUE,TRUE)"),"EN")</f>
        <v>EN</v>
      </c>
      <c r="F2825" s="1" t="str">
        <f>IFERROR(__xludf.DUMMYFUNCTION("""COMPUTED_VALUE"""),"P5385")</f>
        <v>P5385</v>
      </c>
      <c r="G2825" s="1">
        <f>IFERROR(__xludf.DUMMYFUNCTION("""COMPUTED_VALUE"""),121.0)</f>
        <v>121</v>
      </c>
    </row>
    <row r="2826">
      <c r="A2826" s="1" t="str">
        <f t="shared" si="1"/>
        <v>EN P2683 113</v>
      </c>
      <c r="C2826" s="1" t="str">
        <f t="shared" si="2"/>
        <v>PT P2683</v>
      </c>
      <c r="E2826" s="1" t="str">
        <f>IFERROR(__xludf.DUMMYFUNCTION("SPLIT(A:A,"" "",TRUE,TRUE)"),"EN")</f>
        <v>EN</v>
      </c>
      <c r="F2826" s="1" t="str">
        <f>IFERROR(__xludf.DUMMYFUNCTION("""COMPUTED_VALUE"""),"P2683")</f>
        <v>P2683</v>
      </c>
      <c r="G2826" s="1">
        <f>IFERROR(__xludf.DUMMYFUNCTION("""COMPUTED_VALUE"""),113.0)</f>
        <v>113</v>
      </c>
    </row>
    <row r="2827">
      <c r="A2827" s="1" t="str">
        <f t="shared" si="1"/>
        <v>EN P1328 229</v>
      </c>
      <c r="C2827" s="1" t="str">
        <f t="shared" si="2"/>
        <v>PT P1328</v>
      </c>
      <c r="E2827" s="1" t="str">
        <f>IFERROR(__xludf.DUMMYFUNCTION("SPLIT(A:A,"" "",TRUE,TRUE)"),"EN")</f>
        <v>EN</v>
      </c>
      <c r="F2827" s="1" t="str">
        <f>IFERROR(__xludf.DUMMYFUNCTION("""COMPUTED_VALUE"""),"P1328")</f>
        <v>P1328</v>
      </c>
      <c r="G2827" s="1">
        <f>IFERROR(__xludf.DUMMYFUNCTION("""COMPUTED_VALUE"""),229.0)</f>
        <v>229</v>
      </c>
    </row>
    <row r="2828">
      <c r="A2828" s="1" t="str">
        <f t="shared" si="1"/>
        <v>EN P72 381</v>
      </c>
      <c r="C2828" s="1" t="str">
        <f t="shared" si="2"/>
        <v>PT P72</v>
      </c>
      <c r="E2828" s="1" t="str">
        <f>IFERROR(__xludf.DUMMYFUNCTION("SPLIT(A:A,"" "",TRUE,TRUE)"),"EN")</f>
        <v>EN</v>
      </c>
      <c r="F2828" s="1" t="str">
        <f>IFERROR(__xludf.DUMMYFUNCTION("""COMPUTED_VALUE"""),"P72")</f>
        <v>P72</v>
      </c>
      <c r="G2828" s="1">
        <f>IFERROR(__xludf.DUMMYFUNCTION("""COMPUTED_VALUE"""),381.0)</f>
        <v>381</v>
      </c>
    </row>
    <row r="2829">
      <c r="A2829" s="1" t="str">
        <f t="shared" si="1"/>
        <v>EN P1976 326</v>
      </c>
      <c r="C2829" s="1" t="str">
        <f t="shared" si="2"/>
        <v>PT P1976</v>
      </c>
      <c r="E2829" s="1" t="str">
        <f>IFERROR(__xludf.DUMMYFUNCTION("SPLIT(A:A,"" "",TRUE,TRUE)"),"EN")</f>
        <v>EN</v>
      </c>
      <c r="F2829" s="1" t="str">
        <f>IFERROR(__xludf.DUMMYFUNCTION("""COMPUTED_VALUE"""),"P1976")</f>
        <v>P1976</v>
      </c>
      <c r="G2829" s="1">
        <f>IFERROR(__xludf.DUMMYFUNCTION("""COMPUTED_VALUE"""),326.0)</f>
        <v>326</v>
      </c>
    </row>
    <row r="2830">
      <c r="A2830" s="1" t="str">
        <f t="shared" si="1"/>
        <v>EN P1373 125</v>
      </c>
      <c r="C2830" s="1" t="str">
        <f t="shared" si="2"/>
        <v>PT P1373</v>
      </c>
      <c r="E2830" s="1" t="str">
        <f>IFERROR(__xludf.DUMMYFUNCTION("SPLIT(A:A,"" "",TRUE,TRUE)"),"EN")</f>
        <v>EN</v>
      </c>
      <c r="F2830" s="1" t="str">
        <f>IFERROR(__xludf.DUMMYFUNCTION("""COMPUTED_VALUE"""),"P1373")</f>
        <v>P1373</v>
      </c>
      <c r="G2830" s="1">
        <f>IFERROR(__xludf.DUMMYFUNCTION("""COMPUTED_VALUE"""),125.0)</f>
        <v>125</v>
      </c>
    </row>
    <row r="2831">
      <c r="A2831" s="1" t="str">
        <f t="shared" si="1"/>
        <v>EN P4504 87</v>
      </c>
      <c r="C2831" s="1" t="str">
        <f t="shared" si="2"/>
        <v>PT P4504</v>
      </c>
      <c r="E2831" s="1" t="str">
        <f>IFERROR(__xludf.DUMMYFUNCTION("SPLIT(A:A,"" "",TRUE,TRUE)"),"EN")</f>
        <v>EN</v>
      </c>
      <c r="F2831" s="1" t="str">
        <f>IFERROR(__xludf.DUMMYFUNCTION("""COMPUTED_VALUE"""),"P4504")</f>
        <v>P4504</v>
      </c>
      <c r="G2831" s="1">
        <f>IFERROR(__xludf.DUMMYFUNCTION("""COMPUTED_VALUE"""),87.0)</f>
        <v>87</v>
      </c>
    </row>
    <row r="2832">
      <c r="A2832" s="1" t="str">
        <f t="shared" si="1"/>
        <v>EN P651 8</v>
      </c>
      <c r="C2832" s="1" t="str">
        <f t="shared" si="2"/>
        <v>PT P651</v>
      </c>
      <c r="E2832" s="1" t="str">
        <f>IFERROR(__xludf.DUMMYFUNCTION("SPLIT(A:A,"" "",TRUE,TRUE)"),"EN")</f>
        <v>EN</v>
      </c>
      <c r="F2832" s="1" t="str">
        <f>IFERROR(__xludf.DUMMYFUNCTION("""COMPUTED_VALUE"""),"P651")</f>
        <v>P651</v>
      </c>
      <c r="G2832" s="1">
        <f>IFERROR(__xludf.DUMMYFUNCTION("""COMPUTED_VALUE"""),8.0)</f>
        <v>8</v>
      </c>
    </row>
    <row r="2833">
      <c r="A2833" s="1" t="str">
        <f t="shared" si="1"/>
        <v>EN P4326 76</v>
      </c>
      <c r="C2833" s="1" t="str">
        <f t="shared" si="2"/>
        <v>PT P4326</v>
      </c>
      <c r="E2833" s="1" t="str">
        <f>IFERROR(__xludf.DUMMYFUNCTION("SPLIT(A:A,"" "",TRUE,TRUE)"),"EN")</f>
        <v>EN</v>
      </c>
      <c r="F2833" s="1" t="str">
        <f>IFERROR(__xludf.DUMMYFUNCTION("""COMPUTED_VALUE"""),"P4326")</f>
        <v>P4326</v>
      </c>
      <c r="G2833" s="1">
        <f>IFERROR(__xludf.DUMMYFUNCTION("""COMPUTED_VALUE"""),76.0)</f>
        <v>76</v>
      </c>
    </row>
    <row r="2834">
      <c r="A2834" s="1" t="str">
        <f t="shared" si="1"/>
        <v>EN P3718 282</v>
      </c>
      <c r="C2834" s="1" t="str">
        <f t="shared" si="2"/>
        <v>PT P3718</v>
      </c>
      <c r="E2834" s="1" t="str">
        <f>IFERROR(__xludf.DUMMYFUNCTION("SPLIT(A:A,"" "",TRUE,TRUE)"),"EN")</f>
        <v>EN</v>
      </c>
      <c r="F2834" s="1" t="str">
        <f>IFERROR(__xludf.DUMMYFUNCTION("""COMPUTED_VALUE"""),"P3718")</f>
        <v>P3718</v>
      </c>
      <c r="G2834" s="1">
        <f>IFERROR(__xludf.DUMMYFUNCTION("""COMPUTED_VALUE"""),282.0)</f>
        <v>282</v>
      </c>
    </row>
    <row r="2835">
      <c r="A2835" s="1" t="str">
        <f t="shared" si="1"/>
        <v>EN P5168 324</v>
      </c>
      <c r="C2835" s="1" t="str">
        <f t="shared" si="2"/>
        <v>PT P5168</v>
      </c>
      <c r="E2835" s="1" t="str">
        <f>IFERROR(__xludf.DUMMYFUNCTION("SPLIT(A:A,"" "",TRUE,TRUE)"),"EN")</f>
        <v>EN</v>
      </c>
      <c r="F2835" s="1" t="str">
        <f>IFERROR(__xludf.DUMMYFUNCTION("""COMPUTED_VALUE"""),"P5168")</f>
        <v>P5168</v>
      </c>
      <c r="G2835" s="1">
        <f>IFERROR(__xludf.DUMMYFUNCTION("""COMPUTED_VALUE"""),324.0)</f>
        <v>324</v>
      </c>
    </row>
    <row r="2836">
      <c r="A2836" s="1" t="str">
        <f t="shared" si="1"/>
        <v>EN P16 18</v>
      </c>
      <c r="C2836" s="1" t="str">
        <f t="shared" si="2"/>
        <v>PT P16</v>
      </c>
      <c r="E2836" s="1" t="str">
        <f>IFERROR(__xludf.DUMMYFUNCTION("SPLIT(A:A,"" "",TRUE,TRUE)"),"EN")</f>
        <v>EN</v>
      </c>
      <c r="F2836" s="1" t="str">
        <f>IFERROR(__xludf.DUMMYFUNCTION("""COMPUTED_VALUE"""),"P16")</f>
        <v>P16</v>
      </c>
      <c r="G2836" s="1">
        <f>IFERROR(__xludf.DUMMYFUNCTION("""COMPUTED_VALUE"""),18.0)</f>
        <v>18</v>
      </c>
    </row>
    <row r="2837">
      <c r="A2837" s="1" t="str">
        <f t="shared" si="1"/>
        <v>EN P5599 290</v>
      </c>
      <c r="C2837" s="1" t="str">
        <f t="shared" si="2"/>
        <v>PT P5599</v>
      </c>
      <c r="E2837" s="1" t="str">
        <f>IFERROR(__xludf.DUMMYFUNCTION("SPLIT(A:A,"" "",TRUE,TRUE)"),"EN")</f>
        <v>EN</v>
      </c>
      <c r="F2837" s="1" t="str">
        <f>IFERROR(__xludf.DUMMYFUNCTION("""COMPUTED_VALUE"""),"P5599")</f>
        <v>P5599</v>
      </c>
      <c r="G2837" s="1">
        <f>IFERROR(__xludf.DUMMYFUNCTION("""COMPUTED_VALUE"""),290.0)</f>
        <v>290</v>
      </c>
    </row>
    <row r="2838">
      <c r="A2838" s="1" t="str">
        <f t="shared" si="1"/>
        <v>EN P5098 161</v>
      </c>
      <c r="C2838" s="1" t="str">
        <f t="shared" si="2"/>
        <v>PT P5098</v>
      </c>
      <c r="E2838" s="1" t="str">
        <f>IFERROR(__xludf.DUMMYFUNCTION("SPLIT(A:A,"" "",TRUE,TRUE)"),"EN")</f>
        <v>EN</v>
      </c>
      <c r="F2838" s="1" t="str">
        <f>IFERROR(__xludf.DUMMYFUNCTION("""COMPUTED_VALUE"""),"P5098")</f>
        <v>P5098</v>
      </c>
      <c r="G2838" s="1">
        <f>IFERROR(__xludf.DUMMYFUNCTION("""COMPUTED_VALUE"""),161.0)</f>
        <v>161</v>
      </c>
    </row>
    <row r="2839">
      <c r="A2839" s="1" t="str">
        <f t="shared" si="1"/>
        <v>EN P3965 132</v>
      </c>
      <c r="C2839" s="1" t="str">
        <f t="shared" si="2"/>
        <v>PT P3965</v>
      </c>
      <c r="E2839" s="1" t="str">
        <f>IFERROR(__xludf.DUMMYFUNCTION("SPLIT(A:A,"" "",TRUE,TRUE)"),"EN")</f>
        <v>EN</v>
      </c>
      <c r="F2839" s="1" t="str">
        <f>IFERROR(__xludf.DUMMYFUNCTION("""COMPUTED_VALUE"""),"P3965")</f>
        <v>P3965</v>
      </c>
      <c r="G2839" s="1">
        <f>IFERROR(__xludf.DUMMYFUNCTION("""COMPUTED_VALUE"""),132.0)</f>
        <v>132</v>
      </c>
    </row>
    <row r="2840">
      <c r="A2840" s="1" t="str">
        <f t="shared" si="1"/>
        <v>EN P5125 17</v>
      </c>
      <c r="C2840" s="1" t="str">
        <f t="shared" si="2"/>
        <v>PT P5125</v>
      </c>
      <c r="E2840" s="1" t="str">
        <f>IFERROR(__xludf.DUMMYFUNCTION("SPLIT(A:A,"" "",TRUE,TRUE)"),"EN")</f>
        <v>EN</v>
      </c>
      <c r="F2840" s="1" t="str">
        <f>IFERROR(__xludf.DUMMYFUNCTION("""COMPUTED_VALUE"""),"P5125")</f>
        <v>P5125</v>
      </c>
      <c r="G2840" s="1">
        <f>IFERROR(__xludf.DUMMYFUNCTION("""COMPUTED_VALUE"""),17.0)</f>
        <v>17</v>
      </c>
    </row>
    <row r="2841">
      <c r="A2841" s="1" t="str">
        <f t="shared" si="1"/>
        <v>EN P5270 28</v>
      </c>
      <c r="C2841" s="1" t="str">
        <f t="shared" si="2"/>
        <v>PT P5270</v>
      </c>
      <c r="E2841" s="1" t="str">
        <f>IFERROR(__xludf.DUMMYFUNCTION("SPLIT(A:A,"" "",TRUE,TRUE)"),"EN")</f>
        <v>EN</v>
      </c>
      <c r="F2841" s="1" t="str">
        <f>IFERROR(__xludf.DUMMYFUNCTION("""COMPUTED_VALUE"""),"P5270")</f>
        <v>P5270</v>
      </c>
      <c r="G2841" s="1">
        <f>IFERROR(__xludf.DUMMYFUNCTION("""COMPUTED_VALUE"""),28.0)</f>
        <v>28</v>
      </c>
    </row>
    <row r="2842">
      <c r="A2842" s="1" t="str">
        <f t="shared" si="1"/>
        <v>EN P2472 168</v>
      </c>
      <c r="C2842" s="1" t="str">
        <f t="shared" si="2"/>
        <v>PT P2472</v>
      </c>
      <c r="E2842" s="1" t="str">
        <f>IFERROR(__xludf.DUMMYFUNCTION("SPLIT(A:A,"" "",TRUE,TRUE)"),"EN")</f>
        <v>EN</v>
      </c>
      <c r="F2842" s="1" t="str">
        <f>IFERROR(__xludf.DUMMYFUNCTION("""COMPUTED_VALUE"""),"P2472")</f>
        <v>P2472</v>
      </c>
      <c r="G2842" s="1">
        <f>IFERROR(__xludf.DUMMYFUNCTION("""COMPUTED_VALUE"""),168.0)</f>
        <v>168</v>
      </c>
    </row>
    <row r="2843">
      <c r="A2843" s="1" t="str">
        <f t="shared" si="1"/>
        <v>EN P4844 349</v>
      </c>
      <c r="C2843" s="1" t="str">
        <f t="shared" si="2"/>
        <v>PT P4844</v>
      </c>
      <c r="E2843" s="1" t="str">
        <f>IFERROR(__xludf.DUMMYFUNCTION("SPLIT(A:A,"" "",TRUE,TRUE)"),"EN")</f>
        <v>EN</v>
      </c>
      <c r="F2843" s="1" t="str">
        <f>IFERROR(__xludf.DUMMYFUNCTION("""COMPUTED_VALUE"""),"P4844")</f>
        <v>P4844</v>
      </c>
      <c r="G2843" s="1">
        <f>IFERROR(__xludf.DUMMYFUNCTION("""COMPUTED_VALUE"""),349.0)</f>
        <v>349</v>
      </c>
    </row>
    <row r="2844">
      <c r="A2844" s="1" t="str">
        <f t="shared" si="1"/>
        <v>EN P1947 38</v>
      </c>
      <c r="C2844" s="1" t="str">
        <f t="shared" si="2"/>
        <v>PT P1947</v>
      </c>
      <c r="E2844" s="1" t="str">
        <f>IFERROR(__xludf.DUMMYFUNCTION("SPLIT(A:A,"" "",TRUE,TRUE)"),"EN")</f>
        <v>EN</v>
      </c>
      <c r="F2844" s="1" t="str">
        <f>IFERROR(__xludf.DUMMYFUNCTION("""COMPUTED_VALUE"""),"P1947")</f>
        <v>P1947</v>
      </c>
      <c r="G2844" s="1">
        <f>IFERROR(__xludf.DUMMYFUNCTION("""COMPUTED_VALUE"""),38.0)</f>
        <v>38</v>
      </c>
    </row>
    <row r="2845">
      <c r="A2845" s="1" t="str">
        <f t="shared" si="1"/>
        <v>EN P601 370</v>
      </c>
      <c r="C2845" s="1" t="str">
        <f t="shared" si="2"/>
        <v>PT P601</v>
      </c>
      <c r="E2845" s="1" t="str">
        <f>IFERROR(__xludf.DUMMYFUNCTION("SPLIT(A:A,"" "",TRUE,TRUE)"),"EN")</f>
        <v>EN</v>
      </c>
      <c r="F2845" s="1" t="str">
        <f>IFERROR(__xludf.DUMMYFUNCTION("""COMPUTED_VALUE"""),"P601")</f>
        <v>P601</v>
      </c>
      <c r="G2845" s="1">
        <f>IFERROR(__xludf.DUMMYFUNCTION("""COMPUTED_VALUE"""),370.0)</f>
        <v>370</v>
      </c>
    </row>
    <row r="2846">
      <c r="A2846" s="1" t="str">
        <f t="shared" si="1"/>
        <v>EN P4144 121</v>
      </c>
      <c r="C2846" s="1" t="str">
        <f t="shared" si="2"/>
        <v>PT P4144</v>
      </c>
      <c r="E2846" s="1" t="str">
        <f>IFERROR(__xludf.DUMMYFUNCTION("SPLIT(A:A,"" "",TRUE,TRUE)"),"EN")</f>
        <v>EN</v>
      </c>
      <c r="F2846" s="1" t="str">
        <f>IFERROR(__xludf.DUMMYFUNCTION("""COMPUTED_VALUE"""),"P4144")</f>
        <v>P4144</v>
      </c>
      <c r="G2846" s="1">
        <f>IFERROR(__xludf.DUMMYFUNCTION("""COMPUTED_VALUE"""),121.0)</f>
        <v>121</v>
      </c>
    </row>
    <row r="2847">
      <c r="A2847" s="1" t="str">
        <f t="shared" si="1"/>
        <v>EN P2354 39</v>
      </c>
      <c r="C2847" s="1" t="str">
        <f t="shared" si="2"/>
        <v>PT P2354</v>
      </c>
      <c r="E2847" s="1" t="str">
        <f>IFERROR(__xludf.DUMMYFUNCTION("SPLIT(A:A,"" "",TRUE,TRUE)"),"EN")</f>
        <v>EN</v>
      </c>
      <c r="F2847" s="1" t="str">
        <f>IFERROR(__xludf.DUMMYFUNCTION("""COMPUTED_VALUE"""),"P2354")</f>
        <v>P2354</v>
      </c>
      <c r="G2847" s="1">
        <f>IFERROR(__xludf.DUMMYFUNCTION("""COMPUTED_VALUE"""),39.0)</f>
        <v>39</v>
      </c>
    </row>
    <row r="2848">
      <c r="A2848" s="1" t="str">
        <f t="shared" si="1"/>
        <v>EN P4272 161</v>
      </c>
      <c r="C2848" s="1" t="str">
        <f t="shared" si="2"/>
        <v>PT P4272</v>
      </c>
      <c r="E2848" s="1" t="str">
        <f>IFERROR(__xludf.DUMMYFUNCTION("SPLIT(A:A,"" "",TRUE,TRUE)"),"EN")</f>
        <v>EN</v>
      </c>
      <c r="F2848" s="1" t="str">
        <f>IFERROR(__xludf.DUMMYFUNCTION("""COMPUTED_VALUE"""),"P4272")</f>
        <v>P4272</v>
      </c>
      <c r="G2848" s="1">
        <f>IFERROR(__xludf.DUMMYFUNCTION("""COMPUTED_VALUE"""),161.0)</f>
        <v>161</v>
      </c>
    </row>
    <row r="2849">
      <c r="A2849" s="1" t="str">
        <f t="shared" si="1"/>
        <v>EN P3009 278</v>
      </c>
      <c r="C2849" s="1" t="str">
        <f t="shared" si="2"/>
        <v>PT P3009</v>
      </c>
      <c r="E2849" s="1" t="str">
        <f>IFERROR(__xludf.DUMMYFUNCTION("SPLIT(A:A,"" "",TRUE,TRUE)"),"EN")</f>
        <v>EN</v>
      </c>
      <c r="F2849" s="1" t="str">
        <f>IFERROR(__xludf.DUMMYFUNCTION("""COMPUTED_VALUE"""),"P3009")</f>
        <v>P3009</v>
      </c>
      <c r="G2849" s="1">
        <f>IFERROR(__xludf.DUMMYFUNCTION("""COMPUTED_VALUE"""),278.0)</f>
        <v>278</v>
      </c>
    </row>
    <row r="2850">
      <c r="A2850" s="1" t="str">
        <f t="shared" si="1"/>
        <v>EN P3187 378</v>
      </c>
      <c r="C2850" s="1" t="str">
        <f t="shared" si="2"/>
        <v>PT P3187</v>
      </c>
      <c r="E2850" s="1" t="str">
        <f>IFERROR(__xludf.DUMMYFUNCTION("SPLIT(A:A,"" "",TRUE,TRUE)"),"EN")</f>
        <v>EN</v>
      </c>
      <c r="F2850" s="1" t="str">
        <f>IFERROR(__xludf.DUMMYFUNCTION("""COMPUTED_VALUE"""),"P3187")</f>
        <v>P3187</v>
      </c>
      <c r="G2850" s="1">
        <f>IFERROR(__xludf.DUMMYFUNCTION("""COMPUTED_VALUE"""),378.0)</f>
        <v>378</v>
      </c>
    </row>
    <row r="2851">
      <c r="A2851" s="1" t="str">
        <f t="shared" si="1"/>
        <v>EN P490 122</v>
      </c>
      <c r="C2851" s="1" t="str">
        <f t="shared" si="2"/>
        <v>PT P490</v>
      </c>
      <c r="E2851" s="1" t="str">
        <f>IFERROR(__xludf.DUMMYFUNCTION("SPLIT(A:A,"" "",TRUE,TRUE)"),"EN")</f>
        <v>EN</v>
      </c>
      <c r="F2851" s="1" t="str">
        <f>IFERROR(__xludf.DUMMYFUNCTION("""COMPUTED_VALUE"""),"P490")</f>
        <v>P490</v>
      </c>
      <c r="G2851" s="1">
        <f>IFERROR(__xludf.DUMMYFUNCTION("""COMPUTED_VALUE"""),122.0)</f>
        <v>122</v>
      </c>
    </row>
    <row r="2852">
      <c r="A2852" s="1" t="str">
        <f t="shared" si="1"/>
        <v>EN P2520 135</v>
      </c>
      <c r="C2852" s="1" t="str">
        <f t="shared" si="2"/>
        <v>PT P2520</v>
      </c>
      <c r="E2852" s="1" t="str">
        <f>IFERROR(__xludf.DUMMYFUNCTION("SPLIT(A:A,"" "",TRUE,TRUE)"),"EN")</f>
        <v>EN</v>
      </c>
      <c r="F2852" s="1" t="str">
        <f>IFERROR(__xludf.DUMMYFUNCTION("""COMPUTED_VALUE"""),"P2520")</f>
        <v>P2520</v>
      </c>
      <c r="G2852" s="1">
        <f>IFERROR(__xludf.DUMMYFUNCTION("""COMPUTED_VALUE"""),135.0)</f>
        <v>135</v>
      </c>
    </row>
    <row r="2853">
      <c r="A2853" s="1" t="str">
        <f t="shared" si="1"/>
        <v>EN P2991 389</v>
      </c>
      <c r="C2853" s="1" t="str">
        <f t="shared" si="2"/>
        <v>PT P2991</v>
      </c>
      <c r="E2853" s="1" t="str">
        <f>IFERROR(__xludf.DUMMYFUNCTION("SPLIT(A:A,"" "",TRUE,TRUE)"),"EN")</f>
        <v>EN</v>
      </c>
      <c r="F2853" s="1" t="str">
        <f>IFERROR(__xludf.DUMMYFUNCTION("""COMPUTED_VALUE"""),"P2991")</f>
        <v>P2991</v>
      </c>
      <c r="G2853" s="1">
        <f>IFERROR(__xludf.DUMMYFUNCTION("""COMPUTED_VALUE"""),389.0)</f>
        <v>389</v>
      </c>
    </row>
    <row r="2854">
      <c r="A2854" s="1" t="str">
        <f t="shared" si="1"/>
        <v>EN P3604 269</v>
      </c>
      <c r="C2854" s="1" t="str">
        <f t="shared" si="2"/>
        <v>PT P3604</v>
      </c>
      <c r="E2854" s="1" t="str">
        <f>IFERROR(__xludf.DUMMYFUNCTION("SPLIT(A:A,"" "",TRUE,TRUE)"),"EN")</f>
        <v>EN</v>
      </c>
      <c r="F2854" s="1" t="str">
        <f>IFERROR(__xludf.DUMMYFUNCTION("""COMPUTED_VALUE"""),"P3604")</f>
        <v>P3604</v>
      </c>
      <c r="G2854" s="1">
        <f>IFERROR(__xludf.DUMMYFUNCTION("""COMPUTED_VALUE"""),269.0)</f>
        <v>269</v>
      </c>
    </row>
    <row r="2855">
      <c r="A2855" s="1" t="str">
        <f t="shared" si="1"/>
        <v>EN P5520 43</v>
      </c>
      <c r="C2855" s="1" t="str">
        <f t="shared" si="2"/>
        <v>PT P5520</v>
      </c>
      <c r="E2855" s="1" t="str">
        <f>IFERROR(__xludf.DUMMYFUNCTION("SPLIT(A:A,"" "",TRUE,TRUE)"),"EN")</f>
        <v>EN</v>
      </c>
      <c r="F2855" s="1" t="str">
        <f>IFERROR(__xludf.DUMMYFUNCTION("""COMPUTED_VALUE"""),"P5520")</f>
        <v>P5520</v>
      </c>
      <c r="G2855" s="1">
        <f>IFERROR(__xludf.DUMMYFUNCTION("""COMPUTED_VALUE"""),43.0)</f>
        <v>43</v>
      </c>
    </row>
    <row r="2856">
      <c r="A2856" s="1" t="str">
        <f t="shared" si="1"/>
        <v>EN P4399 241</v>
      </c>
      <c r="C2856" s="1" t="str">
        <f t="shared" si="2"/>
        <v>PT P4399</v>
      </c>
      <c r="E2856" s="1" t="str">
        <f>IFERROR(__xludf.DUMMYFUNCTION("SPLIT(A:A,"" "",TRUE,TRUE)"),"EN")</f>
        <v>EN</v>
      </c>
      <c r="F2856" s="1" t="str">
        <f>IFERROR(__xludf.DUMMYFUNCTION("""COMPUTED_VALUE"""),"P4399")</f>
        <v>P4399</v>
      </c>
      <c r="G2856" s="1">
        <f>IFERROR(__xludf.DUMMYFUNCTION("""COMPUTED_VALUE"""),241.0)</f>
        <v>241</v>
      </c>
    </row>
    <row r="2857">
      <c r="A2857" s="1" t="str">
        <f t="shared" si="1"/>
        <v>EN P856 394</v>
      </c>
      <c r="C2857" s="1" t="str">
        <f t="shared" si="2"/>
        <v>PT P856</v>
      </c>
      <c r="E2857" s="1" t="str">
        <f>IFERROR(__xludf.DUMMYFUNCTION("SPLIT(A:A,"" "",TRUE,TRUE)"),"EN")</f>
        <v>EN</v>
      </c>
      <c r="F2857" s="1" t="str">
        <f>IFERROR(__xludf.DUMMYFUNCTION("""COMPUTED_VALUE"""),"P856")</f>
        <v>P856</v>
      </c>
      <c r="G2857" s="1">
        <f>IFERROR(__xludf.DUMMYFUNCTION("""COMPUTED_VALUE"""),394.0)</f>
        <v>394</v>
      </c>
    </row>
    <row r="2858">
      <c r="A2858" s="1" t="str">
        <f t="shared" si="1"/>
        <v>EN P3820 317</v>
      </c>
      <c r="C2858" s="1" t="str">
        <f t="shared" si="2"/>
        <v>PT P3820</v>
      </c>
      <c r="E2858" s="1" t="str">
        <f>IFERROR(__xludf.DUMMYFUNCTION("SPLIT(A:A,"" "",TRUE,TRUE)"),"EN")</f>
        <v>EN</v>
      </c>
      <c r="F2858" s="1" t="str">
        <f>IFERROR(__xludf.DUMMYFUNCTION("""COMPUTED_VALUE"""),"P3820")</f>
        <v>P3820</v>
      </c>
      <c r="G2858" s="1">
        <f>IFERROR(__xludf.DUMMYFUNCTION("""COMPUTED_VALUE"""),317.0)</f>
        <v>317</v>
      </c>
    </row>
    <row r="2859">
      <c r="A2859" s="1" t="str">
        <f t="shared" si="1"/>
        <v>EN P2779 2</v>
      </c>
      <c r="C2859" s="1" t="str">
        <f t="shared" si="2"/>
        <v>PT P2779</v>
      </c>
      <c r="E2859" s="1" t="str">
        <f>IFERROR(__xludf.DUMMYFUNCTION("SPLIT(A:A,"" "",TRUE,TRUE)"),"EN")</f>
        <v>EN</v>
      </c>
      <c r="F2859" s="1" t="str">
        <f>IFERROR(__xludf.DUMMYFUNCTION("""COMPUTED_VALUE"""),"P2779")</f>
        <v>P2779</v>
      </c>
      <c r="G2859" s="1">
        <f>IFERROR(__xludf.DUMMYFUNCTION("""COMPUTED_VALUE"""),2.0)</f>
        <v>2</v>
      </c>
    </row>
    <row r="2860">
      <c r="A2860" s="1" t="str">
        <f t="shared" si="1"/>
        <v>EN P749 322</v>
      </c>
      <c r="C2860" s="1" t="str">
        <f t="shared" si="2"/>
        <v>PT P749</v>
      </c>
      <c r="E2860" s="1" t="str">
        <f>IFERROR(__xludf.DUMMYFUNCTION("SPLIT(A:A,"" "",TRUE,TRUE)"),"EN")</f>
        <v>EN</v>
      </c>
      <c r="F2860" s="1" t="str">
        <f>IFERROR(__xludf.DUMMYFUNCTION("""COMPUTED_VALUE"""),"P749")</f>
        <v>P749</v>
      </c>
      <c r="G2860" s="1">
        <f>IFERROR(__xludf.DUMMYFUNCTION("""COMPUTED_VALUE"""),322.0)</f>
        <v>322</v>
      </c>
    </row>
    <row r="2861">
      <c r="A2861" s="1" t="str">
        <f t="shared" si="1"/>
        <v>EN P5941 155</v>
      </c>
      <c r="C2861" s="1" t="str">
        <f t="shared" si="2"/>
        <v>PT P5941</v>
      </c>
      <c r="E2861" s="1" t="str">
        <f>IFERROR(__xludf.DUMMYFUNCTION("SPLIT(A:A,"" "",TRUE,TRUE)"),"EN")</f>
        <v>EN</v>
      </c>
      <c r="F2861" s="1" t="str">
        <f>IFERROR(__xludf.DUMMYFUNCTION("""COMPUTED_VALUE"""),"P5941")</f>
        <v>P5941</v>
      </c>
      <c r="G2861" s="1">
        <f>IFERROR(__xludf.DUMMYFUNCTION("""COMPUTED_VALUE"""),155.0)</f>
        <v>155</v>
      </c>
    </row>
    <row r="2862">
      <c r="A2862" s="1" t="str">
        <f t="shared" si="1"/>
        <v>EN P5581 33</v>
      </c>
      <c r="C2862" s="1" t="str">
        <f t="shared" si="2"/>
        <v>PT P5581</v>
      </c>
      <c r="E2862" s="1" t="str">
        <f>IFERROR(__xludf.DUMMYFUNCTION("SPLIT(A:A,"" "",TRUE,TRUE)"),"EN")</f>
        <v>EN</v>
      </c>
      <c r="F2862" s="1" t="str">
        <f>IFERROR(__xludf.DUMMYFUNCTION("""COMPUTED_VALUE"""),"P5581")</f>
        <v>P5581</v>
      </c>
      <c r="G2862" s="1">
        <f>IFERROR(__xludf.DUMMYFUNCTION("""COMPUTED_VALUE"""),33.0)</f>
        <v>33</v>
      </c>
    </row>
    <row r="2863">
      <c r="A2863" s="1" t="str">
        <f t="shared" si="1"/>
        <v>EN P879 119</v>
      </c>
      <c r="C2863" s="1" t="str">
        <f t="shared" si="2"/>
        <v>PT P879</v>
      </c>
      <c r="E2863" s="1" t="str">
        <f>IFERROR(__xludf.DUMMYFUNCTION("SPLIT(A:A,"" "",TRUE,TRUE)"),"EN")</f>
        <v>EN</v>
      </c>
      <c r="F2863" s="1" t="str">
        <f>IFERROR(__xludf.DUMMYFUNCTION("""COMPUTED_VALUE"""),"P879")</f>
        <v>P879</v>
      </c>
      <c r="G2863" s="1">
        <f>IFERROR(__xludf.DUMMYFUNCTION("""COMPUTED_VALUE"""),119.0)</f>
        <v>119</v>
      </c>
    </row>
    <row r="2864">
      <c r="A2864" s="1" t="str">
        <f t="shared" si="1"/>
        <v>EN P3402 399</v>
      </c>
      <c r="C2864" s="1" t="str">
        <f t="shared" si="2"/>
        <v>PT P3402</v>
      </c>
      <c r="E2864" s="1" t="str">
        <f>IFERROR(__xludf.DUMMYFUNCTION("SPLIT(A:A,"" "",TRUE,TRUE)"),"EN")</f>
        <v>EN</v>
      </c>
      <c r="F2864" s="1" t="str">
        <f>IFERROR(__xludf.DUMMYFUNCTION("""COMPUTED_VALUE"""),"P3402")</f>
        <v>P3402</v>
      </c>
      <c r="G2864" s="1">
        <f>IFERROR(__xludf.DUMMYFUNCTION("""COMPUTED_VALUE"""),399.0)</f>
        <v>399</v>
      </c>
    </row>
    <row r="2865">
      <c r="A2865" s="1" t="str">
        <f t="shared" si="1"/>
        <v>EN P4554 7</v>
      </c>
      <c r="C2865" s="1" t="str">
        <f t="shared" si="2"/>
        <v>PT P4554</v>
      </c>
      <c r="E2865" s="1" t="str">
        <f>IFERROR(__xludf.DUMMYFUNCTION("SPLIT(A:A,"" "",TRUE,TRUE)"),"EN")</f>
        <v>EN</v>
      </c>
      <c r="F2865" s="1" t="str">
        <f>IFERROR(__xludf.DUMMYFUNCTION("""COMPUTED_VALUE"""),"P4554")</f>
        <v>P4554</v>
      </c>
      <c r="G2865" s="1">
        <f>IFERROR(__xludf.DUMMYFUNCTION("""COMPUTED_VALUE"""),7.0)</f>
        <v>7</v>
      </c>
    </row>
    <row r="2866">
      <c r="A2866" s="1" t="str">
        <f t="shared" si="1"/>
        <v>EN P3857 339</v>
      </c>
      <c r="C2866" s="1" t="str">
        <f t="shared" si="2"/>
        <v>PT P3857</v>
      </c>
      <c r="E2866" s="1" t="str">
        <f>IFERROR(__xludf.DUMMYFUNCTION("SPLIT(A:A,"" "",TRUE,TRUE)"),"EN")</f>
        <v>EN</v>
      </c>
      <c r="F2866" s="1" t="str">
        <f>IFERROR(__xludf.DUMMYFUNCTION("""COMPUTED_VALUE"""),"P3857")</f>
        <v>P3857</v>
      </c>
      <c r="G2866" s="1">
        <f>IFERROR(__xludf.DUMMYFUNCTION("""COMPUTED_VALUE"""),339.0)</f>
        <v>339</v>
      </c>
    </row>
    <row r="2867">
      <c r="A2867" s="1" t="str">
        <f t="shared" si="1"/>
        <v>EN P300 61</v>
      </c>
      <c r="C2867" s="1" t="str">
        <f t="shared" si="2"/>
        <v>PT P300</v>
      </c>
      <c r="E2867" s="1" t="str">
        <f>IFERROR(__xludf.DUMMYFUNCTION("SPLIT(A:A,"" "",TRUE,TRUE)"),"EN")</f>
        <v>EN</v>
      </c>
      <c r="F2867" s="1" t="str">
        <f>IFERROR(__xludf.DUMMYFUNCTION("""COMPUTED_VALUE"""),"P300")</f>
        <v>P300</v>
      </c>
      <c r="G2867" s="1">
        <f>IFERROR(__xludf.DUMMYFUNCTION("""COMPUTED_VALUE"""),61.0)</f>
        <v>61</v>
      </c>
    </row>
    <row r="2868">
      <c r="A2868" s="1" t="str">
        <f t="shared" si="1"/>
        <v>EN P3389 9</v>
      </c>
      <c r="C2868" s="1" t="str">
        <f t="shared" si="2"/>
        <v>PT P3389</v>
      </c>
      <c r="E2868" s="1" t="str">
        <f>IFERROR(__xludf.DUMMYFUNCTION("SPLIT(A:A,"" "",TRUE,TRUE)"),"EN")</f>
        <v>EN</v>
      </c>
      <c r="F2868" s="1" t="str">
        <f>IFERROR(__xludf.DUMMYFUNCTION("""COMPUTED_VALUE"""),"P3389")</f>
        <v>P3389</v>
      </c>
      <c r="G2868" s="1">
        <f>IFERROR(__xludf.DUMMYFUNCTION("""COMPUTED_VALUE"""),9.0)</f>
        <v>9</v>
      </c>
    </row>
    <row r="2869">
      <c r="A2869" s="1" t="str">
        <f t="shared" si="1"/>
        <v>EN P328 204</v>
      </c>
      <c r="C2869" s="1" t="str">
        <f t="shared" si="2"/>
        <v>PT P328</v>
      </c>
      <c r="E2869" s="1" t="str">
        <f>IFERROR(__xludf.DUMMYFUNCTION("SPLIT(A:A,"" "",TRUE,TRUE)"),"EN")</f>
        <v>EN</v>
      </c>
      <c r="F2869" s="1" t="str">
        <f>IFERROR(__xludf.DUMMYFUNCTION("""COMPUTED_VALUE"""),"P328")</f>
        <v>P328</v>
      </c>
      <c r="G2869" s="1">
        <f>IFERROR(__xludf.DUMMYFUNCTION("""COMPUTED_VALUE"""),204.0)</f>
        <v>204</v>
      </c>
    </row>
    <row r="2870">
      <c r="A2870" s="1" t="str">
        <f t="shared" si="1"/>
        <v>EN P4826 223</v>
      </c>
      <c r="C2870" s="1" t="str">
        <f t="shared" si="2"/>
        <v>PT P4826</v>
      </c>
      <c r="E2870" s="1" t="str">
        <f>IFERROR(__xludf.DUMMYFUNCTION("SPLIT(A:A,"" "",TRUE,TRUE)"),"EN")</f>
        <v>EN</v>
      </c>
      <c r="F2870" s="1" t="str">
        <f>IFERROR(__xludf.DUMMYFUNCTION("""COMPUTED_VALUE"""),"P4826")</f>
        <v>P4826</v>
      </c>
      <c r="G2870" s="1">
        <f>IFERROR(__xludf.DUMMYFUNCTION("""COMPUTED_VALUE"""),223.0)</f>
        <v>223</v>
      </c>
    </row>
    <row r="2871">
      <c r="A2871" s="1" t="str">
        <f t="shared" si="1"/>
        <v>EN P2815 318</v>
      </c>
      <c r="C2871" s="1" t="str">
        <f t="shared" si="2"/>
        <v>PT P2815</v>
      </c>
      <c r="E2871" s="1" t="str">
        <f>IFERROR(__xludf.DUMMYFUNCTION("SPLIT(A:A,"" "",TRUE,TRUE)"),"EN")</f>
        <v>EN</v>
      </c>
      <c r="F2871" s="1" t="str">
        <f>IFERROR(__xludf.DUMMYFUNCTION("""COMPUTED_VALUE"""),"P2815")</f>
        <v>P2815</v>
      </c>
      <c r="G2871" s="1">
        <f>IFERROR(__xludf.DUMMYFUNCTION("""COMPUTED_VALUE"""),318.0)</f>
        <v>318</v>
      </c>
    </row>
    <row r="2872">
      <c r="A2872" s="1" t="str">
        <f t="shared" si="1"/>
        <v>EN P5350 283</v>
      </c>
      <c r="C2872" s="1" t="str">
        <f t="shared" si="2"/>
        <v>PT P5350</v>
      </c>
      <c r="E2872" s="1" t="str">
        <f>IFERROR(__xludf.DUMMYFUNCTION("SPLIT(A:A,"" "",TRUE,TRUE)"),"EN")</f>
        <v>EN</v>
      </c>
      <c r="F2872" s="1" t="str">
        <f>IFERROR(__xludf.DUMMYFUNCTION("""COMPUTED_VALUE"""),"P5350")</f>
        <v>P5350</v>
      </c>
      <c r="G2872" s="1">
        <f>IFERROR(__xludf.DUMMYFUNCTION("""COMPUTED_VALUE"""),283.0)</f>
        <v>283</v>
      </c>
    </row>
    <row r="2873">
      <c r="A2873" s="1" t="str">
        <f t="shared" si="1"/>
        <v>EN P4213 353</v>
      </c>
      <c r="C2873" s="1" t="str">
        <f t="shared" si="2"/>
        <v>PT P4213</v>
      </c>
      <c r="E2873" s="1" t="str">
        <f>IFERROR(__xludf.DUMMYFUNCTION("SPLIT(A:A,"" "",TRUE,TRUE)"),"EN")</f>
        <v>EN</v>
      </c>
      <c r="F2873" s="1" t="str">
        <f>IFERROR(__xludf.DUMMYFUNCTION("""COMPUTED_VALUE"""),"P4213")</f>
        <v>P4213</v>
      </c>
      <c r="G2873" s="1">
        <f>IFERROR(__xludf.DUMMYFUNCTION("""COMPUTED_VALUE"""),353.0)</f>
        <v>353</v>
      </c>
    </row>
    <row r="2874">
      <c r="A2874" s="1" t="str">
        <f t="shared" si="1"/>
        <v>EN P525 76</v>
      </c>
      <c r="C2874" s="1" t="str">
        <f t="shared" si="2"/>
        <v>PT P525</v>
      </c>
      <c r="E2874" s="1" t="str">
        <f>IFERROR(__xludf.DUMMYFUNCTION("SPLIT(A:A,"" "",TRUE,TRUE)"),"EN")</f>
        <v>EN</v>
      </c>
      <c r="F2874" s="1" t="str">
        <f>IFERROR(__xludf.DUMMYFUNCTION("""COMPUTED_VALUE"""),"P525")</f>
        <v>P525</v>
      </c>
      <c r="G2874" s="1">
        <f>IFERROR(__xludf.DUMMYFUNCTION("""COMPUTED_VALUE"""),76.0)</f>
        <v>76</v>
      </c>
    </row>
    <row r="2875">
      <c r="A2875" s="1" t="str">
        <f t="shared" si="1"/>
        <v>EN P5723 35</v>
      </c>
      <c r="C2875" s="1" t="str">
        <f t="shared" si="2"/>
        <v>PT P5723</v>
      </c>
      <c r="E2875" s="1" t="str">
        <f>IFERROR(__xludf.DUMMYFUNCTION("SPLIT(A:A,"" "",TRUE,TRUE)"),"EN")</f>
        <v>EN</v>
      </c>
      <c r="F2875" s="1" t="str">
        <f>IFERROR(__xludf.DUMMYFUNCTION("""COMPUTED_VALUE"""),"P5723")</f>
        <v>P5723</v>
      </c>
      <c r="G2875" s="1">
        <f>IFERROR(__xludf.DUMMYFUNCTION("""COMPUTED_VALUE"""),35.0)</f>
        <v>35</v>
      </c>
    </row>
    <row r="2876">
      <c r="A2876" s="1" t="str">
        <f t="shared" si="1"/>
        <v>EN P1459 97</v>
      </c>
      <c r="C2876" s="1" t="str">
        <f t="shared" si="2"/>
        <v>PT P1459</v>
      </c>
      <c r="E2876" s="1" t="str">
        <f>IFERROR(__xludf.DUMMYFUNCTION("SPLIT(A:A,"" "",TRUE,TRUE)"),"EN")</f>
        <v>EN</v>
      </c>
      <c r="F2876" s="1" t="str">
        <f>IFERROR(__xludf.DUMMYFUNCTION("""COMPUTED_VALUE"""),"P1459")</f>
        <v>P1459</v>
      </c>
      <c r="G2876" s="1">
        <f>IFERROR(__xludf.DUMMYFUNCTION("""COMPUTED_VALUE"""),97.0)</f>
        <v>97</v>
      </c>
    </row>
    <row r="2877">
      <c r="A2877" s="1" t="str">
        <f t="shared" si="1"/>
        <v>EN P2811 190</v>
      </c>
      <c r="C2877" s="1" t="str">
        <f t="shared" si="2"/>
        <v>PT P2811</v>
      </c>
      <c r="E2877" s="1" t="str">
        <f>IFERROR(__xludf.DUMMYFUNCTION("SPLIT(A:A,"" "",TRUE,TRUE)"),"EN")</f>
        <v>EN</v>
      </c>
      <c r="F2877" s="1" t="str">
        <f>IFERROR(__xludf.DUMMYFUNCTION("""COMPUTED_VALUE"""),"P2811")</f>
        <v>P2811</v>
      </c>
      <c r="G2877" s="1">
        <f>IFERROR(__xludf.DUMMYFUNCTION("""COMPUTED_VALUE"""),190.0)</f>
        <v>190</v>
      </c>
    </row>
    <row r="2878">
      <c r="A2878" s="1" t="str">
        <f t="shared" si="1"/>
        <v>EN P4268 308</v>
      </c>
      <c r="C2878" s="1" t="str">
        <f t="shared" si="2"/>
        <v>PT P4268</v>
      </c>
      <c r="E2878" s="1" t="str">
        <f>IFERROR(__xludf.DUMMYFUNCTION("SPLIT(A:A,"" "",TRUE,TRUE)"),"EN")</f>
        <v>EN</v>
      </c>
      <c r="F2878" s="1" t="str">
        <f>IFERROR(__xludf.DUMMYFUNCTION("""COMPUTED_VALUE"""),"P4268")</f>
        <v>P4268</v>
      </c>
      <c r="G2878" s="1">
        <f>IFERROR(__xludf.DUMMYFUNCTION("""COMPUTED_VALUE"""),308.0)</f>
        <v>308</v>
      </c>
    </row>
    <row r="2879">
      <c r="A2879" s="1" t="str">
        <f t="shared" si="1"/>
        <v>EN P4345 396</v>
      </c>
      <c r="C2879" s="1" t="str">
        <f t="shared" si="2"/>
        <v>PT P4345</v>
      </c>
      <c r="E2879" s="1" t="str">
        <f>IFERROR(__xludf.DUMMYFUNCTION("SPLIT(A:A,"" "",TRUE,TRUE)"),"EN")</f>
        <v>EN</v>
      </c>
      <c r="F2879" s="1" t="str">
        <f>IFERROR(__xludf.DUMMYFUNCTION("""COMPUTED_VALUE"""),"P4345")</f>
        <v>P4345</v>
      </c>
      <c r="G2879" s="1">
        <f>IFERROR(__xludf.DUMMYFUNCTION("""COMPUTED_VALUE"""),396.0)</f>
        <v>396</v>
      </c>
    </row>
    <row r="2880">
      <c r="A2880" s="1" t="str">
        <f t="shared" si="1"/>
        <v>EN P1714 121</v>
      </c>
      <c r="C2880" s="1" t="str">
        <f t="shared" si="2"/>
        <v>PT P1714</v>
      </c>
      <c r="E2880" s="1" t="str">
        <f>IFERROR(__xludf.DUMMYFUNCTION("SPLIT(A:A,"" "",TRUE,TRUE)"),"EN")</f>
        <v>EN</v>
      </c>
      <c r="F2880" s="1" t="str">
        <f>IFERROR(__xludf.DUMMYFUNCTION("""COMPUTED_VALUE"""),"P1714")</f>
        <v>P1714</v>
      </c>
      <c r="G2880" s="1">
        <f>IFERROR(__xludf.DUMMYFUNCTION("""COMPUTED_VALUE"""),121.0)</f>
        <v>121</v>
      </c>
    </row>
    <row r="2881">
      <c r="A2881" s="1" t="str">
        <f t="shared" si="1"/>
        <v>EN P1265 352</v>
      </c>
      <c r="C2881" s="1" t="str">
        <f t="shared" si="2"/>
        <v>PT P1265</v>
      </c>
      <c r="E2881" s="1" t="str">
        <f>IFERROR(__xludf.DUMMYFUNCTION("SPLIT(A:A,"" "",TRUE,TRUE)"),"EN")</f>
        <v>EN</v>
      </c>
      <c r="F2881" s="1" t="str">
        <f>IFERROR(__xludf.DUMMYFUNCTION("""COMPUTED_VALUE"""),"P1265")</f>
        <v>P1265</v>
      </c>
      <c r="G2881" s="1">
        <f>IFERROR(__xludf.DUMMYFUNCTION("""COMPUTED_VALUE"""),352.0)</f>
        <v>352</v>
      </c>
    </row>
    <row r="2882">
      <c r="A2882" s="1" t="str">
        <f t="shared" si="1"/>
        <v>EN P395 314</v>
      </c>
      <c r="C2882" s="1" t="str">
        <f t="shared" si="2"/>
        <v>PT P395</v>
      </c>
      <c r="E2882" s="1" t="str">
        <f>IFERROR(__xludf.DUMMYFUNCTION("SPLIT(A:A,"" "",TRUE,TRUE)"),"EN")</f>
        <v>EN</v>
      </c>
      <c r="F2882" s="1" t="str">
        <f>IFERROR(__xludf.DUMMYFUNCTION("""COMPUTED_VALUE"""),"P395")</f>
        <v>P395</v>
      </c>
      <c r="G2882" s="1">
        <f>IFERROR(__xludf.DUMMYFUNCTION("""COMPUTED_VALUE"""),314.0)</f>
        <v>314</v>
      </c>
    </row>
    <row r="2883">
      <c r="A2883" s="1" t="str">
        <f t="shared" si="1"/>
        <v>EN P3731 271</v>
      </c>
      <c r="C2883" s="1" t="str">
        <f t="shared" si="2"/>
        <v>PT P3731</v>
      </c>
      <c r="E2883" s="1" t="str">
        <f>IFERROR(__xludf.DUMMYFUNCTION("SPLIT(A:A,"" "",TRUE,TRUE)"),"EN")</f>
        <v>EN</v>
      </c>
      <c r="F2883" s="1" t="str">
        <f>IFERROR(__xludf.DUMMYFUNCTION("""COMPUTED_VALUE"""),"P3731")</f>
        <v>P3731</v>
      </c>
      <c r="G2883" s="1">
        <f>IFERROR(__xludf.DUMMYFUNCTION("""COMPUTED_VALUE"""),271.0)</f>
        <v>271</v>
      </c>
    </row>
    <row r="2884">
      <c r="A2884" s="1" t="str">
        <f t="shared" si="1"/>
        <v>EN P4927 285</v>
      </c>
      <c r="C2884" s="1" t="str">
        <f t="shared" si="2"/>
        <v>PT P4927</v>
      </c>
      <c r="E2884" s="1" t="str">
        <f>IFERROR(__xludf.DUMMYFUNCTION("SPLIT(A:A,"" "",TRUE,TRUE)"),"EN")</f>
        <v>EN</v>
      </c>
      <c r="F2884" s="1" t="str">
        <f>IFERROR(__xludf.DUMMYFUNCTION("""COMPUTED_VALUE"""),"P4927")</f>
        <v>P4927</v>
      </c>
      <c r="G2884" s="1">
        <f>IFERROR(__xludf.DUMMYFUNCTION("""COMPUTED_VALUE"""),285.0)</f>
        <v>285</v>
      </c>
    </row>
    <row r="2885">
      <c r="A2885" s="1" t="str">
        <f t="shared" si="1"/>
        <v>EN P4419 299</v>
      </c>
      <c r="C2885" s="1" t="str">
        <f t="shared" si="2"/>
        <v>PT P4419</v>
      </c>
      <c r="E2885" s="1" t="str">
        <f>IFERROR(__xludf.DUMMYFUNCTION("SPLIT(A:A,"" "",TRUE,TRUE)"),"EN")</f>
        <v>EN</v>
      </c>
      <c r="F2885" s="1" t="str">
        <f>IFERROR(__xludf.DUMMYFUNCTION("""COMPUTED_VALUE"""),"P4419")</f>
        <v>P4419</v>
      </c>
      <c r="G2885" s="1">
        <f>IFERROR(__xludf.DUMMYFUNCTION("""COMPUTED_VALUE"""),299.0)</f>
        <v>299</v>
      </c>
    </row>
    <row r="2886">
      <c r="A2886" s="1" t="str">
        <f t="shared" si="1"/>
        <v>EN P5453 155</v>
      </c>
      <c r="C2886" s="1" t="str">
        <f t="shared" si="2"/>
        <v>PT P5453</v>
      </c>
      <c r="E2886" s="1" t="str">
        <f>IFERROR(__xludf.DUMMYFUNCTION("SPLIT(A:A,"" "",TRUE,TRUE)"),"EN")</f>
        <v>EN</v>
      </c>
      <c r="F2886" s="1" t="str">
        <f>IFERROR(__xludf.DUMMYFUNCTION("""COMPUTED_VALUE"""),"P5453")</f>
        <v>P5453</v>
      </c>
      <c r="G2886" s="1">
        <f>IFERROR(__xludf.DUMMYFUNCTION("""COMPUTED_VALUE"""),155.0)</f>
        <v>155</v>
      </c>
    </row>
    <row r="2887">
      <c r="A2887" s="1" t="str">
        <f t="shared" si="1"/>
        <v>EN P69 121</v>
      </c>
      <c r="C2887" s="1" t="str">
        <f t="shared" si="2"/>
        <v>PT P69</v>
      </c>
      <c r="E2887" s="1" t="str">
        <f>IFERROR(__xludf.DUMMYFUNCTION("SPLIT(A:A,"" "",TRUE,TRUE)"),"EN")</f>
        <v>EN</v>
      </c>
      <c r="F2887" s="1" t="str">
        <f>IFERROR(__xludf.DUMMYFUNCTION("""COMPUTED_VALUE"""),"P69")</f>
        <v>P69</v>
      </c>
      <c r="G2887" s="1">
        <f>IFERROR(__xludf.DUMMYFUNCTION("""COMPUTED_VALUE"""),121.0)</f>
        <v>121</v>
      </c>
    </row>
    <row r="2888">
      <c r="A2888" s="1" t="str">
        <f t="shared" si="1"/>
        <v>EN P242 308</v>
      </c>
      <c r="C2888" s="1" t="str">
        <f t="shared" si="2"/>
        <v>PT P242</v>
      </c>
      <c r="E2888" s="1" t="str">
        <f>IFERROR(__xludf.DUMMYFUNCTION("SPLIT(A:A,"" "",TRUE,TRUE)"),"EN")</f>
        <v>EN</v>
      </c>
      <c r="F2888" s="1" t="str">
        <f>IFERROR(__xludf.DUMMYFUNCTION("""COMPUTED_VALUE"""),"P242")</f>
        <v>P242</v>
      </c>
      <c r="G2888" s="1">
        <f>IFERROR(__xludf.DUMMYFUNCTION("""COMPUTED_VALUE"""),308.0)</f>
        <v>308</v>
      </c>
    </row>
    <row r="2889">
      <c r="A2889" s="1" t="str">
        <f t="shared" si="1"/>
        <v>EN P5447 224</v>
      </c>
      <c r="C2889" s="1" t="str">
        <f t="shared" si="2"/>
        <v>PT P5447</v>
      </c>
      <c r="E2889" s="1" t="str">
        <f>IFERROR(__xludf.DUMMYFUNCTION("SPLIT(A:A,"" "",TRUE,TRUE)"),"EN")</f>
        <v>EN</v>
      </c>
      <c r="F2889" s="1" t="str">
        <f>IFERROR(__xludf.DUMMYFUNCTION("""COMPUTED_VALUE"""),"P5447")</f>
        <v>P5447</v>
      </c>
      <c r="G2889" s="1">
        <f>IFERROR(__xludf.DUMMYFUNCTION("""COMPUTED_VALUE"""),224.0)</f>
        <v>224</v>
      </c>
    </row>
    <row r="2890">
      <c r="A2890" s="1" t="str">
        <f t="shared" si="1"/>
        <v>EN P1395 250</v>
      </c>
      <c r="C2890" s="1" t="str">
        <f t="shared" si="2"/>
        <v>PT P1395</v>
      </c>
      <c r="E2890" s="1" t="str">
        <f>IFERROR(__xludf.DUMMYFUNCTION("SPLIT(A:A,"" "",TRUE,TRUE)"),"EN")</f>
        <v>EN</v>
      </c>
      <c r="F2890" s="1" t="str">
        <f>IFERROR(__xludf.DUMMYFUNCTION("""COMPUTED_VALUE"""),"P1395")</f>
        <v>P1395</v>
      </c>
      <c r="G2890" s="1">
        <f>IFERROR(__xludf.DUMMYFUNCTION("""COMPUTED_VALUE"""),250.0)</f>
        <v>250</v>
      </c>
    </row>
    <row r="2891">
      <c r="A2891" s="1" t="str">
        <f t="shared" si="1"/>
        <v>EN P1722 261</v>
      </c>
      <c r="C2891" s="1" t="str">
        <f t="shared" si="2"/>
        <v>PT P1722</v>
      </c>
      <c r="E2891" s="1" t="str">
        <f>IFERROR(__xludf.DUMMYFUNCTION("SPLIT(A:A,"" "",TRUE,TRUE)"),"EN")</f>
        <v>EN</v>
      </c>
      <c r="F2891" s="1" t="str">
        <f>IFERROR(__xludf.DUMMYFUNCTION("""COMPUTED_VALUE"""),"P1722")</f>
        <v>P1722</v>
      </c>
      <c r="G2891" s="1">
        <f>IFERROR(__xludf.DUMMYFUNCTION("""COMPUTED_VALUE"""),261.0)</f>
        <v>261</v>
      </c>
    </row>
    <row r="2892">
      <c r="A2892" s="1" t="str">
        <f t="shared" si="1"/>
        <v>EN P529 190</v>
      </c>
      <c r="C2892" s="1" t="str">
        <f t="shared" si="2"/>
        <v>PT P529</v>
      </c>
      <c r="E2892" s="1" t="str">
        <f>IFERROR(__xludf.DUMMYFUNCTION("SPLIT(A:A,"" "",TRUE,TRUE)"),"EN")</f>
        <v>EN</v>
      </c>
      <c r="F2892" s="1" t="str">
        <f>IFERROR(__xludf.DUMMYFUNCTION("""COMPUTED_VALUE"""),"P529")</f>
        <v>P529</v>
      </c>
      <c r="G2892" s="1">
        <f>IFERROR(__xludf.DUMMYFUNCTION("""COMPUTED_VALUE"""),190.0)</f>
        <v>190</v>
      </c>
    </row>
    <row r="2893">
      <c r="A2893" s="1" t="str">
        <f t="shared" si="1"/>
        <v>EN P4676 321</v>
      </c>
      <c r="C2893" s="1" t="str">
        <f t="shared" si="2"/>
        <v>PT P4676</v>
      </c>
      <c r="E2893" s="1" t="str">
        <f>IFERROR(__xludf.DUMMYFUNCTION("SPLIT(A:A,"" "",TRUE,TRUE)"),"EN")</f>
        <v>EN</v>
      </c>
      <c r="F2893" s="1" t="str">
        <f>IFERROR(__xludf.DUMMYFUNCTION("""COMPUTED_VALUE"""),"P4676")</f>
        <v>P4676</v>
      </c>
      <c r="G2893" s="1">
        <f>IFERROR(__xludf.DUMMYFUNCTION("""COMPUTED_VALUE"""),321.0)</f>
        <v>321</v>
      </c>
    </row>
    <row r="2894">
      <c r="A2894" s="1" t="str">
        <f t="shared" si="1"/>
        <v>EN P872 40</v>
      </c>
      <c r="C2894" s="1" t="str">
        <f t="shared" si="2"/>
        <v>PT P872</v>
      </c>
      <c r="E2894" s="1" t="str">
        <f>IFERROR(__xludf.DUMMYFUNCTION("SPLIT(A:A,"" "",TRUE,TRUE)"),"EN")</f>
        <v>EN</v>
      </c>
      <c r="F2894" s="1" t="str">
        <f>IFERROR(__xludf.DUMMYFUNCTION("""COMPUTED_VALUE"""),"P872")</f>
        <v>P872</v>
      </c>
      <c r="G2894" s="1">
        <f>IFERROR(__xludf.DUMMYFUNCTION("""COMPUTED_VALUE"""),40.0)</f>
        <v>40</v>
      </c>
    </row>
    <row r="2895">
      <c r="A2895" s="1" t="str">
        <f t="shared" si="1"/>
        <v>EN P5384 86</v>
      </c>
      <c r="C2895" s="1" t="str">
        <f t="shared" si="2"/>
        <v>PT P5384</v>
      </c>
      <c r="E2895" s="1" t="str">
        <f>IFERROR(__xludf.DUMMYFUNCTION("SPLIT(A:A,"" "",TRUE,TRUE)"),"EN")</f>
        <v>EN</v>
      </c>
      <c r="F2895" s="1" t="str">
        <f>IFERROR(__xludf.DUMMYFUNCTION("""COMPUTED_VALUE"""),"P5384")</f>
        <v>P5384</v>
      </c>
      <c r="G2895" s="1">
        <f>IFERROR(__xludf.DUMMYFUNCTION("""COMPUTED_VALUE"""),86.0)</f>
        <v>86</v>
      </c>
    </row>
    <row r="2896">
      <c r="A2896" s="1" t="str">
        <f t="shared" si="1"/>
        <v>EN P2481 115</v>
      </c>
      <c r="C2896" s="1" t="str">
        <f t="shared" si="2"/>
        <v>PT P2481</v>
      </c>
      <c r="E2896" s="1" t="str">
        <f>IFERROR(__xludf.DUMMYFUNCTION("SPLIT(A:A,"" "",TRUE,TRUE)"),"EN")</f>
        <v>EN</v>
      </c>
      <c r="F2896" s="1" t="str">
        <f>IFERROR(__xludf.DUMMYFUNCTION("""COMPUTED_VALUE"""),"P2481")</f>
        <v>P2481</v>
      </c>
      <c r="G2896" s="1">
        <f>IFERROR(__xludf.DUMMYFUNCTION("""COMPUTED_VALUE"""),115.0)</f>
        <v>115</v>
      </c>
    </row>
    <row r="2897">
      <c r="A2897" s="1" t="str">
        <f t="shared" si="1"/>
        <v>EN P4805 47</v>
      </c>
      <c r="C2897" s="1" t="str">
        <f t="shared" si="2"/>
        <v>PT P4805</v>
      </c>
      <c r="E2897" s="1" t="str">
        <f>IFERROR(__xludf.DUMMYFUNCTION("SPLIT(A:A,"" "",TRUE,TRUE)"),"EN")</f>
        <v>EN</v>
      </c>
      <c r="F2897" s="1" t="str">
        <f>IFERROR(__xludf.DUMMYFUNCTION("""COMPUTED_VALUE"""),"P4805")</f>
        <v>P4805</v>
      </c>
      <c r="G2897" s="1">
        <f>IFERROR(__xludf.DUMMYFUNCTION("""COMPUTED_VALUE"""),47.0)</f>
        <v>47</v>
      </c>
    </row>
    <row r="2898">
      <c r="A2898" s="1" t="str">
        <f t="shared" si="1"/>
        <v>EN P2216 304</v>
      </c>
      <c r="C2898" s="1" t="str">
        <f t="shared" si="2"/>
        <v>PT P2216</v>
      </c>
      <c r="E2898" s="1" t="str">
        <f>IFERROR(__xludf.DUMMYFUNCTION("SPLIT(A:A,"" "",TRUE,TRUE)"),"EN")</f>
        <v>EN</v>
      </c>
      <c r="F2898" s="1" t="str">
        <f>IFERROR(__xludf.DUMMYFUNCTION("""COMPUTED_VALUE"""),"P2216")</f>
        <v>P2216</v>
      </c>
      <c r="G2898" s="1">
        <f>IFERROR(__xludf.DUMMYFUNCTION("""COMPUTED_VALUE"""),304.0)</f>
        <v>304</v>
      </c>
    </row>
    <row r="2899">
      <c r="A2899" s="1" t="str">
        <f t="shared" si="1"/>
        <v>EN P292 163</v>
      </c>
      <c r="C2899" s="1" t="str">
        <f t="shared" si="2"/>
        <v>PT P292</v>
      </c>
      <c r="E2899" s="1" t="str">
        <f>IFERROR(__xludf.DUMMYFUNCTION("SPLIT(A:A,"" "",TRUE,TRUE)"),"EN")</f>
        <v>EN</v>
      </c>
      <c r="F2899" s="1" t="str">
        <f>IFERROR(__xludf.DUMMYFUNCTION("""COMPUTED_VALUE"""),"P292")</f>
        <v>P292</v>
      </c>
      <c r="G2899" s="1">
        <f>IFERROR(__xludf.DUMMYFUNCTION("""COMPUTED_VALUE"""),163.0)</f>
        <v>163</v>
      </c>
    </row>
    <row r="2900">
      <c r="A2900" s="1" t="str">
        <f t="shared" si="1"/>
        <v>EN P3749 85</v>
      </c>
      <c r="C2900" s="1" t="str">
        <f t="shared" si="2"/>
        <v>PT P3749</v>
      </c>
      <c r="E2900" s="1" t="str">
        <f>IFERROR(__xludf.DUMMYFUNCTION("SPLIT(A:A,"" "",TRUE,TRUE)"),"EN")</f>
        <v>EN</v>
      </c>
      <c r="F2900" s="1" t="str">
        <f>IFERROR(__xludf.DUMMYFUNCTION("""COMPUTED_VALUE"""),"P3749")</f>
        <v>P3749</v>
      </c>
      <c r="G2900" s="1">
        <f>IFERROR(__xludf.DUMMYFUNCTION("""COMPUTED_VALUE"""),85.0)</f>
        <v>85</v>
      </c>
    </row>
    <row r="2901">
      <c r="A2901" s="1" t="str">
        <f t="shared" si="1"/>
        <v>EN P2236 144</v>
      </c>
      <c r="C2901" s="1" t="str">
        <f t="shared" si="2"/>
        <v>PT P2236</v>
      </c>
      <c r="E2901" s="1" t="str">
        <f>IFERROR(__xludf.DUMMYFUNCTION("SPLIT(A:A,"" "",TRUE,TRUE)"),"EN")</f>
        <v>EN</v>
      </c>
      <c r="F2901" s="1" t="str">
        <f>IFERROR(__xludf.DUMMYFUNCTION("""COMPUTED_VALUE"""),"P2236")</f>
        <v>P2236</v>
      </c>
      <c r="G2901" s="1">
        <f>IFERROR(__xludf.DUMMYFUNCTION("""COMPUTED_VALUE"""),144.0)</f>
        <v>144</v>
      </c>
    </row>
    <row r="2902">
      <c r="A2902" s="1" t="str">
        <f t="shared" si="1"/>
        <v>EN P1193 314</v>
      </c>
      <c r="C2902" s="1" t="str">
        <f t="shared" si="2"/>
        <v>PT P1193</v>
      </c>
      <c r="E2902" s="1" t="str">
        <f>IFERROR(__xludf.DUMMYFUNCTION("SPLIT(A:A,"" "",TRUE,TRUE)"),"EN")</f>
        <v>EN</v>
      </c>
      <c r="F2902" s="1" t="str">
        <f>IFERROR(__xludf.DUMMYFUNCTION("""COMPUTED_VALUE"""),"P1193")</f>
        <v>P1193</v>
      </c>
      <c r="G2902" s="1">
        <f>IFERROR(__xludf.DUMMYFUNCTION("""COMPUTED_VALUE"""),314.0)</f>
        <v>314</v>
      </c>
    </row>
    <row r="2903">
      <c r="A2903" s="1" t="str">
        <f t="shared" si="1"/>
        <v>EN P2976 390</v>
      </c>
      <c r="C2903" s="1" t="str">
        <f t="shared" si="2"/>
        <v>PT P2976</v>
      </c>
      <c r="E2903" s="1" t="str">
        <f>IFERROR(__xludf.DUMMYFUNCTION("SPLIT(A:A,"" "",TRUE,TRUE)"),"EN")</f>
        <v>EN</v>
      </c>
      <c r="F2903" s="1" t="str">
        <f>IFERROR(__xludf.DUMMYFUNCTION("""COMPUTED_VALUE"""),"P2976")</f>
        <v>P2976</v>
      </c>
      <c r="G2903" s="1">
        <f>IFERROR(__xludf.DUMMYFUNCTION("""COMPUTED_VALUE"""),390.0)</f>
        <v>390</v>
      </c>
    </row>
    <row r="2904">
      <c r="A2904" s="1" t="str">
        <f t="shared" si="1"/>
        <v>EN P4957 103</v>
      </c>
      <c r="C2904" s="1" t="str">
        <f t="shared" si="2"/>
        <v>PT P4957</v>
      </c>
      <c r="E2904" s="1" t="str">
        <f>IFERROR(__xludf.DUMMYFUNCTION("SPLIT(A:A,"" "",TRUE,TRUE)"),"EN")</f>
        <v>EN</v>
      </c>
      <c r="F2904" s="1" t="str">
        <f>IFERROR(__xludf.DUMMYFUNCTION("""COMPUTED_VALUE"""),"P4957")</f>
        <v>P4957</v>
      </c>
      <c r="G2904" s="1">
        <f>IFERROR(__xludf.DUMMYFUNCTION("""COMPUTED_VALUE"""),103.0)</f>
        <v>103</v>
      </c>
    </row>
    <row r="2905">
      <c r="A2905" s="1" t="str">
        <f t="shared" si="1"/>
        <v>EN P1721 253</v>
      </c>
      <c r="C2905" s="1" t="str">
        <f t="shared" si="2"/>
        <v>PT P1721</v>
      </c>
      <c r="E2905" s="1" t="str">
        <f>IFERROR(__xludf.DUMMYFUNCTION("SPLIT(A:A,"" "",TRUE,TRUE)"),"EN")</f>
        <v>EN</v>
      </c>
      <c r="F2905" s="1" t="str">
        <f>IFERROR(__xludf.DUMMYFUNCTION("""COMPUTED_VALUE"""),"P1721")</f>
        <v>P1721</v>
      </c>
      <c r="G2905" s="1">
        <f>IFERROR(__xludf.DUMMYFUNCTION("""COMPUTED_VALUE"""),253.0)</f>
        <v>253</v>
      </c>
    </row>
    <row r="2906">
      <c r="A2906" s="1" t="str">
        <f t="shared" si="1"/>
        <v>EN P113 291</v>
      </c>
      <c r="C2906" s="1" t="str">
        <f t="shared" si="2"/>
        <v>PT P113</v>
      </c>
      <c r="E2906" s="1" t="str">
        <f>IFERROR(__xludf.DUMMYFUNCTION("SPLIT(A:A,"" "",TRUE,TRUE)"),"EN")</f>
        <v>EN</v>
      </c>
      <c r="F2906" s="1" t="str">
        <f>IFERROR(__xludf.DUMMYFUNCTION("""COMPUTED_VALUE"""),"P113")</f>
        <v>P113</v>
      </c>
      <c r="G2906" s="1">
        <f>IFERROR(__xludf.DUMMYFUNCTION("""COMPUTED_VALUE"""),291.0)</f>
        <v>291</v>
      </c>
    </row>
    <row r="2907">
      <c r="A2907" s="1" t="str">
        <f t="shared" si="1"/>
        <v>EN P487 316</v>
      </c>
      <c r="C2907" s="1" t="str">
        <f t="shared" si="2"/>
        <v>PT P487</v>
      </c>
      <c r="E2907" s="1" t="str">
        <f>IFERROR(__xludf.DUMMYFUNCTION("SPLIT(A:A,"" "",TRUE,TRUE)"),"EN")</f>
        <v>EN</v>
      </c>
      <c r="F2907" s="1" t="str">
        <f>IFERROR(__xludf.DUMMYFUNCTION("""COMPUTED_VALUE"""),"P487")</f>
        <v>P487</v>
      </c>
      <c r="G2907" s="1">
        <f>IFERROR(__xludf.DUMMYFUNCTION("""COMPUTED_VALUE"""),316.0)</f>
        <v>316</v>
      </c>
    </row>
    <row r="2908">
      <c r="A2908" s="1" t="str">
        <f t="shared" si="1"/>
        <v>EN P3936 248</v>
      </c>
      <c r="C2908" s="1" t="str">
        <f t="shared" si="2"/>
        <v>PT P3936</v>
      </c>
      <c r="E2908" s="1" t="str">
        <f>IFERROR(__xludf.DUMMYFUNCTION("SPLIT(A:A,"" "",TRUE,TRUE)"),"EN")</f>
        <v>EN</v>
      </c>
      <c r="F2908" s="1" t="str">
        <f>IFERROR(__xludf.DUMMYFUNCTION("""COMPUTED_VALUE"""),"P3936")</f>
        <v>P3936</v>
      </c>
      <c r="G2908" s="1">
        <f>IFERROR(__xludf.DUMMYFUNCTION("""COMPUTED_VALUE"""),248.0)</f>
        <v>248</v>
      </c>
    </row>
    <row r="2909">
      <c r="A2909" s="1" t="str">
        <f t="shared" si="1"/>
        <v>EN P5050 298</v>
      </c>
      <c r="C2909" s="1" t="str">
        <f t="shared" si="2"/>
        <v>PT P5050</v>
      </c>
      <c r="E2909" s="1" t="str">
        <f>IFERROR(__xludf.DUMMYFUNCTION("SPLIT(A:A,"" "",TRUE,TRUE)"),"EN")</f>
        <v>EN</v>
      </c>
      <c r="F2909" s="1" t="str">
        <f>IFERROR(__xludf.DUMMYFUNCTION("""COMPUTED_VALUE"""),"P5050")</f>
        <v>P5050</v>
      </c>
      <c r="G2909" s="1">
        <f>IFERROR(__xludf.DUMMYFUNCTION("""COMPUTED_VALUE"""),298.0)</f>
        <v>298</v>
      </c>
    </row>
    <row r="2910">
      <c r="A2910" s="1" t="str">
        <f t="shared" si="1"/>
        <v>EN P4387 142</v>
      </c>
      <c r="C2910" s="1" t="str">
        <f t="shared" si="2"/>
        <v>PT P4387</v>
      </c>
      <c r="E2910" s="1" t="str">
        <f>IFERROR(__xludf.DUMMYFUNCTION("SPLIT(A:A,"" "",TRUE,TRUE)"),"EN")</f>
        <v>EN</v>
      </c>
      <c r="F2910" s="1" t="str">
        <f>IFERROR(__xludf.DUMMYFUNCTION("""COMPUTED_VALUE"""),"P4387")</f>
        <v>P4387</v>
      </c>
      <c r="G2910" s="1">
        <f>IFERROR(__xludf.DUMMYFUNCTION("""COMPUTED_VALUE"""),142.0)</f>
        <v>142</v>
      </c>
    </row>
    <row r="2911">
      <c r="A2911" s="1" t="str">
        <f t="shared" si="1"/>
        <v>EN P5583 231</v>
      </c>
      <c r="C2911" s="1" t="str">
        <f t="shared" si="2"/>
        <v>PT P5583</v>
      </c>
      <c r="E2911" s="1" t="str">
        <f>IFERROR(__xludf.DUMMYFUNCTION("SPLIT(A:A,"" "",TRUE,TRUE)"),"EN")</f>
        <v>EN</v>
      </c>
      <c r="F2911" s="1" t="str">
        <f>IFERROR(__xludf.DUMMYFUNCTION("""COMPUTED_VALUE"""),"P5583")</f>
        <v>P5583</v>
      </c>
      <c r="G2911" s="1">
        <f>IFERROR(__xludf.DUMMYFUNCTION("""COMPUTED_VALUE"""),231.0)</f>
        <v>231</v>
      </c>
    </row>
    <row r="2912">
      <c r="A2912" s="1" t="str">
        <f t="shared" si="1"/>
        <v>EN P2994 54</v>
      </c>
      <c r="C2912" s="1" t="str">
        <f t="shared" si="2"/>
        <v>PT P2994</v>
      </c>
      <c r="E2912" s="1" t="str">
        <f>IFERROR(__xludf.DUMMYFUNCTION("SPLIT(A:A,"" "",TRUE,TRUE)"),"EN")</f>
        <v>EN</v>
      </c>
      <c r="F2912" s="1" t="str">
        <f>IFERROR(__xludf.DUMMYFUNCTION("""COMPUTED_VALUE"""),"P2994")</f>
        <v>P2994</v>
      </c>
      <c r="G2912" s="1">
        <f>IFERROR(__xludf.DUMMYFUNCTION("""COMPUTED_VALUE"""),54.0)</f>
        <v>54</v>
      </c>
    </row>
    <row r="2913">
      <c r="A2913" s="1" t="str">
        <f t="shared" si="1"/>
        <v>EN P3967 262</v>
      </c>
      <c r="C2913" s="1" t="str">
        <f t="shared" si="2"/>
        <v>PT P3967</v>
      </c>
      <c r="E2913" s="1" t="str">
        <f>IFERROR(__xludf.DUMMYFUNCTION("SPLIT(A:A,"" "",TRUE,TRUE)"),"EN")</f>
        <v>EN</v>
      </c>
      <c r="F2913" s="1" t="str">
        <f>IFERROR(__xludf.DUMMYFUNCTION("""COMPUTED_VALUE"""),"P3967")</f>
        <v>P3967</v>
      </c>
      <c r="G2913" s="1">
        <f>IFERROR(__xludf.DUMMYFUNCTION("""COMPUTED_VALUE"""),262.0)</f>
        <v>262</v>
      </c>
    </row>
    <row r="2914">
      <c r="A2914" s="1" t="str">
        <f t="shared" si="1"/>
        <v>EN P4109 368</v>
      </c>
      <c r="C2914" s="1" t="str">
        <f t="shared" si="2"/>
        <v>PT P4109</v>
      </c>
      <c r="E2914" s="1" t="str">
        <f>IFERROR(__xludf.DUMMYFUNCTION("SPLIT(A:A,"" "",TRUE,TRUE)"),"EN")</f>
        <v>EN</v>
      </c>
      <c r="F2914" s="1" t="str">
        <f>IFERROR(__xludf.DUMMYFUNCTION("""COMPUTED_VALUE"""),"P4109")</f>
        <v>P4109</v>
      </c>
      <c r="G2914" s="1">
        <f>IFERROR(__xludf.DUMMYFUNCTION("""COMPUTED_VALUE"""),368.0)</f>
        <v>368</v>
      </c>
    </row>
    <row r="2915">
      <c r="A2915" s="1" t="str">
        <f t="shared" si="1"/>
        <v>EN P2825 136</v>
      </c>
      <c r="C2915" s="1" t="str">
        <f t="shared" si="2"/>
        <v>PT P2825</v>
      </c>
      <c r="E2915" s="1" t="str">
        <f>IFERROR(__xludf.DUMMYFUNCTION("SPLIT(A:A,"" "",TRUE,TRUE)"),"EN")</f>
        <v>EN</v>
      </c>
      <c r="F2915" s="1" t="str">
        <f>IFERROR(__xludf.DUMMYFUNCTION("""COMPUTED_VALUE"""),"P2825")</f>
        <v>P2825</v>
      </c>
      <c r="G2915" s="1">
        <f>IFERROR(__xludf.DUMMYFUNCTION("""COMPUTED_VALUE"""),136.0)</f>
        <v>136</v>
      </c>
    </row>
    <row r="2916">
      <c r="A2916" s="1" t="str">
        <f t="shared" si="1"/>
        <v>EN P3582 326</v>
      </c>
      <c r="C2916" s="1" t="str">
        <f t="shared" si="2"/>
        <v>PT P3582</v>
      </c>
      <c r="E2916" s="1" t="str">
        <f>IFERROR(__xludf.DUMMYFUNCTION("SPLIT(A:A,"" "",TRUE,TRUE)"),"EN")</f>
        <v>EN</v>
      </c>
      <c r="F2916" s="1" t="str">
        <f>IFERROR(__xludf.DUMMYFUNCTION("""COMPUTED_VALUE"""),"P3582")</f>
        <v>P3582</v>
      </c>
      <c r="G2916" s="1">
        <f>IFERROR(__xludf.DUMMYFUNCTION("""COMPUTED_VALUE"""),326.0)</f>
        <v>326</v>
      </c>
    </row>
    <row r="2917">
      <c r="A2917" s="1" t="str">
        <f t="shared" si="1"/>
        <v>EN P3055 335</v>
      </c>
      <c r="C2917" s="1" t="str">
        <f t="shared" si="2"/>
        <v>PT P3055</v>
      </c>
      <c r="E2917" s="1" t="str">
        <f>IFERROR(__xludf.DUMMYFUNCTION("SPLIT(A:A,"" "",TRUE,TRUE)"),"EN")</f>
        <v>EN</v>
      </c>
      <c r="F2917" s="1" t="str">
        <f>IFERROR(__xludf.DUMMYFUNCTION("""COMPUTED_VALUE"""),"P3055")</f>
        <v>P3055</v>
      </c>
      <c r="G2917" s="1">
        <f>IFERROR(__xludf.DUMMYFUNCTION("""COMPUTED_VALUE"""),335.0)</f>
        <v>335</v>
      </c>
    </row>
    <row r="2918">
      <c r="A2918" s="1" t="str">
        <f t="shared" si="1"/>
        <v>EN P5758 297</v>
      </c>
      <c r="C2918" s="1" t="str">
        <f t="shared" si="2"/>
        <v>PT P5758</v>
      </c>
      <c r="E2918" s="1" t="str">
        <f>IFERROR(__xludf.DUMMYFUNCTION("SPLIT(A:A,"" "",TRUE,TRUE)"),"EN")</f>
        <v>EN</v>
      </c>
      <c r="F2918" s="1" t="str">
        <f>IFERROR(__xludf.DUMMYFUNCTION("""COMPUTED_VALUE"""),"P5758")</f>
        <v>P5758</v>
      </c>
      <c r="G2918" s="1">
        <f>IFERROR(__xludf.DUMMYFUNCTION("""COMPUTED_VALUE"""),297.0)</f>
        <v>297</v>
      </c>
    </row>
    <row r="2919">
      <c r="A2919" s="1" t="str">
        <f t="shared" si="1"/>
        <v>EN P4035 168</v>
      </c>
      <c r="C2919" s="1" t="str">
        <f t="shared" si="2"/>
        <v>PT P4035</v>
      </c>
      <c r="E2919" s="1" t="str">
        <f>IFERROR(__xludf.DUMMYFUNCTION("SPLIT(A:A,"" "",TRUE,TRUE)"),"EN")</f>
        <v>EN</v>
      </c>
      <c r="F2919" s="1" t="str">
        <f>IFERROR(__xludf.DUMMYFUNCTION("""COMPUTED_VALUE"""),"P4035")</f>
        <v>P4035</v>
      </c>
      <c r="G2919" s="1">
        <f>IFERROR(__xludf.DUMMYFUNCTION("""COMPUTED_VALUE"""),168.0)</f>
        <v>168</v>
      </c>
    </row>
    <row r="2920">
      <c r="A2920" s="1" t="str">
        <f t="shared" si="1"/>
        <v>EN P181 219</v>
      </c>
      <c r="C2920" s="1" t="str">
        <f t="shared" si="2"/>
        <v>PT P181</v>
      </c>
      <c r="E2920" s="1" t="str">
        <f>IFERROR(__xludf.DUMMYFUNCTION("SPLIT(A:A,"" "",TRUE,TRUE)"),"EN")</f>
        <v>EN</v>
      </c>
      <c r="F2920" s="1" t="str">
        <f>IFERROR(__xludf.DUMMYFUNCTION("""COMPUTED_VALUE"""),"P181")</f>
        <v>P181</v>
      </c>
      <c r="G2920" s="1">
        <f>IFERROR(__xludf.DUMMYFUNCTION("""COMPUTED_VALUE"""),219.0)</f>
        <v>219</v>
      </c>
    </row>
    <row r="2921">
      <c r="A2921" s="1" t="str">
        <f t="shared" si="1"/>
        <v>EN P3776 258</v>
      </c>
      <c r="C2921" s="1" t="str">
        <f t="shared" si="2"/>
        <v>PT P3776</v>
      </c>
      <c r="E2921" s="1" t="str">
        <f>IFERROR(__xludf.DUMMYFUNCTION("SPLIT(A:A,"" "",TRUE,TRUE)"),"EN")</f>
        <v>EN</v>
      </c>
      <c r="F2921" s="1" t="str">
        <f>IFERROR(__xludf.DUMMYFUNCTION("""COMPUTED_VALUE"""),"P3776")</f>
        <v>P3776</v>
      </c>
      <c r="G2921" s="1">
        <f>IFERROR(__xludf.DUMMYFUNCTION("""COMPUTED_VALUE"""),258.0)</f>
        <v>258</v>
      </c>
    </row>
    <row r="2922">
      <c r="A2922" s="1" t="str">
        <f t="shared" si="1"/>
        <v>EN P599 139</v>
      </c>
      <c r="C2922" s="1" t="str">
        <f t="shared" si="2"/>
        <v>PT P599</v>
      </c>
      <c r="E2922" s="1" t="str">
        <f>IFERROR(__xludf.DUMMYFUNCTION("SPLIT(A:A,"" "",TRUE,TRUE)"),"EN")</f>
        <v>EN</v>
      </c>
      <c r="F2922" s="1" t="str">
        <f>IFERROR(__xludf.DUMMYFUNCTION("""COMPUTED_VALUE"""),"P599")</f>
        <v>P599</v>
      </c>
      <c r="G2922" s="1">
        <f>IFERROR(__xludf.DUMMYFUNCTION("""COMPUTED_VALUE"""),139.0)</f>
        <v>139</v>
      </c>
    </row>
    <row r="2923">
      <c r="A2923" s="1" t="str">
        <f t="shared" si="1"/>
        <v>EN P1102 213</v>
      </c>
      <c r="C2923" s="1" t="str">
        <f t="shared" si="2"/>
        <v>PT P1102</v>
      </c>
      <c r="E2923" s="1" t="str">
        <f>IFERROR(__xludf.DUMMYFUNCTION("SPLIT(A:A,"" "",TRUE,TRUE)"),"EN")</f>
        <v>EN</v>
      </c>
      <c r="F2923" s="1" t="str">
        <f>IFERROR(__xludf.DUMMYFUNCTION("""COMPUTED_VALUE"""),"P1102")</f>
        <v>P1102</v>
      </c>
      <c r="G2923" s="1">
        <f>IFERROR(__xludf.DUMMYFUNCTION("""COMPUTED_VALUE"""),213.0)</f>
        <v>213</v>
      </c>
    </row>
    <row r="2924">
      <c r="A2924" s="1" t="str">
        <f t="shared" si="1"/>
        <v>EN P4736 110</v>
      </c>
      <c r="C2924" s="1" t="str">
        <f t="shared" si="2"/>
        <v>PT P4736</v>
      </c>
      <c r="E2924" s="1" t="str">
        <f>IFERROR(__xludf.DUMMYFUNCTION("SPLIT(A:A,"" "",TRUE,TRUE)"),"EN")</f>
        <v>EN</v>
      </c>
      <c r="F2924" s="1" t="str">
        <f>IFERROR(__xludf.DUMMYFUNCTION("""COMPUTED_VALUE"""),"P4736")</f>
        <v>P4736</v>
      </c>
      <c r="G2924" s="1">
        <f>IFERROR(__xludf.DUMMYFUNCTION("""COMPUTED_VALUE"""),110.0)</f>
        <v>110</v>
      </c>
    </row>
    <row r="2925">
      <c r="A2925" s="1" t="str">
        <f t="shared" si="1"/>
        <v>EN P2387 45</v>
      </c>
      <c r="C2925" s="1" t="str">
        <f t="shared" si="2"/>
        <v>PT P2387</v>
      </c>
      <c r="E2925" s="1" t="str">
        <f>IFERROR(__xludf.DUMMYFUNCTION("SPLIT(A:A,"" "",TRUE,TRUE)"),"EN")</f>
        <v>EN</v>
      </c>
      <c r="F2925" s="1" t="str">
        <f>IFERROR(__xludf.DUMMYFUNCTION("""COMPUTED_VALUE"""),"P2387")</f>
        <v>P2387</v>
      </c>
      <c r="G2925" s="1">
        <f>IFERROR(__xludf.DUMMYFUNCTION("""COMPUTED_VALUE"""),45.0)</f>
        <v>45</v>
      </c>
    </row>
    <row r="2926">
      <c r="A2926" s="1" t="str">
        <f t="shared" si="1"/>
        <v>EN P3869 225</v>
      </c>
      <c r="C2926" s="1" t="str">
        <f t="shared" si="2"/>
        <v>PT P3869</v>
      </c>
      <c r="E2926" s="1" t="str">
        <f>IFERROR(__xludf.DUMMYFUNCTION("SPLIT(A:A,"" "",TRUE,TRUE)"),"EN")</f>
        <v>EN</v>
      </c>
      <c r="F2926" s="1" t="str">
        <f>IFERROR(__xludf.DUMMYFUNCTION("""COMPUTED_VALUE"""),"P3869")</f>
        <v>P3869</v>
      </c>
      <c r="G2926" s="1">
        <f>IFERROR(__xludf.DUMMYFUNCTION("""COMPUTED_VALUE"""),225.0)</f>
        <v>225</v>
      </c>
    </row>
    <row r="2927">
      <c r="A2927" s="1" t="str">
        <f t="shared" si="1"/>
        <v>EN P1564 84</v>
      </c>
      <c r="C2927" s="1" t="str">
        <f t="shared" si="2"/>
        <v>PT P1564</v>
      </c>
      <c r="E2927" s="1" t="str">
        <f>IFERROR(__xludf.DUMMYFUNCTION("SPLIT(A:A,"" "",TRUE,TRUE)"),"EN")</f>
        <v>EN</v>
      </c>
      <c r="F2927" s="1" t="str">
        <f>IFERROR(__xludf.DUMMYFUNCTION("""COMPUTED_VALUE"""),"P1564")</f>
        <v>P1564</v>
      </c>
      <c r="G2927" s="1">
        <f>IFERROR(__xludf.DUMMYFUNCTION("""COMPUTED_VALUE"""),84.0)</f>
        <v>84</v>
      </c>
    </row>
    <row r="2928">
      <c r="A2928" s="1" t="str">
        <f t="shared" si="1"/>
        <v>EN P2497 77</v>
      </c>
      <c r="C2928" s="1" t="str">
        <f t="shared" si="2"/>
        <v>PT P2497</v>
      </c>
      <c r="E2928" s="1" t="str">
        <f>IFERROR(__xludf.DUMMYFUNCTION("SPLIT(A:A,"" "",TRUE,TRUE)"),"EN")</f>
        <v>EN</v>
      </c>
      <c r="F2928" s="1" t="str">
        <f>IFERROR(__xludf.DUMMYFUNCTION("""COMPUTED_VALUE"""),"P2497")</f>
        <v>P2497</v>
      </c>
      <c r="G2928" s="1">
        <f>IFERROR(__xludf.DUMMYFUNCTION("""COMPUTED_VALUE"""),77.0)</f>
        <v>77</v>
      </c>
    </row>
    <row r="2929">
      <c r="A2929" s="1" t="str">
        <f t="shared" si="1"/>
        <v>EN P1945 300</v>
      </c>
      <c r="C2929" s="1" t="str">
        <f t="shared" si="2"/>
        <v>PT P1945</v>
      </c>
      <c r="E2929" s="1" t="str">
        <f>IFERROR(__xludf.DUMMYFUNCTION("SPLIT(A:A,"" "",TRUE,TRUE)"),"EN")</f>
        <v>EN</v>
      </c>
      <c r="F2929" s="1" t="str">
        <f>IFERROR(__xludf.DUMMYFUNCTION("""COMPUTED_VALUE"""),"P1945")</f>
        <v>P1945</v>
      </c>
      <c r="G2929" s="1">
        <f>IFERROR(__xludf.DUMMYFUNCTION("""COMPUTED_VALUE"""),300.0)</f>
        <v>300</v>
      </c>
    </row>
    <row r="2930">
      <c r="A2930" s="1" t="str">
        <f t="shared" si="1"/>
        <v>EN P345 120</v>
      </c>
      <c r="C2930" s="1" t="str">
        <f t="shared" si="2"/>
        <v>PT P345</v>
      </c>
      <c r="E2930" s="1" t="str">
        <f>IFERROR(__xludf.DUMMYFUNCTION("SPLIT(A:A,"" "",TRUE,TRUE)"),"EN")</f>
        <v>EN</v>
      </c>
      <c r="F2930" s="1" t="str">
        <f>IFERROR(__xludf.DUMMYFUNCTION("""COMPUTED_VALUE"""),"P345")</f>
        <v>P345</v>
      </c>
      <c r="G2930" s="1">
        <f>IFERROR(__xludf.DUMMYFUNCTION("""COMPUTED_VALUE"""),120.0)</f>
        <v>120</v>
      </c>
    </row>
    <row r="2931">
      <c r="A2931" s="1" t="str">
        <f t="shared" si="1"/>
        <v>EN P3960 183</v>
      </c>
      <c r="C2931" s="1" t="str">
        <f t="shared" si="2"/>
        <v>PT P3960</v>
      </c>
      <c r="E2931" s="1" t="str">
        <f>IFERROR(__xludf.DUMMYFUNCTION("SPLIT(A:A,"" "",TRUE,TRUE)"),"EN")</f>
        <v>EN</v>
      </c>
      <c r="F2931" s="1" t="str">
        <f>IFERROR(__xludf.DUMMYFUNCTION("""COMPUTED_VALUE"""),"P3960")</f>
        <v>P3960</v>
      </c>
      <c r="G2931" s="1">
        <f>IFERROR(__xludf.DUMMYFUNCTION("""COMPUTED_VALUE"""),183.0)</f>
        <v>183</v>
      </c>
    </row>
    <row r="2932">
      <c r="A2932" s="1" t="str">
        <f t="shared" si="1"/>
        <v>EN P5574 331</v>
      </c>
      <c r="C2932" s="1" t="str">
        <f t="shared" si="2"/>
        <v>PT P5574</v>
      </c>
      <c r="E2932" s="1" t="str">
        <f>IFERROR(__xludf.DUMMYFUNCTION("SPLIT(A:A,"" "",TRUE,TRUE)"),"EN")</f>
        <v>EN</v>
      </c>
      <c r="F2932" s="1" t="str">
        <f>IFERROR(__xludf.DUMMYFUNCTION("""COMPUTED_VALUE"""),"P5574")</f>
        <v>P5574</v>
      </c>
      <c r="G2932" s="1">
        <f>IFERROR(__xludf.DUMMYFUNCTION("""COMPUTED_VALUE"""),331.0)</f>
        <v>331</v>
      </c>
    </row>
    <row r="2933">
      <c r="A2933" s="1" t="str">
        <f t="shared" si="1"/>
        <v>EN P4111 116</v>
      </c>
      <c r="C2933" s="1" t="str">
        <f t="shared" si="2"/>
        <v>PT P4111</v>
      </c>
      <c r="E2933" s="1" t="str">
        <f>IFERROR(__xludf.DUMMYFUNCTION("SPLIT(A:A,"" "",TRUE,TRUE)"),"EN")</f>
        <v>EN</v>
      </c>
      <c r="F2933" s="1" t="str">
        <f>IFERROR(__xludf.DUMMYFUNCTION("""COMPUTED_VALUE"""),"P4111")</f>
        <v>P4111</v>
      </c>
      <c r="G2933" s="1">
        <f>IFERROR(__xludf.DUMMYFUNCTION("""COMPUTED_VALUE"""),116.0)</f>
        <v>116</v>
      </c>
    </row>
    <row r="2934">
      <c r="A2934" s="1" t="str">
        <f t="shared" si="1"/>
        <v>EN P5362 371</v>
      </c>
      <c r="C2934" s="1" t="str">
        <f t="shared" si="2"/>
        <v>PT P5362</v>
      </c>
      <c r="E2934" s="1" t="str">
        <f>IFERROR(__xludf.DUMMYFUNCTION("SPLIT(A:A,"" "",TRUE,TRUE)"),"EN")</f>
        <v>EN</v>
      </c>
      <c r="F2934" s="1" t="str">
        <f>IFERROR(__xludf.DUMMYFUNCTION("""COMPUTED_VALUE"""),"P5362")</f>
        <v>P5362</v>
      </c>
      <c r="G2934" s="1">
        <f>IFERROR(__xludf.DUMMYFUNCTION("""COMPUTED_VALUE"""),371.0)</f>
        <v>371</v>
      </c>
    </row>
    <row r="2935">
      <c r="A2935" s="1" t="str">
        <f t="shared" si="1"/>
        <v>EN P5387 235</v>
      </c>
      <c r="C2935" s="1" t="str">
        <f t="shared" si="2"/>
        <v>PT P5387</v>
      </c>
      <c r="E2935" s="1" t="str">
        <f>IFERROR(__xludf.DUMMYFUNCTION("SPLIT(A:A,"" "",TRUE,TRUE)"),"EN")</f>
        <v>EN</v>
      </c>
      <c r="F2935" s="1" t="str">
        <f>IFERROR(__xludf.DUMMYFUNCTION("""COMPUTED_VALUE"""),"P5387")</f>
        <v>P5387</v>
      </c>
      <c r="G2935" s="1">
        <f>IFERROR(__xludf.DUMMYFUNCTION("""COMPUTED_VALUE"""),235.0)</f>
        <v>235</v>
      </c>
    </row>
    <row r="2936">
      <c r="A2936" s="1" t="str">
        <f t="shared" si="1"/>
        <v>EN P73 8</v>
      </c>
      <c r="C2936" s="1" t="str">
        <f t="shared" si="2"/>
        <v>PT P73</v>
      </c>
      <c r="E2936" s="1" t="str">
        <f>IFERROR(__xludf.DUMMYFUNCTION("SPLIT(A:A,"" "",TRUE,TRUE)"),"EN")</f>
        <v>EN</v>
      </c>
      <c r="F2936" s="1" t="str">
        <f>IFERROR(__xludf.DUMMYFUNCTION("""COMPUTED_VALUE"""),"P73")</f>
        <v>P73</v>
      </c>
      <c r="G2936" s="1">
        <f>IFERROR(__xludf.DUMMYFUNCTION("""COMPUTED_VALUE"""),8.0)</f>
        <v>8</v>
      </c>
    </row>
    <row r="2937">
      <c r="A2937" s="1" t="str">
        <f t="shared" si="1"/>
        <v>EN P1954 176</v>
      </c>
      <c r="C2937" s="1" t="str">
        <f t="shared" si="2"/>
        <v>PT P1954</v>
      </c>
      <c r="E2937" s="1" t="str">
        <f>IFERROR(__xludf.DUMMYFUNCTION("SPLIT(A:A,"" "",TRUE,TRUE)"),"EN")</f>
        <v>EN</v>
      </c>
      <c r="F2937" s="1" t="str">
        <f>IFERROR(__xludf.DUMMYFUNCTION("""COMPUTED_VALUE"""),"P1954")</f>
        <v>P1954</v>
      </c>
      <c r="G2937" s="1">
        <f>IFERROR(__xludf.DUMMYFUNCTION("""COMPUTED_VALUE"""),176.0)</f>
        <v>176</v>
      </c>
    </row>
    <row r="2938">
      <c r="A2938" s="1" t="str">
        <f t="shared" si="1"/>
        <v>EN P1879 179</v>
      </c>
      <c r="C2938" s="1" t="str">
        <f t="shared" si="2"/>
        <v>PT P1879</v>
      </c>
      <c r="E2938" s="1" t="str">
        <f>IFERROR(__xludf.DUMMYFUNCTION("SPLIT(A:A,"" "",TRUE,TRUE)"),"EN")</f>
        <v>EN</v>
      </c>
      <c r="F2938" s="1" t="str">
        <f>IFERROR(__xludf.DUMMYFUNCTION("""COMPUTED_VALUE"""),"P1879")</f>
        <v>P1879</v>
      </c>
      <c r="G2938" s="1">
        <f>IFERROR(__xludf.DUMMYFUNCTION("""COMPUTED_VALUE"""),179.0)</f>
        <v>179</v>
      </c>
    </row>
    <row r="2939">
      <c r="A2939" s="1" t="str">
        <f t="shared" si="1"/>
        <v>EN P3236 202</v>
      </c>
      <c r="C2939" s="1" t="str">
        <f t="shared" si="2"/>
        <v>PT P3236</v>
      </c>
      <c r="E2939" s="1" t="str">
        <f>IFERROR(__xludf.DUMMYFUNCTION("SPLIT(A:A,"" "",TRUE,TRUE)"),"EN")</f>
        <v>EN</v>
      </c>
      <c r="F2939" s="1" t="str">
        <f>IFERROR(__xludf.DUMMYFUNCTION("""COMPUTED_VALUE"""),"P3236")</f>
        <v>P3236</v>
      </c>
      <c r="G2939" s="1">
        <f>IFERROR(__xludf.DUMMYFUNCTION("""COMPUTED_VALUE"""),202.0)</f>
        <v>202</v>
      </c>
    </row>
    <row r="2940">
      <c r="A2940" s="1" t="str">
        <f t="shared" si="1"/>
        <v>EN P4115 62</v>
      </c>
      <c r="C2940" s="1" t="str">
        <f t="shared" si="2"/>
        <v>PT P4115</v>
      </c>
      <c r="E2940" s="1" t="str">
        <f>IFERROR(__xludf.DUMMYFUNCTION("SPLIT(A:A,"" "",TRUE,TRUE)"),"EN")</f>
        <v>EN</v>
      </c>
      <c r="F2940" s="1" t="str">
        <f>IFERROR(__xludf.DUMMYFUNCTION("""COMPUTED_VALUE"""),"P4115")</f>
        <v>P4115</v>
      </c>
      <c r="G2940" s="1">
        <f>IFERROR(__xludf.DUMMYFUNCTION("""COMPUTED_VALUE"""),62.0)</f>
        <v>62</v>
      </c>
    </row>
    <row r="2941">
      <c r="A2941" s="1" t="str">
        <f t="shared" si="1"/>
        <v>EN P2484 30</v>
      </c>
      <c r="C2941" s="1" t="str">
        <f t="shared" si="2"/>
        <v>PT P2484</v>
      </c>
      <c r="E2941" s="1" t="str">
        <f>IFERROR(__xludf.DUMMYFUNCTION("SPLIT(A:A,"" "",TRUE,TRUE)"),"EN")</f>
        <v>EN</v>
      </c>
      <c r="F2941" s="1" t="str">
        <f>IFERROR(__xludf.DUMMYFUNCTION("""COMPUTED_VALUE"""),"P2484")</f>
        <v>P2484</v>
      </c>
      <c r="G2941" s="1">
        <f>IFERROR(__xludf.DUMMYFUNCTION("""COMPUTED_VALUE"""),30.0)</f>
        <v>30</v>
      </c>
    </row>
    <row r="2942">
      <c r="A2942" s="1" t="str">
        <f t="shared" si="1"/>
        <v>EN P1683 369</v>
      </c>
      <c r="C2942" s="1" t="str">
        <f t="shared" si="2"/>
        <v>PT P1683</v>
      </c>
      <c r="E2942" s="1" t="str">
        <f>IFERROR(__xludf.DUMMYFUNCTION("SPLIT(A:A,"" "",TRUE,TRUE)"),"EN")</f>
        <v>EN</v>
      </c>
      <c r="F2942" s="1" t="str">
        <f>IFERROR(__xludf.DUMMYFUNCTION("""COMPUTED_VALUE"""),"P1683")</f>
        <v>P1683</v>
      </c>
      <c r="G2942" s="1">
        <f>IFERROR(__xludf.DUMMYFUNCTION("""COMPUTED_VALUE"""),369.0)</f>
        <v>369</v>
      </c>
    </row>
    <row r="2943">
      <c r="A2943" s="1" t="str">
        <f t="shared" si="1"/>
        <v>EN P2568 386</v>
      </c>
      <c r="C2943" s="1" t="str">
        <f t="shared" si="2"/>
        <v>PT P2568</v>
      </c>
      <c r="E2943" s="1" t="str">
        <f>IFERROR(__xludf.DUMMYFUNCTION("SPLIT(A:A,"" "",TRUE,TRUE)"),"EN")</f>
        <v>EN</v>
      </c>
      <c r="F2943" s="1" t="str">
        <f>IFERROR(__xludf.DUMMYFUNCTION("""COMPUTED_VALUE"""),"P2568")</f>
        <v>P2568</v>
      </c>
      <c r="G2943" s="1">
        <f>IFERROR(__xludf.DUMMYFUNCTION("""COMPUTED_VALUE"""),386.0)</f>
        <v>386</v>
      </c>
    </row>
    <row r="2944">
      <c r="A2944" s="1" t="str">
        <f t="shared" si="1"/>
        <v>EN P5611 81</v>
      </c>
      <c r="C2944" s="1" t="str">
        <f t="shared" si="2"/>
        <v>PT P5611</v>
      </c>
      <c r="E2944" s="1" t="str">
        <f>IFERROR(__xludf.DUMMYFUNCTION("SPLIT(A:A,"" "",TRUE,TRUE)"),"EN")</f>
        <v>EN</v>
      </c>
      <c r="F2944" s="1" t="str">
        <f>IFERROR(__xludf.DUMMYFUNCTION("""COMPUTED_VALUE"""),"P5611")</f>
        <v>P5611</v>
      </c>
      <c r="G2944" s="1">
        <f>IFERROR(__xludf.DUMMYFUNCTION("""COMPUTED_VALUE"""),81.0)</f>
        <v>81</v>
      </c>
    </row>
    <row r="2945">
      <c r="A2945" s="1" t="str">
        <f t="shared" si="1"/>
        <v>EN P1110 191</v>
      </c>
      <c r="C2945" s="1" t="str">
        <f t="shared" si="2"/>
        <v>PT P1110</v>
      </c>
      <c r="E2945" s="1" t="str">
        <f>IFERROR(__xludf.DUMMYFUNCTION("SPLIT(A:A,"" "",TRUE,TRUE)"),"EN")</f>
        <v>EN</v>
      </c>
      <c r="F2945" s="1" t="str">
        <f>IFERROR(__xludf.DUMMYFUNCTION("""COMPUTED_VALUE"""),"P1110")</f>
        <v>P1110</v>
      </c>
      <c r="G2945" s="1">
        <f>IFERROR(__xludf.DUMMYFUNCTION("""COMPUTED_VALUE"""),191.0)</f>
        <v>191</v>
      </c>
    </row>
    <row r="2946">
      <c r="A2946" s="1" t="str">
        <f t="shared" si="1"/>
        <v>EN P296 328</v>
      </c>
      <c r="C2946" s="1" t="str">
        <f t="shared" si="2"/>
        <v>PT P296</v>
      </c>
      <c r="E2946" s="1" t="str">
        <f>IFERROR(__xludf.DUMMYFUNCTION("SPLIT(A:A,"" "",TRUE,TRUE)"),"EN")</f>
        <v>EN</v>
      </c>
      <c r="F2946" s="1" t="str">
        <f>IFERROR(__xludf.DUMMYFUNCTION("""COMPUTED_VALUE"""),"P296")</f>
        <v>P296</v>
      </c>
      <c r="G2946" s="1">
        <f>IFERROR(__xludf.DUMMYFUNCTION("""COMPUTED_VALUE"""),328.0)</f>
        <v>328</v>
      </c>
    </row>
    <row r="2947">
      <c r="A2947" s="1" t="str">
        <f t="shared" si="1"/>
        <v>EN P81 200</v>
      </c>
      <c r="C2947" s="1" t="str">
        <f t="shared" si="2"/>
        <v>PT P81</v>
      </c>
      <c r="E2947" s="1" t="str">
        <f>IFERROR(__xludf.DUMMYFUNCTION("SPLIT(A:A,"" "",TRUE,TRUE)"),"EN")</f>
        <v>EN</v>
      </c>
      <c r="F2947" s="1" t="str">
        <f>IFERROR(__xludf.DUMMYFUNCTION("""COMPUTED_VALUE"""),"P81")</f>
        <v>P81</v>
      </c>
      <c r="G2947" s="1">
        <f>IFERROR(__xludf.DUMMYFUNCTION("""COMPUTED_VALUE"""),200.0)</f>
        <v>200</v>
      </c>
    </row>
    <row r="2948">
      <c r="A2948" s="1" t="str">
        <f t="shared" si="1"/>
        <v>EN P88 142</v>
      </c>
      <c r="C2948" s="1" t="str">
        <f t="shared" si="2"/>
        <v>PT P88</v>
      </c>
      <c r="E2948" s="1" t="str">
        <f>IFERROR(__xludf.DUMMYFUNCTION("SPLIT(A:A,"" "",TRUE,TRUE)"),"EN")</f>
        <v>EN</v>
      </c>
      <c r="F2948" s="1" t="str">
        <f>IFERROR(__xludf.DUMMYFUNCTION("""COMPUTED_VALUE"""),"P88")</f>
        <v>P88</v>
      </c>
      <c r="G2948" s="1">
        <f>IFERROR(__xludf.DUMMYFUNCTION("""COMPUTED_VALUE"""),142.0)</f>
        <v>142</v>
      </c>
    </row>
    <row r="2949">
      <c r="A2949" s="1" t="str">
        <f t="shared" si="1"/>
        <v>EN P5736 198</v>
      </c>
      <c r="C2949" s="1" t="str">
        <f t="shared" si="2"/>
        <v>PT P5736</v>
      </c>
      <c r="E2949" s="1" t="str">
        <f>IFERROR(__xludf.DUMMYFUNCTION("SPLIT(A:A,"" "",TRUE,TRUE)"),"EN")</f>
        <v>EN</v>
      </c>
      <c r="F2949" s="1" t="str">
        <f>IFERROR(__xludf.DUMMYFUNCTION("""COMPUTED_VALUE"""),"P5736")</f>
        <v>P5736</v>
      </c>
      <c r="G2949" s="1">
        <f>IFERROR(__xludf.DUMMYFUNCTION("""COMPUTED_VALUE"""),198.0)</f>
        <v>198</v>
      </c>
    </row>
    <row r="2950">
      <c r="A2950" s="1" t="str">
        <f t="shared" si="1"/>
        <v>EN P4702 99</v>
      </c>
      <c r="C2950" s="1" t="str">
        <f t="shared" si="2"/>
        <v>PT P4702</v>
      </c>
      <c r="E2950" s="1" t="str">
        <f>IFERROR(__xludf.DUMMYFUNCTION("SPLIT(A:A,"" "",TRUE,TRUE)"),"EN")</f>
        <v>EN</v>
      </c>
      <c r="F2950" s="1" t="str">
        <f>IFERROR(__xludf.DUMMYFUNCTION("""COMPUTED_VALUE"""),"P4702")</f>
        <v>P4702</v>
      </c>
      <c r="G2950" s="1">
        <f>IFERROR(__xludf.DUMMYFUNCTION("""COMPUTED_VALUE"""),99.0)</f>
        <v>99</v>
      </c>
    </row>
    <row r="2951">
      <c r="A2951" s="1" t="str">
        <f t="shared" si="1"/>
        <v>EN P1146 39</v>
      </c>
      <c r="C2951" s="1" t="str">
        <f t="shared" si="2"/>
        <v>PT P1146</v>
      </c>
      <c r="E2951" s="1" t="str">
        <f>IFERROR(__xludf.DUMMYFUNCTION("SPLIT(A:A,"" "",TRUE,TRUE)"),"EN")</f>
        <v>EN</v>
      </c>
      <c r="F2951" s="1" t="str">
        <f>IFERROR(__xludf.DUMMYFUNCTION("""COMPUTED_VALUE"""),"P1146")</f>
        <v>P1146</v>
      </c>
      <c r="G2951" s="1">
        <f>IFERROR(__xludf.DUMMYFUNCTION("""COMPUTED_VALUE"""),39.0)</f>
        <v>39</v>
      </c>
    </row>
    <row r="2952">
      <c r="A2952" s="1" t="str">
        <f t="shared" si="1"/>
        <v>EN P2447 157</v>
      </c>
      <c r="C2952" s="1" t="str">
        <f t="shared" si="2"/>
        <v>PT P2447</v>
      </c>
      <c r="E2952" s="1" t="str">
        <f>IFERROR(__xludf.DUMMYFUNCTION("SPLIT(A:A,"" "",TRUE,TRUE)"),"EN")</f>
        <v>EN</v>
      </c>
      <c r="F2952" s="1" t="str">
        <f>IFERROR(__xludf.DUMMYFUNCTION("""COMPUTED_VALUE"""),"P2447")</f>
        <v>P2447</v>
      </c>
      <c r="G2952" s="1">
        <f>IFERROR(__xludf.DUMMYFUNCTION("""COMPUTED_VALUE"""),157.0)</f>
        <v>157</v>
      </c>
    </row>
    <row r="2953">
      <c r="A2953" s="1" t="str">
        <f t="shared" si="1"/>
        <v>EN P5718 303</v>
      </c>
      <c r="C2953" s="1" t="str">
        <f t="shared" si="2"/>
        <v>PT P5718</v>
      </c>
      <c r="E2953" s="1" t="str">
        <f>IFERROR(__xludf.DUMMYFUNCTION("SPLIT(A:A,"" "",TRUE,TRUE)"),"EN")</f>
        <v>EN</v>
      </c>
      <c r="F2953" s="1" t="str">
        <f>IFERROR(__xludf.DUMMYFUNCTION("""COMPUTED_VALUE"""),"P5718")</f>
        <v>P5718</v>
      </c>
      <c r="G2953" s="1">
        <f>IFERROR(__xludf.DUMMYFUNCTION("""COMPUTED_VALUE"""),303.0)</f>
        <v>303</v>
      </c>
    </row>
    <row r="2954">
      <c r="A2954" s="1" t="str">
        <f t="shared" si="1"/>
        <v>EN P2450 90</v>
      </c>
      <c r="C2954" s="1" t="str">
        <f t="shared" si="2"/>
        <v>PT P2450</v>
      </c>
      <c r="E2954" s="1" t="str">
        <f>IFERROR(__xludf.DUMMYFUNCTION("SPLIT(A:A,"" "",TRUE,TRUE)"),"EN")</f>
        <v>EN</v>
      </c>
      <c r="F2954" s="1" t="str">
        <f>IFERROR(__xludf.DUMMYFUNCTION("""COMPUTED_VALUE"""),"P2450")</f>
        <v>P2450</v>
      </c>
      <c r="G2954" s="1">
        <f>IFERROR(__xludf.DUMMYFUNCTION("""COMPUTED_VALUE"""),90.0)</f>
        <v>90</v>
      </c>
    </row>
    <row r="2955">
      <c r="A2955" s="1" t="str">
        <f t="shared" si="1"/>
        <v>EN P1852 326</v>
      </c>
      <c r="C2955" s="1" t="str">
        <f t="shared" si="2"/>
        <v>PT P1852</v>
      </c>
      <c r="E2955" s="1" t="str">
        <f>IFERROR(__xludf.DUMMYFUNCTION("SPLIT(A:A,"" "",TRUE,TRUE)"),"EN")</f>
        <v>EN</v>
      </c>
      <c r="F2955" s="1" t="str">
        <f>IFERROR(__xludf.DUMMYFUNCTION("""COMPUTED_VALUE"""),"P1852")</f>
        <v>P1852</v>
      </c>
      <c r="G2955" s="1">
        <f>IFERROR(__xludf.DUMMYFUNCTION("""COMPUTED_VALUE"""),326.0)</f>
        <v>326</v>
      </c>
    </row>
    <row r="2956">
      <c r="A2956" s="1" t="str">
        <f t="shared" si="1"/>
        <v>EN P3943 6</v>
      </c>
      <c r="C2956" s="1" t="str">
        <f t="shared" si="2"/>
        <v>PT P3943</v>
      </c>
      <c r="E2956" s="1" t="str">
        <f>IFERROR(__xludf.DUMMYFUNCTION("SPLIT(A:A,"" "",TRUE,TRUE)"),"EN")</f>
        <v>EN</v>
      </c>
      <c r="F2956" s="1" t="str">
        <f>IFERROR(__xludf.DUMMYFUNCTION("""COMPUTED_VALUE"""),"P3943")</f>
        <v>P3943</v>
      </c>
      <c r="G2956" s="1">
        <f>IFERROR(__xludf.DUMMYFUNCTION("""COMPUTED_VALUE"""),6.0)</f>
        <v>6</v>
      </c>
    </row>
    <row r="2957">
      <c r="A2957" s="1" t="str">
        <f t="shared" si="1"/>
        <v>EN P4373 134</v>
      </c>
      <c r="C2957" s="1" t="str">
        <f t="shared" si="2"/>
        <v>PT P4373</v>
      </c>
      <c r="E2957" s="1" t="str">
        <f>IFERROR(__xludf.DUMMYFUNCTION("SPLIT(A:A,"" "",TRUE,TRUE)"),"EN")</f>
        <v>EN</v>
      </c>
      <c r="F2957" s="1" t="str">
        <f>IFERROR(__xludf.DUMMYFUNCTION("""COMPUTED_VALUE"""),"P4373")</f>
        <v>P4373</v>
      </c>
      <c r="G2957" s="1">
        <f>IFERROR(__xludf.DUMMYFUNCTION("""COMPUTED_VALUE"""),134.0)</f>
        <v>134</v>
      </c>
    </row>
    <row r="2958">
      <c r="A2958" s="1" t="str">
        <f t="shared" si="1"/>
        <v>EN P235 202</v>
      </c>
      <c r="C2958" s="1" t="str">
        <f t="shared" si="2"/>
        <v>PT P235</v>
      </c>
      <c r="E2958" s="1" t="str">
        <f>IFERROR(__xludf.DUMMYFUNCTION("SPLIT(A:A,"" "",TRUE,TRUE)"),"EN")</f>
        <v>EN</v>
      </c>
      <c r="F2958" s="1" t="str">
        <f>IFERROR(__xludf.DUMMYFUNCTION("""COMPUTED_VALUE"""),"P235")</f>
        <v>P235</v>
      </c>
      <c r="G2958" s="1">
        <f>IFERROR(__xludf.DUMMYFUNCTION("""COMPUTED_VALUE"""),202.0)</f>
        <v>202</v>
      </c>
    </row>
    <row r="2959">
      <c r="A2959" s="1" t="str">
        <f t="shared" si="1"/>
        <v>EN P1541 350</v>
      </c>
      <c r="C2959" s="1" t="str">
        <f t="shared" si="2"/>
        <v>PT P1541</v>
      </c>
      <c r="E2959" s="1" t="str">
        <f>IFERROR(__xludf.DUMMYFUNCTION("SPLIT(A:A,"" "",TRUE,TRUE)"),"EN")</f>
        <v>EN</v>
      </c>
      <c r="F2959" s="1" t="str">
        <f>IFERROR(__xludf.DUMMYFUNCTION("""COMPUTED_VALUE"""),"P1541")</f>
        <v>P1541</v>
      </c>
      <c r="G2959" s="1">
        <f>IFERROR(__xludf.DUMMYFUNCTION("""COMPUTED_VALUE"""),350.0)</f>
        <v>350</v>
      </c>
    </row>
    <row r="2960">
      <c r="A2960" s="1" t="str">
        <f t="shared" si="1"/>
        <v>EN P3264 306</v>
      </c>
      <c r="C2960" s="1" t="str">
        <f t="shared" si="2"/>
        <v>PT P3264</v>
      </c>
      <c r="E2960" s="1" t="str">
        <f>IFERROR(__xludf.DUMMYFUNCTION("SPLIT(A:A,"" "",TRUE,TRUE)"),"EN")</f>
        <v>EN</v>
      </c>
      <c r="F2960" s="1" t="str">
        <f>IFERROR(__xludf.DUMMYFUNCTION("""COMPUTED_VALUE"""),"P3264")</f>
        <v>P3264</v>
      </c>
      <c r="G2960" s="1">
        <f>IFERROR(__xludf.DUMMYFUNCTION("""COMPUTED_VALUE"""),306.0)</f>
        <v>306</v>
      </c>
    </row>
    <row r="2961">
      <c r="A2961" s="1" t="str">
        <f t="shared" si="1"/>
        <v>EN P1273 184</v>
      </c>
      <c r="C2961" s="1" t="str">
        <f t="shared" si="2"/>
        <v>PT P1273</v>
      </c>
      <c r="E2961" s="1" t="str">
        <f>IFERROR(__xludf.DUMMYFUNCTION("SPLIT(A:A,"" "",TRUE,TRUE)"),"EN")</f>
        <v>EN</v>
      </c>
      <c r="F2961" s="1" t="str">
        <f>IFERROR(__xludf.DUMMYFUNCTION("""COMPUTED_VALUE"""),"P1273")</f>
        <v>P1273</v>
      </c>
      <c r="G2961" s="1">
        <f>IFERROR(__xludf.DUMMYFUNCTION("""COMPUTED_VALUE"""),184.0)</f>
        <v>184</v>
      </c>
    </row>
    <row r="2962">
      <c r="A2962" s="1" t="str">
        <f t="shared" si="1"/>
        <v>EN P3548 219</v>
      </c>
      <c r="C2962" s="1" t="str">
        <f t="shared" si="2"/>
        <v>PT P3548</v>
      </c>
      <c r="E2962" s="1" t="str">
        <f>IFERROR(__xludf.DUMMYFUNCTION("SPLIT(A:A,"" "",TRUE,TRUE)"),"EN")</f>
        <v>EN</v>
      </c>
      <c r="F2962" s="1" t="str">
        <f>IFERROR(__xludf.DUMMYFUNCTION("""COMPUTED_VALUE"""),"P3548")</f>
        <v>P3548</v>
      </c>
      <c r="G2962" s="1">
        <f>IFERROR(__xludf.DUMMYFUNCTION("""COMPUTED_VALUE"""),219.0)</f>
        <v>219</v>
      </c>
    </row>
    <row r="2963">
      <c r="A2963" s="1" t="str">
        <f t="shared" si="1"/>
        <v>EN P4780 389</v>
      </c>
      <c r="C2963" s="1" t="str">
        <f t="shared" si="2"/>
        <v>PT P4780</v>
      </c>
      <c r="E2963" s="1" t="str">
        <f>IFERROR(__xludf.DUMMYFUNCTION("SPLIT(A:A,"" "",TRUE,TRUE)"),"EN")</f>
        <v>EN</v>
      </c>
      <c r="F2963" s="1" t="str">
        <f>IFERROR(__xludf.DUMMYFUNCTION("""COMPUTED_VALUE"""),"P4780")</f>
        <v>P4780</v>
      </c>
      <c r="G2963" s="1">
        <f>IFERROR(__xludf.DUMMYFUNCTION("""COMPUTED_VALUE"""),389.0)</f>
        <v>389</v>
      </c>
    </row>
    <row r="2964">
      <c r="A2964" s="1" t="str">
        <f t="shared" si="1"/>
        <v>EN P2013 134</v>
      </c>
      <c r="C2964" s="1" t="str">
        <f t="shared" si="2"/>
        <v>PT P2013</v>
      </c>
      <c r="E2964" s="1" t="str">
        <f>IFERROR(__xludf.DUMMYFUNCTION("SPLIT(A:A,"" "",TRUE,TRUE)"),"EN")</f>
        <v>EN</v>
      </c>
      <c r="F2964" s="1" t="str">
        <f>IFERROR(__xludf.DUMMYFUNCTION("""COMPUTED_VALUE"""),"P2013")</f>
        <v>P2013</v>
      </c>
      <c r="G2964" s="1">
        <f>IFERROR(__xludf.DUMMYFUNCTION("""COMPUTED_VALUE"""),134.0)</f>
        <v>134</v>
      </c>
    </row>
    <row r="2965">
      <c r="A2965" s="1" t="str">
        <f t="shared" si="1"/>
        <v>EN P4011 73</v>
      </c>
      <c r="C2965" s="1" t="str">
        <f t="shared" si="2"/>
        <v>PT P4011</v>
      </c>
      <c r="E2965" s="1" t="str">
        <f>IFERROR(__xludf.DUMMYFUNCTION("SPLIT(A:A,"" "",TRUE,TRUE)"),"EN")</f>
        <v>EN</v>
      </c>
      <c r="F2965" s="1" t="str">
        <f>IFERROR(__xludf.DUMMYFUNCTION("""COMPUTED_VALUE"""),"P4011")</f>
        <v>P4011</v>
      </c>
      <c r="G2965" s="1">
        <f>IFERROR(__xludf.DUMMYFUNCTION("""COMPUTED_VALUE"""),73.0)</f>
        <v>73</v>
      </c>
    </row>
    <row r="2966">
      <c r="A2966" s="1" t="str">
        <f t="shared" si="1"/>
        <v>EN P2457 267</v>
      </c>
      <c r="C2966" s="1" t="str">
        <f t="shared" si="2"/>
        <v>PT P2457</v>
      </c>
      <c r="E2966" s="1" t="str">
        <f>IFERROR(__xludf.DUMMYFUNCTION("SPLIT(A:A,"" "",TRUE,TRUE)"),"EN")</f>
        <v>EN</v>
      </c>
      <c r="F2966" s="1" t="str">
        <f>IFERROR(__xludf.DUMMYFUNCTION("""COMPUTED_VALUE"""),"P2457")</f>
        <v>P2457</v>
      </c>
      <c r="G2966" s="1">
        <f>IFERROR(__xludf.DUMMYFUNCTION("""COMPUTED_VALUE"""),267.0)</f>
        <v>267</v>
      </c>
    </row>
    <row r="2967">
      <c r="A2967" s="1" t="str">
        <f t="shared" si="1"/>
        <v>EN P3234 330</v>
      </c>
      <c r="C2967" s="1" t="str">
        <f t="shared" si="2"/>
        <v>PT P3234</v>
      </c>
      <c r="E2967" s="1" t="str">
        <f>IFERROR(__xludf.DUMMYFUNCTION("SPLIT(A:A,"" "",TRUE,TRUE)"),"EN")</f>
        <v>EN</v>
      </c>
      <c r="F2967" s="1" t="str">
        <f>IFERROR(__xludf.DUMMYFUNCTION("""COMPUTED_VALUE"""),"P3234")</f>
        <v>P3234</v>
      </c>
      <c r="G2967" s="1">
        <f>IFERROR(__xludf.DUMMYFUNCTION("""COMPUTED_VALUE"""),330.0)</f>
        <v>330</v>
      </c>
    </row>
    <row r="2968">
      <c r="A2968" s="1" t="str">
        <f t="shared" si="1"/>
        <v>EN P451 132</v>
      </c>
      <c r="C2968" s="1" t="str">
        <f t="shared" si="2"/>
        <v>PT P451</v>
      </c>
      <c r="E2968" s="1" t="str">
        <f>IFERROR(__xludf.DUMMYFUNCTION("SPLIT(A:A,"" "",TRUE,TRUE)"),"EN")</f>
        <v>EN</v>
      </c>
      <c r="F2968" s="1" t="str">
        <f>IFERROR(__xludf.DUMMYFUNCTION("""COMPUTED_VALUE"""),"P451")</f>
        <v>P451</v>
      </c>
      <c r="G2968" s="1">
        <f>IFERROR(__xludf.DUMMYFUNCTION("""COMPUTED_VALUE"""),132.0)</f>
        <v>132</v>
      </c>
    </row>
    <row r="2969">
      <c r="A2969" s="1" t="str">
        <f t="shared" si="1"/>
        <v>EN P674 39</v>
      </c>
      <c r="C2969" s="1" t="str">
        <f t="shared" si="2"/>
        <v>PT P674</v>
      </c>
      <c r="E2969" s="1" t="str">
        <f>IFERROR(__xludf.DUMMYFUNCTION("SPLIT(A:A,"" "",TRUE,TRUE)"),"EN")</f>
        <v>EN</v>
      </c>
      <c r="F2969" s="1" t="str">
        <f>IFERROR(__xludf.DUMMYFUNCTION("""COMPUTED_VALUE"""),"P674")</f>
        <v>P674</v>
      </c>
      <c r="G2969" s="1">
        <f>IFERROR(__xludf.DUMMYFUNCTION("""COMPUTED_VALUE"""),39.0)</f>
        <v>39</v>
      </c>
    </row>
    <row r="2970">
      <c r="A2970" s="1" t="str">
        <f t="shared" si="1"/>
        <v>EN P141 195</v>
      </c>
      <c r="C2970" s="1" t="str">
        <f t="shared" si="2"/>
        <v>PT P141</v>
      </c>
      <c r="E2970" s="1" t="str">
        <f>IFERROR(__xludf.DUMMYFUNCTION("SPLIT(A:A,"" "",TRUE,TRUE)"),"EN")</f>
        <v>EN</v>
      </c>
      <c r="F2970" s="1" t="str">
        <f>IFERROR(__xludf.DUMMYFUNCTION("""COMPUTED_VALUE"""),"P141")</f>
        <v>P141</v>
      </c>
      <c r="G2970" s="1">
        <f>IFERROR(__xludf.DUMMYFUNCTION("""COMPUTED_VALUE"""),195.0)</f>
        <v>195</v>
      </c>
    </row>
    <row r="2971">
      <c r="A2971" s="1" t="str">
        <f t="shared" si="1"/>
        <v>EN P1410 75</v>
      </c>
      <c r="C2971" s="1" t="str">
        <f t="shared" si="2"/>
        <v>PT P1410</v>
      </c>
      <c r="E2971" s="1" t="str">
        <f>IFERROR(__xludf.DUMMYFUNCTION("SPLIT(A:A,"" "",TRUE,TRUE)"),"EN")</f>
        <v>EN</v>
      </c>
      <c r="F2971" s="1" t="str">
        <f>IFERROR(__xludf.DUMMYFUNCTION("""COMPUTED_VALUE"""),"P1410")</f>
        <v>P1410</v>
      </c>
      <c r="G2971" s="1">
        <f>IFERROR(__xludf.DUMMYFUNCTION("""COMPUTED_VALUE"""),75.0)</f>
        <v>75</v>
      </c>
    </row>
    <row r="2972">
      <c r="A2972" s="1" t="str">
        <f t="shared" si="1"/>
        <v>EN P825 317</v>
      </c>
      <c r="C2972" s="1" t="str">
        <f t="shared" si="2"/>
        <v>PT P825</v>
      </c>
      <c r="E2972" s="1" t="str">
        <f>IFERROR(__xludf.DUMMYFUNCTION("SPLIT(A:A,"" "",TRUE,TRUE)"),"EN")</f>
        <v>EN</v>
      </c>
      <c r="F2972" s="1" t="str">
        <f>IFERROR(__xludf.DUMMYFUNCTION("""COMPUTED_VALUE"""),"P825")</f>
        <v>P825</v>
      </c>
      <c r="G2972" s="1">
        <f>IFERROR(__xludf.DUMMYFUNCTION("""COMPUTED_VALUE"""),317.0)</f>
        <v>317</v>
      </c>
    </row>
    <row r="2973">
      <c r="A2973" s="1" t="str">
        <f t="shared" si="1"/>
        <v>EN P5720 218</v>
      </c>
      <c r="C2973" s="1" t="str">
        <f t="shared" si="2"/>
        <v>PT P5720</v>
      </c>
      <c r="E2973" s="1" t="str">
        <f>IFERROR(__xludf.DUMMYFUNCTION("SPLIT(A:A,"" "",TRUE,TRUE)"),"EN")</f>
        <v>EN</v>
      </c>
      <c r="F2973" s="1" t="str">
        <f>IFERROR(__xludf.DUMMYFUNCTION("""COMPUTED_VALUE"""),"P5720")</f>
        <v>P5720</v>
      </c>
      <c r="G2973" s="1">
        <f>IFERROR(__xludf.DUMMYFUNCTION("""COMPUTED_VALUE"""),218.0)</f>
        <v>218</v>
      </c>
    </row>
    <row r="2974">
      <c r="A2974" s="1" t="str">
        <f t="shared" si="1"/>
        <v>EN P2221 74</v>
      </c>
      <c r="C2974" s="1" t="str">
        <f t="shared" si="2"/>
        <v>PT P2221</v>
      </c>
      <c r="E2974" s="1" t="str">
        <f>IFERROR(__xludf.DUMMYFUNCTION("SPLIT(A:A,"" "",TRUE,TRUE)"),"EN")</f>
        <v>EN</v>
      </c>
      <c r="F2974" s="1" t="str">
        <f>IFERROR(__xludf.DUMMYFUNCTION("""COMPUTED_VALUE"""),"P2221")</f>
        <v>P2221</v>
      </c>
      <c r="G2974" s="1">
        <f>IFERROR(__xludf.DUMMYFUNCTION("""COMPUTED_VALUE"""),74.0)</f>
        <v>74</v>
      </c>
    </row>
    <row r="2975">
      <c r="A2975" s="1" t="str">
        <f t="shared" si="1"/>
        <v>EN P1717 343</v>
      </c>
      <c r="C2975" s="1" t="str">
        <f t="shared" si="2"/>
        <v>PT P1717</v>
      </c>
      <c r="E2975" s="1" t="str">
        <f>IFERROR(__xludf.DUMMYFUNCTION("SPLIT(A:A,"" "",TRUE,TRUE)"),"EN")</f>
        <v>EN</v>
      </c>
      <c r="F2975" s="1" t="str">
        <f>IFERROR(__xludf.DUMMYFUNCTION("""COMPUTED_VALUE"""),"P1717")</f>
        <v>P1717</v>
      </c>
      <c r="G2975" s="1">
        <f>IFERROR(__xludf.DUMMYFUNCTION("""COMPUTED_VALUE"""),343.0)</f>
        <v>343</v>
      </c>
    </row>
    <row r="2976">
      <c r="A2976" s="1" t="str">
        <f t="shared" si="1"/>
        <v>EN P3116 25</v>
      </c>
      <c r="C2976" s="1" t="str">
        <f t="shared" si="2"/>
        <v>PT P3116</v>
      </c>
      <c r="E2976" s="1" t="str">
        <f>IFERROR(__xludf.DUMMYFUNCTION("SPLIT(A:A,"" "",TRUE,TRUE)"),"EN")</f>
        <v>EN</v>
      </c>
      <c r="F2976" s="1" t="str">
        <f>IFERROR(__xludf.DUMMYFUNCTION("""COMPUTED_VALUE"""),"P3116")</f>
        <v>P3116</v>
      </c>
      <c r="G2976" s="1">
        <f>IFERROR(__xludf.DUMMYFUNCTION("""COMPUTED_VALUE"""),25.0)</f>
        <v>25</v>
      </c>
    </row>
    <row r="2977">
      <c r="A2977" s="1" t="str">
        <f t="shared" si="1"/>
        <v>EN P5466 344</v>
      </c>
      <c r="C2977" s="1" t="str">
        <f t="shared" si="2"/>
        <v>PT P5466</v>
      </c>
      <c r="E2977" s="1" t="str">
        <f>IFERROR(__xludf.DUMMYFUNCTION("SPLIT(A:A,"" "",TRUE,TRUE)"),"EN")</f>
        <v>EN</v>
      </c>
      <c r="F2977" s="1" t="str">
        <f>IFERROR(__xludf.DUMMYFUNCTION("""COMPUTED_VALUE"""),"P5466")</f>
        <v>P5466</v>
      </c>
      <c r="G2977" s="1">
        <f>IFERROR(__xludf.DUMMYFUNCTION("""COMPUTED_VALUE"""),344.0)</f>
        <v>344</v>
      </c>
    </row>
    <row r="2978">
      <c r="A2978" s="1" t="str">
        <f t="shared" si="1"/>
        <v>EN P516 74</v>
      </c>
      <c r="C2978" s="1" t="str">
        <f t="shared" si="2"/>
        <v>PT P516</v>
      </c>
      <c r="E2978" s="1" t="str">
        <f>IFERROR(__xludf.DUMMYFUNCTION("SPLIT(A:A,"" "",TRUE,TRUE)"),"EN")</f>
        <v>EN</v>
      </c>
      <c r="F2978" s="1" t="str">
        <f>IFERROR(__xludf.DUMMYFUNCTION("""COMPUTED_VALUE"""),"P516")</f>
        <v>P516</v>
      </c>
      <c r="G2978" s="1">
        <f>IFERROR(__xludf.DUMMYFUNCTION("""COMPUTED_VALUE"""),74.0)</f>
        <v>74</v>
      </c>
    </row>
    <row r="2979">
      <c r="A2979" s="1" t="str">
        <f t="shared" si="1"/>
        <v>EN P3816 168</v>
      </c>
      <c r="C2979" s="1" t="str">
        <f t="shared" si="2"/>
        <v>PT P3816</v>
      </c>
      <c r="E2979" s="1" t="str">
        <f>IFERROR(__xludf.DUMMYFUNCTION("SPLIT(A:A,"" "",TRUE,TRUE)"),"EN")</f>
        <v>EN</v>
      </c>
      <c r="F2979" s="1" t="str">
        <f>IFERROR(__xludf.DUMMYFUNCTION("""COMPUTED_VALUE"""),"P3816")</f>
        <v>P3816</v>
      </c>
      <c r="G2979" s="1">
        <f>IFERROR(__xludf.DUMMYFUNCTION("""COMPUTED_VALUE"""),168.0)</f>
        <v>168</v>
      </c>
    </row>
    <row r="2980">
      <c r="A2980" s="1" t="str">
        <f t="shared" si="1"/>
        <v>EN P3559 326</v>
      </c>
      <c r="C2980" s="1" t="str">
        <f t="shared" si="2"/>
        <v>PT P3559</v>
      </c>
      <c r="E2980" s="1" t="str">
        <f>IFERROR(__xludf.DUMMYFUNCTION("SPLIT(A:A,"" "",TRUE,TRUE)"),"EN")</f>
        <v>EN</v>
      </c>
      <c r="F2980" s="1" t="str">
        <f>IFERROR(__xludf.DUMMYFUNCTION("""COMPUTED_VALUE"""),"P3559")</f>
        <v>P3559</v>
      </c>
      <c r="G2980" s="1">
        <f>IFERROR(__xludf.DUMMYFUNCTION("""COMPUTED_VALUE"""),326.0)</f>
        <v>326</v>
      </c>
    </row>
    <row r="2981">
      <c r="A2981" s="1" t="str">
        <f t="shared" si="1"/>
        <v>EN P2910 239</v>
      </c>
      <c r="C2981" s="1" t="str">
        <f t="shared" si="2"/>
        <v>PT P2910</v>
      </c>
      <c r="E2981" s="1" t="str">
        <f>IFERROR(__xludf.DUMMYFUNCTION("SPLIT(A:A,"" "",TRUE,TRUE)"),"EN")</f>
        <v>EN</v>
      </c>
      <c r="F2981" s="1" t="str">
        <f>IFERROR(__xludf.DUMMYFUNCTION("""COMPUTED_VALUE"""),"P2910")</f>
        <v>P2910</v>
      </c>
      <c r="G2981" s="1">
        <f>IFERROR(__xludf.DUMMYFUNCTION("""COMPUTED_VALUE"""),239.0)</f>
        <v>239</v>
      </c>
    </row>
    <row r="2982">
      <c r="A2982" s="1" t="str">
        <f t="shared" si="1"/>
        <v>EN P4272 108</v>
      </c>
      <c r="C2982" s="1" t="str">
        <f t="shared" si="2"/>
        <v>PT P4272</v>
      </c>
      <c r="E2982" s="1" t="str">
        <f>IFERROR(__xludf.DUMMYFUNCTION("SPLIT(A:A,"" "",TRUE,TRUE)"),"EN")</f>
        <v>EN</v>
      </c>
      <c r="F2982" s="1" t="str">
        <f>IFERROR(__xludf.DUMMYFUNCTION("""COMPUTED_VALUE"""),"P4272")</f>
        <v>P4272</v>
      </c>
      <c r="G2982" s="1">
        <f>IFERROR(__xludf.DUMMYFUNCTION("""COMPUTED_VALUE"""),108.0)</f>
        <v>108</v>
      </c>
    </row>
    <row r="2983">
      <c r="A2983" s="1" t="str">
        <f t="shared" si="1"/>
        <v>EN P2718 288</v>
      </c>
      <c r="C2983" s="1" t="str">
        <f t="shared" si="2"/>
        <v>PT P2718</v>
      </c>
      <c r="E2983" s="1" t="str">
        <f>IFERROR(__xludf.DUMMYFUNCTION("SPLIT(A:A,"" "",TRUE,TRUE)"),"EN")</f>
        <v>EN</v>
      </c>
      <c r="F2983" s="1" t="str">
        <f>IFERROR(__xludf.DUMMYFUNCTION("""COMPUTED_VALUE"""),"P2718")</f>
        <v>P2718</v>
      </c>
      <c r="G2983" s="1">
        <f>IFERROR(__xludf.DUMMYFUNCTION("""COMPUTED_VALUE"""),288.0)</f>
        <v>288</v>
      </c>
    </row>
    <row r="2984">
      <c r="A2984" s="1" t="str">
        <f t="shared" si="1"/>
        <v>EN P1742 112</v>
      </c>
      <c r="C2984" s="1" t="str">
        <f t="shared" si="2"/>
        <v>PT P1742</v>
      </c>
      <c r="E2984" s="1" t="str">
        <f>IFERROR(__xludf.DUMMYFUNCTION("SPLIT(A:A,"" "",TRUE,TRUE)"),"EN")</f>
        <v>EN</v>
      </c>
      <c r="F2984" s="1" t="str">
        <f>IFERROR(__xludf.DUMMYFUNCTION("""COMPUTED_VALUE"""),"P1742")</f>
        <v>P1742</v>
      </c>
      <c r="G2984" s="1">
        <f>IFERROR(__xludf.DUMMYFUNCTION("""COMPUTED_VALUE"""),112.0)</f>
        <v>112</v>
      </c>
    </row>
    <row r="2985">
      <c r="A2985" s="1" t="str">
        <f t="shared" si="1"/>
        <v>EN P3096 337</v>
      </c>
      <c r="C2985" s="1" t="str">
        <f t="shared" si="2"/>
        <v>PT P3096</v>
      </c>
      <c r="E2985" s="1" t="str">
        <f>IFERROR(__xludf.DUMMYFUNCTION("SPLIT(A:A,"" "",TRUE,TRUE)"),"EN")</f>
        <v>EN</v>
      </c>
      <c r="F2985" s="1" t="str">
        <f>IFERROR(__xludf.DUMMYFUNCTION("""COMPUTED_VALUE"""),"P3096")</f>
        <v>P3096</v>
      </c>
      <c r="G2985" s="1">
        <f>IFERROR(__xludf.DUMMYFUNCTION("""COMPUTED_VALUE"""),337.0)</f>
        <v>337</v>
      </c>
    </row>
    <row r="2986">
      <c r="A2986" s="1" t="str">
        <f t="shared" si="1"/>
        <v>EN P5483 110</v>
      </c>
      <c r="C2986" s="1" t="str">
        <f t="shared" si="2"/>
        <v>PT P5483</v>
      </c>
      <c r="E2986" s="1" t="str">
        <f>IFERROR(__xludf.DUMMYFUNCTION("SPLIT(A:A,"" "",TRUE,TRUE)"),"EN")</f>
        <v>EN</v>
      </c>
      <c r="F2986" s="1" t="str">
        <f>IFERROR(__xludf.DUMMYFUNCTION("""COMPUTED_VALUE"""),"P5483")</f>
        <v>P5483</v>
      </c>
      <c r="G2986" s="1">
        <f>IFERROR(__xludf.DUMMYFUNCTION("""COMPUTED_VALUE"""),110.0)</f>
        <v>110</v>
      </c>
    </row>
    <row r="2987">
      <c r="A2987" s="1" t="str">
        <f t="shared" si="1"/>
        <v>EN P1585 145</v>
      </c>
      <c r="C2987" s="1" t="str">
        <f t="shared" si="2"/>
        <v>PT P1585</v>
      </c>
      <c r="E2987" s="1" t="str">
        <f>IFERROR(__xludf.DUMMYFUNCTION("SPLIT(A:A,"" "",TRUE,TRUE)"),"EN")</f>
        <v>EN</v>
      </c>
      <c r="F2987" s="1" t="str">
        <f>IFERROR(__xludf.DUMMYFUNCTION("""COMPUTED_VALUE"""),"P1585")</f>
        <v>P1585</v>
      </c>
      <c r="G2987" s="1">
        <f>IFERROR(__xludf.DUMMYFUNCTION("""COMPUTED_VALUE"""),145.0)</f>
        <v>145</v>
      </c>
    </row>
    <row r="2988">
      <c r="A2988" s="1" t="str">
        <f t="shared" si="1"/>
        <v>EN P5655 10</v>
      </c>
      <c r="C2988" s="1" t="str">
        <f t="shared" si="2"/>
        <v>PT P5655</v>
      </c>
      <c r="E2988" s="1" t="str">
        <f>IFERROR(__xludf.DUMMYFUNCTION("SPLIT(A:A,"" "",TRUE,TRUE)"),"EN")</f>
        <v>EN</v>
      </c>
      <c r="F2988" s="1" t="str">
        <f>IFERROR(__xludf.DUMMYFUNCTION("""COMPUTED_VALUE"""),"P5655")</f>
        <v>P5655</v>
      </c>
      <c r="G2988" s="1">
        <f>IFERROR(__xludf.DUMMYFUNCTION("""COMPUTED_VALUE"""),10.0)</f>
        <v>10</v>
      </c>
    </row>
    <row r="2989">
      <c r="A2989" s="1" t="str">
        <f t="shared" si="1"/>
        <v>EN P3720 396</v>
      </c>
      <c r="C2989" s="1" t="str">
        <f t="shared" si="2"/>
        <v>PT P3720</v>
      </c>
      <c r="E2989" s="1" t="str">
        <f>IFERROR(__xludf.DUMMYFUNCTION("SPLIT(A:A,"" "",TRUE,TRUE)"),"EN")</f>
        <v>EN</v>
      </c>
      <c r="F2989" s="1" t="str">
        <f>IFERROR(__xludf.DUMMYFUNCTION("""COMPUTED_VALUE"""),"P3720")</f>
        <v>P3720</v>
      </c>
      <c r="G2989" s="1">
        <f>IFERROR(__xludf.DUMMYFUNCTION("""COMPUTED_VALUE"""),396.0)</f>
        <v>396</v>
      </c>
    </row>
    <row r="2990">
      <c r="A2990" s="1" t="str">
        <f t="shared" si="1"/>
        <v>EN P360 332</v>
      </c>
      <c r="C2990" s="1" t="str">
        <f t="shared" si="2"/>
        <v>PT P360</v>
      </c>
      <c r="E2990" s="1" t="str">
        <f>IFERROR(__xludf.DUMMYFUNCTION("SPLIT(A:A,"" "",TRUE,TRUE)"),"EN")</f>
        <v>EN</v>
      </c>
      <c r="F2990" s="1" t="str">
        <f>IFERROR(__xludf.DUMMYFUNCTION("""COMPUTED_VALUE"""),"P360")</f>
        <v>P360</v>
      </c>
      <c r="G2990" s="1">
        <f>IFERROR(__xludf.DUMMYFUNCTION("""COMPUTED_VALUE"""),332.0)</f>
        <v>332</v>
      </c>
    </row>
    <row r="2991">
      <c r="A2991" s="1" t="str">
        <f t="shared" si="1"/>
        <v>EN P2702 269</v>
      </c>
      <c r="C2991" s="1" t="str">
        <f t="shared" si="2"/>
        <v>PT P2702</v>
      </c>
      <c r="E2991" s="1" t="str">
        <f>IFERROR(__xludf.DUMMYFUNCTION("SPLIT(A:A,"" "",TRUE,TRUE)"),"EN")</f>
        <v>EN</v>
      </c>
      <c r="F2991" s="1" t="str">
        <f>IFERROR(__xludf.DUMMYFUNCTION("""COMPUTED_VALUE"""),"P2702")</f>
        <v>P2702</v>
      </c>
      <c r="G2991" s="1">
        <f>IFERROR(__xludf.DUMMYFUNCTION("""COMPUTED_VALUE"""),269.0)</f>
        <v>269</v>
      </c>
    </row>
    <row r="2992">
      <c r="A2992" s="1" t="str">
        <f t="shared" si="1"/>
        <v>EN P1492 332</v>
      </c>
      <c r="C2992" s="1" t="str">
        <f t="shared" si="2"/>
        <v>PT P1492</v>
      </c>
      <c r="E2992" s="1" t="str">
        <f>IFERROR(__xludf.DUMMYFUNCTION("SPLIT(A:A,"" "",TRUE,TRUE)"),"EN")</f>
        <v>EN</v>
      </c>
      <c r="F2992" s="1" t="str">
        <f>IFERROR(__xludf.DUMMYFUNCTION("""COMPUTED_VALUE"""),"P1492")</f>
        <v>P1492</v>
      </c>
      <c r="G2992" s="1">
        <f>IFERROR(__xludf.DUMMYFUNCTION("""COMPUTED_VALUE"""),332.0)</f>
        <v>332</v>
      </c>
    </row>
    <row r="2993">
      <c r="A2993" s="1" t="str">
        <f t="shared" si="1"/>
        <v>EN P3206 244</v>
      </c>
      <c r="C2993" s="1" t="str">
        <f t="shared" si="2"/>
        <v>PT P3206</v>
      </c>
      <c r="E2993" s="1" t="str">
        <f>IFERROR(__xludf.DUMMYFUNCTION("SPLIT(A:A,"" "",TRUE,TRUE)"),"EN")</f>
        <v>EN</v>
      </c>
      <c r="F2993" s="1" t="str">
        <f>IFERROR(__xludf.DUMMYFUNCTION("""COMPUTED_VALUE"""),"P3206")</f>
        <v>P3206</v>
      </c>
      <c r="G2993" s="1">
        <f>IFERROR(__xludf.DUMMYFUNCTION("""COMPUTED_VALUE"""),244.0)</f>
        <v>244</v>
      </c>
    </row>
    <row r="2994">
      <c r="A2994" s="1" t="str">
        <f t="shared" si="1"/>
        <v>EN P4562 332</v>
      </c>
      <c r="C2994" s="1" t="str">
        <f t="shared" si="2"/>
        <v>PT P4562</v>
      </c>
      <c r="E2994" s="1" t="str">
        <f>IFERROR(__xludf.DUMMYFUNCTION("SPLIT(A:A,"" "",TRUE,TRUE)"),"EN")</f>
        <v>EN</v>
      </c>
      <c r="F2994" s="1" t="str">
        <f>IFERROR(__xludf.DUMMYFUNCTION("""COMPUTED_VALUE"""),"P4562")</f>
        <v>P4562</v>
      </c>
      <c r="G2994" s="1">
        <f>IFERROR(__xludf.DUMMYFUNCTION("""COMPUTED_VALUE"""),332.0)</f>
        <v>332</v>
      </c>
    </row>
    <row r="2995">
      <c r="A2995" s="1" t="str">
        <f t="shared" si="1"/>
        <v>EN P1579 375</v>
      </c>
      <c r="C2995" s="1" t="str">
        <f t="shared" si="2"/>
        <v>PT P1579</v>
      </c>
      <c r="E2995" s="1" t="str">
        <f>IFERROR(__xludf.DUMMYFUNCTION("SPLIT(A:A,"" "",TRUE,TRUE)"),"EN")</f>
        <v>EN</v>
      </c>
      <c r="F2995" s="1" t="str">
        <f>IFERROR(__xludf.DUMMYFUNCTION("""COMPUTED_VALUE"""),"P1579")</f>
        <v>P1579</v>
      </c>
      <c r="G2995" s="1">
        <f>IFERROR(__xludf.DUMMYFUNCTION("""COMPUTED_VALUE"""),375.0)</f>
        <v>375</v>
      </c>
    </row>
    <row r="2996">
      <c r="A2996" s="1" t="str">
        <f t="shared" si="1"/>
        <v>EN P567 194</v>
      </c>
      <c r="C2996" s="1" t="str">
        <f t="shared" si="2"/>
        <v>PT P567</v>
      </c>
      <c r="E2996" s="1" t="str">
        <f>IFERROR(__xludf.DUMMYFUNCTION("SPLIT(A:A,"" "",TRUE,TRUE)"),"EN")</f>
        <v>EN</v>
      </c>
      <c r="F2996" s="1" t="str">
        <f>IFERROR(__xludf.DUMMYFUNCTION("""COMPUTED_VALUE"""),"P567")</f>
        <v>P567</v>
      </c>
      <c r="G2996" s="1">
        <f>IFERROR(__xludf.DUMMYFUNCTION("""COMPUTED_VALUE"""),194.0)</f>
        <v>194</v>
      </c>
    </row>
    <row r="2997">
      <c r="A2997" s="1" t="str">
        <f t="shared" si="1"/>
        <v>EN P3947 116</v>
      </c>
      <c r="C2997" s="1" t="str">
        <f t="shared" si="2"/>
        <v>PT P3947</v>
      </c>
      <c r="E2997" s="1" t="str">
        <f>IFERROR(__xludf.DUMMYFUNCTION("SPLIT(A:A,"" "",TRUE,TRUE)"),"EN")</f>
        <v>EN</v>
      </c>
      <c r="F2997" s="1" t="str">
        <f>IFERROR(__xludf.DUMMYFUNCTION("""COMPUTED_VALUE"""),"P3947")</f>
        <v>P3947</v>
      </c>
      <c r="G2997" s="1">
        <f>IFERROR(__xludf.DUMMYFUNCTION("""COMPUTED_VALUE"""),116.0)</f>
        <v>116</v>
      </c>
    </row>
    <row r="2998">
      <c r="A2998" s="1" t="str">
        <f t="shared" si="1"/>
        <v>EN P1251 227</v>
      </c>
      <c r="C2998" s="1" t="str">
        <f t="shared" si="2"/>
        <v>PT P1251</v>
      </c>
      <c r="E2998" s="1" t="str">
        <f>IFERROR(__xludf.DUMMYFUNCTION("SPLIT(A:A,"" "",TRUE,TRUE)"),"EN")</f>
        <v>EN</v>
      </c>
      <c r="F2998" s="1" t="str">
        <f>IFERROR(__xludf.DUMMYFUNCTION("""COMPUTED_VALUE"""),"P1251")</f>
        <v>P1251</v>
      </c>
      <c r="G2998" s="1">
        <f>IFERROR(__xludf.DUMMYFUNCTION("""COMPUTED_VALUE"""),227.0)</f>
        <v>227</v>
      </c>
    </row>
    <row r="2999">
      <c r="A2999" s="1" t="str">
        <f t="shared" si="1"/>
        <v>EN P4640 359</v>
      </c>
      <c r="C2999" s="1" t="str">
        <f t="shared" si="2"/>
        <v>PT P4640</v>
      </c>
      <c r="E2999" s="1" t="str">
        <f>IFERROR(__xludf.DUMMYFUNCTION("SPLIT(A:A,"" "",TRUE,TRUE)"),"EN")</f>
        <v>EN</v>
      </c>
      <c r="F2999" s="1" t="str">
        <f>IFERROR(__xludf.DUMMYFUNCTION("""COMPUTED_VALUE"""),"P4640")</f>
        <v>P4640</v>
      </c>
      <c r="G2999" s="1">
        <f>IFERROR(__xludf.DUMMYFUNCTION("""COMPUTED_VALUE"""),359.0)</f>
        <v>359</v>
      </c>
    </row>
    <row r="3000">
      <c r="A3000" s="1" t="str">
        <f t="shared" si="1"/>
        <v>EN P1165 225</v>
      </c>
      <c r="C3000" s="1" t="str">
        <f t="shared" si="2"/>
        <v>PT P1165</v>
      </c>
      <c r="E3000" s="1" t="str">
        <f>IFERROR(__xludf.DUMMYFUNCTION("SPLIT(A:A,"" "",TRUE,TRUE)"),"EN")</f>
        <v>EN</v>
      </c>
      <c r="F3000" s="1" t="str">
        <f>IFERROR(__xludf.DUMMYFUNCTION("""COMPUTED_VALUE"""),"P1165")</f>
        <v>P1165</v>
      </c>
      <c r="G3000" s="1">
        <f>IFERROR(__xludf.DUMMYFUNCTION("""COMPUTED_VALUE"""),225.0)</f>
        <v>225</v>
      </c>
    </row>
    <row r="3001">
      <c r="A3001" s="1" t="str">
        <f t="shared" si="1"/>
        <v>EN P1938 240</v>
      </c>
      <c r="C3001" s="1" t="str">
        <f t="shared" si="2"/>
        <v>PT P1938</v>
      </c>
      <c r="E3001" s="1" t="str">
        <f>IFERROR(__xludf.DUMMYFUNCTION("SPLIT(A:A,"" "",TRUE,TRUE)"),"EN")</f>
        <v>EN</v>
      </c>
      <c r="F3001" s="1" t="str">
        <f>IFERROR(__xludf.DUMMYFUNCTION("""COMPUTED_VALUE"""),"P1938")</f>
        <v>P1938</v>
      </c>
      <c r="G3001" s="1">
        <f>IFERROR(__xludf.DUMMYFUNCTION("""COMPUTED_VALUE"""),240.0)</f>
        <v>240</v>
      </c>
    </row>
    <row r="3002">
      <c r="A3002" s="1" t="str">
        <f t="shared" si="1"/>
        <v>EN P2572 296</v>
      </c>
      <c r="C3002" s="1" t="str">
        <f t="shared" si="2"/>
        <v>PT P2572</v>
      </c>
      <c r="E3002" s="1" t="str">
        <f>IFERROR(__xludf.DUMMYFUNCTION("SPLIT(A:A,"" "",TRUE,TRUE)"),"EN")</f>
        <v>EN</v>
      </c>
      <c r="F3002" s="1" t="str">
        <f>IFERROR(__xludf.DUMMYFUNCTION("""COMPUTED_VALUE"""),"P2572")</f>
        <v>P2572</v>
      </c>
      <c r="G3002" s="1">
        <f>IFERROR(__xludf.DUMMYFUNCTION("""COMPUTED_VALUE"""),296.0)</f>
        <v>296</v>
      </c>
    </row>
    <row r="3003">
      <c r="A3003" s="1" t="str">
        <f t="shared" si="1"/>
        <v>EN P2468 295</v>
      </c>
      <c r="C3003" s="1" t="str">
        <f t="shared" si="2"/>
        <v>PT P2468</v>
      </c>
      <c r="E3003" s="1" t="str">
        <f>IFERROR(__xludf.DUMMYFUNCTION("SPLIT(A:A,"" "",TRUE,TRUE)"),"EN")</f>
        <v>EN</v>
      </c>
      <c r="F3003" s="1" t="str">
        <f>IFERROR(__xludf.DUMMYFUNCTION("""COMPUTED_VALUE"""),"P2468")</f>
        <v>P2468</v>
      </c>
      <c r="G3003" s="1">
        <f>IFERROR(__xludf.DUMMYFUNCTION("""COMPUTED_VALUE"""),295.0)</f>
        <v>295</v>
      </c>
    </row>
    <row r="3004">
      <c r="A3004" s="1" t="str">
        <f t="shared" si="1"/>
        <v>EN P4669 202</v>
      </c>
      <c r="C3004" s="1" t="str">
        <f t="shared" si="2"/>
        <v>PT P4669</v>
      </c>
      <c r="E3004" s="1" t="str">
        <f>IFERROR(__xludf.DUMMYFUNCTION("SPLIT(A:A,"" "",TRUE,TRUE)"),"EN")</f>
        <v>EN</v>
      </c>
      <c r="F3004" s="1" t="str">
        <f>IFERROR(__xludf.DUMMYFUNCTION("""COMPUTED_VALUE"""),"P4669")</f>
        <v>P4669</v>
      </c>
      <c r="G3004" s="1">
        <f>IFERROR(__xludf.DUMMYFUNCTION("""COMPUTED_VALUE"""),202.0)</f>
        <v>202</v>
      </c>
    </row>
    <row r="3005">
      <c r="A3005" s="1" t="str">
        <f t="shared" si="1"/>
        <v>EN P3492 200</v>
      </c>
      <c r="C3005" s="1" t="str">
        <f t="shared" si="2"/>
        <v>PT P3492</v>
      </c>
      <c r="E3005" s="1" t="str">
        <f>IFERROR(__xludf.DUMMYFUNCTION("SPLIT(A:A,"" "",TRUE,TRUE)"),"EN")</f>
        <v>EN</v>
      </c>
      <c r="F3005" s="1" t="str">
        <f>IFERROR(__xludf.DUMMYFUNCTION("""COMPUTED_VALUE"""),"P3492")</f>
        <v>P3492</v>
      </c>
      <c r="G3005" s="1">
        <f>IFERROR(__xludf.DUMMYFUNCTION("""COMPUTED_VALUE"""),200.0)</f>
        <v>200</v>
      </c>
    </row>
    <row r="3006">
      <c r="A3006" s="1" t="str">
        <f t="shared" si="1"/>
        <v>EN P4638 296</v>
      </c>
      <c r="C3006" s="1" t="str">
        <f t="shared" si="2"/>
        <v>PT P4638</v>
      </c>
      <c r="E3006" s="1" t="str">
        <f>IFERROR(__xludf.DUMMYFUNCTION("SPLIT(A:A,"" "",TRUE,TRUE)"),"EN")</f>
        <v>EN</v>
      </c>
      <c r="F3006" s="1" t="str">
        <f>IFERROR(__xludf.DUMMYFUNCTION("""COMPUTED_VALUE"""),"P4638")</f>
        <v>P4638</v>
      </c>
      <c r="G3006" s="1">
        <f>IFERROR(__xludf.DUMMYFUNCTION("""COMPUTED_VALUE"""),296.0)</f>
        <v>296</v>
      </c>
    </row>
    <row r="3007">
      <c r="A3007" s="1" t="str">
        <f t="shared" si="1"/>
        <v>EN P57 46</v>
      </c>
      <c r="C3007" s="1" t="str">
        <f t="shared" si="2"/>
        <v>PT P57</v>
      </c>
      <c r="E3007" s="1" t="str">
        <f>IFERROR(__xludf.DUMMYFUNCTION("SPLIT(A:A,"" "",TRUE,TRUE)"),"EN")</f>
        <v>EN</v>
      </c>
      <c r="F3007" s="1" t="str">
        <f>IFERROR(__xludf.DUMMYFUNCTION("""COMPUTED_VALUE"""),"P57")</f>
        <v>P57</v>
      </c>
      <c r="G3007" s="1">
        <f>IFERROR(__xludf.DUMMYFUNCTION("""COMPUTED_VALUE"""),46.0)</f>
        <v>46</v>
      </c>
    </row>
    <row r="3008">
      <c r="A3008" s="1" t="str">
        <f t="shared" si="1"/>
        <v>EN P4801 228</v>
      </c>
      <c r="C3008" s="1" t="str">
        <f t="shared" si="2"/>
        <v>PT P4801</v>
      </c>
      <c r="E3008" s="1" t="str">
        <f>IFERROR(__xludf.DUMMYFUNCTION("SPLIT(A:A,"" "",TRUE,TRUE)"),"EN")</f>
        <v>EN</v>
      </c>
      <c r="F3008" s="1" t="str">
        <f>IFERROR(__xludf.DUMMYFUNCTION("""COMPUTED_VALUE"""),"P4801")</f>
        <v>P4801</v>
      </c>
      <c r="G3008" s="1">
        <f>IFERROR(__xludf.DUMMYFUNCTION("""COMPUTED_VALUE"""),228.0)</f>
        <v>228</v>
      </c>
    </row>
    <row r="3009">
      <c r="A3009" s="1" t="str">
        <f t="shared" si="1"/>
        <v>EN P3270 358</v>
      </c>
      <c r="C3009" s="1" t="str">
        <f t="shared" si="2"/>
        <v>PT P3270</v>
      </c>
      <c r="E3009" s="1" t="str">
        <f>IFERROR(__xludf.DUMMYFUNCTION("SPLIT(A:A,"" "",TRUE,TRUE)"),"EN")</f>
        <v>EN</v>
      </c>
      <c r="F3009" s="1" t="str">
        <f>IFERROR(__xludf.DUMMYFUNCTION("""COMPUTED_VALUE"""),"P3270")</f>
        <v>P3270</v>
      </c>
      <c r="G3009" s="1">
        <f>IFERROR(__xludf.DUMMYFUNCTION("""COMPUTED_VALUE"""),358.0)</f>
        <v>358</v>
      </c>
    </row>
    <row r="3010">
      <c r="A3010" s="1" t="str">
        <f t="shared" si="1"/>
        <v>EN P1609 389</v>
      </c>
      <c r="C3010" s="1" t="str">
        <f t="shared" si="2"/>
        <v>PT P1609</v>
      </c>
      <c r="E3010" s="1" t="str">
        <f>IFERROR(__xludf.DUMMYFUNCTION("SPLIT(A:A,"" "",TRUE,TRUE)"),"EN")</f>
        <v>EN</v>
      </c>
      <c r="F3010" s="1" t="str">
        <f>IFERROR(__xludf.DUMMYFUNCTION("""COMPUTED_VALUE"""),"P1609")</f>
        <v>P1609</v>
      </c>
      <c r="G3010" s="1">
        <f>IFERROR(__xludf.DUMMYFUNCTION("""COMPUTED_VALUE"""),389.0)</f>
        <v>389</v>
      </c>
    </row>
    <row r="3011">
      <c r="A3011" s="1" t="str">
        <f t="shared" si="1"/>
        <v>EN P3040 378</v>
      </c>
      <c r="C3011" s="1" t="str">
        <f t="shared" si="2"/>
        <v>PT P3040</v>
      </c>
      <c r="E3011" s="1" t="str">
        <f>IFERROR(__xludf.DUMMYFUNCTION("SPLIT(A:A,"" "",TRUE,TRUE)"),"EN")</f>
        <v>EN</v>
      </c>
      <c r="F3011" s="1" t="str">
        <f>IFERROR(__xludf.DUMMYFUNCTION("""COMPUTED_VALUE"""),"P3040")</f>
        <v>P3040</v>
      </c>
      <c r="G3011" s="1">
        <f>IFERROR(__xludf.DUMMYFUNCTION("""COMPUTED_VALUE"""),378.0)</f>
        <v>378</v>
      </c>
    </row>
    <row r="3012">
      <c r="A3012" s="1" t="str">
        <f t="shared" si="1"/>
        <v>EN P2307 186</v>
      </c>
      <c r="C3012" s="1" t="str">
        <f t="shared" si="2"/>
        <v>PT P2307</v>
      </c>
      <c r="E3012" s="1" t="str">
        <f>IFERROR(__xludf.DUMMYFUNCTION("SPLIT(A:A,"" "",TRUE,TRUE)"),"EN")</f>
        <v>EN</v>
      </c>
      <c r="F3012" s="1" t="str">
        <f>IFERROR(__xludf.DUMMYFUNCTION("""COMPUTED_VALUE"""),"P2307")</f>
        <v>P2307</v>
      </c>
      <c r="G3012" s="1">
        <f>IFERROR(__xludf.DUMMYFUNCTION("""COMPUTED_VALUE"""),186.0)</f>
        <v>186</v>
      </c>
    </row>
    <row r="3013">
      <c r="A3013" s="1" t="str">
        <f t="shared" si="1"/>
        <v>EN P3325 68</v>
      </c>
      <c r="C3013" s="1" t="str">
        <f t="shared" si="2"/>
        <v>PT P3325</v>
      </c>
      <c r="E3013" s="1" t="str">
        <f>IFERROR(__xludf.DUMMYFUNCTION("SPLIT(A:A,"" "",TRUE,TRUE)"),"EN")</f>
        <v>EN</v>
      </c>
      <c r="F3013" s="1" t="str">
        <f>IFERROR(__xludf.DUMMYFUNCTION("""COMPUTED_VALUE"""),"P3325")</f>
        <v>P3325</v>
      </c>
      <c r="G3013" s="1">
        <f>IFERROR(__xludf.DUMMYFUNCTION("""COMPUTED_VALUE"""),68.0)</f>
        <v>68</v>
      </c>
    </row>
    <row r="3014">
      <c r="A3014" s="1" t="str">
        <f t="shared" si="1"/>
        <v>EN P3947 29</v>
      </c>
      <c r="C3014" s="1" t="str">
        <f t="shared" si="2"/>
        <v>PT P3947</v>
      </c>
      <c r="E3014" s="1" t="str">
        <f>IFERROR(__xludf.DUMMYFUNCTION("SPLIT(A:A,"" "",TRUE,TRUE)"),"EN")</f>
        <v>EN</v>
      </c>
      <c r="F3014" s="1" t="str">
        <f>IFERROR(__xludf.DUMMYFUNCTION("""COMPUTED_VALUE"""),"P3947")</f>
        <v>P3947</v>
      </c>
      <c r="G3014" s="1">
        <f>IFERROR(__xludf.DUMMYFUNCTION("""COMPUTED_VALUE"""),29.0)</f>
        <v>29</v>
      </c>
    </row>
    <row r="3015">
      <c r="A3015" s="1" t="str">
        <f t="shared" si="1"/>
        <v>EN P4351 380</v>
      </c>
      <c r="C3015" s="1" t="str">
        <f t="shared" si="2"/>
        <v>PT P4351</v>
      </c>
      <c r="E3015" s="1" t="str">
        <f>IFERROR(__xludf.DUMMYFUNCTION("SPLIT(A:A,"" "",TRUE,TRUE)"),"EN")</f>
        <v>EN</v>
      </c>
      <c r="F3015" s="1" t="str">
        <f>IFERROR(__xludf.DUMMYFUNCTION("""COMPUTED_VALUE"""),"P4351")</f>
        <v>P4351</v>
      </c>
      <c r="G3015" s="1">
        <f>IFERROR(__xludf.DUMMYFUNCTION("""COMPUTED_VALUE"""),380.0)</f>
        <v>380</v>
      </c>
    </row>
    <row r="3016">
      <c r="A3016" s="1" t="str">
        <f t="shared" si="1"/>
        <v>EN P2930 292</v>
      </c>
      <c r="C3016" s="1" t="str">
        <f t="shared" si="2"/>
        <v>PT P2930</v>
      </c>
      <c r="E3016" s="1" t="str">
        <f>IFERROR(__xludf.DUMMYFUNCTION("SPLIT(A:A,"" "",TRUE,TRUE)"),"EN")</f>
        <v>EN</v>
      </c>
      <c r="F3016" s="1" t="str">
        <f>IFERROR(__xludf.DUMMYFUNCTION("""COMPUTED_VALUE"""),"P2930")</f>
        <v>P2930</v>
      </c>
      <c r="G3016" s="1">
        <f>IFERROR(__xludf.DUMMYFUNCTION("""COMPUTED_VALUE"""),292.0)</f>
        <v>292</v>
      </c>
    </row>
    <row r="3017">
      <c r="A3017" s="1" t="str">
        <f t="shared" si="1"/>
        <v>EN P4368 329</v>
      </c>
      <c r="C3017" s="1" t="str">
        <f t="shared" si="2"/>
        <v>PT P4368</v>
      </c>
      <c r="E3017" s="1" t="str">
        <f>IFERROR(__xludf.DUMMYFUNCTION("SPLIT(A:A,"" "",TRUE,TRUE)"),"EN")</f>
        <v>EN</v>
      </c>
      <c r="F3017" s="1" t="str">
        <f>IFERROR(__xludf.DUMMYFUNCTION("""COMPUTED_VALUE"""),"P4368")</f>
        <v>P4368</v>
      </c>
      <c r="G3017" s="1">
        <f>IFERROR(__xludf.DUMMYFUNCTION("""COMPUTED_VALUE"""),329.0)</f>
        <v>329</v>
      </c>
    </row>
    <row r="3018">
      <c r="A3018" s="1" t="str">
        <f t="shared" si="1"/>
        <v>EN P1435 110</v>
      </c>
      <c r="C3018" s="1" t="str">
        <f t="shared" si="2"/>
        <v>PT P1435</v>
      </c>
      <c r="E3018" s="1" t="str">
        <f>IFERROR(__xludf.DUMMYFUNCTION("SPLIT(A:A,"" "",TRUE,TRUE)"),"EN")</f>
        <v>EN</v>
      </c>
      <c r="F3018" s="1" t="str">
        <f>IFERROR(__xludf.DUMMYFUNCTION("""COMPUTED_VALUE"""),"P1435")</f>
        <v>P1435</v>
      </c>
      <c r="G3018" s="1">
        <f>IFERROR(__xludf.DUMMYFUNCTION("""COMPUTED_VALUE"""),110.0)</f>
        <v>110</v>
      </c>
    </row>
    <row r="3019">
      <c r="A3019" s="1" t="str">
        <f t="shared" si="1"/>
        <v>EN P5280 100</v>
      </c>
      <c r="C3019" s="1" t="str">
        <f t="shared" si="2"/>
        <v>PT P5280</v>
      </c>
      <c r="E3019" s="1" t="str">
        <f>IFERROR(__xludf.DUMMYFUNCTION("SPLIT(A:A,"" "",TRUE,TRUE)"),"EN")</f>
        <v>EN</v>
      </c>
      <c r="F3019" s="1" t="str">
        <f>IFERROR(__xludf.DUMMYFUNCTION("""COMPUTED_VALUE"""),"P5280")</f>
        <v>P5280</v>
      </c>
      <c r="G3019" s="1">
        <f>IFERROR(__xludf.DUMMYFUNCTION("""COMPUTED_VALUE"""),100.0)</f>
        <v>100</v>
      </c>
    </row>
    <row r="3020">
      <c r="A3020" s="1" t="str">
        <f t="shared" si="1"/>
        <v>EN P5999 74</v>
      </c>
      <c r="C3020" s="1" t="str">
        <f t="shared" si="2"/>
        <v>PT P5999</v>
      </c>
      <c r="E3020" s="1" t="str">
        <f>IFERROR(__xludf.DUMMYFUNCTION("SPLIT(A:A,"" "",TRUE,TRUE)"),"EN")</f>
        <v>EN</v>
      </c>
      <c r="F3020" s="1" t="str">
        <f>IFERROR(__xludf.DUMMYFUNCTION("""COMPUTED_VALUE"""),"P5999")</f>
        <v>P5999</v>
      </c>
      <c r="G3020" s="1">
        <f>IFERROR(__xludf.DUMMYFUNCTION("""COMPUTED_VALUE"""),74.0)</f>
        <v>74</v>
      </c>
    </row>
    <row r="3021">
      <c r="A3021" s="1" t="str">
        <f t="shared" si="1"/>
        <v>EN P3981 251</v>
      </c>
      <c r="C3021" s="1" t="str">
        <f t="shared" si="2"/>
        <v>PT P3981</v>
      </c>
      <c r="E3021" s="1" t="str">
        <f>IFERROR(__xludf.DUMMYFUNCTION("SPLIT(A:A,"" "",TRUE,TRUE)"),"EN")</f>
        <v>EN</v>
      </c>
      <c r="F3021" s="1" t="str">
        <f>IFERROR(__xludf.DUMMYFUNCTION("""COMPUTED_VALUE"""),"P3981")</f>
        <v>P3981</v>
      </c>
      <c r="G3021" s="1">
        <f>IFERROR(__xludf.DUMMYFUNCTION("""COMPUTED_VALUE"""),251.0)</f>
        <v>251</v>
      </c>
    </row>
    <row r="3022">
      <c r="A3022" s="1" t="str">
        <f t="shared" si="1"/>
        <v>EN P5047 136</v>
      </c>
      <c r="C3022" s="1" t="str">
        <f t="shared" si="2"/>
        <v>PT P5047</v>
      </c>
      <c r="E3022" s="1" t="str">
        <f>IFERROR(__xludf.DUMMYFUNCTION("SPLIT(A:A,"" "",TRUE,TRUE)"),"EN")</f>
        <v>EN</v>
      </c>
      <c r="F3022" s="1" t="str">
        <f>IFERROR(__xludf.DUMMYFUNCTION("""COMPUTED_VALUE"""),"P5047")</f>
        <v>P5047</v>
      </c>
      <c r="G3022" s="1">
        <f>IFERROR(__xludf.DUMMYFUNCTION("""COMPUTED_VALUE"""),136.0)</f>
        <v>136</v>
      </c>
    </row>
    <row r="3023">
      <c r="A3023" s="1" t="str">
        <f t="shared" si="1"/>
        <v>EN P4384 193</v>
      </c>
      <c r="C3023" s="1" t="str">
        <f t="shared" si="2"/>
        <v>PT P4384</v>
      </c>
      <c r="E3023" s="1" t="str">
        <f>IFERROR(__xludf.DUMMYFUNCTION("SPLIT(A:A,"" "",TRUE,TRUE)"),"EN")</f>
        <v>EN</v>
      </c>
      <c r="F3023" s="1" t="str">
        <f>IFERROR(__xludf.DUMMYFUNCTION("""COMPUTED_VALUE"""),"P4384")</f>
        <v>P4384</v>
      </c>
      <c r="G3023" s="1">
        <f>IFERROR(__xludf.DUMMYFUNCTION("""COMPUTED_VALUE"""),193.0)</f>
        <v>193</v>
      </c>
    </row>
    <row r="3024">
      <c r="A3024" s="1" t="str">
        <f t="shared" si="1"/>
        <v>EN P4473 10</v>
      </c>
      <c r="C3024" s="1" t="str">
        <f t="shared" si="2"/>
        <v>PT P4473</v>
      </c>
      <c r="E3024" s="1" t="str">
        <f>IFERROR(__xludf.DUMMYFUNCTION("SPLIT(A:A,"" "",TRUE,TRUE)"),"EN")</f>
        <v>EN</v>
      </c>
      <c r="F3024" s="1" t="str">
        <f>IFERROR(__xludf.DUMMYFUNCTION("""COMPUTED_VALUE"""),"P4473")</f>
        <v>P4473</v>
      </c>
      <c r="G3024" s="1">
        <f>IFERROR(__xludf.DUMMYFUNCTION("""COMPUTED_VALUE"""),10.0)</f>
        <v>10</v>
      </c>
    </row>
    <row r="3025">
      <c r="A3025" s="1" t="str">
        <f t="shared" si="1"/>
        <v>EN P1968 361</v>
      </c>
      <c r="C3025" s="1" t="str">
        <f t="shared" si="2"/>
        <v>PT P1968</v>
      </c>
      <c r="E3025" s="1" t="str">
        <f>IFERROR(__xludf.DUMMYFUNCTION("SPLIT(A:A,"" "",TRUE,TRUE)"),"EN")</f>
        <v>EN</v>
      </c>
      <c r="F3025" s="1" t="str">
        <f>IFERROR(__xludf.DUMMYFUNCTION("""COMPUTED_VALUE"""),"P1968")</f>
        <v>P1968</v>
      </c>
      <c r="G3025" s="1">
        <f>IFERROR(__xludf.DUMMYFUNCTION("""COMPUTED_VALUE"""),361.0)</f>
        <v>361</v>
      </c>
    </row>
    <row r="3026">
      <c r="A3026" s="1" t="str">
        <f t="shared" si="1"/>
        <v>EN P3255 300</v>
      </c>
      <c r="C3026" s="1" t="str">
        <f t="shared" si="2"/>
        <v>PT P3255</v>
      </c>
      <c r="E3026" s="1" t="str">
        <f>IFERROR(__xludf.DUMMYFUNCTION("SPLIT(A:A,"" "",TRUE,TRUE)"),"EN")</f>
        <v>EN</v>
      </c>
      <c r="F3026" s="1" t="str">
        <f>IFERROR(__xludf.DUMMYFUNCTION("""COMPUTED_VALUE"""),"P3255")</f>
        <v>P3255</v>
      </c>
      <c r="G3026" s="1">
        <f>IFERROR(__xludf.DUMMYFUNCTION("""COMPUTED_VALUE"""),300.0)</f>
        <v>300</v>
      </c>
    </row>
    <row r="3027">
      <c r="A3027" s="1" t="str">
        <f t="shared" si="1"/>
        <v>EN P3221 78</v>
      </c>
      <c r="C3027" s="1" t="str">
        <f t="shared" si="2"/>
        <v>PT P3221</v>
      </c>
      <c r="E3027" s="1" t="str">
        <f>IFERROR(__xludf.DUMMYFUNCTION("SPLIT(A:A,"" "",TRUE,TRUE)"),"EN")</f>
        <v>EN</v>
      </c>
      <c r="F3027" s="1" t="str">
        <f>IFERROR(__xludf.DUMMYFUNCTION("""COMPUTED_VALUE"""),"P3221")</f>
        <v>P3221</v>
      </c>
      <c r="G3027" s="1">
        <f>IFERROR(__xludf.DUMMYFUNCTION("""COMPUTED_VALUE"""),78.0)</f>
        <v>78</v>
      </c>
    </row>
    <row r="3028">
      <c r="A3028" s="1" t="str">
        <f t="shared" si="1"/>
        <v>EN P783 133</v>
      </c>
      <c r="C3028" s="1" t="str">
        <f t="shared" si="2"/>
        <v>PT P783</v>
      </c>
      <c r="E3028" s="1" t="str">
        <f>IFERROR(__xludf.DUMMYFUNCTION("SPLIT(A:A,"" "",TRUE,TRUE)"),"EN")</f>
        <v>EN</v>
      </c>
      <c r="F3028" s="1" t="str">
        <f>IFERROR(__xludf.DUMMYFUNCTION("""COMPUTED_VALUE"""),"P783")</f>
        <v>P783</v>
      </c>
      <c r="G3028" s="1">
        <f>IFERROR(__xludf.DUMMYFUNCTION("""COMPUTED_VALUE"""),133.0)</f>
        <v>133</v>
      </c>
    </row>
    <row r="3029">
      <c r="A3029" s="1" t="str">
        <f t="shared" si="1"/>
        <v>EN P2576 316</v>
      </c>
      <c r="C3029" s="1" t="str">
        <f t="shared" si="2"/>
        <v>PT P2576</v>
      </c>
      <c r="E3029" s="1" t="str">
        <f>IFERROR(__xludf.DUMMYFUNCTION("SPLIT(A:A,"" "",TRUE,TRUE)"),"EN")</f>
        <v>EN</v>
      </c>
      <c r="F3029" s="1" t="str">
        <f>IFERROR(__xludf.DUMMYFUNCTION("""COMPUTED_VALUE"""),"P2576")</f>
        <v>P2576</v>
      </c>
      <c r="G3029" s="1">
        <f>IFERROR(__xludf.DUMMYFUNCTION("""COMPUTED_VALUE"""),316.0)</f>
        <v>316</v>
      </c>
    </row>
    <row r="3030">
      <c r="A3030" s="1" t="str">
        <f t="shared" si="1"/>
        <v>EN P5853 41</v>
      </c>
      <c r="C3030" s="1" t="str">
        <f t="shared" si="2"/>
        <v>PT P5853</v>
      </c>
      <c r="E3030" s="1" t="str">
        <f>IFERROR(__xludf.DUMMYFUNCTION("SPLIT(A:A,"" "",TRUE,TRUE)"),"EN")</f>
        <v>EN</v>
      </c>
      <c r="F3030" s="1" t="str">
        <f>IFERROR(__xludf.DUMMYFUNCTION("""COMPUTED_VALUE"""),"P5853")</f>
        <v>P5853</v>
      </c>
      <c r="G3030" s="1">
        <f>IFERROR(__xludf.DUMMYFUNCTION("""COMPUTED_VALUE"""),41.0)</f>
        <v>41</v>
      </c>
    </row>
    <row r="3031">
      <c r="A3031" s="1" t="str">
        <f t="shared" si="1"/>
        <v>EN P1349 220</v>
      </c>
      <c r="C3031" s="1" t="str">
        <f t="shared" si="2"/>
        <v>PT P1349</v>
      </c>
      <c r="E3031" s="1" t="str">
        <f>IFERROR(__xludf.DUMMYFUNCTION("SPLIT(A:A,"" "",TRUE,TRUE)"),"EN")</f>
        <v>EN</v>
      </c>
      <c r="F3031" s="1" t="str">
        <f>IFERROR(__xludf.DUMMYFUNCTION("""COMPUTED_VALUE"""),"P1349")</f>
        <v>P1349</v>
      </c>
      <c r="G3031" s="1">
        <f>IFERROR(__xludf.DUMMYFUNCTION("""COMPUTED_VALUE"""),220.0)</f>
        <v>220</v>
      </c>
    </row>
    <row r="3032">
      <c r="A3032" s="1" t="str">
        <f t="shared" si="1"/>
        <v>EN P2291 59</v>
      </c>
      <c r="C3032" s="1" t="str">
        <f t="shared" si="2"/>
        <v>PT P2291</v>
      </c>
      <c r="E3032" s="1" t="str">
        <f>IFERROR(__xludf.DUMMYFUNCTION("SPLIT(A:A,"" "",TRUE,TRUE)"),"EN")</f>
        <v>EN</v>
      </c>
      <c r="F3032" s="1" t="str">
        <f>IFERROR(__xludf.DUMMYFUNCTION("""COMPUTED_VALUE"""),"P2291")</f>
        <v>P2291</v>
      </c>
      <c r="G3032" s="1">
        <f>IFERROR(__xludf.DUMMYFUNCTION("""COMPUTED_VALUE"""),59.0)</f>
        <v>59</v>
      </c>
    </row>
    <row r="3033">
      <c r="A3033" s="1" t="str">
        <f t="shared" si="1"/>
        <v>EN P4780 267</v>
      </c>
      <c r="C3033" s="1" t="str">
        <f t="shared" si="2"/>
        <v>PT P4780</v>
      </c>
      <c r="E3033" s="1" t="str">
        <f>IFERROR(__xludf.DUMMYFUNCTION("SPLIT(A:A,"" "",TRUE,TRUE)"),"EN")</f>
        <v>EN</v>
      </c>
      <c r="F3033" s="1" t="str">
        <f>IFERROR(__xludf.DUMMYFUNCTION("""COMPUTED_VALUE"""),"P4780")</f>
        <v>P4780</v>
      </c>
      <c r="G3033" s="1">
        <f>IFERROR(__xludf.DUMMYFUNCTION("""COMPUTED_VALUE"""),267.0)</f>
        <v>267</v>
      </c>
    </row>
    <row r="3034">
      <c r="A3034" s="1" t="str">
        <f t="shared" si="1"/>
        <v>EN P1896 354</v>
      </c>
      <c r="C3034" s="1" t="str">
        <f t="shared" si="2"/>
        <v>PT P1896</v>
      </c>
      <c r="E3034" s="1" t="str">
        <f>IFERROR(__xludf.DUMMYFUNCTION("SPLIT(A:A,"" "",TRUE,TRUE)"),"EN")</f>
        <v>EN</v>
      </c>
      <c r="F3034" s="1" t="str">
        <f>IFERROR(__xludf.DUMMYFUNCTION("""COMPUTED_VALUE"""),"P1896")</f>
        <v>P1896</v>
      </c>
      <c r="G3034" s="1">
        <f>IFERROR(__xludf.DUMMYFUNCTION("""COMPUTED_VALUE"""),354.0)</f>
        <v>354</v>
      </c>
    </row>
    <row r="3035">
      <c r="A3035" s="1" t="str">
        <f t="shared" si="1"/>
        <v>EN P2578 214</v>
      </c>
      <c r="C3035" s="1" t="str">
        <f t="shared" si="2"/>
        <v>PT P2578</v>
      </c>
      <c r="E3035" s="1" t="str">
        <f>IFERROR(__xludf.DUMMYFUNCTION("SPLIT(A:A,"" "",TRUE,TRUE)"),"EN")</f>
        <v>EN</v>
      </c>
      <c r="F3035" s="1" t="str">
        <f>IFERROR(__xludf.DUMMYFUNCTION("""COMPUTED_VALUE"""),"P2578")</f>
        <v>P2578</v>
      </c>
      <c r="G3035" s="1">
        <f>IFERROR(__xludf.DUMMYFUNCTION("""COMPUTED_VALUE"""),214.0)</f>
        <v>214</v>
      </c>
    </row>
    <row r="3036">
      <c r="A3036" s="1" t="str">
        <f t="shared" si="1"/>
        <v>EN P3720 137</v>
      </c>
      <c r="C3036" s="1" t="str">
        <f t="shared" si="2"/>
        <v>PT P3720</v>
      </c>
      <c r="E3036" s="1" t="str">
        <f>IFERROR(__xludf.DUMMYFUNCTION("SPLIT(A:A,"" "",TRUE,TRUE)"),"EN")</f>
        <v>EN</v>
      </c>
      <c r="F3036" s="1" t="str">
        <f>IFERROR(__xludf.DUMMYFUNCTION("""COMPUTED_VALUE"""),"P3720")</f>
        <v>P3720</v>
      </c>
      <c r="G3036" s="1">
        <f>IFERROR(__xludf.DUMMYFUNCTION("""COMPUTED_VALUE"""),137.0)</f>
        <v>137</v>
      </c>
    </row>
    <row r="3037">
      <c r="A3037" s="1" t="str">
        <f t="shared" si="1"/>
        <v>EN P3348 30</v>
      </c>
      <c r="C3037" s="1" t="str">
        <f t="shared" si="2"/>
        <v>PT P3348</v>
      </c>
      <c r="E3037" s="1" t="str">
        <f>IFERROR(__xludf.DUMMYFUNCTION("SPLIT(A:A,"" "",TRUE,TRUE)"),"EN")</f>
        <v>EN</v>
      </c>
      <c r="F3037" s="1" t="str">
        <f>IFERROR(__xludf.DUMMYFUNCTION("""COMPUTED_VALUE"""),"P3348")</f>
        <v>P3348</v>
      </c>
      <c r="G3037" s="1">
        <f>IFERROR(__xludf.DUMMYFUNCTION("""COMPUTED_VALUE"""),30.0)</f>
        <v>30</v>
      </c>
    </row>
    <row r="3038">
      <c r="A3038" s="1" t="str">
        <f t="shared" si="1"/>
        <v>EN P1827 43</v>
      </c>
      <c r="C3038" s="1" t="str">
        <f t="shared" si="2"/>
        <v>PT P1827</v>
      </c>
      <c r="E3038" s="1" t="str">
        <f>IFERROR(__xludf.DUMMYFUNCTION("SPLIT(A:A,"" "",TRUE,TRUE)"),"EN")</f>
        <v>EN</v>
      </c>
      <c r="F3038" s="1" t="str">
        <f>IFERROR(__xludf.DUMMYFUNCTION("""COMPUTED_VALUE"""),"P1827")</f>
        <v>P1827</v>
      </c>
      <c r="G3038" s="1">
        <f>IFERROR(__xludf.DUMMYFUNCTION("""COMPUTED_VALUE"""),43.0)</f>
        <v>43</v>
      </c>
    </row>
    <row r="3039">
      <c r="A3039" s="1" t="str">
        <f t="shared" si="1"/>
        <v>EN P1909 106</v>
      </c>
      <c r="C3039" s="1" t="str">
        <f t="shared" si="2"/>
        <v>PT P1909</v>
      </c>
      <c r="E3039" s="1" t="str">
        <f>IFERROR(__xludf.DUMMYFUNCTION("SPLIT(A:A,"" "",TRUE,TRUE)"),"EN")</f>
        <v>EN</v>
      </c>
      <c r="F3039" s="1" t="str">
        <f>IFERROR(__xludf.DUMMYFUNCTION("""COMPUTED_VALUE"""),"P1909")</f>
        <v>P1909</v>
      </c>
      <c r="G3039" s="1">
        <f>IFERROR(__xludf.DUMMYFUNCTION("""COMPUTED_VALUE"""),106.0)</f>
        <v>106</v>
      </c>
    </row>
    <row r="3040">
      <c r="A3040" s="1" t="str">
        <f t="shared" si="1"/>
        <v>EN P1381 359</v>
      </c>
      <c r="C3040" s="1" t="str">
        <f t="shared" si="2"/>
        <v>PT P1381</v>
      </c>
      <c r="E3040" s="1" t="str">
        <f>IFERROR(__xludf.DUMMYFUNCTION("SPLIT(A:A,"" "",TRUE,TRUE)"),"EN")</f>
        <v>EN</v>
      </c>
      <c r="F3040" s="1" t="str">
        <f>IFERROR(__xludf.DUMMYFUNCTION("""COMPUTED_VALUE"""),"P1381")</f>
        <v>P1381</v>
      </c>
      <c r="G3040" s="1">
        <f>IFERROR(__xludf.DUMMYFUNCTION("""COMPUTED_VALUE"""),359.0)</f>
        <v>359</v>
      </c>
    </row>
    <row r="3041">
      <c r="A3041" s="1" t="str">
        <f t="shared" si="1"/>
        <v>EN P910 317</v>
      </c>
      <c r="C3041" s="1" t="str">
        <f t="shared" si="2"/>
        <v>PT P910</v>
      </c>
      <c r="E3041" s="1" t="str">
        <f>IFERROR(__xludf.DUMMYFUNCTION("SPLIT(A:A,"" "",TRUE,TRUE)"),"EN")</f>
        <v>EN</v>
      </c>
      <c r="F3041" s="1" t="str">
        <f>IFERROR(__xludf.DUMMYFUNCTION("""COMPUTED_VALUE"""),"P910")</f>
        <v>P910</v>
      </c>
      <c r="G3041" s="1">
        <f>IFERROR(__xludf.DUMMYFUNCTION("""COMPUTED_VALUE"""),317.0)</f>
        <v>317</v>
      </c>
    </row>
    <row r="3042">
      <c r="A3042" s="1" t="str">
        <f t="shared" si="1"/>
        <v>EN P5387 177</v>
      </c>
      <c r="C3042" s="1" t="str">
        <f t="shared" si="2"/>
        <v>PT P5387</v>
      </c>
      <c r="E3042" s="1" t="str">
        <f>IFERROR(__xludf.DUMMYFUNCTION("SPLIT(A:A,"" "",TRUE,TRUE)"),"EN")</f>
        <v>EN</v>
      </c>
      <c r="F3042" s="1" t="str">
        <f>IFERROR(__xludf.DUMMYFUNCTION("""COMPUTED_VALUE"""),"P5387")</f>
        <v>P5387</v>
      </c>
      <c r="G3042" s="1">
        <f>IFERROR(__xludf.DUMMYFUNCTION("""COMPUTED_VALUE"""),177.0)</f>
        <v>177</v>
      </c>
    </row>
    <row r="3043">
      <c r="A3043" s="1" t="str">
        <f t="shared" si="1"/>
        <v>EN P2144 17</v>
      </c>
      <c r="C3043" s="1" t="str">
        <f t="shared" si="2"/>
        <v>PT P2144</v>
      </c>
      <c r="E3043" s="1" t="str">
        <f>IFERROR(__xludf.DUMMYFUNCTION("SPLIT(A:A,"" "",TRUE,TRUE)"),"EN")</f>
        <v>EN</v>
      </c>
      <c r="F3043" s="1" t="str">
        <f>IFERROR(__xludf.DUMMYFUNCTION("""COMPUTED_VALUE"""),"P2144")</f>
        <v>P2144</v>
      </c>
      <c r="G3043" s="1">
        <f>IFERROR(__xludf.DUMMYFUNCTION("""COMPUTED_VALUE"""),17.0)</f>
        <v>17</v>
      </c>
    </row>
    <row r="3044">
      <c r="A3044" s="1" t="str">
        <f t="shared" si="1"/>
        <v>EN P1534 163</v>
      </c>
      <c r="C3044" s="1" t="str">
        <f t="shared" si="2"/>
        <v>PT P1534</v>
      </c>
      <c r="E3044" s="1" t="str">
        <f>IFERROR(__xludf.DUMMYFUNCTION("SPLIT(A:A,"" "",TRUE,TRUE)"),"EN")</f>
        <v>EN</v>
      </c>
      <c r="F3044" s="1" t="str">
        <f>IFERROR(__xludf.DUMMYFUNCTION("""COMPUTED_VALUE"""),"P1534")</f>
        <v>P1534</v>
      </c>
      <c r="G3044" s="1">
        <f>IFERROR(__xludf.DUMMYFUNCTION("""COMPUTED_VALUE"""),163.0)</f>
        <v>163</v>
      </c>
    </row>
    <row r="3045">
      <c r="A3045" s="1" t="str">
        <f t="shared" si="1"/>
        <v>EN P2716 366</v>
      </c>
      <c r="C3045" s="1" t="str">
        <f t="shared" si="2"/>
        <v>PT P2716</v>
      </c>
      <c r="E3045" s="1" t="str">
        <f>IFERROR(__xludf.DUMMYFUNCTION("SPLIT(A:A,"" "",TRUE,TRUE)"),"EN")</f>
        <v>EN</v>
      </c>
      <c r="F3045" s="1" t="str">
        <f>IFERROR(__xludf.DUMMYFUNCTION("""COMPUTED_VALUE"""),"P2716")</f>
        <v>P2716</v>
      </c>
      <c r="G3045" s="1">
        <f>IFERROR(__xludf.DUMMYFUNCTION("""COMPUTED_VALUE"""),366.0)</f>
        <v>366</v>
      </c>
    </row>
    <row r="3046">
      <c r="A3046" s="1" t="str">
        <f t="shared" si="1"/>
        <v>EN P2388 338</v>
      </c>
      <c r="C3046" s="1" t="str">
        <f t="shared" si="2"/>
        <v>PT P2388</v>
      </c>
      <c r="E3046" s="1" t="str">
        <f>IFERROR(__xludf.DUMMYFUNCTION("SPLIT(A:A,"" "",TRUE,TRUE)"),"EN")</f>
        <v>EN</v>
      </c>
      <c r="F3046" s="1" t="str">
        <f>IFERROR(__xludf.DUMMYFUNCTION("""COMPUTED_VALUE"""),"P2388")</f>
        <v>P2388</v>
      </c>
      <c r="G3046" s="1">
        <f>IFERROR(__xludf.DUMMYFUNCTION("""COMPUTED_VALUE"""),338.0)</f>
        <v>338</v>
      </c>
    </row>
    <row r="3047">
      <c r="A3047" s="1" t="str">
        <f t="shared" si="1"/>
        <v>EN P2610 102</v>
      </c>
      <c r="C3047" s="1" t="str">
        <f t="shared" si="2"/>
        <v>PT P2610</v>
      </c>
      <c r="E3047" s="1" t="str">
        <f>IFERROR(__xludf.DUMMYFUNCTION("SPLIT(A:A,"" "",TRUE,TRUE)"),"EN")</f>
        <v>EN</v>
      </c>
      <c r="F3047" s="1" t="str">
        <f>IFERROR(__xludf.DUMMYFUNCTION("""COMPUTED_VALUE"""),"P2610")</f>
        <v>P2610</v>
      </c>
      <c r="G3047" s="1">
        <f>IFERROR(__xludf.DUMMYFUNCTION("""COMPUTED_VALUE"""),102.0)</f>
        <v>102</v>
      </c>
    </row>
    <row r="3048">
      <c r="A3048" s="1" t="str">
        <f t="shared" si="1"/>
        <v>EN P4722 340</v>
      </c>
      <c r="C3048" s="1" t="str">
        <f t="shared" si="2"/>
        <v>PT P4722</v>
      </c>
      <c r="E3048" s="1" t="str">
        <f>IFERROR(__xludf.DUMMYFUNCTION("SPLIT(A:A,"" "",TRUE,TRUE)"),"EN")</f>
        <v>EN</v>
      </c>
      <c r="F3048" s="1" t="str">
        <f>IFERROR(__xludf.DUMMYFUNCTION("""COMPUTED_VALUE"""),"P4722")</f>
        <v>P4722</v>
      </c>
      <c r="G3048" s="1">
        <f>IFERROR(__xludf.DUMMYFUNCTION("""COMPUTED_VALUE"""),340.0)</f>
        <v>340</v>
      </c>
    </row>
    <row r="3049">
      <c r="A3049" s="1" t="str">
        <f t="shared" si="1"/>
        <v>EN P3317 43</v>
      </c>
      <c r="C3049" s="1" t="str">
        <f t="shared" si="2"/>
        <v>PT P3317</v>
      </c>
      <c r="E3049" s="1" t="str">
        <f>IFERROR(__xludf.DUMMYFUNCTION("SPLIT(A:A,"" "",TRUE,TRUE)"),"EN")</f>
        <v>EN</v>
      </c>
      <c r="F3049" s="1" t="str">
        <f>IFERROR(__xludf.DUMMYFUNCTION("""COMPUTED_VALUE"""),"P3317")</f>
        <v>P3317</v>
      </c>
      <c r="G3049" s="1">
        <f>IFERROR(__xludf.DUMMYFUNCTION("""COMPUTED_VALUE"""),43.0)</f>
        <v>43</v>
      </c>
    </row>
    <row r="3050">
      <c r="A3050" s="1" t="str">
        <f t="shared" si="1"/>
        <v>EN P937 325</v>
      </c>
      <c r="C3050" s="1" t="str">
        <f t="shared" si="2"/>
        <v>PT P937</v>
      </c>
      <c r="E3050" s="1" t="str">
        <f>IFERROR(__xludf.DUMMYFUNCTION("SPLIT(A:A,"" "",TRUE,TRUE)"),"EN")</f>
        <v>EN</v>
      </c>
      <c r="F3050" s="1" t="str">
        <f>IFERROR(__xludf.DUMMYFUNCTION("""COMPUTED_VALUE"""),"P937")</f>
        <v>P937</v>
      </c>
      <c r="G3050" s="1">
        <f>IFERROR(__xludf.DUMMYFUNCTION("""COMPUTED_VALUE"""),325.0)</f>
        <v>325</v>
      </c>
    </row>
    <row r="3051">
      <c r="A3051" s="1" t="str">
        <f t="shared" si="1"/>
        <v>EN P5967 121</v>
      </c>
      <c r="C3051" s="1" t="str">
        <f t="shared" si="2"/>
        <v>PT P5967</v>
      </c>
      <c r="E3051" s="1" t="str">
        <f>IFERROR(__xludf.DUMMYFUNCTION("SPLIT(A:A,"" "",TRUE,TRUE)"),"EN")</f>
        <v>EN</v>
      </c>
      <c r="F3051" s="1" t="str">
        <f>IFERROR(__xludf.DUMMYFUNCTION("""COMPUTED_VALUE"""),"P5967")</f>
        <v>P5967</v>
      </c>
      <c r="G3051" s="1">
        <f>IFERROR(__xludf.DUMMYFUNCTION("""COMPUTED_VALUE"""),121.0)</f>
        <v>121</v>
      </c>
    </row>
    <row r="3052">
      <c r="A3052" s="1" t="str">
        <f t="shared" si="1"/>
        <v>EN P3411 389</v>
      </c>
      <c r="C3052" s="1" t="str">
        <f t="shared" si="2"/>
        <v>PT P3411</v>
      </c>
      <c r="E3052" s="1" t="str">
        <f>IFERROR(__xludf.DUMMYFUNCTION("SPLIT(A:A,"" "",TRUE,TRUE)"),"EN")</f>
        <v>EN</v>
      </c>
      <c r="F3052" s="1" t="str">
        <f>IFERROR(__xludf.DUMMYFUNCTION("""COMPUTED_VALUE"""),"P3411")</f>
        <v>P3411</v>
      </c>
      <c r="G3052" s="1">
        <f>IFERROR(__xludf.DUMMYFUNCTION("""COMPUTED_VALUE"""),389.0)</f>
        <v>389</v>
      </c>
    </row>
    <row r="3053">
      <c r="A3053" s="1" t="str">
        <f t="shared" si="1"/>
        <v>EN P5871 145</v>
      </c>
      <c r="C3053" s="1" t="str">
        <f t="shared" si="2"/>
        <v>PT P5871</v>
      </c>
      <c r="E3053" s="1" t="str">
        <f>IFERROR(__xludf.DUMMYFUNCTION("SPLIT(A:A,"" "",TRUE,TRUE)"),"EN")</f>
        <v>EN</v>
      </c>
      <c r="F3053" s="1" t="str">
        <f>IFERROR(__xludf.DUMMYFUNCTION("""COMPUTED_VALUE"""),"P5871")</f>
        <v>P5871</v>
      </c>
      <c r="G3053" s="1">
        <f>IFERROR(__xludf.DUMMYFUNCTION("""COMPUTED_VALUE"""),145.0)</f>
        <v>145</v>
      </c>
    </row>
    <row r="3054">
      <c r="A3054" s="1" t="str">
        <f t="shared" si="1"/>
        <v>EN P1203 308</v>
      </c>
      <c r="C3054" s="1" t="str">
        <f t="shared" si="2"/>
        <v>PT P1203</v>
      </c>
      <c r="E3054" s="1" t="str">
        <f>IFERROR(__xludf.DUMMYFUNCTION("SPLIT(A:A,"" "",TRUE,TRUE)"),"EN")</f>
        <v>EN</v>
      </c>
      <c r="F3054" s="1" t="str">
        <f>IFERROR(__xludf.DUMMYFUNCTION("""COMPUTED_VALUE"""),"P1203")</f>
        <v>P1203</v>
      </c>
      <c r="G3054" s="1">
        <f>IFERROR(__xludf.DUMMYFUNCTION("""COMPUTED_VALUE"""),308.0)</f>
        <v>308</v>
      </c>
    </row>
    <row r="3055">
      <c r="A3055" s="1" t="str">
        <f t="shared" si="1"/>
        <v>EN P565 46</v>
      </c>
      <c r="C3055" s="1" t="str">
        <f t="shared" si="2"/>
        <v>PT P565</v>
      </c>
      <c r="E3055" s="1" t="str">
        <f>IFERROR(__xludf.DUMMYFUNCTION("SPLIT(A:A,"" "",TRUE,TRUE)"),"EN")</f>
        <v>EN</v>
      </c>
      <c r="F3055" s="1" t="str">
        <f>IFERROR(__xludf.DUMMYFUNCTION("""COMPUTED_VALUE"""),"P565")</f>
        <v>P565</v>
      </c>
      <c r="G3055" s="1">
        <f>IFERROR(__xludf.DUMMYFUNCTION("""COMPUTED_VALUE"""),46.0)</f>
        <v>46</v>
      </c>
    </row>
    <row r="3056">
      <c r="A3056" s="1" t="str">
        <f t="shared" si="1"/>
        <v>EN P1770 329</v>
      </c>
      <c r="C3056" s="1" t="str">
        <f t="shared" si="2"/>
        <v>PT P1770</v>
      </c>
      <c r="E3056" s="1" t="str">
        <f>IFERROR(__xludf.DUMMYFUNCTION("SPLIT(A:A,"" "",TRUE,TRUE)"),"EN")</f>
        <v>EN</v>
      </c>
      <c r="F3056" s="1" t="str">
        <f>IFERROR(__xludf.DUMMYFUNCTION("""COMPUTED_VALUE"""),"P1770")</f>
        <v>P1770</v>
      </c>
      <c r="G3056" s="1">
        <f>IFERROR(__xludf.DUMMYFUNCTION("""COMPUTED_VALUE"""),329.0)</f>
        <v>329</v>
      </c>
    </row>
    <row r="3057">
      <c r="A3057" s="1" t="str">
        <f t="shared" si="1"/>
        <v>EN P2280 374</v>
      </c>
      <c r="C3057" s="1" t="str">
        <f t="shared" si="2"/>
        <v>PT P2280</v>
      </c>
      <c r="E3057" s="1" t="str">
        <f>IFERROR(__xludf.DUMMYFUNCTION("SPLIT(A:A,"" "",TRUE,TRUE)"),"EN")</f>
        <v>EN</v>
      </c>
      <c r="F3057" s="1" t="str">
        <f>IFERROR(__xludf.DUMMYFUNCTION("""COMPUTED_VALUE"""),"P2280")</f>
        <v>P2280</v>
      </c>
      <c r="G3057" s="1">
        <f>IFERROR(__xludf.DUMMYFUNCTION("""COMPUTED_VALUE"""),374.0)</f>
        <v>374</v>
      </c>
    </row>
    <row r="3058">
      <c r="A3058" s="1" t="str">
        <f t="shared" si="1"/>
        <v>EN P2303 90</v>
      </c>
      <c r="C3058" s="1" t="str">
        <f t="shared" si="2"/>
        <v>PT P2303</v>
      </c>
      <c r="E3058" s="1" t="str">
        <f>IFERROR(__xludf.DUMMYFUNCTION("SPLIT(A:A,"" "",TRUE,TRUE)"),"EN")</f>
        <v>EN</v>
      </c>
      <c r="F3058" s="1" t="str">
        <f>IFERROR(__xludf.DUMMYFUNCTION("""COMPUTED_VALUE"""),"P2303")</f>
        <v>P2303</v>
      </c>
      <c r="G3058" s="1">
        <f>IFERROR(__xludf.DUMMYFUNCTION("""COMPUTED_VALUE"""),90.0)</f>
        <v>90</v>
      </c>
    </row>
    <row r="3059">
      <c r="A3059" s="1" t="str">
        <f t="shared" si="1"/>
        <v>EN P3297 386</v>
      </c>
      <c r="C3059" s="1" t="str">
        <f t="shared" si="2"/>
        <v>PT P3297</v>
      </c>
      <c r="E3059" s="1" t="str">
        <f>IFERROR(__xludf.DUMMYFUNCTION("SPLIT(A:A,"" "",TRUE,TRUE)"),"EN")</f>
        <v>EN</v>
      </c>
      <c r="F3059" s="1" t="str">
        <f>IFERROR(__xludf.DUMMYFUNCTION("""COMPUTED_VALUE"""),"P3297")</f>
        <v>P3297</v>
      </c>
      <c r="G3059" s="1">
        <f>IFERROR(__xludf.DUMMYFUNCTION("""COMPUTED_VALUE"""),386.0)</f>
        <v>386</v>
      </c>
    </row>
    <row r="3060">
      <c r="A3060" s="1" t="str">
        <f t="shared" si="1"/>
        <v>EN P1938 112</v>
      </c>
      <c r="C3060" s="1" t="str">
        <f t="shared" si="2"/>
        <v>PT P1938</v>
      </c>
      <c r="E3060" s="1" t="str">
        <f>IFERROR(__xludf.DUMMYFUNCTION("SPLIT(A:A,"" "",TRUE,TRUE)"),"EN")</f>
        <v>EN</v>
      </c>
      <c r="F3060" s="1" t="str">
        <f>IFERROR(__xludf.DUMMYFUNCTION("""COMPUTED_VALUE"""),"P1938")</f>
        <v>P1938</v>
      </c>
      <c r="G3060" s="1">
        <f>IFERROR(__xludf.DUMMYFUNCTION("""COMPUTED_VALUE"""),112.0)</f>
        <v>112</v>
      </c>
    </row>
    <row r="3061">
      <c r="A3061" s="1" t="str">
        <f t="shared" si="1"/>
        <v>EN P5883 120</v>
      </c>
      <c r="C3061" s="1" t="str">
        <f t="shared" si="2"/>
        <v>PT P5883</v>
      </c>
      <c r="E3061" s="1" t="str">
        <f>IFERROR(__xludf.DUMMYFUNCTION("SPLIT(A:A,"" "",TRUE,TRUE)"),"EN")</f>
        <v>EN</v>
      </c>
      <c r="F3061" s="1" t="str">
        <f>IFERROR(__xludf.DUMMYFUNCTION("""COMPUTED_VALUE"""),"P5883")</f>
        <v>P5883</v>
      </c>
      <c r="G3061" s="1">
        <f>IFERROR(__xludf.DUMMYFUNCTION("""COMPUTED_VALUE"""),120.0)</f>
        <v>120</v>
      </c>
    </row>
    <row r="3062">
      <c r="A3062" s="1" t="str">
        <f t="shared" si="1"/>
        <v>EN P5394 271</v>
      </c>
      <c r="C3062" s="1" t="str">
        <f t="shared" si="2"/>
        <v>PT P5394</v>
      </c>
      <c r="E3062" s="1" t="str">
        <f>IFERROR(__xludf.DUMMYFUNCTION("SPLIT(A:A,"" "",TRUE,TRUE)"),"EN")</f>
        <v>EN</v>
      </c>
      <c r="F3062" s="1" t="str">
        <f>IFERROR(__xludf.DUMMYFUNCTION("""COMPUTED_VALUE"""),"P5394")</f>
        <v>P5394</v>
      </c>
      <c r="G3062" s="1">
        <f>IFERROR(__xludf.DUMMYFUNCTION("""COMPUTED_VALUE"""),271.0)</f>
        <v>271</v>
      </c>
    </row>
    <row r="3063">
      <c r="A3063" s="1" t="str">
        <f t="shared" si="1"/>
        <v>EN P3420 241</v>
      </c>
      <c r="C3063" s="1" t="str">
        <f t="shared" si="2"/>
        <v>PT P3420</v>
      </c>
      <c r="E3063" s="1" t="str">
        <f>IFERROR(__xludf.DUMMYFUNCTION("SPLIT(A:A,"" "",TRUE,TRUE)"),"EN")</f>
        <v>EN</v>
      </c>
      <c r="F3063" s="1" t="str">
        <f>IFERROR(__xludf.DUMMYFUNCTION("""COMPUTED_VALUE"""),"P3420")</f>
        <v>P3420</v>
      </c>
      <c r="G3063" s="1">
        <f>IFERROR(__xludf.DUMMYFUNCTION("""COMPUTED_VALUE"""),241.0)</f>
        <v>241</v>
      </c>
    </row>
    <row r="3064">
      <c r="A3064" s="1" t="str">
        <f t="shared" si="1"/>
        <v>EN P4597 249</v>
      </c>
      <c r="C3064" s="1" t="str">
        <f t="shared" si="2"/>
        <v>PT P4597</v>
      </c>
      <c r="E3064" s="1" t="str">
        <f>IFERROR(__xludf.DUMMYFUNCTION("SPLIT(A:A,"" "",TRUE,TRUE)"),"EN")</f>
        <v>EN</v>
      </c>
      <c r="F3064" s="1" t="str">
        <f>IFERROR(__xludf.DUMMYFUNCTION("""COMPUTED_VALUE"""),"P4597")</f>
        <v>P4597</v>
      </c>
      <c r="G3064" s="1">
        <f>IFERROR(__xludf.DUMMYFUNCTION("""COMPUTED_VALUE"""),249.0)</f>
        <v>249</v>
      </c>
    </row>
    <row r="3065">
      <c r="A3065" s="1" t="str">
        <f t="shared" si="1"/>
        <v>EN P1898 114</v>
      </c>
      <c r="C3065" s="1" t="str">
        <f t="shared" si="2"/>
        <v>PT P1898</v>
      </c>
      <c r="E3065" s="1" t="str">
        <f>IFERROR(__xludf.DUMMYFUNCTION("SPLIT(A:A,"" "",TRUE,TRUE)"),"EN")</f>
        <v>EN</v>
      </c>
      <c r="F3065" s="1" t="str">
        <f>IFERROR(__xludf.DUMMYFUNCTION("""COMPUTED_VALUE"""),"P1898")</f>
        <v>P1898</v>
      </c>
      <c r="G3065" s="1">
        <f>IFERROR(__xludf.DUMMYFUNCTION("""COMPUTED_VALUE"""),114.0)</f>
        <v>114</v>
      </c>
    </row>
    <row r="3066">
      <c r="A3066" s="1" t="str">
        <f t="shared" si="1"/>
        <v>EN P1569 167</v>
      </c>
      <c r="C3066" s="1" t="str">
        <f t="shared" si="2"/>
        <v>PT P1569</v>
      </c>
      <c r="E3066" s="1" t="str">
        <f>IFERROR(__xludf.DUMMYFUNCTION("SPLIT(A:A,"" "",TRUE,TRUE)"),"EN")</f>
        <v>EN</v>
      </c>
      <c r="F3066" s="1" t="str">
        <f>IFERROR(__xludf.DUMMYFUNCTION("""COMPUTED_VALUE"""),"P1569")</f>
        <v>P1569</v>
      </c>
      <c r="G3066" s="1">
        <f>IFERROR(__xludf.DUMMYFUNCTION("""COMPUTED_VALUE"""),167.0)</f>
        <v>167</v>
      </c>
    </row>
    <row r="3067">
      <c r="A3067" s="1" t="str">
        <f t="shared" si="1"/>
        <v>EN P3306 393</v>
      </c>
      <c r="C3067" s="1" t="str">
        <f t="shared" si="2"/>
        <v>PT P3306</v>
      </c>
      <c r="E3067" s="1" t="str">
        <f>IFERROR(__xludf.DUMMYFUNCTION("SPLIT(A:A,"" "",TRUE,TRUE)"),"EN")</f>
        <v>EN</v>
      </c>
      <c r="F3067" s="1" t="str">
        <f>IFERROR(__xludf.DUMMYFUNCTION("""COMPUTED_VALUE"""),"P3306")</f>
        <v>P3306</v>
      </c>
      <c r="G3067" s="1">
        <f>IFERROR(__xludf.DUMMYFUNCTION("""COMPUTED_VALUE"""),393.0)</f>
        <v>393</v>
      </c>
    </row>
    <row r="3068">
      <c r="A3068" s="1" t="str">
        <f t="shared" si="1"/>
        <v>EN P1200 182</v>
      </c>
      <c r="C3068" s="1" t="str">
        <f t="shared" si="2"/>
        <v>PT P1200</v>
      </c>
      <c r="E3068" s="1" t="str">
        <f>IFERROR(__xludf.DUMMYFUNCTION("SPLIT(A:A,"" "",TRUE,TRUE)"),"EN")</f>
        <v>EN</v>
      </c>
      <c r="F3068" s="1" t="str">
        <f>IFERROR(__xludf.DUMMYFUNCTION("""COMPUTED_VALUE"""),"P1200")</f>
        <v>P1200</v>
      </c>
      <c r="G3068" s="1">
        <f>IFERROR(__xludf.DUMMYFUNCTION("""COMPUTED_VALUE"""),182.0)</f>
        <v>182</v>
      </c>
    </row>
    <row r="3069">
      <c r="A3069" s="1" t="str">
        <f t="shared" si="1"/>
        <v>EN P339 298</v>
      </c>
      <c r="C3069" s="1" t="str">
        <f t="shared" si="2"/>
        <v>PT P339</v>
      </c>
      <c r="E3069" s="1" t="str">
        <f>IFERROR(__xludf.DUMMYFUNCTION("SPLIT(A:A,"" "",TRUE,TRUE)"),"EN")</f>
        <v>EN</v>
      </c>
      <c r="F3069" s="1" t="str">
        <f>IFERROR(__xludf.DUMMYFUNCTION("""COMPUTED_VALUE"""),"P339")</f>
        <v>P339</v>
      </c>
      <c r="G3069" s="1">
        <f>IFERROR(__xludf.DUMMYFUNCTION("""COMPUTED_VALUE"""),298.0)</f>
        <v>298</v>
      </c>
    </row>
    <row r="3070">
      <c r="A3070" s="1" t="str">
        <f t="shared" si="1"/>
        <v>EN P628 297</v>
      </c>
      <c r="C3070" s="1" t="str">
        <f t="shared" si="2"/>
        <v>PT P628</v>
      </c>
      <c r="E3070" s="1" t="str">
        <f>IFERROR(__xludf.DUMMYFUNCTION("SPLIT(A:A,"" "",TRUE,TRUE)"),"EN")</f>
        <v>EN</v>
      </c>
      <c r="F3070" s="1" t="str">
        <f>IFERROR(__xludf.DUMMYFUNCTION("""COMPUTED_VALUE"""),"P628")</f>
        <v>P628</v>
      </c>
      <c r="G3070" s="1">
        <f>IFERROR(__xludf.DUMMYFUNCTION("""COMPUTED_VALUE"""),297.0)</f>
        <v>297</v>
      </c>
    </row>
    <row r="3071">
      <c r="A3071" s="1" t="str">
        <f t="shared" si="1"/>
        <v>EN P5578 16</v>
      </c>
      <c r="C3071" s="1" t="str">
        <f t="shared" si="2"/>
        <v>PT P5578</v>
      </c>
      <c r="E3071" s="1" t="str">
        <f>IFERROR(__xludf.DUMMYFUNCTION("SPLIT(A:A,"" "",TRUE,TRUE)"),"EN")</f>
        <v>EN</v>
      </c>
      <c r="F3071" s="1" t="str">
        <f>IFERROR(__xludf.DUMMYFUNCTION("""COMPUTED_VALUE"""),"P5578")</f>
        <v>P5578</v>
      </c>
      <c r="G3071" s="1">
        <f>IFERROR(__xludf.DUMMYFUNCTION("""COMPUTED_VALUE"""),16.0)</f>
        <v>16</v>
      </c>
    </row>
    <row r="3072">
      <c r="A3072" s="1" t="str">
        <f t="shared" si="1"/>
        <v>EN P2686 232</v>
      </c>
      <c r="C3072" s="1" t="str">
        <f t="shared" si="2"/>
        <v>PT P2686</v>
      </c>
      <c r="E3072" s="1" t="str">
        <f>IFERROR(__xludf.DUMMYFUNCTION("SPLIT(A:A,"" "",TRUE,TRUE)"),"EN")</f>
        <v>EN</v>
      </c>
      <c r="F3072" s="1" t="str">
        <f>IFERROR(__xludf.DUMMYFUNCTION("""COMPUTED_VALUE"""),"P2686")</f>
        <v>P2686</v>
      </c>
      <c r="G3072" s="1">
        <f>IFERROR(__xludf.DUMMYFUNCTION("""COMPUTED_VALUE"""),232.0)</f>
        <v>232</v>
      </c>
    </row>
    <row r="3073">
      <c r="A3073" s="1" t="str">
        <f t="shared" si="1"/>
        <v>EN P5609 161</v>
      </c>
      <c r="C3073" s="1" t="str">
        <f t="shared" si="2"/>
        <v>PT P5609</v>
      </c>
      <c r="E3073" s="1" t="str">
        <f>IFERROR(__xludf.DUMMYFUNCTION("SPLIT(A:A,"" "",TRUE,TRUE)"),"EN")</f>
        <v>EN</v>
      </c>
      <c r="F3073" s="1" t="str">
        <f>IFERROR(__xludf.DUMMYFUNCTION("""COMPUTED_VALUE"""),"P5609")</f>
        <v>P5609</v>
      </c>
      <c r="G3073" s="1">
        <f>IFERROR(__xludf.DUMMYFUNCTION("""COMPUTED_VALUE"""),161.0)</f>
        <v>161</v>
      </c>
    </row>
    <row r="3074">
      <c r="A3074" s="1" t="str">
        <f t="shared" si="1"/>
        <v>EN P2317 70</v>
      </c>
      <c r="C3074" s="1" t="str">
        <f t="shared" si="2"/>
        <v>PT P2317</v>
      </c>
      <c r="E3074" s="1" t="str">
        <f>IFERROR(__xludf.DUMMYFUNCTION("SPLIT(A:A,"" "",TRUE,TRUE)"),"EN")</f>
        <v>EN</v>
      </c>
      <c r="F3074" s="1" t="str">
        <f>IFERROR(__xludf.DUMMYFUNCTION("""COMPUTED_VALUE"""),"P2317")</f>
        <v>P2317</v>
      </c>
      <c r="G3074" s="1">
        <f>IFERROR(__xludf.DUMMYFUNCTION("""COMPUTED_VALUE"""),70.0)</f>
        <v>70</v>
      </c>
    </row>
    <row r="3075">
      <c r="A3075" s="1" t="str">
        <f t="shared" si="1"/>
        <v>EN P1587 128</v>
      </c>
      <c r="C3075" s="1" t="str">
        <f t="shared" si="2"/>
        <v>PT P1587</v>
      </c>
      <c r="E3075" s="1" t="str">
        <f>IFERROR(__xludf.DUMMYFUNCTION("SPLIT(A:A,"" "",TRUE,TRUE)"),"EN")</f>
        <v>EN</v>
      </c>
      <c r="F3075" s="1" t="str">
        <f>IFERROR(__xludf.DUMMYFUNCTION("""COMPUTED_VALUE"""),"P1587")</f>
        <v>P1587</v>
      </c>
      <c r="G3075" s="1">
        <f>IFERROR(__xludf.DUMMYFUNCTION("""COMPUTED_VALUE"""),128.0)</f>
        <v>128</v>
      </c>
    </row>
    <row r="3076">
      <c r="A3076" s="1" t="str">
        <f t="shared" si="1"/>
        <v>EN P1015 241</v>
      </c>
      <c r="C3076" s="1" t="str">
        <f t="shared" si="2"/>
        <v>PT P1015</v>
      </c>
      <c r="E3076" s="1" t="str">
        <f>IFERROR(__xludf.DUMMYFUNCTION("SPLIT(A:A,"" "",TRUE,TRUE)"),"EN")</f>
        <v>EN</v>
      </c>
      <c r="F3076" s="1" t="str">
        <f>IFERROR(__xludf.DUMMYFUNCTION("""COMPUTED_VALUE"""),"P1015")</f>
        <v>P1015</v>
      </c>
      <c r="G3076" s="1">
        <f>IFERROR(__xludf.DUMMYFUNCTION("""COMPUTED_VALUE"""),241.0)</f>
        <v>241</v>
      </c>
    </row>
    <row r="3077">
      <c r="A3077" s="1" t="str">
        <f t="shared" si="1"/>
        <v>EN P492 300</v>
      </c>
      <c r="C3077" s="1" t="str">
        <f t="shared" si="2"/>
        <v>PT P492</v>
      </c>
      <c r="E3077" s="1" t="str">
        <f>IFERROR(__xludf.DUMMYFUNCTION("SPLIT(A:A,"" "",TRUE,TRUE)"),"EN")</f>
        <v>EN</v>
      </c>
      <c r="F3077" s="1" t="str">
        <f>IFERROR(__xludf.DUMMYFUNCTION("""COMPUTED_VALUE"""),"P492")</f>
        <v>P492</v>
      </c>
      <c r="G3077" s="1">
        <f>IFERROR(__xludf.DUMMYFUNCTION("""COMPUTED_VALUE"""),300.0)</f>
        <v>300</v>
      </c>
    </row>
    <row r="3078">
      <c r="A3078" s="1" t="str">
        <f t="shared" si="1"/>
        <v>EN P5121 289</v>
      </c>
      <c r="C3078" s="1" t="str">
        <f t="shared" si="2"/>
        <v>PT P5121</v>
      </c>
      <c r="E3078" s="1" t="str">
        <f>IFERROR(__xludf.DUMMYFUNCTION("SPLIT(A:A,"" "",TRUE,TRUE)"),"EN")</f>
        <v>EN</v>
      </c>
      <c r="F3078" s="1" t="str">
        <f>IFERROR(__xludf.DUMMYFUNCTION("""COMPUTED_VALUE"""),"P5121")</f>
        <v>P5121</v>
      </c>
      <c r="G3078" s="1">
        <f>IFERROR(__xludf.DUMMYFUNCTION("""COMPUTED_VALUE"""),289.0)</f>
        <v>289</v>
      </c>
    </row>
    <row r="3079">
      <c r="A3079" s="1" t="str">
        <f t="shared" si="1"/>
        <v>EN P5713 175</v>
      </c>
      <c r="C3079" s="1" t="str">
        <f t="shared" si="2"/>
        <v>PT P5713</v>
      </c>
      <c r="E3079" s="1" t="str">
        <f>IFERROR(__xludf.DUMMYFUNCTION("SPLIT(A:A,"" "",TRUE,TRUE)"),"EN")</f>
        <v>EN</v>
      </c>
      <c r="F3079" s="1" t="str">
        <f>IFERROR(__xludf.DUMMYFUNCTION("""COMPUTED_VALUE"""),"P5713")</f>
        <v>P5713</v>
      </c>
      <c r="G3079" s="1">
        <f>IFERROR(__xludf.DUMMYFUNCTION("""COMPUTED_VALUE"""),175.0)</f>
        <v>175</v>
      </c>
    </row>
    <row r="3080">
      <c r="A3080" s="1" t="str">
        <f t="shared" si="1"/>
        <v>EN P1365 144</v>
      </c>
      <c r="C3080" s="1" t="str">
        <f t="shared" si="2"/>
        <v>PT P1365</v>
      </c>
      <c r="E3080" s="1" t="str">
        <f>IFERROR(__xludf.DUMMYFUNCTION("SPLIT(A:A,"" "",TRUE,TRUE)"),"EN")</f>
        <v>EN</v>
      </c>
      <c r="F3080" s="1" t="str">
        <f>IFERROR(__xludf.DUMMYFUNCTION("""COMPUTED_VALUE"""),"P1365")</f>
        <v>P1365</v>
      </c>
      <c r="G3080" s="1">
        <f>IFERROR(__xludf.DUMMYFUNCTION("""COMPUTED_VALUE"""),144.0)</f>
        <v>144</v>
      </c>
    </row>
    <row r="3081">
      <c r="A3081" s="1" t="str">
        <f t="shared" si="1"/>
        <v>EN P1734 55</v>
      </c>
      <c r="C3081" s="1" t="str">
        <f t="shared" si="2"/>
        <v>PT P1734</v>
      </c>
      <c r="E3081" s="1" t="str">
        <f>IFERROR(__xludf.DUMMYFUNCTION("SPLIT(A:A,"" "",TRUE,TRUE)"),"EN")</f>
        <v>EN</v>
      </c>
      <c r="F3081" s="1" t="str">
        <f>IFERROR(__xludf.DUMMYFUNCTION("""COMPUTED_VALUE"""),"P1734")</f>
        <v>P1734</v>
      </c>
      <c r="G3081" s="1">
        <f>IFERROR(__xludf.DUMMYFUNCTION("""COMPUTED_VALUE"""),55.0)</f>
        <v>55</v>
      </c>
    </row>
    <row r="3082">
      <c r="A3082" s="1" t="str">
        <f t="shared" si="1"/>
        <v>EN P5195 122</v>
      </c>
      <c r="C3082" s="1" t="str">
        <f t="shared" si="2"/>
        <v>PT P5195</v>
      </c>
      <c r="E3082" s="1" t="str">
        <f>IFERROR(__xludf.DUMMYFUNCTION("SPLIT(A:A,"" "",TRUE,TRUE)"),"EN")</f>
        <v>EN</v>
      </c>
      <c r="F3082" s="1" t="str">
        <f>IFERROR(__xludf.DUMMYFUNCTION("""COMPUTED_VALUE"""),"P5195")</f>
        <v>P5195</v>
      </c>
      <c r="G3082" s="1">
        <f>IFERROR(__xludf.DUMMYFUNCTION("""COMPUTED_VALUE"""),122.0)</f>
        <v>122</v>
      </c>
    </row>
    <row r="3083">
      <c r="A3083" s="1" t="str">
        <f t="shared" si="1"/>
        <v>EN P1419 249</v>
      </c>
      <c r="C3083" s="1" t="str">
        <f t="shared" si="2"/>
        <v>PT P1419</v>
      </c>
      <c r="E3083" s="1" t="str">
        <f>IFERROR(__xludf.DUMMYFUNCTION("SPLIT(A:A,"" "",TRUE,TRUE)"),"EN")</f>
        <v>EN</v>
      </c>
      <c r="F3083" s="1" t="str">
        <f>IFERROR(__xludf.DUMMYFUNCTION("""COMPUTED_VALUE"""),"P1419")</f>
        <v>P1419</v>
      </c>
      <c r="G3083" s="1">
        <f>IFERROR(__xludf.DUMMYFUNCTION("""COMPUTED_VALUE"""),249.0)</f>
        <v>249</v>
      </c>
    </row>
    <row r="3084">
      <c r="A3084" s="1" t="str">
        <f t="shared" si="1"/>
        <v>EN P323 187</v>
      </c>
      <c r="C3084" s="1" t="str">
        <f t="shared" si="2"/>
        <v>PT P323</v>
      </c>
      <c r="E3084" s="1" t="str">
        <f>IFERROR(__xludf.DUMMYFUNCTION("SPLIT(A:A,"" "",TRUE,TRUE)"),"EN")</f>
        <v>EN</v>
      </c>
      <c r="F3084" s="1" t="str">
        <f>IFERROR(__xludf.DUMMYFUNCTION("""COMPUTED_VALUE"""),"P323")</f>
        <v>P323</v>
      </c>
      <c r="G3084" s="1">
        <f>IFERROR(__xludf.DUMMYFUNCTION("""COMPUTED_VALUE"""),187.0)</f>
        <v>187</v>
      </c>
    </row>
    <row r="3085">
      <c r="A3085" s="1" t="str">
        <f t="shared" si="1"/>
        <v>EN P5949 160</v>
      </c>
      <c r="C3085" s="1" t="str">
        <f t="shared" si="2"/>
        <v>PT P5949</v>
      </c>
      <c r="E3085" s="1" t="str">
        <f>IFERROR(__xludf.DUMMYFUNCTION("SPLIT(A:A,"" "",TRUE,TRUE)"),"EN")</f>
        <v>EN</v>
      </c>
      <c r="F3085" s="1" t="str">
        <f>IFERROR(__xludf.DUMMYFUNCTION("""COMPUTED_VALUE"""),"P5949")</f>
        <v>P5949</v>
      </c>
      <c r="G3085" s="1">
        <f>IFERROR(__xludf.DUMMYFUNCTION("""COMPUTED_VALUE"""),160.0)</f>
        <v>160</v>
      </c>
    </row>
    <row r="3086">
      <c r="A3086" s="1" t="str">
        <f t="shared" si="1"/>
        <v>EN P5523 326</v>
      </c>
      <c r="C3086" s="1" t="str">
        <f t="shared" si="2"/>
        <v>PT P5523</v>
      </c>
      <c r="E3086" s="1" t="str">
        <f>IFERROR(__xludf.DUMMYFUNCTION("SPLIT(A:A,"" "",TRUE,TRUE)"),"EN")</f>
        <v>EN</v>
      </c>
      <c r="F3086" s="1" t="str">
        <f>IFERROR(__xludf.DUMMYFUNCTION("""COMPUTED_VALUE"""),"P5523")</f>
        <v>P5523</v>
      </c>
      <c r="G3086" s="1">
        <f>IFERROR(__xludf.DUMMYFUNCTION("""COMPUTED_VALUE"""),326.0)</f>
        <v>326</v>
      </c>
    </row>
    <row r="3087">
      <c r="A3087" s="1" t="str">
        <f t="shared" si="1"/>
        <v>EN P2548 344</v>
      </c>
      <c r="C3087" s="1" t="str">
        <f t="shared" si="2"/>
        <v>PT P2548</v>
      </c>
      <c r="E3087" s="1" t="str">
        <f>IFERROR(__xludf.DUMMYFUNCTION("SPLIT(A:A,"" "",TRUE,TRUE)"),"EN")</f>
        <v>EN</v>
      </c>
      <c r="F3087" s="1" t="str">
        <f>IFERROR(__xludf.DUMMYFUNCTION("""COMPUTED_VALUE"""),"P2548")</f>
        <v>P2548</v>
      </c>
      <c r="G3087" s="1">
        <f>IFERROR(__xludf.DUMMYFUNCTION("""COMPUTED_VALUE"""),344.0)</f>
        <v>344</v>
      </c>
    </row>
    <row r="3088">
      <c r="A3088" s="1" t="str">
        <f t="shared" si="1"/>
        <v>EN P2902 228</v>
      </c>
      <c r="C3088" s="1" t="str">
        <f t="shared" si="2"/>
        <v>PT P2902</v>
      </c>
      <c r="E3088" s="1" t="str">
        <f>IFERROR(__xludf.DUMMYFUNCTION("SPLIT(A:A,"" "",TRUE,TRUE)"),"EN")</f>
        <v>EN</v>
      </c>
      <c r="F3088" s="1" t="str">
        <f>IFERROR(__xludf.DUMMYFUNCTION("""COMPUTED_VALUE"""),"P2902")</f>
        <v>P2902</v>
      </c>
      <c r="G3088" s="1">
        <f>IFERROR(__xludf.DUMMYFUNCTION("""COMPUTED_VALUE"""),228.0)</f>
        <v>228</v>
      </c>
    </row>
    <row r="3089">
      <c r="A3089" s="1" t="str">
        <f t="shared" si="1"/>
        <v>EN P43 280</v>
      </c>
      <c r="C3089" s="1" t="str">
        <f t="shared" si="2"/>
        <v>PT P43</v>
      </c>
      <c r="E3089" s="1" t="str">
        <f>IFERROR(__xludf.DUMMYFUNCTION("SPLIT(A:A,"" "",TRUE,TRUE)"),"EN")</f>
        <v>EN</v>
      </c>
      <c r="F3089" s="1" t="str">
        <f>IFERROR(__xludf.DUMMYFUNCTION("""COMPUTED_VALUE"""),"P43")</f>
        <v>P43</v>
      </c>
      <c r="G3089" s="1">
        <f>IFERROR(__xludf.DUMMYFUNCTION("""COMPUTED_VALUE"""),280.0)</f>
        <v>280</v>
      </c>
    </row>
    <row r="3090">
      <c r="A3090" s="1" t="str">
        <f t="shared" si="1"/>
        <v>EN P2885 205</v>
      </c>
      <c r="C3090" s="1" t="str">
        <f t="shared" si="2"/>
        <v>PT P2885</v>
      </c>
      <c r="E3090" s="1" t="str">
        <f>IFERROR(__xludf.DUMMYFUNCTION("SPLIT(A:A,"" "",TRUE,TRUE)"),"EN")</f>
        <v>EN</v>
      </c>
      <c r="F3090" s="1" t="str">
        <f>IFERROR(__xludf.DUMMYFUNCTION("""COMPUTED_VALUE"""),"P2885")</f>
        <v>P2885</v>
      </c>
      <c r="G3090" s="1">
        <f>IFERROR(__xludf.DUMMYFUNCTION("""COMPUTED_VALUE"""),205.0)</f>
        <v>205</v>
      </c>
    </row>
    <row r="3091">
      <c r="A3091" s="1" t="str">
        <f t="shared" si="1"/>
        <v>EN P2807 150</v>
      </c>
      <c r="C3091" s="1" t="str">
        <f t="shared" si="2"/>
        <v>PT P2807</v>
      </c>
      <c r="E3091" s="1" t="str">
        <f>IFERROR(__xludf.DUMMYFUNCTION("SPLIT(A:A,"" "",TRUE,TRUE)"),"EN")</f>
        <v>EN</v>
      </c>
      <c r="F3091" s="1" t="str">
        <f>IFERROR(__xludf.DUMMYFUNCTION("""COMPUTED_VALUE"""),"P2807")</f>
        <v>P2807</v>
      </c>
      <c r="G3091" s="1">
        <f>IFERROR(__xludf.DUMMYFUNCTION("""COMPUTED_VALUE"""),150.0)</f>
        <v>150</v>
      </c>
    </row>
    <row r="3092">
      <c r="A3092" s="1" t="str">
        <f t="shared" si="1"/>
        <v>EN P4727 43</v>
      </c>
      <c r="C3092" s="1" t="str">
        <f t="shared" si="2"/>
        <v>PT P4727</v>
      </c>
      <c r="E3092" s="1" t="str">
        <f>IFERROR(__xludf.DUMMYFUNCTION("SPLIT(A:A,"" "",TRUE,TRUE)"),"EN")</f>
        <v>EN</v>
      </c>
      <c r="F3092" s="1" t="str">
        <f>IFERROR(__xludf.DUMMYFUNCTION("""COMPUTED_VALUE"""),"P4727")</f>
        <v>P4727</v>
      </c>
      <c r="G3092" s="1">
        <f>IFERROR(__xludf.DUMMYFUNCTION("""COMPUTED_VALUE"""),43.0)</f>
        <v>43</v>
      </c>
    </row>
    <row r="3093">
      <c r="A3093" s="1" t="str">
        <f t="shared" si="1"/>
        <v>EN P1872 166</v>
      </c>
      <c r="C3093" s="1" t="str">
        <f t="shared" si="2"/>
        <v>PT P1872</v>
      </c>
      <c r="E3093" s="1" t="str">
        <f>IFERROR(__xludf.DUMMYFUNCTION("SPLIT(A:A,"" "",TRUE,TRUE)"),"EN")</f>
        <v>EN</v>
      </c>
      <c r="F3093" s="1" t="str">
        <f>IFERROR(__xludf.DUMMYFUNCTION("""COMPUTED_VALUE"""),"P1872")</f>
        <v>P1872</v>
      </c>
      <c r="G3093" s="1">
        <f>IFERROR(__xludf.DUMMYFUNCTION("""COMPUTED_VALUE"""),166.0)</f>
        <v>166</v>
      </c>
    </row>
    <row r="3094">
      <c r="A3094" s="1" t="str">
        <f t="shared" si="1"/>
        <v>EN P5719 268</v>
      </c>
      <c r="C3094" s="1" t="str">
        <f t="shared" si="2"/>
        <v>PT P5719</v>
      </c>
      <c r="E3094" s="1" t="str">
        <f>IFERROR(__xludf.DUMMYFUNCTION("SPLIT(A:A,"" "",TRUE,TRUE)"),"EN")</f>
        <v>EN</v>
      </c>
      <c r="F3094" s="1" t="str">
        <f>IFERROR(__xludf.DUMMYFUNCTION("""COMPUTED_VALUE"""),"P5719")</f>
        <v>P5719</v>
      </c>
      <c r="G3094" s="1">
        <f>IFERROR(__xludf.DUMMYFUNCTION("""COMPUTED_VALUE"""),268.0)</f>
        <v>268</v>
      </c>
    </row>
    <row r="3095">
      <c r="A3095" s="1" t="str">
        <f t="shared" si="1"/>
        <v>EN P1905 194</v>
      </c>
      <c r="C3095" s="1" t="str">
        <f t="shared" si="2"/>
        <v>PT P1905</v>
      </c>
      <c r="E3095" s="1" t="str">
        <f>IFERROR(__xludf.DUMMYFUNCTION("SPLIT(A:A,"" "",TRUE,TRUE)"),"EN")</f>
        <v>EN</v>
      </c>
      <c r="F3095" s="1" t="str">
        <f>IFERROR(__xludf.DUMMYFUNCTION("""COMPUTED_VALUE"""),"P1905")</f>
        <v>P1905</v>
      </c>
      <c r="G3095" s="1">
        <f>IFERROR(__xludf.DUMMYFUNCTION("""COMPUTED_VALUE"""),194.0)</f>
        <v>194</v>
      </c>
    </row>
    <row r="3096">
      <c r="A3096" s="1" t="str">
        <f t="shared" si="1"/>
        <v>EN P5231 259</v>
      </c>
      <c r="C3096" s="1" t="str">
        <f t="shared" si="2"/>
        <v>PT P5231</v>
      </c>
      <c r="E3096" s="1" t="str">
        <f>IFERROR(__xludf.DUMMYFUNCTION("SPLIT(A:A,"" "",TRUE,TRUE)"),"EN")</f>
        <v>EN</v>
      </c>
      <c r="F3096" s="1" t="str">
        <f>IFERROR(__xludf.DUMMYFUNCTION("""COMPUTED_VALUE"""),"P5231")</f>
        <v>P5231</v>
      </c>
      <c r="G3096" s="1">
        <f>IFERROR(__xludf.DUMMYFUNCTION("""COMPUTED_VALUE"""),259.0)</f>
        <v>259</v>
      </c>
    </row>
    <row r="3097">
      <c r="A3097" s="1" t="str">
        <f t="shared" si="1"/>
        <v>EN P2349 94</v>
      </c>
      <c r="C3097" s="1" t="str">
        <f t="shared" si="2"/>
        <v>PT P2349</v>
      </c>
      <c r="E3097" s="1" t="str">
        <f>IFERROR(__xludf.DUMMYFUNCTION("SPLIT(A:A,"" "",TRUE,TRUE)"),"EN")</f>
        <v>EN</v>
      </c>
      <c r="F3097" s="1" t="str">
        <f>IFERROR(__xludf.DUMMYFUNCTION("""COMPUTED_VALUE"""),"P2349")</f>
        <v>P2349</v>
      </c>
      <c r="G3097" s="1">
        <f>IFERROR(__xludf.DUMMYFUNCTION("""COMPUTED_VALUE"""),94.0)</f>
        <v>94</v>
      </c>
    </row>
    <row r="3098">
      <c r="A3098" s="1" t="str">
        <f t="shared" si="1"/>
        <v>EN P5472 276</v>
      </c>
      <c r="C3098" s="1" t="str">
        <f t="shared" si="2"/>
        <v>PT P5472</v>
      </c>
      <c r="E3098" s="1" t="str">
        <f>IFERROR(__xludf.DUMMYFUNCTION("SPLIT(A:A,"" "",TRUE,TRUE)"),"EN")</f>
        <v>EN</v>
      </c>
      <c r="F3098" s="1" t="str">
        <f>IFERROR(__xludf.DUMMYFUNCTION("""COMPUTED_VALUE"""),"P5472")</f>
        <v>P5472</v>
      </c>
      <c r="G3098" s="1">
        <f>IFERROR(__xludf.DUMMYFUNCTION("""COMPUTED_VALUE"""),276.0)</f>
        <v>276</v>
      </c>
    </row>
    <row r="3099">
      <c r="A3099" s="1" t="str">
        <f t="shared" si="1"/>
        <v>EN P4302 9</v>
      </c>
      <c r="C3099" s="1" t="str">
        <f t="shared" si="2"/>
        <v>PT P4302</v>
      </c>
      <c r="E3099" s="1" t="str">
        <f>IFERROR(__xludf.DUMMYFUNCTION("SPLIT(A:A,"" "",TRUE,TRUE)"),"EN")</f>
        <v>EN</v>
      </c>
      <c r="F3099" s="1" t="str">
        <f>IFERROR(__xludf.DUMMYFUNCTION("""COMPUTED_VALUE"""),"P4302")</f>
        <v>P4302</v>
      </c>
      <c r="G3099" s="1">
        <f>IFERROR(__xludf.DUMMYFUNCTION("""COMPUTED_VALUE"""),9.0)</f>
        <v>9</v>
      </c>
    </row>
    <row r="3100">
      <c r="A3100" s="1" t="str">
        <f t="shared" si="1"/>
        <v>EN P5173 50</v>
      </c>
      <c r="C3100" s="1" t="str">
        <f t="shared" si="2"/>
        <v>PT P5173</v>
      </c>
      <c r="E3100" s="1" t="str">
        <f>IFERROR(__xludf.DUMMYFUNCTION("SPLIT(A:A,"" "",TRUE,TRUE)"),"EN")</f>
        <v>EN</v>
      </c>
      <c r="F3100" s="1" t="str">
        <f>IFERROR(__xludf.DUMMYFUNCTION("""COMPUTED_VALUE"""),"P5173")</f>
        <v>P5173</v>
      </c>
      <c r="G3100" s="1">
        <f>IFERROR(__xludf.DUMMYFUNCTION("""COMPUTED_VALUE"""),50.0)</f>
        <v>50</v>
      </c>
    </row>
    <row r="3101">
      <c r="A3101" s="1" t="str">
        <f t="shared" si="1"/>
        <v>EN P5704 335</v>
      </c>
      <c r="C3101" s="1" t="str">
        <f t="shared" si="2"/>
        <v>PT P5704</v>
      </c>
      <c r="E3101" s="1" t="str">
        <f>IFERROR(__xludf.DUMMYFUNCTION("SPLIT(A:A,"" "",TRUE,TRUE)"),"EN")</f>
        <v>EN</v>
      </c>
      <c r="F3101" s="1" t="str">
        <f>IFERROR(__xludf.DUMMYFUNCTION("""COMPUTED_VALUE"""),"P5704")</f>
        <v>P5704</v>
      </c>
      <c r="G3101" s="1">
        <f>IFERROR(__xludf.DUMMYFUNCTION("""COMPUTED_VALUE"""),335.0)</f>
        <v>335</v>
      </c>
    </row>
    <row r="3102">
      <c r="A3102" s="1" t="str">
        <f t="shared" si="1"/>
        <v>EN P5515 35</v>
      </c>
      <c r="C3102" s="1" t="str">
        <f t="shared" si="2"/>
        <v>PT P5515</v>
      </c>
      <c r="E3102" s="1" t="str">
        <f>IFERROR(__xludf.DUMMYFUNCTION("SPLIT(A:A,"" "",TRUE,TRUE)"),"EN")</f>
        <v>EN</v>
      </c>
      <c r="F3102" s="1" t="str">
        <f>IFERROR(__xludf.DUMMYFUNCTION("""COMPUTED_VALUE"""),"P5515")</f>
        <v>P5515</v>
      </c>
      <c r="G3102" s="1">
        <f>IFERROR(__xludf.DUMMYFUNCTION("""COMPUTED_VALUE"""),35.0)</f>
        <v>35</v>
      </c>
    </row>
    <row r="3103">
      <c r="A3103" s="1" t="str">
        <f t="shared" si="1"/>
        <v>EN P2037 365</v>
      </c>
      <c r="C3103" s="1" t="str">
        <f t="shared" si="2"/>
        <v>PT P2037</v>
      </c>
      <c r="E3103" s="1" t="str">
        <f>IFERROR(__xludf.DUMMYFUNCTION("SPLIT(A:A,"" "",TRUE,TRUE)"),"EN")</f>
        <v>EN</v>
      </c>
      <c r="F3103" s="1" t="str">
        <f>IFERROR(__xludf.DUMMYFUNCTION("""COMPUTED_VALUE"""),"P2037")</f>
        <v>P2037</v>
      </c>
      <c r="G3103" s="1">
        <f>IFERROR(__xludf.DUMMYFUNCTION("""COMPUTED_VALUE"""),365.0)</f>
        <v>365</v>
      </c>
    </row>
    <row r="3104">
      <c r="A3104" s="1" t="str">
        <f t="shared" si="1"/>
        <v>EN P3347 213</v>
      </c>
      <c r="C3104" s="1" t="str">
        <f t="shared" si="2"/>
        <v>PT P3347</v>
      </c>
      <c r="E3104" s="1" t="str">
        <f>IFERROR(__xludf.DUMMYFUNCTION("SPLIT(A:A,"" "",TRUE,TRUE)"),"EN")</f>
        <v>EN</v>
      </c>
      <c r="F3104" s="1" t="str">
        <f>IFERROR(__xludf.DUMMYFUNCTION("""COMPUTED_VALUE"""),"P3347")</f>
        <v>P3347</v>
      </c>
      <c r="G3104" s="1">
        <f>IFERROR(__xludf.DUMMYFUNCTION("""COMPUTED_VALUE"""),213.0)</f>
        <v>213</v>
      </c>
    </row>
    <row r="3105">
      <c r="A3105" s="1" t="str">
        <f t="shared" si="1"/>
        <v>EN P117 301</v>
      </c>
      <c r="C3105" s="1" t="str">
        <f t="shared" si="2"/>
        <v>PT P117</v>
      </c>
      <c r="E3105" s="1" t="str">
        <f>IFERROR(__xludf.DUMMYFUNCTION("SPLIT(A:A,"" "",TRUE,TRUE)"),"EN")</f>
        <v>EN</v>
      </c>
      <c r="F3105" s="1" t="str">
        <f>IFERROR(__xludf.DUMMYFUNCTION("""COMPUTED_VALUE"""),"P117")</f>
        <v>P117</v>
      </c>
      <c r="G3105" s="1">
        <f>IFERROR(__xludf.DUMMYFUNCTION("""COMPUTED_VALUE"""),301.0)</f>
        <v>301</v>
      </c>
    </row>
    <row r="3106">
      <c r="A3106" s="1" t="str">
        <f t="shared" si="1"/>
        <v>EN P3210 43</v>
      </c>
      <c r="C3106" s="1" t="str">
        <f t="shared" si="2"/>
        <v>PT P3210</v>
      </c>
      <c r="E3106" s="1" t="str">
        <f>IFERROR(__xludf.DUMMYFUNCTION("SPLIT(A:A,"" "",TRUE,TRUE)"),"EN")</f>
        <v>EN</v>
      </c>
      <c r="F3106" s="1" t="str">
        <f>IFERROR(__xludf.DUMMYFUNCTION("""COMPUTED_VALUE"""),"P3210")</f>
        <v>P3210</v>
      </c>
      <c r="G3106" s="1">
        <f>IFERROR(__xludf.DUMMYFUNCTION("""COMPUTED_VALUE"""),43.0)</f>
        <v>43</v>
      </c>
    </row>
    <row r="3107">
      <c r="A3107" s="1" t="str">
        <f t="shared" si="1"/>
        <v>EN P2586 226</v>
      </c>
      <c r="C3107" s="1" t="str">
        <f t="shared" si="2"/>
        <v>PT P2586</v>
      </c>
      <c r="E3107" s="1" t="str">
        <f>IFERROR(__xludf.DUMMYFUNCTION("SPLIT(A:A,"" "",TRUE,TRUE)"),"EN")</f>
        <v>EN</v>
      </c>
      <c r="F3107" s="1" t="str">
        <f>IFERROR(__xludf.DUMMYFUNCTION("""COMPUTED_VALUE"""),"P2586")</f>
        <v>P2586</v>
      </c>
      <c r="G3107" s="1">
        <f>IFERROR(__xludf.DUMMYFUNCTION("""COMPUTED_VALUE"""),226.0)</f>
        <v>226</v>
      </c>
    </row>
    <row r="3108">
      <c r="A3108" s="1" t="str">
        <f t="shared" si="1"/>
        <v>EN P2787 361</v>
      </c>
      <c r="C3108" s="1" t="str">
        <f t="shared" si="2"/>
        <v>PT P2787</v>
      </c>
      <c r="E3108" s="1" t="str">
        <f>IFERROR(__xludf.DUMMYFUNCTION("SPLIT(A:A,"" "",TRUE,TRUE)"),"EN")</f>
        <v>EN</v>
      </c>
      <c r="F3108" s="1" t="str">
        <f>IFERROR(__xludf.DUMMYFUNCTION("""COMPUTED_VALUE"""),"P2787")</f>
        <v>P2787</v>
      </c>
      <c r="G3108" s="1">
        <f>IFERROR(__xludf.DUMMYFUNCTION("""COMPUTED_VALUE"""),361.0)</f>
        <v>361</v>
      </c>
    </row>
    <row r="3109">
      <c r="A3109" s="1" t="str">
        <f t="shared" si="1"/>
        <v>EN P4422 133</v>
      </c>
      <c r="C3109" s="1" t="str">
        <f t="shared" si="2"/>
        <v>PT P4422</v>
      </c>
      <c r="E3109" s="1" t="str">
        <f>IFERROR(__xludf.DUMMYFUNCTION("SPLIT(A:A,"" "",TRUE,TRUE)"),"EN")</f>
        <v>EN</v>
      </c>
      <c r="F3109" s="1" t="str">
        <f>IFERROR(__xludf.DUMMYFUNCTION("""COMPUTED_VALUE"""),"P4422")</f>
        <v>P4422</v>
      </c>
      <c r="G3109" s="1">
        <f>IFERROR(__xludf.DUMMYFUNCTION("""COMPUTED_VALUE"""),133.0)</f>
        <v>133</v>
      </c>
    </row>
    <row r="3110">
      <c r="A3110" s="1" t="str">
        <f t="shared" si="1"/>
        <v>EN P2229 334</v>
      </c>
      <c r="C3110" s="1" t="str">
        <f t="shared" si="2"/>
        <v>PT P2229</v>
      </c>
      <c r="E3110" s="1" t="str">
        <f>IFERROR(__xludf.DUMMYFUNCTION("SPLIT(A:A,"" "",TRUE,TRUE)"),"EN")</f>
        <v>EN</v>
      </c>
      <c r="F3110" s="1" t="str">
        <f>IFERROR(__xludf.DUMMYFUNCTION("""COMPUTED_VALUE"""),"P2229")</f>
        <v>P2229</v>
      </c>
      <c r="G3110" s="1">
        <f>IFERROR(__xludf.DUMMYFUNCTION("""COMPUTED_VALUE"""),334.0)</f>
        <v>334</v>
      </c>
    </row>
    <row r="3111">
      <c r="A3111" s="1" t="str">
        <f t="shared" si="1"/>
        <v>EN P2224 71</v>
      </c>
      <c r="C3111" s="1" t="str">
        <f t="shared" si="2"/>
        <v>PT P2224</v>
      </c>
      <c r="E3111" s="1" t="str">
        <f>IFERROR(__xludf.DUMMYFUNCTION("SPLIT(A:A,"" "",TRUE,TRUE)"),"EN")</f>
        <v>EN</v>
      </c>
      <c r="F3111" s="1" t="str">
        <f>IFERROR(__xludf.DUMMYFUNCTION("""COMPUTED_VALUE"""),"P2224")</f>
        <v>P2224</v>
      </c>
      <c r="G3111" s="1">
        <f>IFERROR(__xludf.DUMMYFUNCTION("""COMPUTED_VALUE"""),71.0)</f>
        <v>71</v>
      </c>
    </row>
    <row r="3112">
      <c r="A3112" s="1" t="str">
        <f t="shared" si="1"/>
        <v>EN P2330 249</v>
      </c>
      <c r="C3112" s="1" t="str">
        <f t="shared" si="2"/>
        <v>PT P2330</v>
      </c>
      <c r="E3112" s="1" t="str">
        <f>IFERROR(__xludf.DUMMYFUNCTION("SPLIT(A:A,"" "",TRUE,TRUE)"),"EN")</f>
        <v>EN</v>
      </c>
      <c r="F3112" s="1" t="str">
        <f>IFERROR(__xludf.DUMMYFUNCTION("""COMPUTED_VALUE"""),"P2330")</f>
        <v>P2330</v>
      </c>
      <c r="G3112" s="1">
        <f>IFERROR(__xludf.DUMMYFUNCTION("""COMPUTED_VALUE"""),249.0)</f>
        <v>249</v>
      </c>
    </row>
    <row r="3113">
      <c r="A3113" s="1" t="str">
        <f t="shared" si="1"/>
        <v>EN P2106 365</v>
      </c>
      <c r="C3113" s="1" t="str">
        <f t="shared" si="2"/>
        <v>PT P2106</v>
      </c>
      <c r="E3113" s="1" t="str">
        <f>IFERROR(__xludf.DUMMYFUNCTION("SPLIT(A:A,"" "",TRUE,TRUE)"),"EN")</f>
        <v>EN</v>
      </c>
      <c r="F3113" s="1" t="str">
        <f>IFERROR(__xludf.DUMMYFUNCTION("""COMPUTED_VALUE"""),"P2106")</f>
        <v>P2106</v>
      </c>
      <c r="G3113" s="1">
        <f>IFERROR(__xludf.DUMMYFUNCTION("""COMPUTED_VALUE"""),365.0)</f>
        <v>365</v>
      </c>
    </row>
    <row r="3114">
      <c r="A3114" s="1" t="str">
        <f t="shared" si="1"/>
        <v>EN P1683 14</v>
      </c>
      <c r="C3114" s="1" t="str">
        <f t="shared" si="2"/>
        <v>PT P1683</v>
      </c>
      <c r="E3114" s="1" t="str">
        <f>IFERROR(__xludf.DUMMYFUNCTION("SPLIT(A:A,"" "",TRUE,TRUE)"),"EN")</f>
        <v>EN</v>
      </c>
      <c r="F3114" s="1" t="str">
        <f>IFERROR(__xludf.DUMMYFUNCTION("""COMPUTED_VALUE"""),"P1683")</f>
        <v>P1683</v>
      </c>
      <c r="G3114" s="1">
        <f>IFERROR(__xludf.DUMMYFUNCTION("""COMPUTED_VALUE"""),14.0)</f>
        <v>14</v>
      </c>
    </row>
    <row r="3115">
      <c r="A3115" s="1" t="str">
        <f t="shared" si="1"/>
        <v>EN P4835 52</v>
      </c>
      <c r="C3115" s="1" t="str">
        <f t="shared" si="2"/>
        <v>PT P4835</v>
      </c>
      <c r="E3115" s="1" t="str">
        <f>IFERROR(__xludf.DUMMYFUNCTION("SPLIT(A:A,"" "",TRUE,TRUE)"),"EN")</f>
        <v>EN</v>
      </c>
      <c r="F3115" s="1" t="str">
        <f>IFERROR(__xludf.DUMMYFUNCTION("""COMPUTED_VALUE"""),"P4835")</f>
        <v>P4835</v>
      </c>
      <c r="G3115" s="1">
        <f>IFERROR(__xludf.DUMMYFUNCTION("""COMPUTED_VALUE"""),52.0)</f>
        <v>52</v>
      </c>
    </row>
    <row r="3116">
      <c r="A3116" s="1" t="str">
        <f t="shared" si="1"/>
        <v>EN P4854 162</v>
      </c>
      <c r="C3116" s="1" t="str">
        <f t="shared" si="2"/>
        <v>PT P4854</v>
      </c>
      <c r="E3116" s="1" t="str">
        <f>IFERROR(__xludf.DUMMYFUNCTION("SPLIT(A:A,"" "",TRUE,TRUE)"),"EN")</f>
        <v>EN</v>
      </c>
      <c r="F3116" s="1" t="str">
        <f>IFERROR(__xludf.DUMMYFUNCTION("""COMPUTED_VALUE"""),"P4854")</f>
        <v>P4854</v>
      </c>
      <c r="G3116" s="1">
        <f>IFERROR(__xludf.DUMMYFUNCTION("""COMPUTED_VALUE"""),162.0)</f>
        <v>162</v>
      </c>
    </row>
    <row r="3117">
      <c r="A3117" s="1" t="str">
        <f t="shared" si="1"/>
        <v>EN P1309 231</v>
      </c>
      <c r="C3117" s="1" t="str">
        <f t="shared" si="2"/>
        <v>PT P1309</v>
      </c>
      <c r="E3117" s="1" t="str">
        <f>IFERROR(__xludf.DUMMYFUNCTION("SPLIT(A:A,"" "",TRUE,TRUE)"),"EN")</f>
        <v>EN</v>
      </c>
      <c r="F3117" s="1" t="str">
        <f>IFERROR(__xludf.DUMMYFUNCTION("""COMPUTED_VALUE"""),"P1309")</f>
        <v>P1309</v>
      </c>
      <c r="G3117" s="1">
        <f>IFERROR(__xludf.DUMMYFUNCTION("""COMPUTED_VALUE"""),231.0)</f>
        <v>231</v>
      </c>
    </row>
    <row r="3118">
      <c r="A3118" s="1" t="str">
        <f t="shared" si="1"/>
        <v>EN P179 66</v>
      </c>
      <c r="C3118" s="1" t="str">
        <f t="shared" si="2"/>
        <v>PT P179</v>
      </c>
      <c r="E3118" s="1" t="str">
        <f>IFERROR(__xludf.DUMMYFUNCTION("SPLIT(A:A,"" "",TRUE,TRUE)"),"EN")</f>
        <v>EN</v>
      </c>
      <c r="F3118" s="1" t="str">
        <f>IFERROR(__xludf.DUMMYFUNCTION("""COMPUTED_VALUE"""),"P179")</f>
        <v>P179</v>
      </c>
      <c r="G3118" s="1">
        <f>IFERROR(__xludf.DUMMYFUNCTION("""COMPUTED_VALUE"""),66.0)</f>
        <v>66</v>
      </c>
    </row>
    <row r="3119">
      <c r="A3119" s="1" t="str">
        <f t="shared" si="1"/>
        <v>EN P1650 2</v>
      </c>
      <c r="C3119" s="1" t="str">
        <f t="shared" si="2"/>
        <v>PT P1650</v>
      </c>
      <c r="E3119" s="1" t="str">
        <f>IFERROR(__xludf.DUMMYFUNCTION("SPLIT(A:A,"" "",TRUE,TRUE)"),"EN")</f>
        <v>EN</v>
      </c>
      <c r="F3119" s="1" t="str">
        <f>IFERROR(__xludf.DUMMYFUNCTION("""COMPUTED_VALUE"""),"P1650")</f>
        <v>P1650</v>
      </c>
      <c r="G3119" s="1">
        <f>IFERROR(__xludf.DUMMYFUNCTION("""COMPUTED_VALUE"""),2.0)</f>
        <v>2</v>
      </c>
    </row>
    <row r="3120">
      <c r="A3120" s="1" t="str">
        <f t="shared" si="1"/>
        <v>EN P3033 206</v>
      </c>
      <c r="C3120" s="1" t="str">
        <f t="shared" si="2"/>
        <v>PT P3033</v>
      </c>
      <c r="E3120" s="1" t="str">
        <f>IFERROR(__xludf.DUMMYFUNCTION("SPLIT(A:A,"" "",TRUE,TRUE)"),"EN")</f>
        <v>EN</v>
      </c>
      <c r="F3120" s="1" t="str">
        <f>IFERROR(__xludf.DUMMYFUNCTION("""COMPUTED_VALUE"""),"P3033")</f>
        <v>P3033</v>
      </c>
      <c r="G3120" s="1">
        <f>IFERROR(__xludf.DUMMYFUNCTION("""COMPUTED_VALUE"""),206.0)</f>
        <v>206</v>
      </c>
    </row>
    <row r="3121">
      <c r="A3121" s="1" t="str">
        <f t="shared" si="1"/>
        <v>EN P5027 57</v>
      </c>
      <c r="C3121" s="1" t="str">
        <f t="shared" si="2"/>
        <v>PT P5027</v>
      </c>
      <c r="E3121" s="1" t="str">
        <f>IFERROR(__xludf.DUMMYFUNCTION("SPLIT(A:A,"" "",TRUE,TRUE)"),"EN")</f>
        <v>EN</v>
      </c>
      <c r="F3121" s="1" t="str">
        <f>IFERROR(__xludf.DUMMYFUNCTION("""COMPUTED_VALUE"""),"P5027")</f>
        <v>P5027</v>
      </c>
      <c r="G3121" s="1">
        <f>IFERROR(__xludf.DUMMYFUNCTION("""COMPUTED_VALUE"""),57.0)</f>
        <v>57</v>
      </c>
    </row>
    <row r="3122">
      <c r="A3122" s="1" t="str">
        <f t="shared" si="1"/>
        <v>EN P367 95</v>
      </c>
      <c r="C3122" s="1" t="str">
        <f t="shared" si="2"/>
        <v>PT P367</v>
      </c>
      <c r="E3122" s="1" t="str">
        <f>IFERROR(__xludf.DUMMYFUNCTION("SPLIT(A:A,"" "",TRUE,TRUE)"),"EN")</f>
        <v>EN</v>
      </c>
      <c r="F3122" s="1" t="str">
        <f>IFERROR(__xludf.DUMMYFUNCTION("""COMPUTED_VALUE"""),"P367")</f>
        <v>P367</v>
      </c>
      <c r="G3122" s="1">
        <f>IFERROR(__xludf.DUMMYFUNCTION("""COMPUTED_VALUE"""),95.0)</f>
        <v>95</v>
      </c>
    </row>
    <row r="3123">
      <c r="A3123" s="1" t="str">
        <f t="shared" si="1"/>
        <v>EN P2855 3</v>
      </c>
      <c r="C3123" s="1" t="str">
        <f t="shared" si="2"/>
        <v>PT P2855</v>
      </c>
      <c r="E3123" s="1" t="str">
        <f>IFERROR(__xludf.DUMMYFUNCTION("SPLIT(A:A,"" "",TRUE,TRUE)"),"EN")</f>
        <v>EN</v>
      </c>
      <c r="F3123" s="1" t="str">
        <f>IFERROR(__xludf.DUMMYFUNCTION("""COMPUTED_VALUE"""),"P2855")</f>
        <v>P2855</v>
      </c>
      <c r="G3123" s="1">
        <f>IFERROR(__xludf.DUMMYFUNCTION("""COMPUTED_VALUE"""),3.0)</f>
        <v>3</v>
      </c>
    </row>
    <row r="3124">
      <c r="A3124" s="1" t="str">
        <f t="shared" si="1"/>
        <v>EN P952 399</v>
      </c>
      <c r="C3124" s="1" t="str">
        <f t="shared" si="2"/>
        <v>PT P952</v>
      </c>
      <c r="E3124" s="1" t="str">
        <f>IFERROR(__xludf.DUMMYFUNCTION("SPLIT(A:A,"" "",TRUE,TRUE)"),"EN")</f>
        <v>EN</v>
      </c>
      <c r="F3124" s="1" t="str">
        <f>IFERROR(__xludf.DUMMYFUNCTION("""COMPUTED_VALUE"""),"P952")</f>
        <v>P952</v>
      </c>
      <c r="G3124" s="1">
        <f>IFERROR(__xludf.DUMMYFUNCTION("""COMPUTED_VALUE"""),399.0)</f>
        <v>399</v>
      </c>
    </row>
    <row r="3125">
      <c r="A3125" s="1" t="str">
        <f t="shared" si="1"/>
        <v>EN P1251 95</v>
      </c>
      <c r="C3125" s="1" t="str">
        <f t="shared" si="2"/>
        <v>PT P1251</v>
      </c>
      <c r="E3125" s="1" t="str">
        <f>IFERROR(__xludf.DUMMYFUNCTION("SPLIT(A:A,"" "",TRUE,TRUE)"),"EN")</f>
        <v>EN</v>
      </c>
      <c r="F3125" s="1" t="str">
        <f>IFERROR(__xludf.DUMMYFUNCTION("""COMPUTED_VALUE"""),"P1251")</f>
        <v>P1251</v>
      </c>
      <c r="G3125" s="1">
        <f>IFERROR(__xludf.DUMMYFUNCTION("""COMPUTED_VALUE"""),95.0)</f>
        <v>95</v>
      </c>
    </row>
    <row r="3126">
      <c r="A3126" s="1" t="str">
        <f t="shared" si="1"/>
        <v>EN P1071 187</v>
      </c>
      <c r="C3126" s="1" t="str">
        <f t="shared" si="2"/>
        <v>PT P1071</v>
      </c>
      <c r="E3126" s="1" t="str">
        <f>IFERROR(__xludf.DUMMYFUNCTION("SPLIT(A:A,"" "",TRUE,TRUE)"),"EN")</f>
        <v>EN</v>
      </c>
      <c r="F3126" s="1" t="str">
        <f>IFERROR(__xludf.DUMMYFUNCTION("""COMPUTED_VALUE"""),"P1071")</f>
        <v>P1071</v>
      </c>
      <c r="G3126" s="1">
        <f>IFERROR(__xludf.DUMMYFUNCTION("""COMPUTED_VALUE"""),187.0)</f>
        <v>187</v>
      </c>
    </row>
    <row r="3127">
      <c r="A3127" s="1" t="str">
        <f t="shared" si="1"/>
        <v>EN P3547 301</v>
      </c>
      <c r="C3127" s="1" t="str">
        <f t="shared" si="2"/>
        <v>PT P3547</v>
      </c>
      <c r="E3127" s="1" t="str">
        <f>IFERROR(__xludf.DUMMYFUNCTION("SPLIT(A:A,"" "",TRUE,TRUE)"),"EN")</f>
        <v>EN</v>
      </c>
      <c r="F3127" s="1" t="str">
        <f>IFERROR(__xludf.DUMMYFUNCTION("""COMPUTED_VALUE"""),"P3547")</f>
        <v>P3547</v>
      </c>
      <c r="G3127" s="1">
        <f>IFERROR(__xludf.DUMMYFUNCTION("""COMPUTED_VALUE"""),301.0)</f>
        <v>301</v>
      </c>
    </row>
    <row r="3128">
      <c r="A3128" s="1" t="str">
        <f t="shared" si="1"/>
        <v>EN P5407 19</v>
      </c>
      <c r="C3128" s="1" t="str">
        <f t="shared" si="2"/>
        <v>PT P5407</v>
      </c>
      <c r="E3128" s="1" t="str">
        <f>IFERROR(__xludf.DUMMYFUNCTION("SPLIT(A:A,"" "",TRUE,TRUE)"),"EN")</f>
        <v>EN</v>
      </c>
      <c r="F3128" s="1" t="str">
        <f>IFERROR(__xludf.DUMMYFUNCTION("""COMPUTED_VALUE"""),"P5407")</f>
        <v>P5407</v>
      </c>
      <c r="G3128" s="1">
        <f>IFERROR(__xludf.DUMMYFUNCTION("""COMPUTED_VALUE"""),19.0)</f>
        <v>19</v>
      </c>
    </row>
    <row r="3129">
      <c r="A3129" s="1" t="str">
        <f t="shared" si="1"/>
        <v>EN P227 247</v>
      </c>
      <c r="C3129" s="1" t="str">
        <f t="shared" si="2"/>
        <v>PT P227</v>
      </c>
      <c r="E3129" s="1" t="str">
        <f>IFERROR(__xludf.DUMMYFUNCTION("SPLIT(A:A,"" "",TRUE,TRUE)"),"EN")</f>
        <v>EN</v>
      </c>
      <c r="F3129" s="1" t="str">
        <f>IFERROR(__xludf.DUMMYFUNCTION("""COMPUTED_VALUE"""),"P227")</f>
        <v>P227</v>
      </c>
      <c r="G3129" s="1">
        <f>IFERROR(__xludf.DUMMYFUNCTION("""COMPUTED_VALUE"""),247.0)</f>
        <v>247</v>
      </c>
    </row>
    <row r="3130">
      <c r="A3130" s="1" t="str">
        <f t="shared" si="1"/>
        <v>EN P1594 369</v>
      </c>
      <c r="C3130" s="1" t="str">
        <f t="shared" si="2"/>
        <v>PT P1594</v>
      </c>
      <c r="E3130" s="1" t="str">
        <f>IFERROR(__xludf.DUMMYFUNCTION("SPLIT(A:A,"" "",TRUE,TRUE)"),"EN")</f>
        <v>EN</v>
      </c>
      <c r="F3130" s="1" t="str">
        <f>IFERROR(__xludf.DUMMYFUNCTION("""COMPUTED_VALUE"""),"P1594")</f>
        <v>P1594</v>
      </c>
      <c r="G3130" s="1">
        <f>IFERROR(__xludf.DUMMYFUNCTION("""COMPUTED_VALUE"""),369.0)</f>
        <v>369</v>
      </c>
    </row>
    <row r="3131">
      <c r="A3131" s="1" t="str">
        <f t="shared" si="1"/>
        <v>EN P1988 270</v>
      </c>
      <c r="C3131" s="1" t="str">
        <f t="shared" si="2"/>
        <v>PT P1988</v>
      </c>
      <c r="E3131" s="1" t="str">
        <f>IFERROR(__xludf.DUMMYFUNCTION("SPLIT(A:A,"" "",TRUE,TRUE)"),"EN")</f>
        <v>EN</v>
      </c>
      <c r="F3131" s="1" t="str">
        <f>IFERROR(__xludf.DUMMYFUNCTION("""COMPUTED_VALUE"""),"P1988")</f>
        <v>P1988</v>
      </c>
      <c r="G3131" s="1">
        <f>IFERROR(__xludf.DUMMYFUNCTION("""COMPUTED_VALUE"""),270.0)</f>
        <v>270</v>
      </c>
    </row>
    <row r="3132">
      <c r="A3132" s="1" t="str">
        <f t="shared" si="1"/>
        <v>EN P231 319</v>
      </c>
      <c r="C3132" s="1" t="str">
        <f t="shared" si="2"/>
        <v>PT P231</v>
      </c>
      <c r="E3132" s="1" t="str">
        <f>IFERROR(__xludf.DUMMYFUNCTION("SPLIT(A:A,"" "",TRUE,TRUE)"),"EN")</f>
        <v>EN</v>
      </c>
      <c r="F3132" s="1" t="str">
        <f>IFERROR(__xludf.DUMMYFUNCTION("""COMPUTED_VALUE"""),"P231")</f>
        <v>P231</v>
      </c>
      <c r="G3132" s="1">
        <f>IFERROR(__xludf.DUMMYFUNCTION("""COMPUTED_VALUE"""),319.0)</f>
        <v>319</v>
      </c>
    </row>
    <row r="3133">
      <c r="A3133" s="1" t="str">
        <f t="shared" si="1"/>
        <v>EN P3563 29</v>
      </c>
      <c r="C3133" s="1" t="str">
        <f t="shared" si="2"/>
        <v>PT P3563</v>
      </c>
      <c r="E3133" s="1" t="str">
        <f>IFERROR(__xludf.DUMMYFUNCTION("SPLIT(A:A,"" "",TRUE,TRUE)"),"EN")</f>
        <v>EN</v>
      </c>
      <c r="F3133" s="1" t="str">
        <f>IFERROR(__xludf.DUMMYFUNCTION("""COMPUTED_VALUE"""),"P3563")</f>
        <v>P3563</v>
      </c>
      <c r="G3133" s="1">
        <f>IFERROR(__xludf.DUMMYFUNCTION("""COMPUTED_VALUE"""),29.0)</f>
        <v>29</v>
      </c>
    </row>
    <row r="3134">
      <c r="A3134" s="1" t="str">
        <f t="shared" si="1"/>
        <v>EN P2280 236</v>
      </c>
      <c r="C3134" s="1" t="str">
        <f t="shared" si="2"/>
        <v>PT P2280</v>
      </c>
      <c r="E3134" s="1" t="str">
        <f>IFERROR(__xludf.DUMMYFUNCTION("SPLIT(A:A,"" "",TRUE,TRUE)"),"EN")</f>
        <v>EN</v>
      </c>
      <c r="F3134" s="1" t="str">
        <f>IFERROR(__xludf.DUMMYFUNCTION("""COMPUTED_VALUE"""),"P2280")</f>
        <v>P2280</v>
      </c>
      <c r="G3134" s="1">
        <f>IFERROR(__xludf.DUMMYFUNCTION("""COMPUTED_VALUE"""),236.0)</f>
        <v>236</v>
      </c>
    </row>
    <row r="3135">
      <c r="A3135" s="1" t="str">
        <f t="shared" si="1"/>
        <v>EN P3619 248</v>
      </c>
      <c r="C3135" s="1" t="str">
        <f t="shared" si="2"/>
        <v>PT P3619</v>
      </c>
      <c r="E3135" s="1" t="str">
        <f>IFERROR(__xludf.DUMMYFUNCTION("SPLIT(A:A,"" "",TRUE,TRUE)"),"EN")</f>
        <v>EN</v>
      </c>
      <c r="F3135" s="1" t="str">
        <f>IFERROR(__xludf.DUMMYFUNCTION("""COMPUTED_VALUE"""),"P3619")</f>
        <v>P3619</v>
      </c>
      <c r="G3135" s="1">
        <f>IFERROR(__xludf.DUMMYFUNCTION("""COMPUTED_VALUE"""),248.0)</f>
        <v>248</v>
      </c>
    </row>
    <row r="3136">
      <c r="A3136" s="1" t="str">
        <f t="shared" si="1"/>
        <v>EN P2483 37</v>
      </c>
      <c r="C3136" s="1" t="str">
        <f t="shared" si="2"/>
        <v>PT P2483</v>
      </c>
      <c r="E3136" s="1" t="str">
        <f>IFERROR(__xludf.DUMMYFUNCTION("SPLIT(A:A,"" "",TRUE,TRUE)"),"EN")</f>
        <v>EN</v>
      </c>
      <c r="F3136" s="1" t="str">
        <f>IFERROR(__xludf.DUMMYFUNCTION("""COMPUTED_VALUE"""),"P2483")</f>
        <v>P2483</v>
      </c>
      <c r="G3136" s="1">
        <f>IFERROR(__xludf.DUMMYFUNCTION("""COMPUTED_VALUE"""),37.0)</f>
        <v>37</v>
      </c>
    </row>
    <row r="3137">
      <c r="A3137" s="1" t="str">
        <f t="shared" si="1"/>
        <v>EN P1398 234</v>
      </c>
      <c r="C3137" s="1" t="str">
        <f t="shared" si="2"/>
        <v>PT P1398</v>
      </c>
      <c r="E3137" s="1" t="str">
        <f>IFERROR(__xludf.DUMMYFUNCTION("SPLIT(A:A,"" "",TRUE,TRUE)"),"EN")</f>
        <v>EN</v>
      </c>
      <c r="F3137" s="1" t="str">
        <f>IFERROR(__xludf.DUMMYFUNCTION("""COMPUTED_VALUE"""),"P1398")</f>
        <v>P1398</v>
      </c>
      <c r="G3137" s="1">
        <f>IFERROR(__xludf.DUMMYFUNCTION("""COMPUTED_VALUE"""),234.0)</f>
        <v>234</v>
      </c>
    </row>
    <row r="3138">
      <c r="A3138" s="1" t="str">
        <f t="shared" si="1"/>
        <v>EN P4909 228</v>
      </c>
      <c r="C3138" s="1" t="str">
        <f t="shared" si="2"/>
        <v>PT P4909</v>
      </c>
      <c r="E3138" s="1" t="str">
        <f>IFERROR(__xludf.DUMMYFUNCTION("SPLIT(A:A,"" "",TRUE,TRUE)"),"EN")</f>
        <v>EN</v>
      </c>
      <c r="F3138" s="1" t="str">
        <f>IFERROR(__xludf.DUMMYFUNCTION("""COMPUTED_VALUE"""),"P4909")</f>
        <v>P4909</v>
      </c>
      <c r="G3138" s="1">
        <f>IFERROR(__xludf.DUMMYFUNCTION("""COMPUTED_VALUE"""),228.0)</f>
        <v>228</v>
      </c>
    </row>
    <row r="3139">
      <c r="A3139" s="1" t="str">
        <f t="shared" si="1"/>
        <v>EN P5800 110</v>
      </c>
      <c r="C3139" s="1" t="str">
        <f t="shared" si="2"/>
        <v>PT P5800</v>
      </c>
      <c r="E3139" s="1" t="str">
        <f>IFERROR(__xludf.DUMMYFUNCTION("SPLIT(A:A,"" "",TRUE,TRUE)"),"EN")</f>
        <v>EN</v>
      </c>
      <c r="F3139" s="1" t="str">
        <f>IFERROR(__xludf.DUMMYFUNCTION("""COMPUTED_VALUE"""),"P5800")</f>
        <v>P5800</v>
      </c>
      <c r="G3139" s="1">
        <f>IFERROR(__xludf.DUMMYFUNCTION("""COMPUTED_VALUE"""),110.0)</f>
        <v>110</v>
      </c>
    </row>
    <row r="3140">
      <c r="A3140" s="1" t="str">
        <f t="shared" si="1"/>
        <v>EN P836 32</v>
      </c>
      <c r="C3140" s="1" t="str">
        <f t="shared" si="2"/>
        <v>PT P836</v>
      </c>
      <c r="E3140" s="1" t="str">
        <f>IFERROR(__xludf.DUMMYFUNCTION("SPLIT(A:A,"" "",TRUE,TRUE)"),"EN")</f>
        <v>EN</v>
      </c>
      <c r="F3140" s="1" t="str">
        <f>IFERROR(__xludf.DUMMYFUNCTION("""COMPUTED_VALUE"""),"P836")</f>
        <v>P836</v>
      </c>
      <c r="G3140" s="1">
        <f>IFERROR(__xludf.DUMMYFUNCTION("""COMPUTED_VALUE"""),32.0)</f>
        <v>32</v>
      </c>
    </row>
    <row r="3141">
      <c r="A3141" s="1" t="str">
        <f t="shared" si="1"/>
        <v>EN P5327 239</v>
      </c>
      <c r="C3141" s="1" t="str">
        <f t="shared" si="2"/>
        <v>PT P5327</v>
      </c>
      <c r="E3141" s="1" t="str">
        <f>IFERROR(__xludf.DUMMYFUNCTION("SPLIT(A:A,"" "",TRUE,TRUE)"),"EN")</f>
        <v>EN</v>
      </c>
      <c r="F3141" s="1" t="str">
        <f>IFERROR(__xludf.DUMMYFUNCTION("""COMPUTED_VALUE"""),"P5327")</f>
        <v>P5327</v>
      </c>
      <c r="G3141" s="1">
        <f>IFERROR(__xludf.DUMMYFUNCTION("""COMPUTED_VALUE"""),239.0)</f>
        <v>239</v>
      </c>
    </row>
    <row r="3142">
      <c r="A3142" s="1" t="str">
        <f t="shared" si="1"/>
        <v>EN P36 130</v>
      </c>
      <c r="C3142" s="1" t="str">
        <f t="shared" si="2"/>
        <v>PT P36</v>
      </c>
      <c r="E3142" s="1" t="str">
        <f>IFERROR(__xludf.DUMMYFUNCTION("SPLIT(A:A,"" "",TRUE,TRUE)"),"EN")</f>
        <v>EN</v>
      </c>
      <c r="F3142" s="1" t="str">
        <f>IFERROR(__xludf.DUMMYFUNCTION("""COMPUTED_VALUE"""),"P36")</f>
        <v>P36</v>
      </c>
      <c r="G3142" s="1">
        <f>IFERROR(__xludf.DUMMYFUNCTION("""COMPUTED_VALUE"""),130.0)</f>
        <v>130</v>
      </c>
    </row>
    <row r="3143">
      <c r="A3143" s="1" t="str">
        <f t="shared" si="1"/>
        <v>EN P1734 221</v>
      </c>
      <c r="C3143" s="1" t="str">
        <f t="shared" si="2"/>
        <v>PT P1734</v>
      </c>
      <c r="E3143" s="1" t="str">
        <f>IFERROR(__xludf.DUMMYFUNCTION("SPLIT(A:A,"" "",TRUE,TRUE)"),"EN")</f>
        <v>EN</v>
      </c>
      <c r="F3143" s="1" t="str">
        <f>IFERROR(__xludf.DUMMYFUNCTION("""COMPUTED_VALUE"""),"P1734")</f>
        <v>P1734</v>
      </c>
      <c r="G3143" s="1">
        <f>IFERROR(__xludf.DUMMYFUNCTION("""COMPUTED_VALUE"""),221.0)</f>
        <v>221</v>
      </c>
    </row>
    <row r="3144">
      <c r="A3144" s="1" t="str">
        <f t="shared" si="1"/>
        <v>EN P3996 269</v>
      </c>
      <c r="C3144" s="1" t="str">
        <f t="shared" si="2"/>
        <v>PT P3996</v>
      </c>
      <c r="E3144" s="1" t="str">
        <f>IFERROR(__xludf.DUMMYFUNCTION("SPLIT(A:A,"" "",TRUE,TRUE)"),"EN")</f>
        <v>EN</v>
      </c>
      <c r="F3144" s="1" t="str">
        <f>IFERROR(__xludf.DUMMYFUNCTION("""COMPUTED_VALUE"""),"P3996")</f>
        <v>P3996</v>
      </c>
      <c r="G3144" s="1">
        <f>IFERROR(__xludf.DUMMYFUNCTION("""COMPUTED_VALUE"""),269.0)</f>
        <v>269</v>
      </c>
    </row>
    <row r="3145">
      <c r="A3145" s="1" t="str">
        <f t="shared" si="1"/>
        <v>EN P310 210</v>
      </c>
      <c r="C3145" s="1" t="str">
        <f t="shared" si="2"/>
        <v>PT P310</v>
      </c>
      <c r="E3145" s="1" t="str">
        <f>IFERROR(__xludf.DUMMYFUNCTION("SPLIT(A:A,"" "",TRUE,TRUE)"),"EN")</f>
        <v>EN</v>
      </c>
      <c r="F3145" s="1" t="str">
        <f>IFERROR(__xludf.DUMMYFUNCTION("""COMPUTED_VALUE"""),"P310")</f>
        <v>P310</v>
      </c>
      <c r="G3145" s="1">
        <f>IFERROR(__xludf.DUMMYFUNCTION("""COMPUTED_VALUE"""),210.0)</f>
        <v>210</v>
      </c>
    </row>
    <row r="3146">
      <c r="A3146" s="1" t="str">
        <f t="shared" si="1"/>
        <v>EN P1828 72</v>
      </c>
      <c r="C3146" s="1" t="str">
        <f t="shared" si="2"/>
        <v>PT P1828</v>
      </c>
      <c r="E3146" s="1" t="str">
        <f>IFERROR(__xludf.DUMMYFUNCTION("SPLIT(A:A,"" "",TRUE,TRUE)"),"EN")</f>
        <v>EN</v>
      </c>
      <c r="F3146" s="1" t="str">
        <f>IFERROR(__xludf.DUMMYFUNCTION("""COMPUTED_VALUE"""),"P1828")</f>
        <v>P1828</v>
      </c>
      <c r="G3146" s="1">
        <f>IFERROR(__xludf.DUMMYFUNCTION("""COMPUTED_VALUE"""),72.0)</f>
        <v>72</v>
      </c>
    </row>
    <row r="3147">
      <c r="A3147" s="1" t="str">
        <f t="shared" si="1"/>
        <v>EN P1532 31</v>
      </c>
      <c r="C3147" s="1" t="str">
        <f t="shared" si="2"/>
        <v>PT P1532</v>
      </c>
      <c r="E3147" s="1" t="str">
        <f>IFERROR(__xludf.DUMMYFUNCTION("SPLIT(A:A,"" "",TRUE,TRUE)"),"EN")</f>
        <v>EN</v>
      </c>
      <c r="F3147" s="1" t="str">
        <f>IFERROR(__xludf.DUMMYFUNCTION("""COMPUTED_VALUE"""),"P1532")</f>
        <v>P1532</v>
      </c>
      <c r="G3147" s="1">
        <f>IFERROR(__xludf.DUMMYFUNCTION("""COMPUTED_VALUE"""),31.0)</f>
        <v>31</v>
      </c>
    </row>
    <row r="3148">
      <c r="A3148" s="1" t="str">
        <f t="shared" si="1"/>
        <v>EN P2489 81</v>
      </c>
      <c r="C3148" s="1" t="str">
        <f t="shared" si="2"/>
        <v>PT P2489</v>
      </c>
      <c r="E3148" s="1" t="str">
        <f>IFERROR(__xludf.DUMMYFUNCTION("SPLIT(A:A,"" "",TRUE,TRUE)"),"EN")</f>
        <v>EN</v>
      </c>
      <c r="F3148" s="1" t="str">
        <f>IFERROR(__xludf.DUMMYFUNCTION("""COMPUTED_VALUE"""),"P2489")</f>
        <v>P2489</v>
      </c>
      <c r="G3148" s="1">
        <f>IFERROR(__xludf.DUMMYFUNCTION("""COMPUTED_VALUE"""),81.0)</f>
        <v>81</v>
      </c>
    </row>
    <row r="3149">
      <c r="A3149" s="1" t="str">
        <f t="shared" si="1"/>
        <v>EN P264 353</v>
      </c>
      <c r="C3149" s="1" t="str">
        <f t="shared" si="2"/>
        <v>PT P264</v>
      </c>
      <c r="E3149" s="1" t="str">
        <f>IFERROR(__xludf.DUMMYFUNCTION("SPLIT(A:A,"" "",TRUE,TRUE)"),"EN")</f>
        <v>EN</v>
      </c>
      <c r="F3149" s="1" t="str">
        <f>IFERROR(__xludf.DUMMYFUNCTION("""COMPUTED_VALUE"""),"P264")</f>
        <v>P264</v>
      </c>
      <c r="G3149" s="1">
        <f>IFERROR(__xludf.DUMMYFUNCTION("""COMPUTED_VALUE"""),353.0)</f>
        <v>353</v>
      </c>
    </row>
    <row r="3150">
      <c r="A3150" s="1" t="str">
        <f t="shared" si="1"/>
        <v>EN P508 215</v>
      </c>
      <c r="C3150" s="1" t="str">
        <f t="shared" si="2"/>
        <v>PT P508</v>
      </c>
      <c r="E3150" s="1" t="str">
        <f>IFERROR(__xludf.DUMMYFUNCTION("SPLIT(A:A,"" "",TRUE,TRUE)"),"EN")</f>
        <v>EN</v>
      </c>
      <c r="F3150" s="1" t="str">
        <f>IFERROR(__xludf.DUMMYFUNCTION("""COMPUTED_VALUE"""),"P508")</f>
        <v>P508</v>
      </c>
      <c r="G3150" s="1">
        <f>IFERROR(__xludf.DUMMYFUNCTION("""COMPUTED_VALUE"""),215.0)</f>
        <v>215</v>
      </c>
    </row>
    <row r="3151">
      <c r="A3151" s="1" t="str">
        <f t="shared" si="1"/>
        <v>EN P3890 148</v>
      </c>
      <c r="C3151" s="1" t="str">
        <f t="shared" si="2"/>
        <v>PT P3890</v>
      </c>
      <c r="E3151" s="1" t="str">
        <f>IFERROR(__xludf.DUMMYFUNCTION("SPLIT(A:A,"" "",TRUE,TRUE)"),"EN")</f>
        <v>EN</v>
      </c>
      <c r="F3151" s="1" t="str">
        <f>IFERROR(__xludf.DUMMYFUNCTION("""COMPUTED_VALUE"""),"P3890")</f>
        <v>P3890</v>
      </c>
      <c r="G3151" s="1">
        <f>IFERROR(__xludf.DUMMYFUNCTION("""COMPUTED_VALUE"""),148.0)</f>
        <v>148</v>
      </c>
    </row>
    <row r="3152">
      <c r="A3152" s="1" t="str">
        <f t="shared" si="1"/>
        <v>EN P2660 335</v>
      </c>
      <c r="C3152" s="1" t="str">
        <f t="shared" si="2"/>
        <v>PT P2660</v>
      </c>
      <c r="E3152" s="1" t="str">
        <f>IFERROR(__xludf.DUMMYFUNCTION("SPLIT(A:A,"" "",TRUE,TRUE)"),"EN")</f>
        <v>EN</v>
      </c>
      <c r="F3152" s="1" t="str">
        <f>IFERROR(__xludf.DUMMYFUNCTION("""COMPUTED_VALUE"""),"P2660")</f>
        <v>P2660</v>
      </c>
      <c r="G3152" s="1">
        <f>IFERROR(__xludf.DUMMYFUNCTION("""COMPUTED_VALUE"""),335.0)</f>
        <v>335</v>
      </c>
    </row>
    <row r="3153">
      <c r="A3153" s="1" t="str">
        <f t="shared" si="1"/>
        <v>EN P3560 270</v>
      </c>
      <c r="C3153" s="1" t="str">
        <f t="shared" si="2"/>
        <v>PT P3560</v>
      </c>
      <c r="E3153" s="1" t="str">
        <f>IFERROR(__xludf.DUMMYFUNCTION("SPLIT(A:A,"" "",TRUE,TRUE)"),"EN")</f>
        <v>EN</v>
      </c>
      <c r="F3153" s="1" t="str">
        <f>IFERROR(__xludf.DUMMYFUNCTION("""COMPUTED_VALUE"""),"P3560")</f>
        <v>P3560</v>
      </c>
      <c r="G3153" s="1">
        <f>IFERROR(__xludf.DUMMYFUNCTION("""COMPUTED_VALUE"""),270.0)</f>
        <v>270</v>
      </c>
    </row>
    <row r="3154">
      <c r="A3154" s="1" t="str">
        <f t="shared" si="1"/>
        <v>EN P3991 174</v>
      </c>
      <c r="C3154" s="1" t="str">
        <f t="shared" si="2"/>
        <v>PT P3991</v>
      </c>
      <c r="E3154" s="1" t="str">
        <f>IFERROR(__xludf.DUMMYFUNCTION("SPLIT(A:A,"" "",TRUE,TRUE)"),"EN")</f>
        <v>EN</v>
      </c>
      <c r="F3154" s="1" t="str">
        <f>IFERROR(__xludf.DUMMYFUNCTION("""COMPUTED_VALUE"""),"P3991")</f>
        <v>P3991</v>
      </c>
      <c r="G3154" s="1">
        <f>IFERROR(__xludf.DUMMYFUNCTION("""COMPUTED_VALUE"""),174.0)</f>
        <v>174</v>
      </c>
    </row>
    <row r="3155">
      <c r="A3155" s="1" t="str">
        <f t="shared" si="1"/>
        <v>EN P3328 165</v>
      </c>
      <c r="C3155" s="1" t="str">
        <f t="shared" si="2"/>
        <v>PT P3328</v>
      </c>
      <c r="E3155" s="1" t="str">
        <f>IFERROR(__xludf.DUMMYFUNCTION("SPLIT(A:A,"" "",TRUE,TRUE)"),"EN")</f>
        <v>EN</v>
      </c>
      <c r="F3155" s="1" t="str">
        <f>IFERROR(__xludf.DUMMYFUNCTION("""COMPUTED_VALUE"""),"P3328")</f>
        <v>P3328</v>
      </c>
      <c r="G3155" s="1">
        <f>IFERROR(__xludf.DUMMYFUNCTION("""COMPUTED_VALUE"""),165.0)</f>
        <v>165</v>
      </c>
    </row>
    <row r="3156">
      <c r="A3156" s="1" t="str">
        <f t="shared" si="1"/>
        <v>EN P5207 226</v>
      </c>
      <c r="C3156" s="1" t="str">
        <f t="shared" si="2"/>
        <v>PT P5207</v>
      </c>
      <c r="E3156" s="1" t="str">
        <f>IFERROR(__xludf.DUMMYFUNCTION("SPLIT(A:A,"" "",TRUE,TRUE)"),"EN")</f>
        <v>EN</v>
      </c>
      <c r="F3156" s="1" t="str">
        <f>IFERROR(__xludf.DUMMYFUNCTION("""COMPUTED_VALUE"""),"P5207")</f>
        <v>P5207</v>
      </c>
      <c r="G3156" s="1">
        <f>IFERROR(__xludf.DUMMYFUNCTION("""COMPUTED_VALUE"""),226.0)</f>
        <v>226</v>
      </c>
    </row>
    <row r="3157">
      <c r="A3157" s="1" t="str">
        <f t="shared" si="1"/>
        <v>EN P123 367</v>
      </c>
      <c r="C3157" s="1" t="str">
        <f t="shared" si="2"/>
        <v>PT P123</v>
      </c>
      <c r="E3157" s="1" t="str">
        <f>IFERROR(__xludf.DUMMYFUNCTION("SPLIT(A:A,"" "",TRUE,TRUE)"),"EN")</f>
        <v>EN</v>
      </c>
      <c r="F3157" s="1" t="str">
        <f>IFERROR(__xludf.DUMMYFUNCTION("""COMPUTED_VALUE"""),"P123")</f>
        <v>P123</v>
      </c>
      <c r="G3157" s="1">
        <f>IFERROR(__xludf.DUMMYFUNCTION("""COMPUTED_VALUE"""),367.0)</f>
        <v>367</v>
      </c>
    </row>
    <row r="3158">
      <c r="A3158" s="1" t="str">
        <f t="shared" si="1"/>
        <v>EN P5778 191</v>
      </c>
      <c r="C3158" s="1" t="str">
        <f t="shared" si="2"/>
        <v>PT P5778</v>
      </c>
      <c r="E3158" s="1" t="str">
        <f>IFERROR(__xludf.DUMMYFUNCTION("SPLIT(A:A,"" "",TRUE,TRUE)"),"EN")</f>
        <v>EN</v>
      </c>
      <c r="F3158" s="1" t="str">
        <f>IFERROR(__xludf.DUMMYFUNCTION("""COMPUTED_VALUE"""),"P5778")</f>
        <v>P5778</v>
      </c>
      <c r="G3158" s="1">
        <f>IFERROR(__xludf.DUMMYFUNCTION("""COMPUTED_VALUE"""),191.0)</f>
        <v>191</v>
      </c>
    </row>
    <row r="3159">
      <c r="A3159" s="1" t="str">
        <f t="shared" si="1"/>
        <v>EN P5460 253</v>
      </c>
      <c r="C3159" s="1" t="str">
        <f t="shared" si="2"/>
        <v>PT P5460</v>
      </c>
      <c r="E3159" s="1" t="str">
        <f>IFERROR(__xludf.DUMMYFUNCTION("SPLIT(A:A,"" "",TRUE,TRUE)"),"EN")</f>
        <v>EN</v>
      </c>
      <c r="F3159" s="1" t="str">
        <f>IFERROR(__xludf.DUMMYFUNCTION("""COMPUTED_VALUE"""),"P5460")</f>
        <v>P5460</v>
      </c>
      <c r="G3159" s="1">
        <f>IFERROR(__xludf.DUMMYFUNCTION("""COMPUTED_VALUE"""),253.0)</f>
        <v>253</v>
      </c>
    </row>
    <row r="3160">
      <c r="A3160" s="1" t="str">
        <f t="shared" si="1"/>
        <v>EN P94 331</v>
      </c>
      <c r="C3160" s="1" t="str">
        <f t="shared" si="2"/>
        <v>PT P94</v>
      </c>
      <c r="E3160" s="1" t="str">
        <f>IFERROR(__xludf.DUMMYFUNCTION("SPLIT(A:A,"" "",TRUE,TRUE)"),"EN")</f>
        <v>EN</v>
      </c>
      <c r="F3160" s="1" t="str">
        <f>IFERROR(__xludf.DUMMYFUNCTION("""COMPUTED_VALUE"""),"P94")</f>
        <v>P94</v>
      </c>
      <c r="G3160" s="1">
        <f>IFERROR(__xludf.DUMMYFUNCTION("""COMPUTED_VALUE"""),331.0)</f>
        <v>331</v>
      </c>
    </row>
    <row r="3161">
      <c r="A3161" s="1" t="str">
        <f t="shared" si="1"/>
        <v>EN P3357 158</v>
      </c>
      <c r="C3161" s="1" t="str">
        <f t="shared" si="2"/>
        <v>PT P3357</v>
      </c>
      <c r="E3161" s="1" t="str">
        <f>IFERROR(__xludf.DUMMYFUNCTION("SPLIT(A:A,"" "",TRUE,TRUE)"),"EN")</f>
        <v>EN</v>
      </c>
      <c r="F3161" s="1" t="str">
        <f>IFERROR(__xludf.DUMMYFUNCTION("""COMPUTED_VALUE"""),"P3357")</f>
        <v>P3357</v>
      </c>
      <c r="G3161" s="1">
        <f>IFERROR(__xludf.DUMMYFUNCTION("""COMPUTED_VALUE"""),158.0)</f>
        <v>158</v>
      </c>
    </row>
    <row r="3162">
      <c r="A3162" s="1" t="str">
        <f t="shared" si="1"/>
        <v>EN P5721 103</v>
      </c>
      <c r="C3162" s="1" t="str">
        <f t="shared" si="2"/>
        <v>PT P5721</v>
      </c>
      <c r="E3162" s="1" t="str">
        <f>IFERROR(__xludf.DUMMYFUNCTION("SPLIT(A:A,"" "",TRUE,TRUE)"),"EN")</f>
        <v>EN</v>
      </c>
      <c r="F3162" s="1" t="str">
        <f>IFERROR(__xludf.DUMMYFUNCTION("""COMPUTED_VALUE"""),"P5721")</f>
        <v>P5721</v>
      </c>
      <c r="G3162" s="1">
        <f>IFERROR(__xludf.DUMMYFUNCTION("""COMPUTED_VALUE"""),103.0)</f>
        <v>103</v>
      </c>
    </row>
    <row r="3163">
      <c r="A3163" s="1" t="str">
        <f t="shared" si="1"/>
        <v>EN P245 228</v>
      </c>
      <c r="C3163" s="1" t="str">
        <f t="shared" si="2"/>
        <v>PT P245</v>
      </c>
      <c r="E3163" s="1" t="str">
        <f>IFERROR(__xludf.DUMMYFUNCTION("SPLIT(A:A,"" "",TRUE,TRUE)"),"EN")</f>
        <v>EN</v>
      </c>
      <c r="F3163" s="1" t="str">
        <f>IFERROR(__xludf.DUMMYFUNCTION("""COMPUTED_VALUE"""),"P245")</f>
        <v>P245</v>
      </c>
      <c r="G3163" s="1">
        <f>IFERROR(__xludf.DUMMYFUNCTION("""COMPUTED_VALUE"""),228.0)</f>
        <v>228</v>
      </c>
    </row>
    <row r="3164">
      <c r="A3164" s="1" t="str">
        <f t="shared" si="1"/>
        <v>EN P3180 44</v>
      </c>
      <c r="C3164" s="1" t="str">
        <f t="shared" si="2"/>
        <v>PT P3180</v>
      </c>
      <c r="E3164" s="1" t="str">
        <f>IFERROR(__xludf.DUMMYFUNCTION("SPLIT(A:A,"" "",TRUE,TRUE)"),"EN")</f>
        <v>EN</v>
      </c>
      <c r="F3164" s="1" t="str">
        <f>IFERROR(__xludf.DUMMYFUNCTION("""COMPUTED_VALUE"""),"P3180")</f>
        <v>P3180</v>
      </c>
      <c r="G3164" s="1">
        <f>IFERROR(__xludf.DUMMYFUNCTION("""COMPUTED_VALUE"""),44.0)</f>
        <v>44</v>
      </c>
    </row>
    <row r="3165">
      <c r="A3165" s="1" t="str">
        <f t="shared" si="1"/>
        <v>EN P3598 37</v>
      </c>
      <c r="C3165" s="1" t="str">
        <f t="shared" si="2"/>
        <v>PT P3598</v>
      </c>
      <c r="E3165" s="1" t="str">
        <f>IFERROR(__xludf.DUMMYFUNCTION("SPLIT(A:A,"" "",TRUE,TRUE)"),"EN")</f>
        <v>EN</v>
      </c>
      <c r="F3165" s="1" t="str">
        <f>IFERROR(__xludf.DUMMYFUNCTION("""COMPUTED_VALUE"""),"P3598")</f>
        <v>P3598</v>
      </c>
      <c r="G3165" s="1">
        <f>IFERROR(__xludf.DUMMYFUNCTION("""COMPUTED_VALUE"""),37.0)</f>
        <v>37</v>
      </c>
    </row>
    <row r="3166">
      <c r="A3166" s="1" t="str">
        <f t="shared" si="1"/>
        <v>EN P1725 297</v>
      </c>
      <c r="C3166" s="1" t="str">
        <f t="shared" si="2"/>
        <v>PT P1725</v>
      </c>
      <c r="E3166" s="1" t="str">
        <f>IFERROR(__xludf.DUMMYFUNCTION("SPLIT(A:A,"" "",TRUE,TRUE)"),"EN")</f>
        <v>EN</v>
      </c>
      <c r="F3166" s="1" t="str">
        <f>IFERROR(__xludf.DUMMYFUNCTION("""COMPUTED_VALUE"""),"P1725")</f>
        <v>P1725</v>
      </c>
      <c r="G3166" s="1">
        <f>IFERROR(__xludf.DUMMYFUNCTION("""COMPUTED_VALUE"""),297.0)</f>
        <v>297</v>
      </c>
    </row>
    <row r="3167">
      <c r="A3167" s="1" t="str">
        <f t="shared" si="1"/>
        <v>EN P702 281</v>
      </c>
      <c r="C3167" s="1" t="str">
        <f t="shared" si="2"/>
        <v>PT P702</v>
      </c>
      <c r="E3167" s="1" t="str">
        <f>IFERROR(__xludf.DUMMYFUNCTION("SPLIT(A:A,"" "",TRUE,TRUE)"),"EN")</f>
        <v>EN</v>
      </c>
      <c r="F3167" s="1" t="str">
        <f>IFERROR(__xludf.DUMMYFUNCTION("""COMPUTED_VALUE"""),"P702")</f>
        <v>P702</v>
      </c>
      <c r="G3167" s="1">
        <f>IFERROR(__xludf.DUMMYFUNCTION("""COMPUTED_VALUE"""),281.0)</f>
        <v>281</v>
      </c>
    </row>
    <row r="3168">
      <c r="A3168" s="1" t="str">
        <f t="shared" si="1"/>
        <v>EN P5391 17</v>
      </c>
      <c r="C3168" s="1" t="str">
        <f t="shared" si="2"/>
        <v>PT P5391</v>
      </c>
      <c r="E3168" s="1" t="str">
        <f>IFERROR(__xludf.DUMMYFUNCTION("SPLIT(A:A,"" "",TRUE,TRUE)"),"EN")</f>
        <v>EN</v>
      </c>
      <c r="F3168" s="1" t="str">
        <f>IFERROR(__xludf.DUMMYFUNCTION("""COMPUTED_VALUE"""),"P5391")</f>
        <v>P5391</v>
      </c>
      <c r="G3168" s="1">
        <f>IFERROR(__xludf.DUMMYFUNCTION("""COMPUTED_VALUE"""),17.0)</f>
        <v>17</v>
      </c>
    </row>
    <row r="3169">
      <c r="A3169" s="1" t="str">
        <f t="shared" si="1"/>
        <v>EN P5316 348</v>
      </c>
      <c r="C3169" s="1" t="str">
        <f t="shared" si="2"/>
        <v>PT P5316</v>
      </c>
      <c r="E3169" s="1" t="str">
        <f>IFERROR(__xludf.DUMMYFUNCTION("SPLIT(A:A,"" "",TRUE,TRUE)"),"EN")</f>
        <v>EN</v>
      </c>
      <c r="F3169" s="1" t="str">
        <f>IFERROR(__xludf.DUMMYFUNCTION("""COMPUTED_VALUE"""),"P5316")</f>
        <v>P5316</v>
      </c>
      <c r="G3169" s="1">
        <f>IFERROR(__xludf.DUMMYFUNCTION("""COMPUTED_VALUE"""),348.0)</f>
        <v>348</v>
      </c>
    </row>
    <row r="3170">
      <c r="A3170" s="1" t="str">
        <f t="shared" si="1"/>
        <v>EN P3977 123</v>
      </c>
      <c r="C3170" s="1" t="str">
        <f t="shared" si="2"/>
        <v>PT P3977</v>
      </c>
      <c r="E3170" s="1" t="str">
        <f>IFERROR(__xludf.DUMMYFUNCTION("SPLIT(A:A,"" "",TRUE,TRUE)"),"EN")</f>
        <v>EN</v>
      </c>
      <c r="F3170" s="1" t="str">
        <f>IFERROR(__xludf.DUMMYFUNCTION("""COMPUTED_VALUE"""),"P3977")</f>
        <v>P3977</v>
      </c>
      <c r="G3170" s="1">
        <f>IFERROR(__xludf.DUMMYFUNCTION("""COMPUTED_VALUE"""),123.0)</f>
        <v>123</v>
      </c>
    </row>
    <row r="3171">
      <c r="A3171" s="1" t="str">
        <f t="shared" si="1"/>
        <v>EN P4020 76</v>
      </c>
      <c r="C3171" s="1" t="str">
        <f t="shared" si="2"/>
        <v>PT P4020</v>
      </c>
      <c r="E3171" s="1" t="str">
        <f>IFERROR(__xludf.DUMMYFUNCTION("SPLIT(A:A,"" "",TRUE,TRUE)"),"EN")</f>
        <v>EN</v>
      </c>
      <c r="F3171" s="1" t="str">
        <f>IFERROR(__xludf.DUMMYFUNCTION("""COMPUTED_VALUE"""),"P4020")</f>
        <v>P4020</v>
      </c>
      <c r="G3171" s="1">
        <f>IFERROR(__xludf.DUMMYFUNCTION("""COMPUTED_VALUE"""),76.0)</f>
        <v>76</v>
      </c>
    </row>
    <row r="3172">
      <c r="A3172" s="1" t="str">
        <f t="shared" si="1"/>
        <v>EN P788 344</v>
      </c>
      <c r="C3172" s="1" t="str">
        <f t="shared" si="2"/>
        <v>PT P788</v>
      </c>
      <c r="E3172" s="1" t="str">
        <f>IFERROR(__xludf.DUMMYFUNCTION("SPLIT(A:A,"" "",TRUE,TRUE)"),"EN")</f>
        <v>EN</v>
      </c>
      <c r="F3172" s="1" t="str">
        <f>IFERROR(__xludf.DUMMYFUNCTION("""COMPUTED_VALUE"""),"P788")</f>
        <v>P788</v>
      </c>
      <c r="G3172" s="1">
        <f>IFERROR(__xludf.DUMMYFUNCTION("""COMPUTED_VALUE"""),344.0)</f>
        <v>344</v>
      </c>
    </row>
    <row r="3173">
      <c r="A3173" s="1" t="str">
        <f t="shared" si="1"/>
        <v>EN P5764 113</v>
      </c>
      <c r="C3173" s="1" t="str">
        <f t="shared" si="2"/>
        <v>PT P5764</v>
      </c>
      <c r="E3173" s="1" t="str">
        <f>IFERROR(__xludf.DUMMYFUNCTION("SPLIT(A:A,"" "",TRUE,TRUE)"),"EN")</f>
        <v>EN</v>
      </c>
      <c r="F3173" s="1" t="str">
        <f>IFERROR(__xludf.DUMMYFUNCTION("""COMPUTED_VALUE"""),"P5764")</f>
        <v>P5764</v>
      </c>
      <c r="G3173" s="1">
        <f>IFERROR(__xludf.DUMMYFUNCTION("""COMPUTED_VALUE"""),113.0)</f>
        <v>113</v>
      </c>
    </row>
    <row r="3174">
      <c r="A3174" s="1" t="str">
        <f t="shared" si="1"/>
        <v>EN P4799 153</v>
      </c>
      <c r="C3174" s="1" t="str">
        <f t="shared" si="2"/>
        <v>PT P4799</v>
      </c>
      <c r="E3174" s="1" t="str">
        <f>IFERROR(__xludf.DUMMYFUNCTION("SPLIT(A:A,"" "",TRUE,TRUE)"),"EN")</f>
        <v>EN</v>
      </c>
      <c r="F3174" s="1" t="str">
        <f>IFERROR(__xludf.DUMMYFUNCTION("""COMPUTED_VALUE"""),"P4799")</f>
        <v>P4799</v>
      </c>
      <c r="G3174" s="1">
        <f>IFERROR(__xludf.DUMMYFUNCTION("""COMPUTED_VALUE"""),153.0)</f>
        <v>153</v>
      </c>
    </row>
    <row r="3175">
      <c r="A3175" s="1" t="str">
        <f t="shared" si="1"/>
        <v>EN P3551 227</v>
      </c>
      <c r="C3175" s="1" t="str">
        <f t="shared" si="2"/>
        <v>PT P3551</v>
      </c>
      <c r="E3175" s="1" t="str">
        <f>IFERROR(__xludf.DUMMYFUNCTION("SPLIT(A:A,"" "",TRUE,TRUE)"),"EN")</f>
        <v>EN</v>
      </c>
      <c r="F3175" s="1" t="str">
        <f>IFERROR(__xludf.DUMMYFUNCTION("""COMPUTED_VALUE"""),"P3551")</f>
        <v>P3551</v>
      </c>
      <c r="G3175" s="1">
        <f>IFERROR(__xludf.DUMMYFUNCTION("""COMPUTED_VALUE"""),227.0)</f>
        <v>227</v>
      </c>
    </row>
    <row r="3176">
      <c r="A3176" s="1" t="str">
        <f t="shared" si="1"/>
        <v>EN P3342 104</v>
      </c>
      <c r="C3176" s="1" t="str">
        <f t="shared" si="2"/>
        <v>PT P3342</v>
      </c>
      <c r="E3176" s="1" t="str">
        <f>IFERROR(__xludf.DUMMYFUNCTION("SPLIT(A:A,"" "",TRUE,TRUE)"),"EN")</f>
        <v>EN</v>
      </c>
      <c r="F3176" s="1" t="str">
        <f>IFERROR(__xludf.DUMMYFUNCTION("""COMPUTED_VALUE"""),"P3342")</f>
        <v>P3342</v>
      </c>
      <c r="G3176" s="1">
        <f>IFERROR(__xludf.DUMMYFUNCTION("""COMPUTED_VALUE"""),104.0)</f>
        <v>104</v>
      </c>
    </row>
    <row r="3177">
      <c r="A3177" s="1" t="str">
        <f t="shared" si="1"/>
        <v>EN P2291 274</v>
      </c>
      <c r="C3177" s="1" t="str">
        <f t="shared" si="2"/>
        <v>PT P2291</v>
      </c>
      <c r="E3177" s="1" t="str">
        <f>IFERROR(__xludf.DUMMYFUNCTION("SPLIT(A:A,"" "",TRUE,TRUE)"),"EN")</f>
        <v>EN</v>
      </c>
      <c r="F3177" s="1" t="str">
        <f>IFERROR(__xludf.DUMMYFUNCTION("""COMPUTED_VALUE"""),"P2291")</f>
        <v>P2291</v>
      </c>
      <c r="G3177" s="1">
        <f>IFERROR(__xludf.DUMMYFUNCTION("""COMPUTED_VALUE"""),274.0)</f>
        <v>274</v>
      </c>
    </row>
    <row r="3178">
      <c r="A3178" s="1" t="str">
        <f t="shared" si="1"/>
        <v>EN P697 341</v>
      </c>
      <c r="C3178" s="1" t="str">
        <f t="shared" si="2"/>
        <v>PT P697</v>
      </c>
      <c r="E3178" s="1" t="str">
        <f>IFERROR(__xludf.DUMMYFUNCTION("SPLIT(A:A,"" "",TRUE,TRUE)"),"EN")</f>
        <v>EN</v>
      </c>
      <c r="F3178" s="1" t="str">
        <f>IFERROR(__xludf.DUMMYFUNCTION("""COMPUTED_VALUE"""),"P697")</f>
        <v>P697</v>
      </c>
      <c r="G3178" s="1">
        <f>IFERROR(__xludf.DUMMYFUNCTION("""COMPUTED_VALUE"""),341.0)</f>
        <v>341</v>
      </c>
    </row>
    <row r="3179">
      <c r="A3179" s="1" t="str">
        <f t="shared" si="1"/>
        <v>EN P1627 241</v>
      </c>
      <c r="C3179" s="1" t="str">
        <f t="shared" si="2"/>
        <v>PT P1627</v>
      </c>
      <c r="E3179" s="1" t="str">
        <f>IFERROR(__xludf.DUMMYFUNCTION("SPLIT(A:A,"" "",TRUE,TRUE)"),"EN")</f>
        <v>EN</v>
      </c>
      <c r="F3179" s="1" t="str">
        <f>IFERROR(__xludf.DUMMYFUNCTION("""COMPUTED_VALUE"""),"P1627")</f>
        <v>P1627</v>
      </c>
      <c r="G3179" s="1">
        <f>IFERROR(__xludf.DUMMYFUNCTION("""COMPUTED_VALUE"""),241.0)</f>
        <v>241</v>
      </c>
    </row>
    <row r="3180">
      <c r="A3180" s="1" t="str">
        <f t="shared" si="1"/>
        <v>EN P5777 393</v>
      </c>
      <c r="C3180" s="1" t="str">
        <f t="shared" si="2"/>
        <v>PT P5777</v>
      </c>
      <c r="E3180" s="1" t="str">
        <f>IFERROR(__xludf.DUMMYFUNCTION("SPLIT(A:A,"" "",TRUE,TRUE)"),"EN")</f>
        <v>EN</v>
      </c>
      <c r="F3180" s="1" t="str">
        <f>IFERROR(__xludf.DUMMYFUNCTION("""COMPUTED_VALUE"""),"P5777")</f>
        <v>P5777</v>
      </c>
      <c r="G3180" s="1">
        <f>IFERROR(__xludf.DUMMYFUNCTION("""COMPUTED_VALUE"""),393.0)</f>
        <v>393</v>
      </c>
    </row>
    <row r="3181">
      <c r="A3181" s="1" t="str">
        <f t="shared" si="1"/>
        <v>EN P3039 398</v>
      </c>
      <c r="C3181" s="1" t="str">
        <f t="shared" si="2"/>
        <v>PT P3039</v>
      </c>
      <c r="E3181" s="1" t="str">
        <f>IFERROR(__xludf.DUMMYFUNCTION("SPLIT(A:A,"" "",TRUE,TRUE)"),"EN")</f>
        <v>EN</v>
      </c>
      <c r="F3181" s="1" t="str">
        <f>IFERROR(__xludf.DUMMYFUNCTION("""COMPUTED_VALUE"""),"P3039")</f>
        <v>P3039</v>
      </c>
      <c r="G3181" s="1">
        <f>IFERROR(__xludf.DUMMYFUNCTION("""COMPUTED_VALUE"""),398.0)</f>
        <v>398</v>
      </c>
    </row>
    <row r="3182">
      <c r="A3182" s="1" t="str">
        <f t="shared" si="1"/>
        <v>EN P2699 280</v>
      </c>
      <c r="C3182" s="1" t="str">
        <f t="shared" si="2"/>
        <v>PT P2699</v>
      </c>
      <c r="E3182" s="1" t="str">
        <f>IFERROR(__xludf.DUMMYFUNCTION("SPLIT(A:A,"" "",TRUE,TRUE)"),"EN")</f>
        <v>EN</v>
      </c>
      <c r="F3182" s="1" t="str">
        <f>IFERROR(__xludf.DUMMYFUNCTION("""COMPUTED_VALUE"""),"P2699")</f>
        <v>P2699</v>
      </c>
      <c r="G3182" s="1">
        <f>IFERROR(__xludf.DUMMYFUNCTION("""COMPUTED_VALUE"""),280.0)</f>
        <v>280</v>
      </c>
    </row>
    <row r="3183">
      <c r="A3183" s="1" t="str">
        <f t="shared" si="1"/>
        <v>EN P4676 339</v>
      </c>
      <c r="C3183" s="1" t="str">
        <f t="shared" si="2"/>
        <v>PT P4676</v>
      </c>
      <c r="E3183" s="1" t="str">
        <f>IFERROR(__xludf.DUMMYFUNCTION("SPLIT(A:A,"" "",TRUE,TRUE)"),"EN")</f>
        <v>EN</v>
      </c>
      <c r="F3183" s="1" t="str">
        <f>IFERROR(__xludf.DUMMYFUNCTION("""COMPUTED_VALUE"""),"P4676")</f>
        <v>P4676</v>
      </c>
      <c r="G3183" s="1">
        <f>IFERROR(__xludf.DUMMYFUNCTION("""COMPUTED_VALUE"""),339.0)</f>
        <v>339</v>
      </c>
    </row>
    <row r="3184">
      <c r="A3184" s="1" t="str">
        <f t="shared" si="1"/>
        <v>EN P3300 273</v>
      </c>
      <c r="C3184" s="1" t="str">
        <f t="shared" si="2"/>
        <v>PT P3300</v>
      </c>
      <c r="E3184" s="1" t="str">
        <f>IFERROR(__xludf.DUMMYFUNCTION("SPLIT(A:A,"" "",TRUE,TRUE)"),"EN")</f>
        <v>EN</v>
      </c>
      <c r="F3184" s="1" t="str">
        <f>IFERROR(__xludf.DUMMYFUNCTION("""COMPUTED_VALUE"""),"P3300")</f>
        <v>P3300</v>
      </c>
      <c r="G3184" s="1">
        <f>IFERROR(__xludf.DUMMYFUNCTION("""COMPUTED_VALUE"""),273.0)</f>
        <v>273</v>
      </c>
    </row>
    <row r="3185">
      <c r="A3185" s="1" t="str">
        <f t="shared" si="1"/>
        <v>EN P5215 288</v>
      </c>
      <c r="C3185" s="1" t="str">
        <f t="shared" si="2"/>
        <v>PT P5215</v>
      </c>
      <c r="E3185" s="1" t="str">
        <f>IFERROR(__xludf.DUMMYFUNCTION("SPLIT(A:A,"" "",TRUE,TRUE)"),"EN")</f>
        <v>EN</v>
      </c>
      <c r="F3185" s="1" t="str">
        <f>IFERROR(__xludf.DUMMYFUNCTION("""COMPUTED_VALUE"""),"P5215")</f>
        <v>P5215</v>
      </c>
      <c r="G3185" s="1">
        <f>IFERROR(__xludf.DUMMYFUNCTION("""COMPUTED_VALUE"""),288.0)</f>
        <v>288</v>
      </c>
    </row>
    <row r="3186">
      <c r="A3186" s="1" t="str">
        <f t="shared" si="1"/>
        <v>EN P2561 229</v>
      </c>
      <c r="C3186" s="1" t="str">
        <f t="shared" si="2"/>
        <v>PT P2561</v>
      </c>
      <c r="E3186" s="1" t="str">
        <f>IFERROR(__xludf.DUMMYFUNCTION("SPLIT(A:A,"" "",TRUE,TRUE)"),"EN")</f>
        <v>EN</v>
      </c>
      <c r="F3186" s="1" t="str">
        <f>IFERROR(__xludf.DUMMYFUNCTION("""COMPUTED_VALUE"""),"P2561")</f>
        <v>P2561</v>
      </c>
      <c r="G3186" s="1">
        <f>IFERROR(__xludf.DUMMYFUNCTION("""COMPUTED_VALUE"""),229.0)</f>
        <v>229</v>
      </c>
    </row>
    <row r="3187">
      <c r="A3187" s="1" t="str">
        <f t="shared" si="1"/>
        <v>EN P1593 258</v>
      </c>
      <c r="C3187" s="1" t="str">
        <f t="shared" si="2"/>
        <v>PT P1593</v>
      </c>
      <c r="E3187" s="1" t="str">
        <f>IFERROR(__xludf.DUMMYFUNCTION("SPLIT(A:A,"" "",TRUE,TRUE)"),"EN")</f>
        <v>EN</v>
      </c>
      <c r="F3187" s="1" t="str">
        <f>IFERROR(__xludf.DUMMYFUNCTION("""COMPUTED_VALUE"""),"P1593")</f>
        <v>P1593</v>
      </c>
      <c r="G3187" s="1">
        <f>IFERROR(__xludf.DUMMYFUNCTION("""COMPUTED_VALUE"""),258.0)</f>
        <v>258</v>
      </c>
    </row>
    <row r="3188">
      <c r="A3188" s="1" t="str">
        <f t="shared" si="1"/>
        <v>EN P2567 361</v>
      </c>
      <c r="C3188" s="1" t="str">
        <f t="shared" si="2"/>
        <v>PT P2567</v>
      </c>
      <c r="E3188" s="1" t="str">
        <f>IFERROR(__xludf.DUMMYFUNCTION("SPLIT(A:A,"" "",TRUE,TRUE)"),"EN")</f>
        <v>EN</v>
      </c>
      <c r="F3188" s="1" t="str">
        <f>IFERROR(__xludf.DUMMYFUNCTION("""COMPUTED_VALUE"""),"P2567")</f>
        <v>P2567</v>
      </c>
      <c r="G3188" s="1">
        <f>IFERROR(__xludf.DUMMYFUNCTION("""COMPUTED_VALUE"""),361.0)</f>
        <v>361</v>
      </c>
    </row>
    <row r="3189">
      <c r="A3189" s="1" t="str">
        <f t="shared" si="1"/>
        <v>EN P2671 65</v>
      </c>
      <c r="C3189" s="1" t="str">
        <f t="shared" si="2"/>
        <v>PT P2671</v>
      </c>
      <c r="E3189" s="1" t="str">
        <f>IFERROR(__xludf.DUMMYFUNCTION("SPLIT(A:A,"" "",TRUE,TRUE)"),"EN")</f>
        <v>EN</v>
      </c>
      <c r="F3189" s="1" t="str">
        <f>IFERROR(__xludf.DUMMYFUNCTION("""COMPUTED_VALUE"""),"P2671")</f>
        <v>P2671</v>
      </c>
      <c r="G3189" s="1">
        <f>IFERROR(__xludf.DUMMYFUNCTION("""COMPUTED_VALUE"""),65.0)</f>
        <v>65</v>
      </c>
    </row>
    <row r="3190">
      <c r="A3190" s="1" t="str">
        <f t="shared" si="1"/>
        <v>EN P1944 73</v>
      </c>
      <c r="C3190" s="1" t="str">
        <f t="shared" si="2"/>
        <v>PT P1944</v>
      </c>
      <c r="E3190" s="1" t="str">
        <f>IFERROR(__xludf.DUMMYFUNCTION("SPLIT(A:A,"" "",TRUE,TRUE)"),"EN")</f>
        <v>EN</v>
      </c>
      <c r="F3190" s="1" t="str">
        <f>IFERROR(__xludf.DUMMYFUNCTION("""COMPUTED_VALUE"""),"P1944")</f>
        <v>P1944</v>
      </c>
      <c r="G3190" s="1">
        <f>IFERROR(__xludf.DUMMYFUNCTION("""COMPUTED_VALUE"""),73.0)</f>
        <v>73</v>
      </c>
    </row>
    <row r="3191">
      <c r="A3191" s="1" t="str">
        <f t="shared" si="1"/>
        <v>EN P5818 220</v>
      </c>
      <c r="C3191" s="1" t="str">
        <f t="shared" si="2"/>
        <v>PT P5818</v>
      </c>
      <c r="E3191" s="1" t="str">
        <f>IFERROR(__xludf.DUMMYFUNCTION("SPLIT(A:A,"" "",TRUE,TRUE)"),"EN")</f>
        <v>EN</v>
      </c>
      <c r="F3191" s="1" t="str">
        <f>IFERROR(__xludf.DUMMYFUNCTION("""COMPUTED_VALUE"""),"P5818")</f>
        <v>P5818</v>
      </c>
      <c r="G3191" s="1">
        <f>IFERROR(__xludf.DUMMYFUNCTION("""COMPUTED_VALUE"""),220.0)</f>
        <v>220</v>
      </c>
    </row>
    <row r="3192">
      <c r="A3192" s="1" t="str">
        <f t="shared" si="1"/>
        <v>EN P3702 92</v>
      </c>
      <c r="C3192" s="1" t="str">
        <f t="shared" si="2"/>
        <v>PT P3702</v>
      </c>
      <c r="E3192" s="1" t="str">
        <f>IFERROR(__xludf.DUMMYFUNCTION("SPLIT(A:A,"" "",TRUE,TRUE)"),"EN")</f>
        <v>EN</v>
      </c>
      <c r="F3192" s="1" t="str">
        <f>IFERROR(__xludf.DUMMYFUNCTION("""COMPUTED_VALUE"""),"P3702")</f>
        <v>P3702</v>
      </c>
      <c r="G3192" s="1">
        <f>IFERROR(__xludf.DUMMYFUNCTION("""COMPUTED_VALUE"""),92.0)</f>
        <v>92</v>
      </c>
    </row>
    <row r="3193">
      <c r="A3193" s="1" t="str">
        <f t="shared" si="1"/>
        <v>EN P1980 365</v>
      </c>
      <c r="C3193" s="1" t="str">
        <f t="shared" si="2"/>
        <v>PT P1980</v>
      </c>
      <c r="E3193" s="1" t="str">
        <f>IFERROR(__xludf.DUMMYFUNCTION("SPLIT(A:A,"" "",TRUE,TRUE)"),"EN")</f>
        <v>EN</v>
      </c>
      <c r="F3193" s="1" t="str">
        <f>IFERROR(__xludf.DUMMYFUNCTION("""COMPUTED_VALUE"""),"P1980")</f>
        <v>P1980</v>
      </c>
      <c r="G3193" s="1">
        <f>IFERROR(__xludf.DUMMYFUNCTION("""COMPUTED_VALUE"""),365.0)</f>
        <v>365</v>
      </c>
    </row>
    <row r="3194">
      <c r="A3194" s="1" t="str">
        <f t="shared" si="1"/>
        <v>EN P3126 311</v>
      </c>
      <c r="C3194" s="1" t="str">
        <f t="shared" si="2"/>
        <v>PT P3126</v>
      </c>
      <c r="E3194" s="1" t="str">
        <f>IFERROR(__xludf.DUMMYFUNCTION("SPLIT(A:A,"" "",TRUE,TRUE)"),"EN")</f>
        <v>EN</v>
      </c>
      <c r="F3194" s="1" t="str">
        <f>IFERROR(__xludf.DUMMYFUNCTION("""COMPUTED_VALUE"""),"P3126")</f>
        <v>P3126</v>
      </c>
      <c r="G3194" s="1">
        <f>IFERROR(__xludf.DUMMYFUNCTION("""COMPUTED_VALUE"""),311.0)</f>
        <v>311</v>
      </c>
    </row>
    <row r="3195">
      <c r="A3195" s="1" t="str">
        <f t="shared" si="1"/>
        <v>EN P3101 190</v>
      </c>
      <c r="C3195" s="1" t="str">
        <f t="shared" si="2"/>
        <v>PT P3101</v>
      </c>
      <c r="E3195" s="1" t="str">
        <f>IFERROR(__xludf.DUMMYFUNCTION("SPLIT(A:A,"" "",TRUE,TRUE)"),"EN")</f>
        <v>EN</v>
      </c>
      <c r="F3195" s="1" t="str">
        <f>IFERROR(__xludf.DUMMYFUNCTION("""COMPUTED_VALUE"""),"P3101")</f>
        <v>P3101</v>
      </c>
      <c r="G3195" s="1">
        <f>IFERROR(__xludf.DUMMYFUNCTION("""COMPUTED_VALUE"""),190.0)</f>
        <v>190</v>
      </c>
    </row>
    <row r="3196">
      <c r="A3196" s="1" t="str">
        <f t="shared" si="1"/>
        <v>EN P4728 373</v>
      </c>
      <c r="C3196" s="1" t="str">
        <f t="shared" si="2"/>
        <v>PT P4728</v>
      </c>
      <c r="E3196" s="1" t="str">
        <f>IFERROR(__xludf.DUMMYFUNCTION("SPLIT(A:A,"" "",TRUE,TRUE)"),"EN")</f>
        <v>EN</v>
      </c>
      <c r="F3196" s="1" t="str">
        <f>IFERROR(__xludf.DUMMYFUNCTION("""COMPUTED_VALUE"""),"P4728")</f>
        <v>P4728</v>
      </c>
      <c r="G3196" s="1">
        <f>IFERROR(__xludf.DUMMYFUNCTION("""COMPUTED_VALUE"""),373.0)</f>
        <v>373</v>
      </c>
    </row>
    <row r="3197">
      <c r="A3197" s="1" t="str">
        <f t="shared" si="1"/>
        <v>EN P3744 399</v>
      </c>
      <c r="C3197" s="1" t="str">
        <f t="shared" si="2"/>
        <v>PT P3744</v>
      </c>
      <c r="E3197" s="1" t="str">
        <f>IFERROR(__xludf.DUMMYFUNCTION("SPLIT(A:A,"" "",TRUE,TRUE)"),"EN")</f>
        <v>EN</v>
      </c>
      <c r="F3197" s="1" t="str">
        <f>IFERROR(__xludf.DUMMYFUNCTION("""COMPUTED_VALUE"""),"P3744")</f>
        <v>P3744</v>
      </c>
      <c r="G3197" s="1">
        <f>IFERROR(__xludf.DUMMYFUNCTION("""COMPUTED_VALUE"""),399.0)</f>
        <v>399</v>
      </c>
    </row>
    <row r="3198">
      <c r="A3198" s="1" t="str">
        <f t="shared" si="1"/>
        <v>EN P5348 41</v>
      </c>
      <c r="C3198" s="1" t="str">
        <f t="shared" si="2"/>
        <v>PT P5348</v>
      </c>
      <c r="E3198" s="1" t="str">
        <f>IFERROR(__xludf.DUMMYFUNCTION("SPLIT(A:A,"" "",TRUE,TRUE)"),"EN")</f>
        <v>EN</v>
      </c>
      <c r="F3198" s="1" t="str">
        <f>IFERROR(__xludf.DUMMYFUNCTION("""COMPUTED_VALUE"""),"P5348")</f>
        <v>P5348</v>
      </c>
      <c r="G3198" s="1">
        <f>IFERROR(__xludf.DUMMYFUNCTION("""COMPUTED_VALUE"""),41.0)</f>
        <v>41</v>
      </c>
    </row>
    <row r="3199">
      <c r="A3199" s="1" t="str">
        <f t="shared" si="1"/>
        <v>EN P2396 12</v>
      </c>
      <c r="C3199" s="1" t="str">
        <f t="shared" si="2"/>
        <v>PT P2396</v>
      </c>
      <c r="E3199" s="1" t="str">
        <f>IFERROR(__xludf.DUMMYFUNCTION("SPLIT(A:A,"" "",TRUE,TRUE)"),"EN")</f>
        <v>EN</v>
      </c>
      <c r="F3199" s="1" t="str">
        <f>IFERROR(__xludf.DUMMYFUNCTION("""COMPUTED_VALUE"""),"P2396")</f>
        <v>P2396</v>
      </c>
      <c r="G3199" s="1">
        <f>IFERROR(__xludf.DUMMYFUNCTION("""COMPUTED_VALUE"""),12.0)</f>
        <v>12</v>
      </c>
    </row>
    <row r="3200">
      <c r="A3200" s="1" t="str">
        <f t="shared" si="1"/>
        <v>EN P1231 258</v>
      </c>
      <c r="C3200" s="1" t="str">
        <f t="shared" si="2"/>
        <v>PT P1231</v>
      </c>
      <c r="E3200" s="1" t="str">
        <f>IFERROR(__xludf.DUMMYFUNCTION("SPLIT(A:A,"" "",TRUE,TRUE)"),"EN")</f>
        <v>EN</v>
      </c>
      <c r="F3200" s="1" t="str">
        <f>IFERROR(__xludf.DUMMYFUNCTION("""COMPUTED_VALUE"""),"P1231")</f>
        <v>P1231</v>
      </c>
      <c r="G3200" s="1">
        <f>IFERROR(__xludf.DUMMYFUNCTION("""COMPUTED_VALUE"""),258.0)</f>
        <v>258</v>
      </c>
    </row>
    <row r="3201">
      <c r="A3201" s="1" t="str">
        <f t="shared" si="1"/>
        <v>EN P3324 143</v>
      </c>
      <c r="C3201" s="1" t="str">
        <f t="shared" si="2"/>
        <v>PT P3324</v>
      </c>
      <c r="E3201" s="1" t="str">
        <f>IFERROR(__xludf.DUMMYFUNCTION("SPLIT(A:A,"" "",TRUE,TRUE)"),"EN")</f>
        <v>EN</v>
      </c>
      <c r="F3201" s="1" t="str">
        <f>IFERROR(__xludf.DUMMYFUNCTION("""COMPUTED_VALUE"""),"P3324")</f>
        <v>P3324</v>
      </c>
      <c r="G3201" s="1">
        <f>IFERROR(__xludf.DUMMYFUNCTION("""COMPUTED_VALUE"""),143.0)</f>
        <v>143</v>
      </c>
    </row>
    <row r="3202">
      <c r="A3202" s="1" t="str">
        <f t="shared" si="1"/>
        <v>EN P4381 207</v>
      </c>
      <c r="C3202" s="1" t="str">
        <f t="shared" si="2"/>
        <v>PT P4381</v>
      </c>
      <c r="E3202" s="1" t="str">
        <f>IFERROR(__xludf.DUMMYFUNCTION("SPLIT(A:A,"" "",TRUE,TRUE)"),"EN")</f>
        <v>EN</v>
      </c>
      <c r="F3202" s="1" t="str">
        <f>IFERROR(__xludf.DUMMYFUNCTION("""COMPUTED_VALUE"""),"P4381")</f>
        <v>P4381</v>
      </c>
      <c r="G3202" s="1">
        <f>IFERROR(__xludf.DUMMYFUNCTION("""COMPUTED_VALUE"""),207.0)</f>
        <v>207</v>
      </c>
    </row>
    <row r="3203">
      <c r="A3203" s="1" t="str">
        <f t="shared" si="1"/>
        <v>EN P4856 328</v>
      </c>
      <c r="C3203" s="1" t="str">
        <f t="shared" si="2"/>
        <v>PT P4856</v>
      </c>
      <c r="E3203" s="1" t="str">
        <f>IFERROR(__xludf.DUMMYFUNCTION("SPLIT(A:A,"" "",TRUE,TRUE)"),"EN")</f>
        <v>EN</v>
      </c>
      <c r="F3203" s="1" t="str">
        <f>IFERROR(__xludf.DUMMYFUNCTION("""COMPUTED_VALUE"""),"P4856")</f>
        <v>P4856</v>
      </c>
      <c r="G3203" s="1">
        <f>IFERROR(__xludf.DUMMYFUNCTION("""COMPUTED_VALUE"""),328.0)</f>
        <v>328</v>
      </c>
    </row>
    <row r="3204">
      <c r="A3204" s="1" t="str">
        <f t="shared" si="1"/>
        <v>EN P3591 379</v>
      </c>
      <c r="C3204" s="1" t="str">
        <f t="shared" si="2"/>
        <v>PT P3591</v>
      </c>
      <c r="E3204" s="1" t="str">
        <f>IFERROR(__xludf.DUMMYFUNCTION("SPLIT(A:A,"" "",TRUE,TRUE)"),"EN")</f>
        <v>EN</v>
      </c>
      <c r="F3204" s="1" t="str">
        <f>IFERROR(__xludf.DUMMYFUNCTION("""COMPUTED_VALUE"""),"P3591")</f>
        <v>P3591</v>
      </c>
      <c r="G3204" s="1">
        <f>IFERROR(__xludf.DUMMYFUNCTION("""COMPUTED_VALUE"""),379.0)</f>
        <v>379</v>
      </c>
    </row>
    <row r="3205">
      <c r="A3205" s="1" t="str">
        <f t="shared" si="1"/>
        <v>EN P711 184</v>
      </c>
      <c r="C3205" s="1" t="str">
        <f t="shared" si="2"/>
        <v>PT P711</v>
      </c>
      <c r="E3205" s="1" t="str">
        <f>IFERROR(__xludf.DUMMYFUNCTION("SPLIT(A:A,"" "",TRUE,TRUE)"),"EN")</f>
        <v>EN</v>
      </c>
      <c r="F3205" s="1" t="str">
        <f>IFERROR(__xludf.DUMMYFUNCTION("""COMPUTED_VALUE"""),"P711")</f>
        <v>P711</v>
      </c>
      <c r="G3205" s="1">
        <f>IFERROR(__xludf.DUMMYFUNCTION("""COMPUTED_VALUE"""),184.0)</f>
        <v>184</v>
      </c>
    </row>
    <row r="3206">
      <c r="A3206" s="1" t="str">
        <f t="shared" si="1"/>
        <v>EN P389 112</v>
      </c>
      <c r="C3206" s="1" t="str">
        <f t="shared" si="2"/>
        <v>PT P389</v>
      </c>
      <c r="E3206" s="1" t="str">
        <f>IFERROR(__xludf.DUMMYFUNCTION("SPLIT(A:A,"" "",TRUE,TRUE)"),"EN")</f>
        <v>EN</v>
      </c>
      <c r="F3206" s="1" t="str">
        <f>IFERROR(__xludf.DUMMYFUNCTION("""COMPUTED_VALUE"""),"P389")</f>
        <v>P389</v>
      </c>
      <c r="G3206" s="1">
        <f>IFERROR(__xludf.DUMMYFUNCTION("""COMPUTED_VALUE"""),112.0)</f>
        <v>112</v>
      </c>
    </row>
    <row r="3207">
      <c r="A3207" s="1" t="str">
        <f t="shared" si="1"/>
        <v>EN P1389 279</v>
      </c>
      <c r="C3207" s="1" t="str">
        <f t="shared" si="2"/>
        <v>PT P1389</v>
      </c>
      <c r="E3207" s="1" t="str">
        <f>IFERROR(__xludf.DUMMYFUNCTION("SPLIT(A:A,"" "",TRUE,TRUE)"),"EN")</f>
        <v>EN</v>
      </c>
      <c r="F3207" s="1" t="str">
        <f>IFERROR(__xludf.DUMMYFUNCTION("""COMPUTED_VALUE"""),"P1389")</f>
        <v>P1389</v>
      </c>
      <c r="G3207" s="1">
        <f>IFERROR(__xludf.DUMMYFUNCTION("""COMPUTED_VALUE"""),279.0)</f>
        <v>279</v>
      </c>
    </row>
    <row r="3208">
      <c r="A3208" s="1" t="str">
        <f t="shared" si="1"/>
        <v>EN P5632 346</v>
      </c>
      <c r="C3208" s="1" t="str">
        <f t="shared" si="2"/>
        <v>PT P5632</v>
      </c>
      <c r="E3208" s="1" t="str">
        <f>IFERROR(__xludf.DUMMYFUNCTION("SPLIT(A:A,"" "",TRUE,TRUE)"),"EN")</f>
        <v>EN</v>
      </c>
      <c r="F3208" s="1" t="str">
        <f>IFERROR(__xludf.DUMMYFUNCTION("""COMPUTED_VALUE"""),"P5632")</f>
        <v>P5632</v>
      </c>
      <c r="G3208" s="1">
        <f>IFERROR(__xludf.DUMMYFUNCTION("""COMPUTED_VALUE"""),346.0)</f>
        <v>346</v>
      </c>
    </row>
    <row r="3209">
      <c r="A3209" s="1" t="str">
        <f t="shared" si="1"/>
        <v>EN P4756 103</v>
      </c>
      <c r="C3209" s="1" t="str">
        <f t="shared" si="2"/>
        <v>PT P4756</v>
      </c>
      <c r="E3209" s="1" t="str">
        <f>IFERROR(__xludf.DUMMYFUNCTION("SPLIT(A:A,"" "",TRUE,TRUE)"),"EN")</f>
        <v>EN</v>
      </c>
      <c r="F3209" s="1" t="str">
        <f>IFERROR(__xludf.DUMMYFUNCTION("""COMPUTED_VALUE"""),"P4756")</f>
        <v>P4756</v>
      </c>
      <c r="G3209" s="1">
        <f>IFERROR(__xludf.DUMMYFUNCTION("""COMPUTED_VALUE"""),103.0)</f>
        <v>103</v>
      </c>
    </row>
    <row r="3210">
      <c r="A3210" s="1" t="str">
        <f t="shared" si="1"/>
        <v>EN P2689 44</v>
      </c>
      <c r="C3210" s="1" t="str">
        <f t="shared" si="2"/>
        <v>PT P2689</v>
      </c>
      <c r="E3210" s="1" t="str">
        <f>IFERROR(__xludf.DUMMYFUNCTION("SPLIT(A:A,"" "",TRUE,TRUE)"),"EN")</f>
        <v>EN</v>
      </c>
      <c r="F3210" s="1" t="str">
        <f>IFERROR(__xludf.DUMMYFUNCTION("""COMPUTED_VALUE"""),"P2689")</f>
        <v>P2689</v>
      </c>
      <c r="G3210" s="1">
        <f>IFERROR(__xludf.DUMMYFUNCTION("""COMPUTED_VALUE"""),44.0)</f>
        <v>44</v>
      </c>
    </row>
    <row r="3211">
      <c r="A3211" s="1" t="str">
        <f t="shared" si="1"/>
        <v>EN P2730 95</v>
      </c>
      <c r="C3211" s="1" t="str">
        <f t="shared" si="2"/>
        <v>PT P2730</v>
      </c>
      <c r="E3211" s="1" t="str">
        <f>IFERROR(__xludf.DUMMYFUNCTION("SPLIT(A:A,"" "",TRUE,TRUE)"),"EN")</f>
        <v>EN</v>
      </c>
      <c r="F3211" s="1" t="str">
        <f>IFERROR(__xludf.DUMMYFUNCTION("""COMPUTED_VALUE"""),"P2730")</f>
        <v>P2730</v>
      </c>
      <c r="G3211" s="1">
        <f>IFERROR(__xludf.DUMMYFUNCTION("""COMPUTED_VALUE"""),95.0)</f>
        <v>95</v>
      </c>
    </row>
    <row r="3212">
      <c r="A3212" s="1" t="str">
        <f t="shared" si="1"/>
        <v>EN P2010 244</v>
      </c>
      <c r="C3212" s="1" t="str">
        <f t="shared" si="2"/>
        <v>PT P2010</v>
      </c>
      <c r="E3212" s="1" t="str">
        <f>IFERROR(__xludf.DUMMYFUNCTION("SPLIT(A:A,"" "",TRUE,TRUE)"),"EN")</f>
        <v>EN</v>
      </c>
      <c r="F3212" s="1" t="str">
        <f>IFERROR(__xludf.DUMMYFUNCTION("""COMPUTED_VALUE"""),"P2010")</f>
        <v>P2010</v>
      </c>
      <c r="G3212" s="1">
        <f>IFERROR(__xludf.DUMMYFUNCTION("""COMPUTED_VALUE"""),244.0)</f>
        <v>244</v>
      </c>
    </row>
    <row r="3213">
      <c r="A3213" s="1" t="str">
        <f t="shared" si="1"/>
        <v>EN P451 325</v>
      </c>
      <c r="C3213" s="1" t="str">
        <f t="shared" si="2"/>
        <v>PT P451</v>
      </c>
      <c r="E3213" s="1" t="str">
        <f>IFERROR(__xludf.DUMMYFUNCTION("SPLIT(A:A,"" "",TRUE,TRUE)"),"EN")</f>
        <v>EN</v>
      </c>
      <c r="F3213" s="1" t="str">
        <f>IFERROR(__xludf.DUMMYFUNCTION("""COMPUTED_VALUE"""),"P451")</f>
        <v>P451</v>
      </c>
      <c r="G3213" s="1">
        <f>IFERROR(__xludf.DUMMYFUNCTION("""COMPUTED_VALUE"""),325.0)</f>
        <v>325</v>
      </c>
    </row>
    <row r="3214">
      <c r="A3214" s="1" t="str">
        <f t="shared" si="1"/>
        <v>EN P3479 206</v>
      </c>
      <c r="C3214" s="1" t="str">
        <f t="shared" si="2"/>
        <v>PT P3479</v>
      </c>
      <c r="E3214" s="1" t="str">
        <f>IFERROR(__xludf.DUMMYFUNCTION("SPLIT(A:A,"" "",TRUE,TRUE)"),"EN")</f>
        <v>EN</v>
      </c>
      <c r="F3214" s="1" t="str">
        <f>IFERROR(__xludf.DUMMYFUNCTION("""COMPUTED_VALUE"""),"P3479")</f>
        <v>P3479</v>
      </c>
      <c r="G3214" s="1">
        <f>IFERROR(__xludf.DUMMYFUNCTION("""COMPUTED_VALUE"""),206.0)</f>
        <v>206</v>
      </c>
    </row>
    <row r="3215">
      <c r="A3215" s="1" t="str">
        <f t="shared" si="1"/>
        <v>EN P5493 368</v>
      </c>
      <c r="C3215" s="1" t="str">
        <f t="shared" si="2"/>
        <v>PT P5493</v>
      </c>
      <c r="E3215" s="1" t="str">
        <f>IFERROR(__xludf.DUMMYFUNCTION("SPLIT(A:A,"" "",TRUE,TRUE)"),"EN")</f>
        <v>EN</v>
      </c>
      <c r="F3215" s="1" t="str">
        <f>IFERROR(__xludf.DUMMYFUNCTION("""COMPUTED_VALUE"""),"P5493")</f>
        <v>P5493</v>
      </c>
      <c r="G3215" s="1">
        <f>IFERROR(__xludf.DUMMYFUNCTION("""COMPUTED_VALUE"""),368.0)</f>
        <v>368</v>
      </c>
    </row>
    <row r="3216">
      <c r="A3216" s="1" t="str">
        <f t="shared" si="1"/>
        <v>EN P3177 76</v>
      </c>
      <c r="C3216" s="1" t="str">
        <f t="shared" si="2"/>
        <v>PT P3177</v>
      </c>
      <c r="E3216" s="1" t="str">
        <f>IFERROR(__xludf.DUMMYFUNCTION("SPLIT(A:A,"" "",TRUE,TRUE)"),"EN")</f>
        <v>EN</v>
      </c>
      <c r="F3216" s="1" t="str">
        <f>IFERROR(__xludf.DUMMYFUNCTION("""COMPUTED_VALUE"""),"P3177")</f>
        <v>P3177</v>
      </c>
      <c r="G3216" s="1">
        <f>IFERROR(__xludf.DUMMYFUNCTION("""COMPUTED_VALUE"""),76.0)</f>
        <v>76</v>
      </c>
    </row>
    <row r="3217">
      <c r="A3217" s="1" t="str">
        <f t="shared" si="1"/>
        <v>EN P5496 92</v>
      </c>
      <c r="C3217" s="1" t="str">
        <f t="shared" si="2"/>
        <v>PT P5496</v>
      </c>
      <c r="E3217" s="1" t="str">
        <f>IFERROR(__xludf.DUMMYFUNCTION("SPLIT(A:A,"" "",TRUE,TRUE)"),"EN")</f>
        <v>EN</v>
      </c>
      <c r="F3217" s="1" t="str">
        <f>IFERROR(__xludf.DUMMYFUNCTION("""COMPUTED_VALUE"""),"P5496")</f>
        <v>P5496</v>
      </c>
      <c r="G3217" s="1">
        <f>IFERROR(__xludf.DUMMYFUNCTION("""COMPUTED_VALUE"""),92.0)</f>
        <v>92</v>
      </c>
    </row>
    <row r="3218">
      <c r="A3218" s="1" t="str">
        <f t="shared" si="1"/>
        <v>EN P2132 234</v>
      </c>
      <c r="C3218" s="1" t="str">
        <f t="shared" si="2"/>
        <v>PT P2132</v>
      </c>
      <c r="E3218" s="1" t="str">
        <f>IFERROR(__xludf.DUMMYFUNCTION("SPLIT(A:A,"" "",TRUE,TRUE)"),"EN")</f>
        <v>EN</v>
      </c>
      <c r="F3218" s="1" t="str">
        <f>IFERROR(__xludf.DUMMYFUNCTION("""COMPUTED_VALUE"""),"P2132")</f>
        <v>P2132</v>
      </c>
      <c r="G3218" s="1">
        <f>IFERROR(__xludf.DUMMYFUNCTION("""COMPUTED_VALUE"""),234.0)</f>
        <v>234</v>
      </c>
    </row>
    <row r="3219">
      <c r="A3219" s="1" t="str">
        <f t="shared" si="1"/>
        <v>EN P3175 322</v>
      </c>
      <c r="C3219" s="1" t="str">
        <f t="shared" si="2"/>
        <v>PT P3175</v>
      </c>
      <c r="E3219" s="1" t="str">
        <f>IFERROR(__xludf.DUMMYFUNCTION("SPLIT(A:A,"" "",TRUE,TRUE)"),"EN")</f>
        <v>EN</v>
      </c>
      <c r="F3219" s="1" t="str">
        <f>IFERROR(__xludf.DUMMYFUNCTION("""COMPUTED_VALUE"""),"P3175")</f>
        <v>P3175</v>
      </c>
      <c r="G3219" s="1">
        <f>IFERROR(__xludf.DUMMYFUNCTION("""COMPUTED_VALUE"""),322.0)</f>
        <v>322</v>
      </c>
    </row>
    <row r="3220">
      <c r="A3220" s="1" t="str">
        <f t="shared" si="1"/>
        <v>EN P4276 239</v>
      </c>
      <c r="C3220" s="1" t="str">
        <f t="shared" si="2"/>
        <v>PT P4276</v>
      </c>
      <c r="E3220" s="1" t="str">
        <f>IFERROR(__xludf.DUMMYFUNCTION("SPLIT(A:A,"" "",TRUE,TRUE)"),"EN")</f>
        <v>EN</v>
      </c>
      <c r="F3220" s="1" t="str">
        <f>IFERROR(__xludf.DUMMYFUNCTION("""COMPUTED_VALUE"""),"P4276")</f>
        <v>P4276</v>
      </c>
      <c r="G3220" s="1">
        <f>IFERROR(__xludf.DUMMYFUNCTION("""COMPUTED_VALUE"""),239.0)</f>
        <v>239</v>
      </c>
    </row>
    <row r="3221">
      <c r="A3221" s="1" t="str">
        <f t="shared" si="1"/>
        <v>EN P1844 318</v>
      </c>
      <c r="C3221" s="1" t="str">
        <f t="shared" si="2"/>
        <v>PT P1844</v>
      </c>
      <c r="E3221" s="1" t="str">
        <f>IFERROR(__xludf.DUMMYFUNCTION("SPLIT(A:A,"" "",TRUE,TRUE)"),"EN")</f>
        <v>EN</v>
      </c>
      <c r="F3221" s="1" t="str">
        <f>IFERROR(__xludf.DUMMYFUNCTION("""COMPUTED_VALUE"""),"P1844")</f>
        <v>P1844</v>
      </c>
      <c r="G3221" s="1">
        <f>IFERROR(__xludf.DUMMYFUNCTION("""COMPUTED_VALUE"""),318.0)</f>
        <v>318</v>
      </c>
    </row>
    <row r="3222">
      <c r="A3222" s="1" t="str">
        <f t="shared" si="1"/>
        <v>EN P1132 61</v>
      </c>
      <c r="C3222" s="1" t="str">
        <f t="shared" si="2"/>
        <v>PT P1132</v>
      </c>
      <c r="E3222" s="1" t="str">
        <f>IFERROR(__xludf.DUMMYFUNCTION("SPLIT(A:A,"" "",TRUE,TRUE)"),"EN")</f>
        <v>EN</v>
      </c>
      <c r="F3222" s="1" t="str">
        <f>IFERROR(__xludf.DUMMYFUNCTION("""COMPUTED_VALUE"""),"P1132")</f>
        <v>P1132</v>
      </c>
      <c r="G3222" s="1">
        <f>IFERROR(__xludf.DUMMYFUNCTION("""COMPUTED_VALUE"""),61.0)</f>
        <v>61</v>
      </c>
    </row>
    <row r="3223">
      <c r="A3223" s="1" t="str">
        <f t="shared" si="1"/>
        <v>EN P2546 263</v>
      </c>
      <c r="C3223" s="1" t="str">
        <f t="shared" si="2"/>
        <v>PT P2546</v>
      </c>
      <c r="E3223" s="1" t="str">
        <f>IFERROR(__xludf.DUMMYFUNCTION("SPLIT(A:A,"" "",TRUE,TRUE)"),"EN")</f>
        <v>EN</v>
      </c>
      <c r="F3223" s="1" t="str">
        <f>IFERROR(__xludf.DUMMYFUNCTION("""COMPUTED_VALUE"""),"P2546")</f>
        <v>P2546</v>
      </c>
      <c r="G3223" s="1">
        <f>IFERROR(__xludf.DUMMYFUNCTION("""COMPUTED_VALUE"""),263.0)</f>
        <v>263</v>
      </c>
    </row>
    <row r="3224">
      <c r="A3224" s="1" t="str">
        <f t="shared" si="1"/>
        <v>EN P3770 296</v>
      </c>
      <c r="C3224" s="1" t="str">
        <f t="shared" si="2"/>
        <v>PT P3770</v>
      </c>
      <c r="E3224" s="1" t="str">
        <f>IFERROR(__xludf.DUMMYFUNCTION("SPLIT(A:A,"" "",TRUE,TRUE)"),"EN")</f>
        <v>EN</v>
      </c>
      <c r="F3224" s="1" t="str">
        <f>IFERROR(__xludf.DUMMYFUNCTION("""COMPUTED_VALUE"""),"P3770")</f>
        <v>P3770</v>
      </c>
      <c r="G3224" s="1">
        <f>IFERROR(__xludf.DUMMYFUNCTION("""COMPUTED_VALUE"""),296.0)</f>
        <v>296</v>
      </c>
    </row>
    <row r="3225">
      <c r="A3225" s="1" t="str">
        <f t="shared" si="1"/>
        <v>EN P3440 174</v>
      </c>
      <c r="C3225" s="1" t="str">
        <f t="shared" si="2"/>
        <v>PT P3440</v>
      </c>
      <c r="E3225" s="1" t="str">
        <f>IFERROR(__xludf.DUMMYFUNCTION("SPLIT(A:A,"" "",TRUE,TRUE)"),"EN")</f>
        <v>EN</v>
      </c>
      <c r="F3225" s="1" t="str">
        <f>IFERROR(__xludf.DUMMYFUNCTION("""COMPUTED_VALUE"""),"P3440")</f>
        <v>P3440</v>
      </c>
      <c r="G3225" s="1">
        <f>IFERROR(__xludf.DUMMYFUNCTION("""COMPUTED_VALUE"""),174.0)</f>
        <v>174</v>
      </c>
    </row>
    <row r="3226">
      <c r="A3226" s="1" t="str">
        <f t="shared" si="1"/>
        <v>EN P4250 215</v>
      </c>
      <c r="C3226" s="1" t="str">
        <f t="shared" si="2"/>
        <v>PT P4250</v>
      </c>
      <c r="E3226" s="1" t="str">
        <f>IFERROR(__xludf.DUMMYFUNCTION("SPLIT(A:A,"" "",TRUE,TRUE)"),"EN")</f>
        <v>EN</v>
      </c>
      <c r="F3226" s="1" t="str">
        <f>IFERROR(__xludf.DUMMYFUNCTION("""COMPUTED_VALUE"""),"P4250")</f>
        <v>P4250</v>
      </c>
      <c r="G3226" s="1">
        <f>IFERROR(__xludf.DUMMYFUNCTION("""COMPUTED_VALUE"""),215.0)</f>
        <v>215</v>
      </c>
    </row>
    <row r="3227">
      <c r="A3227" s="1" t="str">
        <f t="shared" si="1"/>
        <v>EN P1418 330</v>
      </c>
      <c r="C3227" s="1" t="str">
        <f t="shared" si="2"/>
        <v>PT P1418</v>
      </c>
      <c r="E3227" s="1" t="str">
        <f>IFERROR(__xludf.DUMMYFUNCTION("SPLIT(A:A,"" "",TRUE,TRUE)"),"EN")</f>
        <v>EN</v>
      </c>
      <c r="F3227" s="1" t="str">
        <f>IFERROR(__xludf.DUMMYFUNCTION("""COMPUTED_VALUE"""),"P1418")</f>
        <v>P1418</v>
      </c>
      <c r="G3227" s="1">
        <f>IFERROR(__xludf.DUMMYFUNCTION("""COMPUTED_VALUE"""),330.0)</f>
        <v>330</v>
      </c>
    </row>
    <row r="3228">
      <c r="A3228" s="1" t="str">
        <f t="shared" si="1"/>
        <v>EN P1176 154</v>
      </c>
      <c r="C3228" s="1" t="str">
        <f t="shared" si="2"/>
        <v>PT P1176</v>
      </c>
      <c r="E3228" s="1" t="str">
        <f>IFERROR(__xludf.DUMMYFUNCTION("SPLIT(A:A,"" "",TRUE,TRUE)"),"EN")</f>
        <v>EN</v>
      </c>
      <c r="F3228" s="1" t="str">
        <f>IFERROR(__xludf.DUMMYFUNCTION("""COMPUTED_VALUE"""),"P1176")</f>
        <v>P1176</v>
      </c>
      <c r="G3228" s="1">
        <f>IFERROR(__xludf.DUMMYFUNCTION("""COMPUTED_VALUE"""),154.0)</f>
        <v>154</v>
      </c>
    </row>
    <row r="3229">
      <c r="A3229" s="1" t="str">
        <f t="shared" si="1"/>
        <v>EN P875 347</v>
      </c>
      <c r="C3229" s="1" t="str">
        <f t="shared" si="2"/>
        <v>PT P875</v>
      </c>
      <c r="E3229" s="1" t="str">
        <f>IFERROR(__xludf.DUMMYFUNCTION("SPLIT(A:A,"" "",TRUE,TRUE)"),"EN")</f>
        <v>EN</v>
      </c>
      <c r="F3229" s="1" t="str">
        <f>IFERROR(__xludf.DUMMYFUNCTION("""COMPUTED_VALUE"""),"P875")</f>
        <v>P875</v>
      </c>
      <c r="G3229" s="1">
        <f>IFERROR(__xludf.DUMMYFUNCTION("""COMPUTED_VALUE"""),347.0)</f>
        <v>347</v>
      </c>
    </row>
    <row r="3230">
      <c r="A3230" s="1" t="str">
        <f t="shared" si="1"/>
        <v>EN P1029 134</v>
      </c>
      <c r="C3230" s="1" t="str">
        <f t="shared" si="2"/>
        <v>PT P1029</v>
      </c>
      <c r="E3230" s="1" t="str">
        <f>IFERROR(__xludf.DUMMYFUNCTION("SPLIT(A:A,"" "",TRUE,TRUE)"),"EN")</f>
        <v>EN</v>
      </c>
      <c r="F3230" s="1" t="str">
        <f>IFERROR(__xludf.DUMMYFUNCTION("""COMPUTED_VALUE"""),"P1029")</f>
        <v>P1029</v>
      </c>
      <c r="G3230" s="1">
        <f>IFERROR(__xludf.DUMMYFUNCTION("""COMPUTED_VALUE"""),134.0)</f>
        <v>134</v>
      </c>
    </row>
    <row r="3231">
      <c r="A3231" s="1" t="str">
        <f t="shared" si="1"/>
        <v>EN P5231 134</v>
      </c>
      <c r="C3231" s="1" t="str">
        <f t="shared" si="2"/>
        <v>PT P5231</v>
      </c>
      <c r="E3231" s="1" t="str">
        <f>IFERROR(__xludf.DUMMYFUNCTION("SPLIT(A:A,"" "",TRUE,TRUE)"),"EN")</f>
        <v>EN</v>
      </c>
      <c r="F3231" s="1" t="str">
        <f>IFERROR(__xludf.DUMMYFUNCTION("""COMPUTED_VALUE"""),"P5231")</f>
        <v>P5231</v>
      </c>
      <c r="G3231" s="1">
        <f>IFERROR(__xludf.DUMMYFUNCTION("""COMPUTED_VALUE"""),134.0)</f>
        <v>134</v>
      </c>
    </row>
    <row r="3232">
      <c r="A3232" s="1" t="str">
        <f t="shared" si="1"/>
        <v>EN P711 271</v>
      </c>
      <c r="C3232" s="1" t="str">
        <f t="shared" si="2"/>
        <v>PT P711</v>
      </c>
      <c r="E3232" s="1" t="str">
        <f>IFERROR(__xludf.DUMMYFUNCTION("SPLIT(A:A,"" "",TRUE,TRUE)"),"EN")</f>
        <v>EN</v>
      </c>
      <c r="F3232" s="1" t="str">
        <f>IFERROR(__xludf.DUMMYFUNCTION("""COMPUTED_VALUE"""),"P711")</f>
        <v>P711</v>
      </c>
      <c r="G3232" s="1">
        <f>IFERROR(__xludf.DUMMYFUNCTION("""COMPUTED_VALUE"""),271.0)</f>
        <v>271</v>
      </c>
    </row>
    <row r="3233">
      <c r="A3233" s="1" t="str">
        <f t="shared" si="1"/>
        <v>EN P5149 36</v>
      </c>
      <c r="C3233" s="1" t="str">
        <f t="shared" si="2"/>
        <v>PT P5149</v>
      </c>
      <c r="E3233" s="1" t="str">
        <f>IFERROR(__xludf.DUMMYFUNCTION("SPLIT(A:A,"" "",TRUE,TRUE)"),"EN")</f>
        <v>EN</v>
      </c>
      <c r="F3233" s="1" t="str">
        <f>IFERROR(__xludf.DUMMYFUNCTION("""COMPUTED_VALUE"""),"P5149")</f>
        <v>P5149</v>
      </c>
      <c r="G3233" s="1">
        <f>IFERROR(__xludf.DUMMYFUNCTION("""COMPUTED_VALUE"""),36.0)</f>
        <v>36</v>
      </c>
    </row>
    <row r="3234">
      <c r="A3234" s="1" t="str">
        <f t="shared" si="1"/>
        <v>EN P1184 352</v>
      </c>
      <c r="C3234" s="1" t="str">
        <f t="shared" si="2"/>
        <v>PT P1184</v>
      </c>
      <c r="E3234" s="1" t="str">
        <f>IFERROR(__xludf.DUMMYFUNCTION("SPLIT(A:A,"" "",TRUE,TRUE)"),"EN")</f>
        <v>EN</v>
      </c>
      <c r="F3234" s="1" t="str">
        <f>IFERROR(__xludf.DUMMYFUNCTION("""COMPUTED_VALUE"""),"P1184")</f>
        <v>P1184</v>
      </c>
      <c r="G3234" s="1">
        <f>IFERROR(__xludf.DUMMYFUNCTION("""COMPUTED_VALUE"""),352.0)</f>
        <v>352</v>
      </c>
    </row>
    <row r="3235">
      <c r="A3235" s="1" t="str">
        <f t="shared" si="1"/>
        <v>EN P5424 392</v>
      </c>
      <c r="C3235" s="1" t="str">
        <f t="shared" si="2"/>
        <v>PT P5424</v>
      </c>
      <c r="E3235" s="1" t="str">
        <f>IFERROR(__xludf.DUMMYFUNCTION("SPLIT(A:A,"" "",TRUE,TRUE)"),"EN")</f>
        <v>EN</v>
      </c>
      <c r="F3235" s="1" t="str">
        <f>IFERROR(__xludf.DUMMYFUNCTION("""COMPUTED_VALUE"""),"P5424")</f>
        <v>P5424</v>
      </c>
      <c r="G3235" s="1">
        <f>IFERROR(__xludf.DUMMYFUNCTION("""COMPUTED_VALUE"""),392.0)</f>
        <v>392</v>
      </c>
    </row>
    <row r="3236">
      <c r="A3236" s="1" t="str">
        <f t="shared" si="1"/>
        <v>EN P1205 29</v>
      </c>
      <c r="C3236" s="1" t="str">
        <f t="shared" si="2"/>
        <v>PT P1205</v>
      </c>
      <c r="E3236" s="1" t="str">
        <f>IFERROR(__xludf.DUMMYFUNCTION("SPLIT(A:A,"" "",TRUE,TRUE)"),"EN")</f>
        <v>EN</v>
      </c>
      <c r="F3236" s="1" t="str">
        <f>IFERROR(__xludf.DUMMYFUNCTION("""COMPUTED_VALUE"""),"P1205")</f>
        <v>P1205</v>
      </c>
      <c r="G3236" s="1">
        <f>IFERROR(__xludf.DUMMYFUNCTION("""COMPUTED_VALUE"""),29.0)</f>
        <v>29</v>
      </c>
    </row>
    <row r="3237">
      <c r="A3237" s="1" t="str">
        <f t="shared" si="1"/>
        <v>EN P263 29</v>
      </c>
      <c r="C3237" s="1" t="str">
        <f t="shared" si="2"/>
        <v>PT P263</v>
      </c>
      <c r="E3237" s="1" t="str">
        <f>IFERROR(__xludf.DUMMYFUNCTION("SPLIT(A:A,"" "",TRUE,TRUE)"),"EN")</f>
        <v>EN</v>
      </c>
      <c r="F3237" s="1" t="str">
        <f>IFERROR(__xludf.DUMMYFUNCTION("""COMPUTED_VALUE"""),"P263")</f>
        <v>P263</v>
      </c>
      <c r="G3237" s="1">
        <f>IFERROR(__xludf.DUMMYFUNCTION("""COMPUTED_VALUE"""),29.0)</f>
        <v>29</v>
      </c>
    </row>
    <row r="3238">
      <c r="A3238" s="1" t="str">
        <f t="shared" si="1"/>
        <v>EN P3984 161</v>
      </c>
      <c r="C3238" s="1" t="str">
        <f t="shared" si="2"/>
        <v>PT P3984</v>
      </c>
      <c r="E3238" s="1" t="str">
        <f>IFERROR(__xludf.DUMMYFUNCTION("SPLIT(A:A,"" "",TRUE,TRUE)"),"EN")</f>
        <v>EN</v>
      </c>
      <c r="F3238" s="1" t="str">
        <f>IFERROR(__xludf.DUMMYFUNCTION("""COMPUTED_VALUE"""),"P3984")</f>
        <v>P3984</v>
      </c>
      <c r="G3238" s="1">
        <f>IFERROR(__xludf.DUMMYFUNCTION("""COMPUTED_VALUE"""),161.0)</f>
        <v>161</v>
      </c>
    </row>
    <row r="3239">
      <c r="A3239" s="1" t="str">
        <f t="shared" si="1"/>
        <v>EN P55 164</v>
      </c>
      <c r="C3239" s="1" t="str">
        <f t="shared" si="2"/>
        <v>PT P55</v>
      </c>
      <c r="E3239" s="1" t="str">
        <f>IFERROR(__xludf.DUMMYFUNCTION("SPLIT(A:A,"" "",TRUE,TRUE)"),"EN")</f>
        <v>EN</v>
      </c>
      <c r="F3239" s="1" t="str">
        <f>IFERROR(__xludf.DUMMYFUNCTION("""COMPUTED_VALUE"""),"P55")</f>
        <v>P55</v>
      </c>
      <c r="G3239" s="1">
        <f>IFERROR(__xludf.DUMMYFUNCTION("""COMPUTED_VALUE"""),164.0)</f>
        <v>164</v>
      </c>
    </row>
    <row r="3240">
      <c r="A3240" s="1" t="str">
        <f t="shared" si="1"/>
        <v>EN P2104 295</v>
      </c>
      <c r="C3240" s="1" t="str">
        <f t="shared" si="2"/>
        <v>PT P2104</v>
      </c>
      <c r="E3240" s="1" t="str">
        <f>IFERROR(__xludf.DUMMYFUNCTION("SPLIT(A:A,"" "",TRUE,TRUE)"),"EN")</f>
        <v>EN</v>
      </c>
      <c r="F3240" s="1" t="str">
        <f>IFERROR(__xludf.DUMMYFUNCTION("""COMPUTED_VALUE"""),"P2104")</f>
        <v>P2104</v>
      </c>
      <c r="G3240" s="1">
        <f>IFERROR(__xludf.DUMMYFUNCTION("""COMPUTED_VALUE"""),295.0)</f>
        <v>295</v>
      </c>
    </row>
    <row r="3241">
      <c r="A3241" s="1" t="str">
        <f t="shared" si="1"/>
        <v>EN P5860 317</v>
      </c>
      <c r="C3241" s="1" t="str">
        <f t="shared" si="2"/>
        <v>PT P5860</v>
      </c>
      <c r="E3241" s="1" t="str">
        <f>IFERROR(__xludf.DUMMYFUNCTION("SPLIT(A:A,"" "",TRUE,TRUE)"),"EN")</f>
        <v>EN</v>
      </c>
      <c r="F3241" s="1" t="str">
        <f>IFERROR(__xludf.DUMMYFUNCTION("""COMPUTED_VALUE"""),"P5860")</f>
        <v>P5860</v>
      </c>
      <c r="G3241" s="1">
        <f>IFERROR(__xludf.DUMMYFUNCTION("""COMPUTED_VALUE"""),317.0)</f>
        <v>317</v>
      </c>
    </row>
    <row r="3242">
      <c r="A3242" s="1" t="str">
        <f t="shared" si="1"/>
        <v>EN P5215 4</v>
      </c>
      <c r="C3242" s="1" t="str">
        <f t="shared" si="2"/>
        <v>PT P5215</v>
      </c>
      <c r="E3242" s="1" t="str">
        <f>IFERROR(__xludf.DUMMYFUNCTION("SPLIT(A:A,"" "",TRUE,TRUE)"),"EN")</f>
        <v>EN</v>
      </c>
      <c r="F3242" s="1" t="str">
        <f>IFERROR(__xludf.DUMMYFUNCTION("""COMPUTED_VALUE"""),"P5215")</f>
        <v>P5215</v>
      </c>
      <c r="G3242" s="1">
        <f>IFERROR(__xludf.DUMMYFUNCTION("""COMPUTED_VALUE"""),4.0)</f>
        <v>4</v>
      </c>
    </row>
    <row r="3243">
      <c r="A3243" s="1" t="str">
        <f t="shared" si="1"/>
        <v>EN P628 182</v>
      </c>
      <c r="C3243" s="1" t="str">
        <f t="shared" si="2"/>
        <v>PT P628</v>
      </c>
      <c r="E3243" s="1" t="str">
        <f>IFERROR(__xludf.DUMMYFUNCTION("SPLIT(A:A,"" "",TRUE,TRUE)"),"EN")</f>
        <v>EN</v>
      </c>
      <c r="F3243" s="1" t="str">
        <f>IFERROR(__xludf.DUMMYFUNCTION("""COMPUTED_VALUE"""),"P628")</f>
        <v>P628</v>
      </c>
      <c r="G3243" s="1">
        <f>IFERROR(__xludf.DUMMYFUNCTION("""COMPUTED_VALUE"""),182.0)</f>
        <v>182</v>
      </c>
    </row>
    <row r="3244">
      <c r="A3244" s="1" t="str">
        <f t="shared" si="1"/>
        <v>EN P2916 291</v>
      </c>
      <c r="C3244" s="1" t="str">
        <f t="shared" si="2"/>
        <v>PT P2916</v>
      </c>
      <c r="E3244" s="1" t="str">
        <f>IFERROR(__xludf.DUMMYFUNCTION("SPLIT(A:A,"" "",TRUE,TRUE)"),"EN")</f>
        <v>EN</v>
      </c>
      <c r="F3244" s="1" t="str">
        <f>IFERROR(__xludf.DUMMYFUNCTION("""COMPUTED_VALUE"""),"P2916")</f>
        <v>P2916</v>
      </c>
      <c r="G3244" s="1">
        <f>IFERROR(__xludf.DUMMYFUNCTION("""COMPUTED_VALUE"""),291.0)</f>
        <v>291</v>
      </c>
    </row>
    <row r="3245">
      <c r="A3245" s="1" t="str">
        <f t="shared" si="1"/>
        <v>EN P2604 394</v>
      </c>
      <c r="C3245" s="1" t="str">
        <f t="shared" si="2"/>
        <v>PT P2604</v>
      </c>
      <c r="E3245" s="1" t="str">
        <f>IFERROR(__xludf.DUMMYFUNCTION("SPLIT(A:A,"" "",TRUE,TRUE)"),"EN")</f>
        <v>EN</v>
      </c>
      <c r="F3245" s="1" t="str">
        <f>IFERROR(__xludf.DUMMYFUNCTION("""COMPUTED_VALUE"""),"P2604")</f>
        <v>P2604</v>
      </c>
      <c r="G3245" s="1">
        <f>IFERROR(__xludf.DUMMYFUNCTION("""COMPUTED_VALUE"""),394.0)</f>
        <v>394</v>
      </c>
    </row>
    <row r="3246">
      <c r="A3246" s="1" t="str">
        <f t="shared" si="1"/>
        <v>EN P1805 384</v>
      </c>
      <c r="C3246" s="1" t="str">
        <f t="shared" si="2"/>
        <v>PT P1805</v>
      </c>
      <c r="E3246" s="1" t="str">
        <f>IFERROR(__xludf.DUMMYFUNCTION("SPLIT(A:A,"" "",TRUE,TRUE)"),"EN")</f>
        <v>EN</v>
      </c>
      <c r="F3246" s="1" t="str">
        <f>IFERROR(__xludf.DUMMYFUNCTION("""COMPUTED_VALUE"""),"P1805")</f>
        <v>P1805</v>
      </c>
      <c r="G3246" s="1">
        <f>IFERROR(__xludf.DUMMYFUNCTION("""COMPUTED_VALUE"""),384.0)</f>
        <v>384</v>
      </c>
    </row>
    <row r="3247">
      <c r="A3247" s="1" t="str">
        <f t="shared" si="1"/>
        <v>EN P590 78</v>
      </c>
      <c r="C3247" s="1" t="str">
        <f t="shared" si="2"/>
        <v>PT P590</v>
      </c>
      <c r="E3247" s="1" t="str">
        <f>IFERROR(__xludf.DUMMYFUNCTION("SPLIT(A:A,"" "",TRUE,TRUE)"),"EN")</f>
        <v>EN</v>
      </c>
      <c r="F3247" s="1" t="str">
        <f>IFERROR(__xludf.DUMMYFUNCTION("""COMPUTED_VALUE"""),"P590")</f>
        <v>P590</v>
      </c>
      <c r="G3247" s="1">
        <f>IFERROR(__xludf.DUMMYFUNCTION("""COMPUTED_VALUE"""),78.0)</f>
        <v>78</v>
      </c>
    </row>
    <row r="3248">
      <c r="A3248" s="1" t="str">
        <f t="shared" si="1"/>
        <v>EN P4910 212</v>
      </c>
      <c r="C3248" s="1" t="str">
        <f t="shared" si="2"/>
        <v>PT P4910</v>
      </c>
      <c r="E3248" s="1" t="str">
        <f>IFERROR(__xludf.DUMMYFUNCTION("SPLIT(A:A,"" "",TRUE,TRUE)"),"EN")</f>
        <v>EN</v>
      </c>
      <c r="F3248" s="1" t="str">
        <f>IFERROR(__xludf.DUMMYFUNCTION("""COMPUTED_VALUE"""),"P4910")</f>
        <v>P4910</v>
      </c>
      <c r="G3248" s="1">
        <f>IFERROR(__xludf.DUMMYFUNCTION("""COMPUTED_VALUE"""),212.0)</f>
        <v>212</v>
      </c>
    </row>
    <row r="3249">
      <c r="A3249" s="1" t="str">
        <f t="shared" si="1"/>
        <v>EN P2527 90</v>
      </c>
      <c r="C3249" s="1" t="str">
        <f t="shared" si="2"/>
        <v>PT P2527</v>
      </c>
      <c r="E3249" s="1" t="str">
        <f>IFERROR(__xludf.DUMMYFUNCTION("SPLIT(A:A,"" "",TRUE,TRUE)"),"EN")</f>
        <v>EN</v>
      </c>
      <c r="F3249" s="1" t="str">
        <f>IFERROR(__xludf.DUMMYFUNCTION("""COMPUTED_VALUE"""),"P2527")</f>
        <v>P2527</v>
      </c>
      <c r="G3249" s="1">
        <f>IFERROR(__xludf.DUMMYFUNCTION("""COMPUTED_VALUE"""),90.0)</f>
        <v>90</v>
      </c>
    </row>
    <row r="3250">
      <c r="A3250" s="1" t="str">
        <f t="shared" si="1"/>
        <v>EN P3697 363</v>
      </c>
      <c r="C3250" s="1" t="str">
        <f t="shared" si="2"/>
        <v>PT P3697</v>
      </c>
      <c r="E3250" s="1" t="str">
        <f>IFERROR(__xludf.DUMMYFUNCTION("SPLIT(A:A,"" "",TRUE,TRUE)"),"EN")</f>
        <v>EN</v>
      </c>
      <c r="F3250" s="1" t="str">
        <f>IFERROR(__xludf.DUMMYFUNCTION("""COMPUTED_VALUE"""),"P3697")</f>
        <v>P3697</v>
      </c>
      <c r="G3250" s="1">
        <f>IFERROR(__xludf.DUMMYFUNCTION("""COMPUTED_VALUE"""),363.0)</f>
        <v>363</v>
      </c>
    </row>
    <row r="3251">
      <c r="A3251" s="1" t="str">
        <f t="shared" si="1"/>
        <v>EN P2451 221</v>
      </c>
      <c r="C3251" s="1" t="str">
        <f t="shared" si="2"/>
        <v>PT P2451</v>
      </c>
      <c r="E3251" s="1" t="str">
        <f>IFERROR(__xludf.DUMMYFUNCTION("SPLIT(A:A,"" "",TRUE,TRUE)"),"EN")</f>
        <v>EN</v>
      </c>
      <c r="F3251" s="1" t="str">
        <f>IFERROR(__xludf.DUMMYFUNCTION("""COMPUTED_VALUE"""),"P2451")</f>
        <v>P2451</v>
      </c>
      <c r="G3251" s="1">
        <f>IFERROR(__xludf.DUMMYFUNCTION("""COMPUTED_VALUE"""),221.0)</f>
        <v>221</v>
      </c>
    </row>
    <row r="3252">
      <c r="A3252" s="1" t="str">
        <f t="shared" si="1"/>
        <v>EN P1433 306</v>
      </c>
      <c r="C3252" s="1" t="str">
        <f t="shared" si="2"/>
        <v>PT P1433</v>
      </c>
      <c r="E3252" s="1" t="str">
        <f>IFERROR(__xludf.DUMMYFUNCTION("SPLIT(A:A,"" "",TRUE,TRUE)"),"EN")</f>
        <v>EN</v>
      </c>
      <c r="F3252" s="1" t="str">
        <f>IFERROR(__xludf.DUMMYFUNCTION("""COMPUTED_VALUE"""),"P1433")</f>
        <v>P1433</v>
      </c>
      <c r="G3252" s="1">
        <f>IFERROR(__xludf.DUMMYFUNCTION("""COMPUTED_VALUE"""),306.0)</f>
        <v>306</v>
      </c>
    </row>
    <row r="3253">
      <c r="A3253" s="1" t="str">
        <f t="shared" si="1"/>
        <v>EN P2049 105</v>
      </c>
      <c r="C3253" s="1" t="str">
        <f t="shared" si="2"/>
        <v>PT P2049</v>
      </c>
      <c r="E3253" s="1" t="str">
        <f>IFERROR(__xludf.DUMMYFUNCTION("SPLIT(A:A,"" "",TRUE,TRUE)"),"EN")</f>
        <v>EN</v>
      </c>
      <c r="F3253" s="1" t="str">
        <f>IFERROR(__xludf.DUMMYFUNCTION("""COMPUTED_VALUE"""),"P2049")</f>
        <v>P2049</v>
      </c>
      <c r="G3253" s="1">
        <f>IFERROR(__xludf.DUMMYFUNCTION("""COMPUTED_VALUE"""),105.0)</f>
        <v>105</v>
      </c>
    </row>
    <row r="3254">
      <c r="A3254" s="1" t="str">
        <f t="shared" si="1"/>
        <v>EN P4056 35</v>
      </c>
      <c r="C3254" s="1" t="str">
        <f t="shared" si="2"/>
        <v>PT P4056</v>
      </c>
      <c r="E3254" s="1" t="str">
        <f>IFERROR(__xludf.DUMMYFUNCTION("SPLIT(A:A,"" "",TRUE,TRUE)"),"EN")</f>
        <v>EN</v>
      </c>
      <c r="F3254" s="1" t="str">
        <f>IFERROR(__xludf.DUMMYFUNCTION("""COMPUTED_VALUE"""),"P4056")</f>
        <v>P4056</v>
      </c>
      <c r="G3254" s="1">
        <f>IFERROR(__xludf.DUMMYFUNCTION("""COMPUTED_VALUE"""),35.0)</f>
        <v>35</v>
      </c>
    </row>
    <row r="3255">
      <c r="A3255" s="1" t="str">
        <f t="shared" si="1"/>
        <v>EN P4003 148</v>
      </c>
      <c r="C3255" s="1" t="str">
        <f t="shared" si="2"/>
        <v>PT P4003</v>
      </c>
      <c r="E3255" s="1" t="str">
        <f>IFERROR(__xludf.DUMMYFUNCTION("SPLIT(A:A,"" "",TRUE,TRUE)"),"EN")</f>
        <v>EN</v>
      </c>
      <c r="F3255" s="1" t="str">
        <f>IFERROR(__xludf.DUMMYFUNCTION("""COMPUTED_VALUE"""),"P4003")</f>
        <v>P4003</v>
      </c>
      <c r="G3255" s="1">
        <f>IFERROR(__xludf.DUMMYFUNCTION("""COMPUTED_VALUE"""),148.0)</f>
        <v>148</v>
      </c>
    </row>
    <row r="3256">
      <c r="A3256" s="1" t="str">
        <f t="shared" si="1"/>
        <v>EN P4656 52</v>
      </c>
      <c r="C3256" s="1" t="str">
        <f t="shared" si="2"/>
        <v>PT P4656</v>
      </c>
      <c r="E3256" s="1" t="str">
        <f>IFERROR(__xludf.DUMMYFUNCTION("SPLIT(A:A,"" "",TRUE,TRUE)"),"EN")</f>
        <v>EN</v>
      </c>
      <c r="F3256" s="1" t="str">
        <f>IFERROR(__xludf.DUMMYFUNCTION("""COMPUTED_VALUE"""),"P4656")</f>
        <v>P4656</v>
      </c>
      <c r="G3256" s="1">
        <f>IFERROR(__xludf.DUMMYFUNCTION("""COMPUTED_VALUE"""),52.0)</f>
        <v>52</v>
      </c>
    </row>
    <row r="3257">
      <c r="A3257" s="1" t="str">
        <f t="shared" si="1"/>
        <v>EN P875 272</v>
      </c>
      <c r="C3257" s="1" t="str">
        <f t="shared" si="2"/>
        <v>PT P875</v>
      </c>
      <c r="E3257" s="1" t="str">
        <f>IFERROR(__xludf.DUMMYFUNCTION("SPLIT(A:A,"" "",TRUE,TRUE)"),"EN")</f>
        <v>EN</v>
      </c>
      <c r="F3257" s="1" t="str">
        <f>IFERROR(__xludf.DUMMYFUNCTION("""COMPUTED_VALUE"""),"P875")</f>
        <v>P875</v>
      </c>
      <c r="G3257" s="1">
        <f>IFERROR(__xludf.DUMMYFUNCTION("""COMPUTED_VALUE"""),272.0)</f>
        <v>272</v>
      </c>
    </row>
    <row r="3258">
      <c r="A3258" s="1" t="str">
        <f t="shared" si="1"/>
        <v>EN P4398 240</v>
      </c>
      <c r="C3258" s="1" t="str">
        <f t="shared" si="2"/>
        <v>PT P4398</v>
      </c>
      <c r="E3258" s="1" t="str">
        <f>IFERROR(__xludf.DUMMYFUNCTION("SPLIT(A:A,"" "",TRUE,TRUE)"),"EN")</f>
        <v>EN</v>
      </c>
      <c r="F3258" s="1" t="str">
        <f>IFERROR(__xludf.DUMMYFUNCTION("""COMPUTED_VALUE"""),"P4398")</f>
        <v>P4398</v>
      </c>
      <c r="G3258" s="1">
        <f>IFERROR(__xludf.DUMMYFUNCTION("""COMPUTED_VALUE"""),240.0)</f>
        <v>240</v>
      </c>
    </row>
    <row r="3259">
      <c r="A3259" s="1" t="str">
        <f t="shared" si="1"/>
        <v>EN P1581 105</v>
      </c>
      <c r="C3259" s="1" t="str">
        <f t="shared" si="2"/>
        <v>PT P1581</v>
      </c>
      <c r="E3259" s="1" t="str">
        <f>IFERROR(__xludf.DUMMYFUNCTION("SPLIT(A:A,"" "",TRUE,TRUE)"),"EN")</f>
        <v>EN</v>
      </c>
      <c r="F3259" s="1" t="str">
        <f>IFERROR(__xludf.DUMMYFUNCTION("""COMPUTED_VALUE"""),"P1581")</f>
        <v>P1581</v>
      </c>
      <c r="G3259" s="1">
        <f>IFERROR(__xludf.DUMMYFUNCTION("""COMPUTED_VALUE"""),105.0)</f>
        <v>105</v>
      </c>
    </row>
    <row r="3260">
      <c r="A3260" s="1" t="str">
        <f t="shared" si="1"/>
        <v>EN P2101 353</v>
      </c>
      <c r="C3260" s="1" t="str">
        <f t="shared" si="2"/>
        <v>PT P2101</v>
      </c>
      <c r="E3260" s="1" t="str">
        <f>IFERROR(__xludf.DUMMYFUNCTION("SPLIT(A:A,"" "",TRUE,TRUE)"),"EN")</f>
        <v>EN</v>
      </c>
      <c r="F3260" s="1" t="str">
        <f>IFERROR(__xludf.DUMMYFUNCTION("""COMPUTED_VALUE"""),"P2101")</f>
        <v>P2101</v>
      </c>
      <c r="G3260" s="1">
        <f>IFERROR(__xludf.DUMMYFUNCTION("""COMPUTED_VALUE"""),353.0)</f>
        <v>353</v>
      </c>
    </row>
    <row r="3261">
      <c r="A3261" s="1" t="str">
        <f t="shared" si="1"/>
        <v>EN P1495 120</v>
      </c>
      <c r="C3261" s="1" t="str">
        <f t="shared" si="2"/>
        <v>PT P1495</v>
      </c>
      <c r="E3261" s="1" t="str">
        <f>IFERROR(__xludf.DUMMYFUNCTION("SPLIT(A:A,"" "",TRUE,TRUE)"),"EN")</f>
        <v>EN</v>
      </c>
      <c r="F3261" s="1" t="str">
        <f>IFERROR(__xludf.DUMMYFUNCTION("""COMPUTED_VALUE"""),"P1495")</f>
        <v>P1495</v>
      </c>
      <c r="G3261" s="1">
        <f>IFERROR(__xludf.DUMMYFUNCTION("""COMPUTED_VALUE"""),120.0)</f>
        <v>120</v>
      </c>
    </row>
    <row r="3262">
      <c r="A3262" s="1" t="str">
        <f t="shared" si="1"/>
        <v>EN P721 95</v>
      </c>
      <c r="C3262" s="1" t="str">
        <f t="shared" si="2"/>
        <v>PT P721</v>
      </c>
      <c r="E3262" s="1" t="str">
        <f>IFERROR(__xludf.DUMMYFUNCTION("SPLIT(A:A,"" "",TRUE,TRUE)"),"EN")</f>
        <v>EN</v>
      </c>
      <c r="F3262" s="1" t="str">
        <f>IFERROR(__xludf.DUMMYFUNCTION("""COMPUTED_VALUE"""),"P721")</f>
        <v>P721</v>
      </c>
      <c r="G3262" s="1">
        <f>IFERROR(__xludf.DUMMYFUNCTION("""COMPUTED_VALUE"""),95.0)</f>
        <v>95</v>
      </c>
    </row>
    <row r="3263">
      <c r="A3263" s="1" t="str">
        <f t="shared" si="1"/>
        <v>EN P3847 295</v>
      </c>
      <c r="C3263" s="1" t="str">
        <f t="shared" si="2"/>
        <v>PT P3847</v>
      </c>
      <c r="E3263" s="1" t="str">
        <f>IFERROR(__xludf.DUMMYFUNCTION("SPLIT(A:A,"" "",TRUE,TRUE)"),"EN")</f>
        <v>EN</v>
      </c>
      <c r="F3263" s="1" t="str">
        <f>IFERROR(__xludf.DUMMYFUNCTION("""COMPUTED_VALUE"""),"P3847")</f>
        <v>P3847</v>
      </c>
      <c r="G3263" s="1">
        <f>IFERROR(__xludf.DUMMYFUNCTION("""COMPUTED_VALUE"""),295.0)</f>
        <v>295</v>
      </c>
    </row>
    <row r="3264">
      <c r="A3264" s="1" t="str">
        <f t="shared" si="1"/>
        <v>EN P1783 183</v>
      </c>
      <c r="C3264" s="1" t="str">
        <f t="shared" si="2"/>
        <v>PT P1783</v>
      </c>
      <c r="E3264" s="1" t="str">
        <f>IFERROR(__xludf.DUMMYFUNCTION("SPLIT(A:A,"" "",TRUE,TRUE)"),"EN")</f>
        <v>EN</v>
      </c>
      <c r="F3264" s="1" t="str">
        <f>IFERROR(__xludf.DUMMYFUNCTION("""COMPUTED_VALUE"""),"P1783")</f>
        <v>P1783</v>
      </c>
      <c r="G3264" s="1">
        <f>IFERROR(__xludf.DUMMYFUNCTION("""COMPUTED_VALUE"""),183.0)</f>
        <v>183</v>
      </c>
    </row>
    <row r="3265">
      <c r="A3265" s="1" t="str">
        <f t="shared" si="1"/>
        <v>EN P1482 379</v>
      </c>
      <c r="C3265" s="1" t="str">
        <f t="shared" si="2"/>
        <v>PT P1482</v>
      </c>
      <c r="E3265" s="1" t="str">
        <f>IFERROR(__xludf.DUMMYFUNCTION("SPLIT(A:A,"" "",TRUE,TRUE)"),"EN")</f>
        <v>EN</v>
      </c>
      <c r="F3265" s="1" t="str">
        <f>IFERROR(__xludf.DUMMYFUNCTION("""COMPUTED_VALUE"""),"P1482")</f>
        <v>P1482</v>
      </c>
      <c r="G3265" s="1">
        <f>IFERROR(__xludf.DUMMYFUNCTION("""COMPUTED_VALUE"""),379.0)</f>
        <v>379</v>
      </c>
    </row>
    <row r="3266">
      <c r="A3266" s="1" t="str">
        <f t="shared" si="1"/>
        <v>EN P232 234</v>
      </c>
      <c r="C3266" s="1" t="str">
        <f t="shared" si="2"/>
        <v>PT P232</v>
      </c>
      <c r="E3266" s="1" t="str">
        <f>IFERROR(__xludf.DUMMYFUNCTION("SPLIT(A:A,"" "",TRUE,TRUE)"),"EN")</f>
        <v>EN</v>
      </c>
      <c r="F3266" s="1" t="str">
        <f>IFERROR(__xludf.DUMMYFUNCTION("""COMPUTED_VALUE"""),"P232")</f>
        <v>P232</v>
      </c>
      <c r="G3266" s="1">
        <f>IFERROR(__xludf.DUMMYFUNCTION("""COMPUTED_VALUE"""),234.0)</f>
        <v>234</v>
      </c>
    </row>
    <row r="3267">
      <c r="A3267" s="1" t="str">
        <f t="shared" si="1"/>
        <v>EN P3033 126</v>
      </c>
      <c r="C3267" s="1" t="str">
        <f t="shared" si="2"/>
        <v>PT P3033</v>
      </c>
      <c r="E3267" s="1" t="str">
        <f>IFERROR(__xludf.DUMMYFUNCTION("SPLIT(A:A,"" "",TRUE,TRUE)"),"EN")</f>
        <v>EN</v>
      </c>
      <c r="F3267" s="1" t="str">
        <f>IFERROR(__xludf.DUMMYFUNCTION("""COMPUTED_VALUE"""),"P3033")</f>
        <v>P3033</v>
      </c>
      <c r="G3267" s="1">
        <f>IFERROR(__xludf.DUMMYFUNCTION("""COMPUTED_VALUE"""),126.0)</f>
        <v>126</v>
      </c>
    </row>
    <row r="3268">
      <c r="A3268" s="1" t="str">
        <f t="shared" si="1"/>
        <v>EN P2290 1</v>
      </c>
      <c r="C3268" s="1" t="str">
        <f t="shared" si="2"/>
        <v>PT P2290</v>
      </c>
      <c r="E3268" s="1" t="str">
        <f>IFERROR(__xludf.DUMMYFUNCTION("SPLIT(A:A,"" "",TRUE,TRUE)"),"EN")</f>
        <v>EN</v>
      </c>
      <c r="F3268" s="1" t="str">
        <f>IFERROR(__xludf.DUMMYFUNCTION("""COMPUTED_VALUE"""),"P2290")</f>
        <v>P2290</v>
      </c>
      <c r="G3268" s="1">
        <f>IFERROR(__xludf.DUMMYFUNCTION("""COMPUTED_VALUE"""),1.0)</f>
        <v>1</v>
      </c>
    </row>
    <row r="3269">
      <c r="A3269" s="1" t="str">
        <f t="shared" si="1"/>
        <v>EN P4310 185</v>
      </c>
      <c r="C3269" s="1" t="str">
        <f t="shared" si="2"/>
        <v>PT P4310</v>
      </c>
      <c r="E3269" s="1" t="str">
        <f>IFERROR(__xludf.DUMMYFUNCTION("SPLIT(A:A,"" "",TRUE,TRUE)"),"EN")</f>
        <v>EN</v>
      </c>
      <c r="F3269" s="1" t="str">
        <f>IFERROR(__xludf.DUMMYFUNCTION("""COMPUTED_VALUE"""),"P4310")</f>
        <v>P4310</v>
      </c>
      <c r="G3269" s="1">
        <f>IFERROR(__xludf.DUMMYFUNCTION("""COMPUTED_VALUE"""),185.0)</f>
        <v>185</v>
      </c>
    </row>
    <row r="3270">
      <c r="A3270" s="1" t="str">
        <f t="shared" si="1"/>
        <v>EN P1754 109</v>
      </c>
      <c r="C3270" s="1" t="str">
        <f t="shared" si="2"/>
        <v>PT P1754</v>
      </c>
      <c r="E3270" s="1" t="str">
        <f>IFERROR(__xludf.DUMMYFUNCTION("SPLIT(A:A,"" "",TRUE,TRUE)"),"EN")</f>
        <v>EN</v>
      </c>
      <c r="F3270" s="1" t="str">
        <f>IFERROR(__xludf.DUMMYFUNCTION("""COMPUTED_VALUE"""),"P1754")</f>
        <v>P1754</v>
      </c>
      <c r="G3270" s="1">
        <f>IFERROR(__xludf.DUMMYFUNCTION("""COMPUTED_VALUE"""),109.0)</f>
        <v>109</v>
      </c>
    </row>
    <row r="3271">
      <c r="A3271" s="1" t="str">
        <f t="shared" si="1"/>
        <v>EN P2132 279</v>
      </c>
      <c r="C3271" s="1" t="str">
        <f t="shared" si="2"/>
        <v>PT P2132</v>
      </c>
      <c r="E3271" s="1" t="str">
        <f>IFERROR(__xludf.DUMMYFUNCTION("SPLIT(A:A,"" "",TRUE,TRUE)"),"EN")</f>
        <v>EN</v>
      </c>
      <c r="F3271" s="1" t="str">
        <f>IFERROR(__xludf.DUMMYFUNCTION("""COMPUTED_VALUE"""),"P2132")</f>
        <v>P2132</v>
      </c>
      <c r="G3271" s="1">
        <f>IFERROR(__xludf.DUMMYFUNCTION("""COMPUTED_VALUE"""),279.0)</f>
        <v>279</v>
      </c>
    </row>
    <row r="3272">
      <c r="A3272" s="1" t="str">
        <f t="shared" si="1"/>
        <v>EN P1655 373</v>
      </c>
      <c r="C3272" s="1" t="str">
        <f t="shared" si="2"/>
        <v>PT P1655</v>
      </c>
      <c r="E3272" s="1" t="str">
        <f>IFERROR(__xludf.DUMMYFUNCTION("SPLIT(A:A,"" "",TRUE,TRUE)"),"EN")</f>
        <v>EN</v>
      </c>
      <c r="F3272" s="1" t="str">
        <f>IFERROR(__xludf.DUMMYFUNCTION("""COMPUTED_VALUE"""),"P1655")</f>
        <v>P1655</v>
      </c>
      <c r="G3272" s="1">
        <f>IFERROR(__xludf.DUMMYFUNCTION("""COMPUTED_VALUE"""),373.0)</f>
        <v>373</v>
      </c>
    </row>
    <row r="3273">
      <c r="A3273" s="1" t="str">
        <f t="shared" si="1"/>
        <v>EN P3893 22</v>
      </c>
      <c r="C3273" s="1" t="str">
        <f t="shared" si="2"/>
        <v>PT P3893</v>
      </c>
      <c r="E3273" s="1" t="str">
        <f>IFERROR(__xludf.DUMMYFUNCTION("SPLIT(A:A,"" "",TRUE,TRUE)"),"EN")</f>
        <v>EN</v>
      </c>
      <c r="F3273" s="1" t="str">
        <f>IFERROR(__xludf.DUMMYFUNCTION("""COMPUTED_VALUE"""),"P3893")</f>
        <v>P3893</v>
      </c>
      <c r="G3273" s="1">
        <f>IFERROR(__xludf.DUMMYFUNCTION("""COMPUTED_VALUE"""),22.0)</f>
        <v>22</v>
      </c>
    </row>
    <row r="3274">
      <c r="A3274" s="1" t="str">
        <f t="shared" si="1"/>
        <v>EN P390 252</v>
      </c>
      <c r="C3274" s="1" t="str">
        <f t="shared" si="2"/>
        <v>PT P390</v>
      </c>
      <c r="E3274" s="1" t="str">
        <f>IFERROR(__xludf.DUMMYFUNCTION("SPLIT(A:A,"" "",TRUE,TRUE)"),"EN")</f>
        <v>EN</v>
      </c>
      <c r="F3274" s="1" t="str">
        <f>IFERROR(__xludf.DUMMYFUNCTION("""COMPUTED_VALUE"""),"P390")</f>
        <v>P390</v>
      </c>
      <c r="G3274" s="1">
        <f>IFERROR(__xludf.DUMMYFUNCTION("""COMPUTED_VALUE"""),252.0)</f>
        <v>252</v>
      </c>
    </row>
    <row r="3275">
      <c r="A3275" s="1" t="str">
        <f t="shared" si="1"/>
        <v>EN P5975 79</v>
      </c>
      <c r="C3275" s="1" t="str">
        <f t="shared" si="2"/>
        <v>PT P5975</v>
      </c>
      <c r="E3275" s="1" t="str">
        <f>IFERROR(__xludf.DUMMYFUNCTION("SPLIT(A:A,"" "",TRUE,TRUE)"),"EN")</f>
        <v>EN</v>
      </c>
      <c r="F3275" s="1" t="str">
        <f>IFERROR(__xludf.DUMMYFUNCTION("""COMPUTED_VALUE"""),"P5975")</f>
        <v>P5975</v>
      </c>
      <c r="G3275" s="1">
        <f>IFERROR(__xludf.DUMMYFUNCTION("""COMPUTED_VALUE"""),79.0)</f>
        <v>79</v>
      </c>
    </row>
    <row r="3276">
      <c r="A3276" s="1" t="str">
        <f t="shared" si="1"/>
        <v>EN P4344 309</v>
      </c>
      <c r="C3276" s="1" t="str">
        <f t="shared" si="2"/>
        <v>PT P4344</v>
      </c>
      <c r="E3276" s="1" t="str">
        <f>IFERROR(__xludf.DUMMYFUNCTION("SPLIT(A:A,"" "",TRUE,TRUE)"),"EN")</f>
        <v>EN</v>
      </c>
      <c r="F3276" s="1" t="str">
        <f>IFERROR(__xludf.DUMMYFUNCTION("""COMPUTED_VALUE"""),"P4344")</f>
        <v>P4344</v>
      </c>
      <c r="G3276" s="1">
        <f>IFERROR(__xludf.DUMMYFUNCTION("""COMPUTED_VALUE"""),309.0)</f>
        <v>309</v>
      </c>
    </row>
    <row r="3277">
      <c r="A3277" s="1" t="str">
        <f t="shared" si="1"/>
        <v>EN P1571 176</v>
      </c>
      <c r="C3277" s="1" t="str">
        <f t="shared" si="2"/>
        <v>PT P1571</v>
      </c>
      <c r="E3277" s="1" t="str">
        <f>IFERROR(__xludf.DUMMYFUNCTION("SPLIT(A:A,"" "",TRUE,TRUE)"),"EN")</f>
        <v>EN</v>
      </c>
      <c r="F3277" s="1" t="str">
        <f>IFERROR(__xludf.DUMMYFUNCTION("""COMPUTED_VALUE"""),"P1571")</f>
        <v>P1571</v>
      </c>
      <c r="G3277" s="1">
        <f>IFERROR(__xludf.DUMMYFUNCTION("""COMPUTED_VALUE"""),176.0)</f>
        <v>176</v>
      </c>
    </row>
    <row r="3278">
      <c r="A3278" s="1" t="str">
        <f t="shared" si="1"/>
        <v>EN P544 63</v>
      </c>
      <c r="C3278" s="1" t="str">
        <f t="shared" si="2"/>
        <v>PT P544</v>
      </c>
      <c r="E3278" s="1" t="str">
        <f>IFERROR(__xludf.DUMMYFUNCTION("SPLIT(A:A,"" "",TRUE,TRUE)"),"EN")</f>
        <v>EN</v>
      </c>
      <c r="F3278" s="1" t="str">
        <f>IFERROR(__xludf.DUMMYFUNCTION("""COMPUTED_VALUE"""),"P544")</f>
        <v>P544</v>
      </c>
      <c r="G3278" s="1">
        <f>IFERROR(__xludf.DUMMYFUNCTION("""COMPUTED_VALUE"""),63.0)</f>
        <v>63</v>
      </c>
    </row>
    <row r="3279">
      <c r="A3279" s="1" t="str">
        <f t="shared" si="1"/>
        <v>EN P5666 379</v>
      </c>
      <c r="C3279" s="1" t="str">
        <f t="shared" si="2"/>
        <v>PT P5666</v>
      </c>
      <c r="E3279" s="1" t="str">
        <f>IFERROR(__xludf.DUMMYFUNCTION("SPLIT(A:A,"" "",TRUE,TRUE)"),"EN")</f>
        <v>EN</v>
      </c>
      <c r="F3279" s="1" t="str">
        <f>IFERROR(__xludf.DUMMYFUNCTION("""COMPUTED_VALUE"""),"P5666")</f>
        <v>P5666</v>
      </c>
      <c r="G3279" s="1">
        <f>IFERROR(__xludf.DUMMYFUNCTION("""COMPUTED_VALUE"""),379.0)</f>
        <v>379</v>
      </c>
    </row>
    <row r="3280">
      <c r="A3280" s="1" t="str">
        <f t="shared" si="1"/>
        <v>EN P5201 370</v>
      </c>
      <c r="C3280" s="1" t="str">
        <f t="shared" si="2"/>
        <v>PT P5201</v>
      </c>
      <c r="E3280" s="1" t="str">
        <f>IFERROR(__xludf.DUMMYFUNCTION("SPLIT(A:A,"" "",TRUE,TRUE)"),"EN")</f>
        <v>EN</v>
      </c>
      <c r="F3280" s="1" t="str">
        <f>IFERROR(__xludf.DUMMYFUNCTION("""COMPUTED_VALUE"""),"P5201")</f>
        <v>P5201</v>
      </c>
      <c r="G3280" s="1">
        <f>IFERROR(__xludf.DUMMYFUNCTION("""COMPUTED_VALUE"""),370.0)</f>
        <v>370</v>
      </c>
    </row>
    <row r="3281">
      <c r="A3281" s="1" t="str">
        <f t="shared" si="1"/>
        <v>EN P1739 131</v>
      </c>
      <c r="C3281" s="1" t="str">
        <f t="shared" si="2"/>
        <v>PT P1739</v>
      </c>
      <c r="E3281" s="1" t="str">
        <f>IFERROR(__xludf.DUMMYFUNCTION("SPLIT(A:A,"" "",TRUE,TRUE)"),"EN")</f>
        <v>EN</v>
      </c>
      <c r="F3281" s="1" t="str">
        <f>IFERROR(__xludf.DUMMYFUNCTION("""COMPUTED_VALUE"""),"P1739")</f>
        <v>P1739</v>
      </c>
      <c r="G3281" s="1">
        <f>IFERROR(__xludf.DUMMYFUNCTION("""COMPUTED_VALUE"""),131.0)</f>
        <v>131</v>
      </c>
    </row>
    <row r="3282">
      <c r="A3282" s="1" t="str">
        <f t="shared" si="1"/>
        <v>EN P4873 198</v>
      </c>
      <c r="C3282" s="1" t="str">
        <f t="shared" si="2"/>
        <v>PT P4873</v>
      </c>
      <c r="E3282" s="1" t="str">
        <f>IFERROR(__xludf.DUMMYFUNCTION("SPLIT(A:A,"" "",TRUE,TRUE)"),"EN")</f>
        <v>EN</v>
      </c>
      <c r="F3282" s="1" t="str">
        <f>IFERROR(__xludf.DUMMYFUNCTION("""COMPUTED_VALUE"""),"P4873")</f>
        <v>P4873</v>
      </c>
      <c r="G3282" s="1">
        <f>IFERROR(__xludf.DUMMYFUNCTION("""COMPUTED_VALUE"""),198.0)</f>
        <v>198</v>
      </c>
    </row>
    <row r="3283">
      <c r="A3283" s="1" t="str">
        <f t="shared" si="1"/>
        <v>EN P5336 263</v>
      </c>
      <c r="C3283" s="1" t="str">
        <f t="shared" si="2"/>
        <v>PT P5336</v>
      </c>
      <c r="E3283" s="1" t="str">
        <f>IFERROR(__xludf.DUMMYFUNCTION("SPLIT(A:A,"" "",TRUE,TRUE)"),"EN")</f>
        <v>EN</v>
      </c>
      <c r="F3283" s="1" t="str">
        <f>IFERROR(__xludf.DUMMYFUNCTION("""COMPUTED_VALUE"""),"P5336")</f>
        <v>P5336</v>
      </c>
      <c r="G3283" s="1">
        <f>IFERROR(__xludf.DUMMYFUNCTION("""COMPUTED_VALUE"""),263.0)</f>
        <v>263</v>
      </c>
    </row>
    <row r="3284">
      <c r="A3284" s="1" t="str">
        <f t="shared" si="1"/>
        <v>EN P2682 36</v>
      </c>
      <c r="C3284" s="1" t="str">
        <f t="shared" si="2"/>
        <v>PT P2682</v>
      </c>
      <c r="E3284" s="1" t="str">
        <f>IFERROR(__xludf.DUMMYFUNCTION("SPLIT(A:A,"" "",TRUE,TRUE)"),"EN")</f>
        <v>EN</v>
      </c>
      <c r="F3284" s="1" t="str">
        <f>IFERROR(__xludf.DUMMYFUNCTION("""COMPUTED_VALUE"""),"P2682")</f>
        <v>P2682</v>
      </c>
      <c r="G3284" s="1">
        <f>IFERROR(__xludf.DUMMYFUNCTION("""COMPUTED_VALUE"""),36.0)</f>
        <v>36</v>
      </c>
    </row>
    <row r="3285">
      <c r="A3285" s="1" t="str">
        <f t="shared" si="1"/>
        <v>EN P5834 73</v>
      </c>
      <c r="C3285" s="1" t="str">
        <f t="shared" si="2"/>
        <v>PT P5834</v>
      </c>
      <c r="E3285" s="1" t="str">
        <f>IFERROR(__xludf.DUMMYFUNCTION("SPLIT(A:A,"" "",TRUE,TRUE)"),"EN")</f>
        <v>EN</v>
      </c>
      <c r="F3285" s="1" t="str">
        <f>IFERROR(__xludf.DUMMYFUNCTION("""COMPUTED_VALUE"""),"P5834")</f>
        <v>P5834</v>
      </c>
      <c r="G3285" s="1">
        <f>IFERROR(__xludf.DUMMYFUNCTION("""COMPUTED_VALUE"""),73.0)</f>
        <v>73</v>
      </c>
    </row>
    <row r="3286">
      <c r="A3286" s="1" t="str">
        <f t="shared" si="1"/>
        <v>EN P2265 338</v>
      </c>
      <c r="C3286" s="1" t="str">
        <f t="shared" si="2"/>
        <v>PT P2265</v>
      </c>
      <c r="E3286" s="1" t="str">
        <f>IFERROR(__xludf.DUMMYFUNCTION("SPLIT(A:A,"" "",TRUE,TRUE)"),"EN")</f>
        <v>EN</v>
      </c>
      <c r="F3286" s="1" t="str">
        <f>IFERROR(__xludf.DUMMYFUNCTION("""COMPUTED_VALUE"""),"P2265")</f>
        <v>P2265</v>
      </c>
      <c r="G3286" s="1">
        <f>IFERROR(__xludf.DUMMYFUNCTION("""COMPUTED_VALUE"""),338.0)</f>
        <v>338</v>
      </c>
    </row>
    <row r="3287">
      <c r="A3287" s="1" t="str">
        <f t="shared" si="1"/>
        <v>EN P3672 357</v>
      </c>
      <c r="C3287" s="1" t="str">
        <f t="shared" si="2"/>
        <v>PT P3672</v>
      </c>
      <c r="E3287" s="1" t="str">
        <f>IFERROR(__xludf.DUMMYFUNCTION("SPLIT(A:A,"" "",TRUE,TRUE)"),"EN")</f>
        <v>EN</v>
      </c>
      <c r="F3287" s="1" t="str">
        <f>IFERROR(__xludf.DUMMYFUNCTION("""COMPUTED_VALUE"""),"P3672")</f>
        <v>P3672</v>
      </c>
      <c r="G3287" s="1">
        <f>IFERROR(__xludf.DUMMYFUNCTION("""COMPUTED_VALUE"""),357.0)</f>
        <v>357</v>
      </c>
    </row>
    <row r="3288">
      <c r="A3288" s="1" t="str">
        <f t="shared" si="1"/>
        <v>EN P5219 196</v>
      </c>
      <c r="C3288" s="1" t="str">
        <f t="shared" si="2"/>
        <v>PT P5219</v>
      </c>
      <c r="E3288" s="1" t="str">
        <f>IFERROR(__xludf.DUMMYFUNCTION("SPLIT(A:A,"" "",TRUE,TRUE)"),"EN")</f>
        <v>EN</v>
      </c>
      <c r="F3288" s="1" t="str">
        <f>IFERROR(__xludf.DUMMYFUNCTION("""COMPUTED_VALUE"""),"P5219")</f>
        <v>P5219</v>
      </c>
      <c r="G3288" s="1">
        <f>IFERROR(__xludf.DUMMYFUNCTION("""COMPUTED_VALUE"""),196.0)</f>
        <v>196</v>
      </c>
    </row>
    <row r="3289">
      <c r="A3289" s="1" t="str">
        <f t="shared" si="1"/>
        <v>EN P1898 137</v>
      </c>
      <c r="C3289" s="1" t="str">
        <f t="shared" si="2"/>
        <v>PT P1898</v>
      </c>
      <c r="E3289" s="1" t="str">
        <f>IFERROR(__xludf.DUMMYFUNCTION("SPLIT(A:A,"" "",TRUE,TRUE)"),"EN")</f>
        <v>EN</v>
      </c>
      <c r="F3289" s="1" t="str">
        <f>IFERROR(__xludf.DUMMYFUNCTION("""COMPUTED_VALUE"""),"P1898")</f>
        <v>P1898</v>
      </c>
      <c r="G3289" s="1">
        <f>IFERROR(__xludf.DUMMYFUNCTION("""COMPUTED_VALUE"""),137.0)</f>
        <v>137</v>
      </c>
    </row>
    <row r="3290">
      <c r="A3290" s="1" t="str">
        <f t="shared" si="1"/>
        <v>EN P3420 24</v>
      </c>
      <c r="C3290" s="1" t="str">
        <f t="shared" si="2"/>
        <v>PT P3420</v>
      </c>
      <c r="E3290" s="1" t="str">
        <f>IFERROR(__xludf.DUMMYFUNCTION("SPLIT(A:A,"" "",TRUE,TRUE)"),"EN")</f>
        <v>EN</v>
      </c>
      <c r="F3290" s="1" t="str">
        <f>IFERROR(__xludf.DUMMYFUNCTION("""COMPUTED_VALUE"""),"P3420")</f>
        <v>P3420</v>
      </c>
      <c r="G3290" s="1">
        <f>IFERROR(__xludf.DUMMYFUNCTION("""COMPUTED_VALUE"""),24.0)</f>
        <v>24</v>
      </c>
    </row>
    <row r="3291">
      <c r="A3291" s="1" t="str">
        <f t="shared" si="1"/>
        <v>EN P184 65</v>
      </c>
      <c r="C3291" s="1" t="str">
        <f t="shared" si="2"/>
        <v>PT P184</v>
      </c>
      <c r="E3291" s="1" t="str">
        <f>IFERROR(__xludf.DUMMYFUNCTION("SPLIT(A:A,"" "",TRUE,TRUE)"),"EN")</f>
        <v>EN</v>
      </c>
      <c r="F3291" s="1" t="str">
        <f>IFERROR(__xludf.DUMMYFUNCTION("""COMPUTED_VALUE"""),"P184")</f>
        <v>P184</v>
      </c>
      <c r="G3291" s="1">
        <f>IFERROR(__xludf.DUMMYFUNCTION("""COMPUTED_VALUE"""),65.0)</f>
        <v>65</v>
      </c>
    </row>
    <row r="3292">
      <c r="A3292" s="1" t="str">
        <f t="shared" si="1"/>
        <v>EN P2045 63</v>
      </c>
      <c r="C3292" s="1" t="str">
        <f t="shared" si="2"/>
        <v>PT P2045</v>
      </c>
      <c r="E3292" s="1" t="str">
        <f>IFERROR(__xludf.DUMMYFUNCTION("SPLIT(A:A,"" "",TRUE,TRUE)"),"EN")</f>
        <v>EN</v>
      </c>
      <c r="F3292" s="1" t="str">
        <f>IFERROR(__xludf.DUMMYFUNCTION("""COMPUTED_VALUE"""),"P2045")</f>
        <v>P2045</v>
      </c>
      <c r="G3292" s="1">
        <f>IFERROR(__xludf.DUMMYFUNCTION("""COMPUTED_VALUE"""),63.0)</f>
        <v>63</v>
      </c>
    </row>
    <row r="3293">
      <c r="A3293" s="1" t="str">
        <f t="shared" si="1"/>
        <v>EN P2419 376</v>
      </c>
      <c r="C3293" s="1" t="str">
        <f t="shared" si="2"/>
        <v>PT P2419</v>
      </c>
      <c r="E3293" s="1" t="str">
        <f>IFERROR(__xludf.DUMMYFUNCTION("SPLIT(A:A,"" "",TRUE,TRUE)"),"EN")</f>
        <v>EN</v>
      </c>
      <c r="F3293" s="1" t="str">
        <f>IFERROR(__xludf.DUMMYFUNCTION("""COMPUTED_VALUE"""),"P2419")</f>
        <v>P2419</v>
      </c>
      <c r="G3293" s="1">
        <f>IFERROR(__xludf.DUMMYFUNCTION("""COMPUTED_VALUE"""),376.0)</f>
        <v>376</v>
      </c>
    </row>
    <row r="3294">
      <c r="A3294" s="1" t="str">
        <f t="shared" si="1"/>
        <v>EN P131 312</v>
      </c>
      <c r="C3294" s="1" t="str">
        <f t="shared" si="2"/>
        <v>PT P131</v>
      </c>
      <c r="E3294" s="1" t="str">
        <f>IFERROR(__xludf.DUMMYFUNCTION("SPLIT(A:A,"" "",TRUE,TRUE)"),"EN")</f>
        <v>EN</v>
      </c>
      <c r="F3294" s="1" t="str">
        <f>IFERROR(__xludf.DUMMYFUNCTION("""COMPUTED_VALUE"""),"P131")</f>
        <v>P131</v>
      </c>
      <c r="G3294" s="1">
        <f>IFERROR(__xludf.DUMMYFUNCTION("""COMPUTED_VALUE"""),312.0)</f>
        <v>312</v>
      </c>
    </row>
    <row r="3295">
      <c r="A3295" s="1" t="str">
        <f t="shared" si="1"/>
        <v>EN P1676 116</v>
      </c>
      <c r="C3295" s="1" t="str">
        <f t="shared" si="2"/>
        <v>PT P1676</v>
      </c>
      <c r="E3295" s="1" t="str">
        <f>IFERROR(__xludf.DUMMYFUNCTION("SPLIT(A:A,"" "",TRUE,TRUE)"),"EN")</f>
        <v>EN</v>
      </c>
      <c r="F3295" s="1" t="str">
        <f>IFERROR(__xludf.DUMMYFUNCTION("""COMPUTED_VALUE"""),"P1676")</f>
        <v>P1676</v>
      </c>
      <c r="G3295" s="1">
        <f>IFERROR(__xludf.DUMMYFUNCTION("""COMPUTED_VALUE"""),116.0)</f>
        <v>116</v>
      </c>
    </row>
    <row r="3296">
      <c r="A3296" s="1" t="str">
        <f t="shared" si="1"/>
        <v>EN P3321 350</v>
      </c>
      <c r="C3296" s="1" t="str">
        <f t="shared" si="2"/>
        <v>PT P3321</v>
      </c>
      <c r="E3296" s="1" t="str">
        <f>IFERROR(__xludf.DUMMYFUNCTION("SPLIT(A:A,"" "",TRUE,TRUE)"),"EN")</f>
        <v>EN</v>
      </c>
      <c r="F3296" s="1" t="str">
        <f>IFERROR(__xludf.DUMMYFUNCTION("""COMPUTED_VALUE"""),"P3321")</f>
        <v>P3321</v>
      </c>
      <c r="G3296" s="1">
        <f>IFERROR(__xludf.DUMMYFUNCTION("""COMPUTED_VALUE"""),350.0)</f>
        <v>350</v>
      </c>
    </row>
    <row r="3297">
      <c r="A3297" s="1" t="str">
        <f t="shared" si="1"/>
        <v>EN P4667 71</v>
      </c>
      <c r="C3297" s="1" t="str">
        <f t="shared" si="2"/>
        <v>PT P4667</v>
      </c>
      <c r="E3297" s="1" t="str">
        <f>IFERROR(__xludf.DUMMYFUNCTION("SPLIT(A:A,"" "",TRUE,TRUE)"),"EN")</f>
        <v>EN</v>
      </c>
      <c r="F3297" s="1" t="str">
        <f>IFERROR(__xludf.DUMMYFUNCTION("""COMPUTED_VALUE"""),"P4667")</f>
        <v>P4667</v>
      </c>
      <c r="G3297" s="1">
        <f>IFERROR(__xludf.DUMMYFUNCTION("""COMPUTED_VALUE"""),71.0)</f>
        <v>71</v>
      </c>
    </row>
    <row r="3298">
      <c r="A3298" s="1" t="str">
        <f t="shared" si="1"/>
        <v>EN P1838 149</v>
      </c>
      <c r="C3298" s="1" t="str">
        <f t="shared" si="2"/>
        <v>PT P1838</v>
      </c>
      <c r="E3298" s="1" t="str">
        <f>IFERROR(__xludf.DUMMYFUNCTION("SPLIT(A:A,"" "",TRUE,TRUE)"),"EN")</f>
        <v>EN</v>
      </c>
      <c r="F3298" s="1" t="str">
        <f>IFERROR(__xludf.DUMMYFUNCTION("""COMPUTED_VALUE"""),"P1838")</f>
        <v>P1838</v>
      </c>
      <c r="G3298" s="1">
        <f>IFERROR(__xludf.DUMMYFUNCTION("""COMPUTED_VALUE"""),149.0)</f>
        <v>149</v>
      </c>
    </row>
    <row r="3299">
      <c r="A3299" s="1" t="str">
        <f t="shared" si="1"/>
        <v>EN P5874 337</v>
      </c>
      <c r="C3299" s="1" t="str">
        <f t="shared" si="2"/>
        <v>PT P5874</v>
      </c>
      <c r="E3299" s="1" t="str">
        <f>IFERROR(__xludf.DUMMYFUNCTION("SPLIT(A:A,"" "",TRUE,TRUE)"),"EN")</f>
        <v>EN</v>
      </c>
      <c r="F3299" s="1" t="str">
        <f>IFERROR(__xludf.DUMMYFUNCTION("""COMPUTED_VALUE"""),"P5874")</f>
        <v>P5874</v>
      </c>
      <c r="G3299" s="1">
        <f>IFERROR(__xludf.DUMMYFUNCTION("""COMPUTED_VALUE"""),337.0)</f>
        <v>337</v>
      </c>
    </row>
    <row r="3300">
      <c r="A3300" s="1" t="str">
        <f t="shared" si="1"/>
        <v>EN P3894 235</v>
      </c>
      <c r="C3300" s="1" t="str">
        <f t="shared" si="2"/>
        <v>PT P3894</v>
      </c>
      <c r="E3300" s="1" t="str">
        <f>IFERROR(__xludf.DUMMYFUNCTION("SPLIT(A:A,"" "",TRUE,TRUE)"),"EN")</f>
        <v>EN</v>
      </c>
      <c r="F3300" s="1" t="str">
        <f>IFERROR(__xludf.DUMMYFUNCTION("""COMPUTED_VALUE"""),"P3894")</f>
        <v>P3894</v>
      </c>
      <c r="G3300" s="1">
        <f>IFERROR(__xludf.DUMMYFUNCTION("""COMPUTED_VALUE"""),235.0)</f>
        <v>235</v>
      </c>
    </row>
    <row r="3301">
      <c r="A3301" s="1" t="str">
        <f t="shared" si="1"/>
        <v>EN P1230 360</v>
      </c>
      <c r="C3301" s="1" t="str">
        <f t="shared" si="2"/>
        <v>PT P1230</v>
      </c>
      <c r="E3301" s="1" t="str">
        <f>IFERROR(__xludf.DUMMYFUNCTION("SPLIT(A:A,"" "",TRUE,TRUE)"),"EN")</f>
        <v>EN</v>
      </c>
      <c r="F3301" s="1" t="str">
        <f>IFERROR(__xludf.DUMMYFUNCTION("""COMPUTED_VALUE"""),"P1230")</f>
        <v>P1230</v>
      </c>
      <c r="G3301" s="1">
        <f>IFERROR(__xludf.DUMMYFUNCTION("""COMPUTED_VALUE"""),360.0)</f>
        <v>360</v>
      </c>
    </row>
    <row r="3302">
      <c r="A3302" s="1" t="str">
        <f t="shared" si="1"/>
        <v>EN P4550 235</v>
      </c>
      <c r="C3302" s="1" t="str">
        <f t="shared" si="2"/>
        <v>PT P4550</v>
      </c>
      <c r="E3302" s="1" t="str">
        <f>IFERROR(__xludf.DUMMYFUNCTION("SPLIT(A:A,"" "",TRUE,TRUE)"),"EN")</f>
        <v>EN</v>
      </c>
      <c r="F3302" s="1" t="str">
        <f>IFERROR(__xludf.DUMMYFUNCTION("""COMPUTED_VALUE"""),"P4550")</f>
        <v>P4550</v>
      </c>
      <c r="G3302" s="1">
        <f>IFERROR(__xludf.DUMMYFUNCTION("""COMPUTED_VALUE"""),235.0)</f>
        <v>235</v>
      </c>
    </row>
    <row r="3303">
      <c r="A3303" s="1" t="str">
        <f t="shared" si="1"/>
        <v>EN P674 245</v>
      </c>
      <c r="C3303" s="1" t="str">
        <f t="shared" si="2"/>
        <v>PT P674</v>
      </c>
      <c r="E3303" s="1" t="str">
        <f>IFERROR(__xludf.DUMMYFUNCTION("SPLIT(A:A,"" "",TRUE,TRUE)"),"EN")</f>
        <v>EN</v>
      </c>
      <c r="F3303" s="1" t="str">
        <f>IFERROR(__xludf.DUMMYFUNCTION("""COMPUTED_VALUE"""),"P674")</f>
        <v>P674</v>
      </c>
      <c r="G3303" s="1">
        <f>IFERROR(__xludf.DUMMYFUNCTION("""COMPUTED_VALUE"""),245.0)</f>
        <v>245</v>
      </c>
    </row>
    <row r="3304">
      <c r="A3304" s="1" t="str">
        <f t="shared" si="1"/>
        <v>EN P2530 132</v>
      </c>
      <c r="C3304" s="1" t="str">
        <f t="shared" si="2"/>
        <v>PT P2530</v>
      </c>
      <c r="E3304" s="1" t="str">
        <f>IFERROR(__xludf.DUMMYFUNCTION("SPLIT(A:A,"" "",TRUE,TRUE)"),"EN")</f>
        <v>EN</v>
      </c>
      <c r="F3304" s="1" t="str">
        <f>IFERROR(__xludf.DUMMYFUNCTION("""COMPUTED_VALUE"""),"P2530")</f>
        <v>P2530</v>
      </c>
      <c r="G3304" s="1">
        <f>IFERROR(__xludf.DUMMYFUNCTION("""COMPUTED_VALUE"""),132.0)</f>
        <v>132</v>
      </c>
    </row>
    <row r="3305">
      <c r="A3305" s="1" t="str">
        <f t="shared" si="1"/>
        <v>EN P1966 221</v>
      </c>
      <c r="C3305" s="1" t="str">
        <f t="shared" si="2"/>
        <v>PT P1966</v>
      </c>
      <c r="E3305" s="1" t="str">
        <f>IFERROR(__xludf.DUMMYFUNCTION("SPLIT(A:A,"" "",TRUE,TRUE)"),"EN")</f>
        <v>EN</v>
      </c>
      <c r="F3305" s="1" t="str">
        <f>IFERROR(__xludf.DUMMYFUNCTION("""COMPUTED_VALUE"""),"P1966")</f>
        <v>P1966</v>
      </c>
      <c r="G3305" s="1">
        <f>IFERROR(__xludf.DUMMYFUNCTION("""COMPUTED_VALUE"""),221.0)</f>
        <v>221</v>
      </c>
    </row>
    <row r="3306">
      <c r="A3306" s="1" t="str">
        <f t="shared" si="1"/>
        <v>EN P723 39</v>
      </c>
      <c r="C3306" s="1" t="str">
        <f t="shared" si="2"/>
        <v>PT P723</v>
      </c>
      <c r="E3306" s="1" t="str">
        <f>IFERROR(__xludf.DUMMYFUNCTION("SPLIT(A:A,"" "",TRUE,TRUE)"),"EN")</f>
        <v>EN</v>
      </c>
      <c r="F3306" s="1" t="str">
        <f>IFERROR(__xludf.DUMMYFUNCTION("""COMPUTED_VALUE"""),"P723")</f>
        <v>P723</v>
      </c>
      <c r="G3306" s="1">
        <f>IFERROR(__xludf.DUMMYFUNCTION("""COMPUTED_VALUE"""),39.0)</f>
        <v>39</v>
      </c>
    </row>
    <row r="3307">
      <c r="A3307" s="1" t="str">
        <f t="shared" si="1"/>
        <v>EN P976 161</v>
      </c>
      <c r="C3307" s="1" t="str">
        <f t="shared" si="2"/>
        <v>PT P976</v>
      </c>
      <c r="E3307" s="1" t="str">
        <f>IFERROR(__xludf.DUMMYFUNCTION("SPLIT(A:A,"" "",TRUE,TRUE)"),"EN")</f>
        <v>EN</v>
      </c>
      <c r="F3307" s="1" t="str">
        <f>IFERROR(__xludf.DUMMYFUNCTION("""COMPUTED_VALUE"""),"P976")</f>
        <v>P976</v>
      </c>
      <c r="G3307" s="1">
        <f>IFERROR(__xludf.DUMMYFUNCTION("""COMPUTED_VALUE"""),161.0)</f>
        <v>161</v>
      </c>
    </row>
    <row r="3308">
      <c r="A3308" s="1" t="str">
        <f t="shared" si="1"/>
        <v>EN P5951 12</v>
      </c>
      <c r="C3308" s="1" t="str">
        <f t="shared" si="2"/>
        <v>PT P5951</v>
      </c>
      <c r="E3308" s="1" t="str">
        <f>IFERROR(__xludf.DUMMYFUNCTION("SPLIT(A:A,"" "",TRUE,TRUE)"),"EN")</f>
        <v>EN</v>
      </c>
      <c r="F3308" s="1" t="str">
        <f>IFERROR(__xludf.DUMMYFUNCTION("""COMPUTED_VALUE"""),"P5951")</f>
        <v>P5951</v>
      </c>
      <c r="G3308" s="1">
        <f>IFERROR(__xludf.DUMMYFUNCTION("""COMPUTED_VALUE"""),12.0)</f>
        <v>12</v>
      </c>
    </row>
    <row r="3309">
      <c r="A3309" s="1" t="str">
        <f t="shared" si="1"/>
        <v>EN P85 368</v>
      </c>
      <c r="C3309" s="1" t="str">
        <f t="shared" si="2"/>
        <v>PT P85</v>
      </c>
      <c r="E3309" s="1" t="str">
        <f>IFERROR(__xludf.DUMMYFUNCTION("SPLIT(A:A,"" "",TRUE,TRUE)"),"EN")</f>
        <v>EN</v>
      </c>
      <c r="F3309" s="1" t="str">
        <f>IFERROR(__xludf.DUMMYFUNCTION("""COMPUTED_VALUE"""),"P85")</f>
        <v>P85</v>
      </c>
      <c r="G3309" s="1">
        <f>IFERROR(__xludf.DUMMYFUNCTION("""COMPUTED_VALUE"""),368.0)</f>
        <v>368</v>
      </c>
    </row>
    <row r="3310">
      <c r="A3310" s="1" t="str">
        <f t="shared" si="1"/>
        <v>EN P2169 169</v>
      </c>
      <c r="C3310" s="1" t="str">
        <f t="shared" si="2"/>
        <v>PT P2169</v>
      </c>
      <c r="E3310" s="1" t="str">
        <f>IFERROR(__xludf.DUMMYFUNCTION("SPLIT(A:A,"" "",TRUE,TRUE)"),"EN")</f>
        <v>EN</v>
      </c>
      <c r="F3310" s="1" t="str">
        <f>IFERROR(__xludf.DUMMYFUNCTION("""COMPUTED_VALUE"""),"P2169")</f>
        <v>P2169</v>
      </c>
      <c r="G3310" s="1">
        <f>IFERROR(__xludf.DUMMYFUNCTION("""COMPUTED_VALUE"""),169.0)</f>
        <v>169</v>
      </c>
    </row>
    <row r="3311">
      <c r="A3311" s="1" t="str">
        <f t="shared" si="1"/>
        <v>EN P2560 255</v>
      </c>
      <c r="C3311" s="1" t="str">
        <f t="shared" si="2"/>
        <v>PT P2560</v>
      </c>
      <c r="E3311" s="1" t="str">
        <f>IFERROR(__xludf.DUMMYFUNCTION("SPLIT(A:A,"" "",TRUE,TRUE)"),"EN")</f>
        <v>EN</v>
      </c>
      <c r="F3311" s="1" t="str">
        <f>IFERROR(__xludf.DUMMYFUNCTION("""COMPUTED_VALUE"""),"P2560")</f>
        <v>P2560</v>
      </c>
      <c r="G3311" s="1">
        <f>IFERROR(__xludf.DUMMYFUNCTION("""COMPUTED_VALUE"""),255.0)</f>
        <v>255</v>
      </c>
    </row>
    <row r="3312">
      <c r="A3312" s="1" t="str">
        <f t="shared" si="1"/>
        <v>EN P2520 277</v>
      </c>
      <c r="C3312" s="1" t="str">
        <f t="shared" si="2"/>
        <v>PT P2520</v>
      </c>
      <c r="E3312" s="1" t="str">
        <f>IFERROR(__xludf.DUMMYFUNCTION("SPLIT(A:A,"" "",TRUE,TRUE)"),"EN")</f>
        <v>EN</v>
      </c>
      <c r="F3312" s="1" t="str">
        <f>IFERROR(__xludf.DUMMYFUNCTION("""COMPUTED_VALUE"""),"P2520")</f>
        <v>P2520</v>
      </c>
      <c r="G3312" s="1">
        <f>IFERROR(__xludf.DUMMYFUNCTION("""COMPUTED_VALUE"""),277.0)</f>
        <v>277</v>
      </c>
    </row>
    <row r="3313">
      <c r="A3313" s="1" t="str">
        <f t="shared" si="1"/>
        <v>EN P2557 115</v>
      </c>
      <c r="C3313" s="1" t="str">
        <f t="shared" si="2"/>
        <v>PT P2557</v>
      </c>
      <c r="E3313" s="1" t="str">
        <f>IFERROR(__xludf.DUMMYFUNCTION("SPLIT(A:A,"" "",TRUE,TRUE)"),"EN")</f>
        <v>EN</v>
      </c>
      <c r="F3313" s="1" t="str">
        <f>IFERROR(__xludf.DUMMYFUNCTION("""COMPUTED_VALUE"""),"P2557")</f>
        <v>P2557</v>
      </c>
      <c r="G3313" s="1">
        <f>IFERROR(__xludf.DUMMYFUNCTION("""COMPUTED_VALUE"""),115.0)</f>
        <v>115</v>
      </c>
    </row>
    <row r="3314">
      <c r="A3314" s="1" t="str">
        <f t="shared" si="1"/>
        <v>EN P1592 349</v>
      </c>
      <c r="C3314" s="1" t="str">
        <f t="shared" si="2"/>
        <v>PT P1592</v>
      </c>
      <c r="E3314" s="1" t="str">
        <f>IFERROR(__xludf.DUMMYFUNCTION("SPLIT(A:A,"" "",TRUE,TRUE)"),"EN")</f>
        <v>EN</v>
      </c>
      <c r="F3314" s="1" t="str">
        <f>IFERROR(__xludf.DUMMYFUNCTION("""COMPUTED_VALUE"""),"P1592")</f>
        <v>P1592</v>
      </c>
      <c r="G3314" s="1">
        <f>IFERROR(__xludf.DUMMYFUNCTION("""COMPUTED_VALUE"""),349.0)</f>
        <v>349</v>
      </c>
    </row>
    <row r="3315">
      <c r="A3315" s="1" t="str">
        <f t="shared" si="1"/>
        <v>EN P3969 205</v>
      </c>
      <c r="C3315" s="1" t="str">
        <f t="shared" si="2"/>
        <v>PT P3969</v>
      </c>
      <c r="E3315" s="1" t="str">
        <f>IFERROR(__xludf.DUMMYFUNCTION("SPLIT(A:A,"" "",TRUE,TRUE)"),"EN")</f>
        <v>EN</v>
      </c>
      <c r="F3315" s="1" t="str">
        <f>IFERROR(__xludf.DUMMYFUNCTION("""COMPUTED_VALUE"""),"P3969")</f>
        <v>P3969</v>
      </c>
      <c r="G3315" s="1">
        <f>IFERROR(__xludf.DUMMYFUNCTION("""COMPUTED_VALUE"""),205.0)</f>
        <v>205</v>
      </c>
    </row>
    <row r="3316">
      <c r="A3316" s="1" t="str">
        <f t="shared" si="1"/>
        <v>EN P5895 337</v>
      </c>
      <c r="C3316" s="1" t="str">
        <f t="shared" si="2"/>
        <v>PT P5895</v>
      </c>
      <c r="E3316" s="1" t="str">
        <f>IFERROR(__xludf.DUMMYFUNCTION("SPLIT(A:A,"" "",TRUE,TRUE)"),"EN")</f>
        <v>EN</v>
      </c>
      <c r="F3316" s="1" t="str">
        <f>IFERROR(__xludf.DUMMYFUNCTION("""COMPUTED_VALUE"""),"P5895")</f>
        <v>P5895</v>
      </c>
      <c r="G3316" s="1">
        <f>IFERROR(__xludf.DUMMYFUNCTION("""COMPUTED_VALUE"""),337.0)</f>
        <v>337</v>
      </c>
    </row>
    <row r="3317">
      <c r="A3317" s="1" t="str">
        <f t="shared" si="1"/>
        <v>EN P579 345</v>
      </c>
      <c r="C3317" s="1" t="str">
        <f t="shared" si="2"/>
        <v>PT P579</v>
      </c>
      <c r="E3317" s="1" t="str">
        <f>IFERROR(__xludf.DUMMYFUNCTION("SPLIT(A:A,"" "",TRUE,TRUE)"),"EN")</f>
        <v>EN</v>
      </c>
      <c r="F3317" s="1" t="str">
        <f>IFERROR(__xludf.DUMMYFUNCTION("""COMPUTED_VALUE"""),"P579")</f>
        <v>P579</v>
      </c>
      <c r="G3317" s="1">
        <f>IFERROR(__xludf.DUMMYFUNCTION("""COMPUTED_VALUE"""),345.0)</f>
        <v>345</v>
      </c>
    </row>
    <row r="3318">
      <c r="A3318" s="1" t="str">
        <f t="shared" si="1"/>
        <v>EN P3832 189</v>
      </c>
      <c r="C3318" s="1" t="str">
        <f t="shared" si="2"/>
        <v>PT P3832</v>
      </c>
      <c r="E3318" s="1" t="str">
        <f>IFERROR(__xludf.DUMMYFUNCTION("SPLIT(A:A,"" "",TRUE,TRUE)"),"EN")</f>
        <v>EN</v>
      </c>
      <c r="F3318" s="1" t="str">
        <f>IFERROR(__xludf.DUMMYFUNCTION("""COMPUTED_VALUE"""),"P3832")</f>
        <v>P3832</v>
      </c>
      <c r="G3318" s="1">
        <f>IFERROR(__xludf.DUMMYFUNCTION("""COMPUTED_VALUE"""),189.0)</f>
        <v>189</v>
      </c>
    </row>
    <row r="3319">
      <c r="A3319" s="1" t="str">
        <f t="shared" si="1"/>
        <v>EN P2846 301</v>
      </c>
      <c r="C3319" s="1" t="str">
        <f t="shared" si="2"/>
        <v>PT P2846</v>
      </c>
      <c r="E3319" s="1" t="str">
        <f>IFERROR(__xludf.DUMMYFUNCTION("SPLIT(A:A,"" "",TRUE,TRUE)"),"EN")</f>
        <v>EN</v>
      </c>
      <c r="F3319" s="1" t="str">
        <f>IFERROR(__xludf.DUMMYFUNCTION("""COMPUTED_VALUE"""),"P2846")</f>
        <v>P2846</v>
      </c>
      <c r="G3319" s="1">
        <f>IFERROR(__xludf.DUMMYFUNCTION("""COMPUTED_VALUE"""),301.0)</f>
        <v>301</v>
      </c>
    </row>
    <row r="3320">
      <c r="A3320" s="1" t="str">
        <f t="shared" si="1"/>
        <v>EN P512 102</v>
      </c>
      <c r="C3320" s="1" t="str">
        <f t="shared" si="2"/>
        <v>PT P512</v>
      </c>
      <c r="E3320" s="1" t="str">
        <f>IFERROR(__xludf.DUMMYFUNCTION("SPLIT(A:A,"" "",TRUE,TRUE)"),"EN")</f>
        <v>EN</v>
      </c>
      <c r="F3320" s="1" t="str">
        <f>IFERROR(__xludf.DUMMYFUNCTION("""COMPUTED_VALUE"""),"P512")</f>
        <v>P512</v>
      </c>
      <c r="G3320" s="1">
        <f>IFERROR(__xludf.DUMMYFUNCTION("""COMPUTED_VALUE"""),102.0)</f>
        <v>102</v>
      </c>
    </row>
    <row r="3321">
      <c r="A3321" s="1" t="str">
        <f t="shared" si="1"/>
        <v>EN P3291 252</v>
      </c>
      <c r="C3321" s="1" t="str">
        <f t="shared" si="2"/>
        <v>PT P3291</v>
      </c>
      <c r="E3321" s="1" t="str">
        <f>IFERROR(__xludf.DUMMYFUNCTION("SPLIT(A:A,"" "",TRUE,TRUE)"),"EN")</f>
        <v>EN</v>
      </c>
      <c r="F3321" s="1" t="str">
        <f>IFERROR(__xludf.DUMMYFUNCTION("""COMPUTED_VALUE"""),"P3291")</f>
        <v>P3291</v>
      </c>
      <c r="G3321" s="1">
        <f>IFERROR(__xludf.DUMMYFUNCTION("""COMPUTED_VALUE"""),252.0)</f>
        <v>252</v>
      </c>
    </row>
    <row r="3322">
      <c r="A3322" s="1" t="str">
        <f t="shared" si="1"/>
        <v>EN P1402 34</v>
      </c>
      <c r="C3322" s="1" t="str">
        <f t="shared" si="2"/>
        <v>PT P1402</v>
      </c>
      <c r="E3322" s="1" t="str">
        <f>IFERROR(__xludf.DUMMYFUNCTION("SPLIT(A:A,"" "",TRUE,TRUE)"),"EN")</f>
        <v>EN</v>
      </c>
      <c r="F3322" s="1" t="str">
        <f>IFERROR(__xludf.DUMMYFUNCTION("""COMPUTED_VALUE"""),"P1402")</f>
        <v>P1402</v>
      </c>
      <c r="G3322" s="1">
        <f>IFERROR(__xludf.DUMMYFUNCTION("""COMPUTED_VALUE"""),34.0)</f>
        <v>34</v>
      </c>
    </row>
    <row r="3323">
      <c r="A3323" s="1" t="str">
        <f t="shared" si="1"/>
        <v>EN P716 63</v>
      </c>
      <c r="C3323" s="1" t="str">
        <f t="shared" si="2"/>
        <v>PT P716</v>
      </c>
      <c r="E3323" s="1" t="str">
        <f>IFERROR(__xludf.DUMMYFUNCTION("SPLIT(A:A,"" "",TRUE,TRUE)"),"EN")</f>
        <v>EN</v>
      </c>
      <c r="F3323" s="1" t="str">
        <f>IFERROR(__xludf.DUMMYFUNCTION("""COMPUTED_VALUE"""),"P716")</f>
        <v>P716</v>
      </c>
      <c r="G3323" s="1">
        <f>IFERROR(__xludf.DUMMYFUNCTION("""COMPUTED_VALUE"""),63.0)</f>
        <v>63</v>
      </c>
    </row>
    <row r="3324">
      <c r="A3324" s="1" t="str">
        <f t="shared" si="1"/>
        <v>EN P203 116</v>
      </c>
      <c r="C3324" s="1" t="str">
        <f t="shared" si="2"/>
        <v>PT P203</v>
      </c>
      <c r="E3324" s="1" t="str">
        <f>IFERROR(__xludf.DUMMYFUNCTION("SPLIT(A:A,"" "",TRUE,TRUE)"),"EN")</f>
        <v>EN</v>
      </c>
      <c r="F3324" s="1" t="str">
        <f>IFERROR(__xludf.DUMMYFUNCTION("""COMPUTED_VALUE"""),"P203")</f>
        <v>P203</v>
      </c>
      <c r="G3324" s="1">
        <f>IFERROR(__xludf.DUMMYFUNCTION("""COMPUTED_VALUE"""),116.0)</f>
        <v>116</v>
      </c>
    </row>
    <row r="3325">
      <c r="A3325" s="1" t="str">
        <f t="shared" si="1"/>
        <v>EN P1468 5</v>
      </c>
      <c r="C3325" s="1" t="str">
        <f t="shared" si="2"/>
        <v>PT P1468</v>
      </c>
      <c r="E3325" s="1" t="str">
        <f>IFERROR(__xludf.DUMMYFUNCTION("SPLIT(A:A,"" "",TRUE,TRUE)"),"EN")</f>
        <v>EN</v>
      </c>
      <c r="F3325" s="1" t="str">
        <f>IFERROR(__xludf.DUMMYFUNCTION("""COMPUTED_VALUE"""),"P1468")</f>
        <v>P1468</v>
      </c>
      <c r="G3325" s="1">
        <f>IFERROR(__xludf.DUMMYFUNCTION("""COMPUTED_VALUE"""),5.0)</f>
        <v>5</v>
      </c>
    </row>
    <row r="3326">
      <c r="A3326" s="1" t="str">
        <f t="shared" si="1"/>
        <v>EN P4416 46</v>
      </c>
      <c r="C3326" s="1" t="str">
        <f t="shared" si="2"/>
        <v>PT P4416</v>
      </c>
      <c r="E3326" s="1" t="str">
        <f>IFERROR(__xludf.DUMMYFUNCTION("SPLIT(A:A,"" "",TRUE,TRUE)"),"EN")</f>
        <v>EN</v>
      </c>
      <c r="F3326" s="1" t="str">
        <f>IFERROR(__xludf.DUMMYFUNCTION("""COMPUTED_VALUE"""),"P4416")</f>
        <v>P4416</v>
      </c>
      <c r="G3326" s="1">
        <f>IFERROR(__xludf.DUMMYFUNCTION("""COMPUTED_VALUE"""),46.0)</f>
        <v>46</v>
      </c>
    </row>
    <row r="3327">
      <c r="A3327" s="1" t="str">
        <f t="shared" si="1"/>
        <v>EN P3636 198</v>
      </c>
      <c r="C3327" s="1" t="str">
        <f t="shared" si="2"/>
        <v>PT P3636</v>
      </c>
      <c r="E3327" s="1" t="str">
        <f>IFERROR(__xludf.DUMMYFUNCTION("SPLIT(A:A,"" "",TRUE,TRUE)"),"EN")</f>
        <v>EN</v>
      </c>
      <c r="F3327" s="1" t="str">
        <f>IFERROR(__xludf.DUMMYFUNCTION("""COMPUTED_VALUE"""),"P3636")</f>
        <v>P3636</v>
      </c>
      <c r="G3327" s="1">
        <f>IFERROR(__xludf.DUMMYFUNCTION("""COMPUTED_VALUE"""),198.0)</f>
        <v>198</v>
      </c>
    </row>
    <row r="3328">
      <c r="A3328" s="1" t="str">
        <f t="shared" si="1"/>
        <v>EN P814 171</v>
      </c>
      <c r="C3328" s="1" t="str">
        <f t="shared" si="2"/>
        <v>PT P814</v>
      </c>
      <c r="E3328" s="1" t="str">
        <f>IFERROR(__xludf.DUMMYFUNCTION("SPLIT(A:A,"" "",TRUE,TRUE)"),"EN")</f>
        <v>EN</v>
      </c>
      <c r="F3328" s="1" t="str">
        <f>IFERROR(__xludf.DUMMYFUNCTION("""COMPUTED_VALUE"""),"P814")</f>
        <v>P814</v>
      </c>
      <c r="G3328" s="1">
        <f>IFERROR(__xludf.DUMMYFUNCTION("""COMPUTED_VALUE"""),171.0)</f>
        <v>171</v>
      </c>
    </row>
    <row r="3329">
      <c r="A3329" s="1" t="str">
        <f t="shared" si="1"/>
        <v>EN P5384 366</v>
      </c>
      <c r="C3329" s="1" t="str">
        <f t="shared" si="2"/>
        <v>PT P5384</v>
      </c>
      <c r="E3329" s="1" t="str">
        <f>IFERROR(__xludf.DUMMYFUNCTION("SPLIT(A:A,"" "",TRUE,TRUE)"),"EN")</f>
        <v>EN</v>
      </c>
      <c r="F3329" s="1" t="str">
        <f>IFERROR(__xludf.DUMMYFUNCTION("""COMPUTED_VALUE"""),"P5384")</f>
        <v>P5384</v>
      </c>
      <c r="G3329" s="1">
        <f>IFERROR(__xludf.DUMMYFUNCTION("""COMPUTED_VALUE"""),366.0)</f>
        <v>366</v>
      </c>
    </row>
    <row r="3330">
      <c r="A3330" s="1" t="str">
        <f t="shared" si="1"/>
        <v>EN P2471 222</v>
      </c>
      <c r="C3330" s="1" t="str">
        <f t="shared" si="2"/>
        <v>PT P2471</v>
      </c>
      <c r="E3330" s="1" t="str">
        <f>IFERROR(__xludf.DUMMYFUNCTION("SPLIT(A:A,"" "",TRUE,TRUE)"),"EN")</f>
        <v>EN</v>
      </c>
      <c r="F3330" s="1" t="str">
        <f>IFERROR(__xludf.DUMMYFUNCTION("""COMPUTED_VALUE"""),"P2471")</f>
        <v>P2471</v>
      </c>
      <c r="G3330" s="1">
        <f>IFERROR(__xludf.DUMMYFUNCTION("""COMPUTED_VALUE"""),222.0)</f>
        <v>222</v>
      </c>
    </row>
    <row r="3331">
      <c r="A3331" s="1" t="str">
        <f t="shared" si="1"/>
        <v>EN P1707 188</v>
      </c>
      <c r="C3331" s="1" t="str">
        <f t="shared" si="2"/>
        <v>PT P1707</v>
      </c>
      <c r="E3331" s="1" t="str">
        <f>IFERROR(__xludf.DUMMYFUNCTION("SPLIT(A:A,"" "",TRUE,TRUE)"),"EN")</f>
        <v>EN</v>
      </c>
      <c r="F3331" s="1" t="str">
        <f>IFERROR(__xludf.DUMMYFUNCTION("""COMPUTED_VALUE"""),"P1707")</f>
        <v>P1707</v>
      </c>
      <c r="G3331" s="1">
        <f>IFERROR(__xludf.DUMMYFUNCTION("""COMPUTED_VALUE"""),188.0)</f>
        <v>188</v>
      </c>
    </row>
    <row r="3332">
      <c r="A3332" s="1" t="str">
        <f t="shared" si="1"/>
        <v>EN P5139 313</v>
      </c>
      <c r="C3332" s="1" t="str">
        <f t="shared" si="2"/>
        <v>PT P5139</v>
      </c>
      <c r="E3332" s="1" t="str">
        <f>IFERROR(__xludf.DUMMYFUNCTION("SPLIT(A:A,"" "",TRUE,TRUE)"),"EN")</f>
        <v>EN</v>
      </c>
      <c r="F3332" s="1" t="str">
        <f>IFERROR(__xludf.DUMMYFUNCTION("""COMPUTED_VALUE"""),"P5139")</f>
        <v>P5139</v>
      </c>
      <c r="G3332" s="1">
        <f>IFERROR(__xludf.DUMMYFUNCTION("""COMPUTED_VALUE"""),313.0)</f>
        <v>313</v>
      </c>
    </row>
    <row r="3333">
      <c r="A3333" s="1" t="str">
        <f t="shared" si="1"/>
        <v>EN P2576 48</v>
      </c>
      <c r="C3333" s="1" t="str">
        <f t="shared" si="2"/>
        <v>PT P2576</v>
      </c>
      <c r="E3333" s="1" t="str">
        <f>IFERROR(__xludf.DUMMYFUNCTION("SPLIT(A:A,"" "",TRUE,TRUE)"),"EN")</f>
        <v>EN</v>
      </c>
      <c r="F3333" s="1" t="str">
        <f>IFERROR(__xludf.DUMMYFUNCTION("""COMPUTED_VALUE"""),"P2576")</f>
        <v>P2576</v>
      </c>
      <c r="G3333" s="1">
        <f>IFERROR(__xludf.DUMMYFUNCTION("""COMPUTED_VALUE"""),48.0)</f>
        <v>48</v>
      </c>
    </row>
    <row r="3334">
      <c r="A3334" s="1" t="str">
        <f t="shared" si="1"/>
        <v>EN P1588 100</v>
      </c>
      <c r="C3334" s="1" t="str">
        <f t="shared" si="2"/>
        <v>PT P1588</v>
      </c>
      <c r="E3334" s="1" t="str">
        <f>IFERROR(__xludf.DUMMYFUNCTION("SPLIT(A:A,"" "",TRUE,TRUE)"),"EN")</f>
        <v>EN</v>
      </c>
      <c r="F3334" s="1" t="str">
        <f>IFERROR(__xludf.DUMMYFUNCTION("""COMPUTED_VALUE"""),"P1588")</f>
        <v>P1588</v>
      </c>
      <c r="G3334" s="1">
        <f>IFERROR(__xludf.DUMMYFUNCTION("""COMPUTED_VALUE"""),100.0)</f>
        <v>100</v>
      </c>
    </row>
    <row r="3335">
      <c r="A3335" s="1" t="str">
        <f t="shared" si="1"/>
        <v>EN P1887 315</v>
      </c>
      <c r="C3335" s="1" t="str">
        <f t="shared" si="2"/>
        <v>PT P1887</v>
      </c>
      <c r="E3335" s="1" t="str">
        <f>IFERROR(__xludf.DUMMYFUNCTION("SPLIT(A:A,"" "",TRUE,TRUE)"),"EN")</f>
        <v>EN</v>
      </c>
      <c r="F3335" s="1" t="str">
        <f>IFERROR(__xludf.DUMMYFUNCTION("""COMPUTED_VALUE"""),"P1887")</f>
        <v>P1887</v>
      </c>
      <c r="G3335" s="1">
        <f>IFERROR(__xludf.DUMMYFUNCTION("""COMPUTED_VALUE"""),315.0)</f>
        <v>315</v>
      </c>
    </row>
    <row r="3336">
      <c r="A3336" s="1" t="str">
        <f t="shared" si="1"/>
        <v>EN P10 273</v>
      </c>
      <c r="C3336" s="1" t="str">
        <f t="shared" si="2"/>
        <v>PT P10</v>
      </c>
      <c r="E3336" s="1" t="str">
        <f>IFERROR(__xludf.DUMMYFUNCTION("SPLIT(A:A,"" "",TRUE,TRUE)"),"EN")</f>
        <v>EN</v>
      </c>
      <c r="F3336" s="1" t="str">
        <f>IFERROR(__xludf.DUMMYFUNCTION("""COMPUTED_VALUE"""),"P10")</f>
        <v>P10</v>
      </c>
      <c r="G3336" s="1">
        <f>IFERROR(__xludf.DUMMYFUNCTION("""COMPUTED_VALUE"""),273.0)</f>
        <v>273</v>
      </c>
    </row>
    <row r="3337">
      <c r="A3337" s="1" t="str">
        <f t="shared" si="1"/>
        <v>EN P703 30</v>
      </c>
      <c r="C3337" s="1" t="str">
        <f t="shared" si="2"/>
        <v>PT P703</v>
      </c>
      <c r="E3337" s="1" t="str">
        <f>IFERROR(__xludf.DUMMYFUNCTION("SPLIT(A:A,"" "",TRUE,TRUE)"),"EN")</f>
        <v>EN</v>
      </c>
      <c r="F3337" s="1" t="str">
        <f>IFERROR(__xludf.DUMMYFUNCTION("""COMPUTED_VALUE"""),"P703")</f>
        <v>P703</v>
      </c>
      <c r="G3337" s="1">
        <f>IFERROR(__xludf.DUMMYFUNCTION("""COMPUTED_VALUE"""),30.0)</f>
        <v>30</v>
      </c>
    </row>
    <row r="3338">
      <c r="A3338" s="1" t="str">
        <f t="shared" si="1"/>
        <v>EN P4798 249</v>
      </c>
      <c r="C3338" s="1" t="str">
        <f t="shared" si="2"/>
        <v>PT P4798</v>
      </c>
      <c r="E3338" s="1" t="str">
        <f>IFERROR(__xludf.DUMMYFUNCTION("SPLIT(A:A,"" "",TRUE,TRUE)"),"EN")</f>
        <v>EN</v>
      </c>
      <c r="F3338" s="1" t="str">
        <f>IFERROR(__xludf.DUMMYFUNCTION("""COMPUTED_VALUE"""),"P4798")</f>
        <v>P4798</v>
      </c>
      <c r="G3338" s="1">
        <f>IFERROR(__xludf.DUMMYFUNCTION("""COMPUTED_VALUE"""),249.0)</f>
        <v>249</v>
      </c>
    </row>
    <row r="3339">
      <c r="A3339" s="1" t="str">
        <f t="shared" si="1"/>
        <v>EN P4078 216</v>
      </c>
      <c r="C3339" s="1" t="str">
        <f t="shared" si="2"/>
        <v>PT P4078</v>
      </c>
      <c r="E3339" s="1" t="str">
        <f>IFERROR(__xludf.DUMMYFUNCTION("SPLIT(A:A,"" "",TRUE,TRUE)"),"EN")</f>
        <v>EN</v>
      </c>
      <c r="F3339" s="1" t="str">
        <f>IFERROR(__xludf.DUMMYFUNCTION("""COMPUTED_VALUE"""),"P4078")</f>
        <v>P4078</v>
      </c>
      <c r="G3339" s="1">
        <f>IFERROR(__xludf.DUMMYFUNCTION("""COMPUTED_VALUE"""),216.0)</f>
        <v>216</v>
      </c>
    </row>
    <row r="3340">
      <c r="A3340" s="1" t="str">
        <f t="shared" si="1"/>
        <v>EN P892 257</v>
      </c>
      <c r="C3340" s="1" t="str">
        <f t="shared" si="2"/>
        <v>PT P892</v>
      </c>
      <c r="E3340" s="1" t="str">
        <f>IFERROR(__xludf.DUMMYFUNCTION("SPLIT(A:A,"" "",TRUE,TRUE)"),"EN")</f>
        <v>EN</v>
      </c>
      <c r="F3340" s="1" t="str">
        <f>IFERROR(__xludf.DUMMYFUNCTION("""COMPUTED_VALUE"""),"P892")</f>
        <v>P892</v>
      </c>
      <c r="G3340" s="1">
        <f>IFERROR(__xludf.DUMMYFUNCTION("""COMPUTED_VALUE"""),257.0)</f>
        <v>257</v>
      </c>
    </row>
    <row r="3341">
      <c r="A3341" s="1" t="str">
        <f t="shared" si="1"/>
        <v>EN P4223 207</v>
      </c>
      <c r="C3341" s="1" t="str">
        <f t="shared" si="2"/>
        <v>PT P4223</v>
      </c>
      <c r="E3341" s="1" t="str">
        <f>IFERROR(__xludf.DUMMYFUNCTION("SPLIT(A:A,"" "",TRUE,TRUE)"),"EN")</f>
        <v>EN</v>
      </c>
      <c r="F3341" s="1" t="str">
        <f>IFERROR(__xludf.DUMMYFUNCTION("""COMPUTED_VALUE"""),"P4223")</f>
        <v>P4223</v>
      </c>
      <c r="G3341" s="1">
        <f>IFERROR(__xludf.DUMMYFUNCTION("""COMPUTED_VALUE"""),207.0)</f>
        <v>207</v>
      </c>
    </row>
    <row r="3342">
      <c r="A3342" s="1" t="str">
        <f t="shared" si="1"/>
        <v>EN P4441 109</v>
      </c>
      <c r="C3342" s="1" t="str">
        <f t="shared" si="2"/>
        <v>PT P4441</v>
      </c>
      <c r="E3342" s="1" t="str">
        <f>IFERROR(__xludf.DUMMYFUNCTION("SPLIT(A:A,"" "",TRUE,TRUE)"),"EN")</f>
        <v>EN</v>
      </c>
      <c r="F3342" s="1" t="str">
        <f>IFERROR(__xludf.DUMMYFUNCTION("""COMPUTED_VALUE"""),"P4441")</f>
        <v>P4441</v>
      </c>
      <c r="G3342" s="1">
        <f>IFERROR(__xludf.DUMMYFUNCTION("""COMPUTED_VALUE"""),109.0)</f>
        <v>109</v>
      </c>
    </row>
    <row r="3343">
      <c r="A3343" s="1" t="str">
        <f t="shared" si="1"/>
        <v>EN P3940 177</v>
      </c>
      <c r="C3343" s="1" t="str">
        <f t="shared" si="2"/>
        <v>PT P3940</v>
      </c>
      <c r="E3343" s="1" t="str">
        <f>IFERROR(__xludf.DUMMYFUNCTION("SPLIT(A:A,"" "",TRUE,TRUE)"),"EN")</f>
        <v>EN</v>
      </c>
      <c r="F3343" s="1" t="str">
        <f>IFERROR(__xludf.DUMMYFUNCTION("""COMPUTED_VALUE"""),"P3940")</f>
        <v>P3940</v>
      </c>
      <c r="G3343" s="1">
        <f>IFERROR(__xludf.DUMMYFUNCTION("""COMPUTED_VALUE"""),177.0)</f>
        <v>177</v>
      </c>
    </row>
    <row r="3344">
      <c r="A3344" s="1" t="str">
        <f t="shared" si="1"/>
        <v>EN P4796 107</v>
      </c>
      <c r="C3344" s="1" t="str">
        <f t="shared" si="2"/>
        <v>PT P4796</v>
      </c>
      <c r="E3344" s="1" t="str">
        <f>IFERROR(__xludf.DUMMYFUNCTION("SPLIT(A:A,"" "",TRUE,TRUE)"),"EN")</f>
        <v>EN</v>
      </c>
      <c r="F3344" s="1" t="str">
        <f>IFERROR(__xludf.DUMMYFUNCTION("""COMPUTED_VALUE"""),"P4796")</f>
        <v>P4796</v>
      </c>
      <c r="G3344" s="1">
        <f>IFERROR(__xludf.DUMMYFUNCTION("""COMPUTED_VALUE"""),107.0)</f>
        <v>107</v>
      </c>
    </row>
    <row r="3345">
      <c r="A3345" s="1" t="str">
        <f t="shared" si="1"/>
        <v>EN P3088 205</v>
      </c>
      <c r="C3345" s="1" t="str">
        <f t="shared" si="2"/>
        <v>PT P3088</v>
      </c>
      <c r="E3345" s="1" t="str">
        <f>IFERROR(__xludf.DUMMYFUNCTION("SPLIT(A:A,"" "",TRUE,TRUE)"),"EN")</f>
        <v>EN</v>
      </c>
      <c r="F3345" s="1" t="str">
        <f>IFERROR(__xludf.DUMMYFUNCTION("""COMPUTED_VALUE"""),"P3088")</f>
        <v>P3088</v>
      </c>
      <c r="G3345" s="1">
        <f>IFERROR(__xludf.DUMMYFUNCTION("""COMPUTED_VALUE"""),205.0)</f>
        <v>205</v>
      </c>
    </row>
    <row r="3346">
      <c r="A3346" s="1" t="str">
        <f t="shared" si="1"/>
        <v>EN P1786 60</v>
      </c>
      <c r="C3346" s="1" t="str">
        <f t="shared" si="2"/>
        <v>PT P1786</v>
      </c>
      <c r="E3346" s="1" t="str">
        <f>IFERROR(__xludf.DUMMYFUNCTION("SPLIT(A:A,"" "",TRUE,TRUE)"),"EN")</f>
        <v>EN</v>
      </c>
      <c r="F3346" s="1" t="str">
        <f>IFERROR(__xludf.DUMMYFUNCTION("""COMPUTED_VALUE"""),"P1786")</f>
        <v>P1786</v>
      </c>
      <c r="G3346" s="1">
        <f>IFERROR(__xludf.DUMMYFUNCTION("""COMPUTED_VALUE"""),60.0)</f>
        <v>60</v>
      </c>
    </row>
    <row r="3347">
      <c r="A3347" s="1" t="str">
        <f t="shared" si="1"/>
        <v>EN P5401 272</v>
      </c>
      <c r="C3347" s="1" t="str">
        <f t="shared" si="2"/>
        <v>PT P5401</v>
      </c>
      <c r="E3347" s="1" t="str">
        <f>IFERROR(__xludf.DUMMYFUNCTION("SPLIT(A:A,"" "",TRUE,TRUE)"),"EN")</f>
        <v>EN</v>
      </c>
      <c r="F3347" s="1" t="str">
        <f>IFERROR(__xludf.DUMMYFUNCTION("""COMPUTED_VALUE"""),"P5401")</f>
        <v>P5401</v>
      </c>
      <c r="G3347" s="1">
        <f>IFERROR(__xludf.DUMMYFUNCTION("""COMPUTED_VALUE"""),272.0)</f>
        <v>272</v>
      </c>
    </row>
    <row r="3348">
      <c r="A3348" s="1" t="str">
        <f t="shared" si="1"/>
        <v>EN P5866 370</v>
      </c>
      <c r="C3348" s="1" t="str">
        <f t="shared" si="2"/>
        <v>PT P5866</v>
      </c>
      <c r="E3348" s="1" t="str">
        <f>IFERROR(__xludf.DUMMYFUNCTION("SPLIT(A:A,"" "",TRUE,TRUE)"),"EN")</f>
        <v>EN</v>
      </c>
      <c r="F3348" s="1" t="str">
        <f>IFERROR(__xludf.DUMMYFUNCTION("""COMPUTED_VALUE"""),"P5866")</f>
        <v>P5866</v>
      </c>
      <c r="G3348" s="1">
        <f>IFERROR(__xludf.DUMMYFUNCTION("""COMPUTED_VALUE"""),370.0)</f>
        <v>370</v>
      </c>
    </row>
    <row r="3349">
      <c r="A3349" s="1" t="str">
        <f t="shared" si="1"/>
        <v>EN P5181 336</v>
      </c>
      <c r="C3349" s="1" t="str">
        <f t="shared" si="2"/>
        <v>PT P5181</v>
      </c>
      <c r="E3349" s="1" t="str">
        <f>IFERROR(__xludf.DUMMYFUNCTION("SPLIT(A:A,"" "",TRUE,TRUE)"),"EN")</f>
        <v>EN</v>
      </c>
      <c r="F3349" s="1" t="str">
        <f>IFERROR(__xludf.DUMMYFUNCTION("""COMPUTED_VALUE"""),"P5181")</f>
        <v>P5181</v>
      </c>
      <c r="G3349" s="1">
        <f>IFERROR(__xludf.DUMMYFUNCTION("""COMPUTED_VALUE"""),336.0)</f>
        <v>336</v>
      </c>
    </row>
    <row r="3350">
      <c r="A3350" s="1" t="str">
        <f t="shared" si="1"/>
        <v>EN P5040 95</v>
      </c>
      <c r="C3350" s="1" t="str">
        <f t="shared" si="2"/>
        <v>PT P5040</v>
      </c>
      <c r="E3350" s="1" t="str">
        <f>IFERROR(__xludf.DUMMYFUNCTION("SPLIT(A:A,"" "",TRUE,TRUE)"),"EN")</f>
        <v>EN</v>
      </c>
      <c r="F3350" s="1" t="str">
        <f>IFERROR(__xludf.DUMMYFUNCTION("""COMPUTED_VALUE"""),"P5040")</f>
        <v>P5040</v>
      </c>
      <c r="G3350" s="1">
        <f>IFERROR(__xludf.DUMMYFUNCTION("""COMPUTED_VALUE"""),95.0)</f>
        <v>95</v>
      </c>
    </row>
    <row r="3351">
      <c r="A3351" s="1" t="str">
        <f t="shared" si="1"/>
        <v>EN P3319 134</v>
      </c>
      <c r="C3351" s="1" t="str">
        <f t="shared" si="2"/>
        <v>PT P3319</v>
      </c>
      <c r="E3351" s="1" t="str">
        <f>IFERROR(__xludf.DUMMYFUNCTION("SPLIT(A:A,"" "",TRUE,TRUE)"),"EN")</f>
        <v>EN</v>
      </c>
      <c r="F3351" s="1" t="str">
        <f>IFERROR(__xludf.DUMMYFUNCTION("""COMPUTED_VALUE"""),"P3319")</f>
        <v>P3319</v>
      </c>
      <c r="G3351" s="1">
        <f>IFERROR(__xludf.DUMMYFUNCTION("""COMPUTED_VALUE"""),134.0)</f>
        <v>134</v>
      </c>
    </row>
    <row r="3352">
      <c r="A3352" s="1" t="str">
        <f t="shared" si="1"/>
        <v>EN P1467 96</v>
      </c>
      <c r="C3352" s="1" t="str">
        <f t="shared" si="2"/>
        <v>PT P1467</v>
      </c>
      <c r="E3352" s="1" t="str">
        <f>IFERROR(__xludf.DUMMYFUNCTION("SPLIT(A:A,"" "",TRUE,TRUE)"),"EN")</f>
        <v>EN</v>
      </c>
      <c r="F3352" s="1" t="str">
        <f>IFERROR(__xludf.DUMMYFUNCTION("""COMPUTED_VALUE"""),"P1467")</f>
        <v>P1467</v>
      </c>
      <c r="G3352" s="1">
        <f>IFERROR(__xludf.DUMMYFUNCTION("""COMPUTED_VALUE"""),96.0)</f>
        <v>96</v>
      </c>
    </row>
    <row r="3353">
      <c r="A3353" s="1" t="str">
        <f t="shared" si="1"/>
        <v>EN P1690 319</v>
      </c>
      <c r="C3353" s="1" t="str">
        <f t="shared" si="2"/>
        <v>PT P1690</v>
      </c>
      <c r="E3353" s="1" t="str">
        <f>IFERROR(__xludf.DUMMYFUNCTION("SPLIT(A:A,"" "",TRUE,TRUE)"),"EN")</f>
        <v>EN</v>
      </c>
      <c r="F3353" s="1" t="str">
        <f>IFERROR(__xludf.DUMMYFUNCTION("""COMPUTED_VALUE"""),"P1690")</f>
        <v>P1690</v>
      </c>
      <c r="G3353" s="1">
        <f>IFERROR(__xludf.DUMMYFUNCTION("""COMPUTED_VALUE"""),319.0)</f>
        <v>319</v>
      </c>
    </row>
    <row r="3354">
      <c r="A3354" s="1" t="str">
        <f t="shared" si="1"/>
        <v>EN P351 376</v>
      </c>
      <c r="C3354" s="1" t="str">
        <f t="shared" si="2"/>
        <v>PT P351</v>
      </c>
      <c r="E3354" s="1" t="str">
        <f>IFERROR(__xludf.DUMMYFUNCTION("SPLIT(A:A,"" "",TRUE,TRUE)"),"EN")</f>
        <v>EN</v>
      </c>
      <c r="F3354" s="1" t="str">
        <f>IFERROR(__xludf.DUMMYFUNCTION("""COMPUTED_VALUE"""),"P351")</f>
        <v>P351</v>
      </c>
      <c r="G3354" s="1">
        <f>IFERROR(__xludf.DUMMYFUNCTION("""COMPUTED_VALUE"""),376.0)</f>
        <v>376</v>
      </c>
    </row>
    <row r="3355">
      <c r="A3355" s="1" t="str">
        <f t="shared" si="1"/>
        <v>EN P252 273</v>
      </c>
      <c r="C3355" s="1" t="str">
        <f t="shared" si="2"/>
        <v>PT P252</v>
      </c>
      <c r="E3355" s="1" t="str">
        <f>IFERROR(__xludf.DUMMYFUNCTION("SPLIT(A:A,"" "",TRUE,TRUE)"),"EN")</f>
        <v>EN</v>
      </c>
      <c r="F3355" s="1" t="str">
        <f>IFERROR(__xludf.DUMMYFUNCTION("""COMPUTED_VALUE"""),"P252")</f>
        <v>P252</v>
      </c>
      <c r="G3355" s="1">
        <f>IFERROR(__xludf.DUMMYFUNCTION("""COMPUTED_VALUE"""),273.0)</f>
        <v>273</v>
      </c>
    </row>
    <row r="3356">
      <c r="A3356" s="1" t="str">
        <f t="shared" si="1"/>
        <v>EN P2111 300</v>
      </c>
      <c r="C3356" s="1" t="str">
        <f t="shared" si="2"/>
        <v>PT P2111</v>
      </c>
      <c r="E3356" s="1" t="str">
        <f>IFERROR(__xludf.DUMMYFUNCTION("SPLIT(A:A,"" "",TRUE,TRUE)"),"EN")</f>
        <v>EN</v>
      </c>
      <c r="F3356" s="1" t="str">
        <f>IFERROR(__xludf.DUMMYFUNCTION("""COMPUTED_VALUE"""),"P2111")</f>
        <v>P2111</v>
      </c>
      <c r="G3356" s="1">
        <f>IFERROR(__xludf.DUMMYFUNCTION("""COMPUTED_VALUE"""),300.0)</f>
        <v>300</v>
      </c>
    </row>
    <row r="3357">
      <c r="A3357" s="1" t="str">
        <f t="shared" si="1"/>
        <v>EN P2150 340</v>
      </c>
      <c r="C3357" s="1" t="str">
        <f t="shared" si="2"/>
        <v>PT P2150</v>
      </c>
      <c r="E3357" s="1" t="str">
        <f>IFERROR(__xludf.DUMMYFUNCTION("SPLIT(A:A,"" "",TRUE,TRUE)"),"EN")</f>
        <v>EN</v>
      </c>
      <c r="F3357" s="1" t="str">
        <f>IFERROR(__xludf.DUMMYFUNCTION("""COMPUTED_VALUE"""),"P2150")</f>
        <v>P2150</v>
      </c>
      <c r="G3357" s="1">
        <f>IFERROR(__xludf.DUMMYFUNCTION("""COMPUTED_VALUE"""),340.0)</f>
        <v>340</v>
      </c>
    </row>
    <row r="3358">
      <c r="A3358" s="1" t="str">
        <f t="shared" si="1"/>
        <v>EN P5864 256</v>
      </c>
      <c r="C3358" s="1" t="str">
        <f t="shared" si="2"/>
        <v>PT P5864</v>
      </c>
      <c r="E3358" s="1" t="str">
        <f>IFERROR(__xludf.DUMMYFUNCTION("SPLIT(A:A,"" "",TRUE,TRUE)"),"EN")</f>
        <v>EN</v>
      </c>
      <c r="F3358" s="1" t="str">
        <f>IFERROR(__xludf.DUMMYFUNCTION("""COMPUTED_VALUE"""),"P5864")</f>
        <v>P5864</v>
      </c>
      <c r="G3358" s="1">
        <f>IFERROR(__xludf.DUMMYFUNCTION("""COMPUTED_VALUE"""),256.0)</f>
        <v>256</v>
      </c>
    </row>
    <row r="3359">
      <c r="A3359" s="1" t="str">
        <f t="shared" si="1"/>
        <v>EN P2812 337</v>
      </c>
      <c r="C3359" s="1" t="str">
        <f t="shared" si="2"/>
        <v>PT P2812</v>
      </c>
      <c r="E3359" s="1" t="str">
        <f>IFERROR(__xludf.DUMMYFUNCTION("SPLIT(A:A,"" "",TRUE,TRUE)"),"EN")</f>
        <v>EN</v>
      </c>
      <c r="F3359" s="1" t="str">
        <f>IFERROR(__xludf.DUMMYFUNCTION("""COMPUTED_VALUE"""),"P2812")</f>
        <v>P2812</v>
      </c>
      <c r="G3359" s="1">
        <f>IFERROR(__xludf.DUMMYFUNCTION("""COMPUTED_VALUE"""),337.0)</f>
        <v>337</v>
      </c>
    </row>
    <row r="3360">
      <c r="A3360" s="1" t="str">
        <f t="shared" si="1"/>
        <v>EN P53 100</v>
      </c>
      <c r="C3360" s="1" t="str">
        <f t="shared" si="2"/>
        <v>PT P53</v>
      </c>
      <c r="E3360" s="1" t="str">
        <f>IFERROR(__xludf.DUMMYFUNCTION("SPLIT(A:A,"" "",TRUE,TRUE)"),"EN")</f>
        <v>EN</v>
      </c>
      <c r="F3360" s="1" t="str">
        <f>IFERROR(__xludf.DUMMYFUNCTION("""COMPUTED_VALUE"""),"P53")</f>
        <v>P53</v>
      </c>
      <c r="G3360" s="1">
        <f>IFERROR(__xludf.DUMMYFUNCTION("""COMPUTED_VALUE"""),100.0)</f>
        <v>100</v>
      </c>
    </row>
    <row r="3361">
      <c r="A3361" s="1" t="str">
        <f t="shared" si="1"/>
        <v>EN P1338 290</v>
      </c>
      <c r="C3361" s="1" t="str">
        <f t="shared" si="2"/>
        <v>PT P1338</v>
      </c>
      <c r="E3361" s="1" t="str">
        <f>IFERROR(__xludf.DUMMYFUNCTION("SPLIT(A:A,"" "",TRUE,TRUE)"),"EN")</f>
        <v>EN</v>
      </c>
      <c r="F3361" s="1" t="str">
        <f>IFERROR(__xludf.DUMMYFUNCTION("""COMPUTED_VALUE"""),"P1338")</f>
        <v>P1338</v>
      </c>
      <c r="G3361" s="1">
        <f>IFERROR(__xludf.DUMMYFUNCTION("""COMPUTED_VALUE"""),290.0)</f>
        <v>290</v>
      </c>
    </row>
    <row r="3362">
      <c r="A3362" s="1" t="str">
        <f t="shared" si="1"/>
        <v>EN P2446 20</v>
      </c>
      <c r="C3362" s="1" t="str">
        <f t="shared" si="2"/>
        <v>PT P2446</v>
      </c>
      <c r="E3362" s="1" t="str">
        <f>IFERROR(__xludf.DUMMYFUNCTION("SPLIT(A:A,"" "",TRUE,TRUE)"),"EN")</f>
        <v>EN</v>
      </c>
      <c r="F3362" s="1" t="str">
        <f>IFERROR(__xludf.DUMMYFUNCTION("""COMPUTED_VALUE"""),"P2446")</f>
        <v>P2446</v>
      </c>
      <c r="G3362" s="1">
        <f>IFERROR(__xludf.DUMMYFUNCTION("""COMPUTED_VALUE"""),20.0)</f>
        <v>20</v>
      </c>
    </row>
    <row r="3363">
      <c r="A3363" s="1" t="str">
        <f t="shared" si="1"/>
        <v>EN P4547 216</v>
      </c>
      <c r="C3363" s="1" t="str">
        <f t="shared" si="2"/>
        <v>PT P4547</v>
      </c>
      <c r="E3363" s="1" t="str">
        <f>IFERROR(__xludf.DUMMYFUNCTION("SPLIT(A:A,"" "",TRUE,TRUE)"),"EN")</f>
        <v>EN</v>
      </c>
      <c r="F3363" s="1" t="str">
        <f>IFERROR(__xludf.DUMMYFUNCTION("""COMPUTED_VALUE"""),"P4547")</f>
        <v>P4547</v>
      </c>
      <c r="G3363" s="1">
        <f>IFERROR(__xludf.DUMMYFUNCTION("""COMPUTED_VALUE"""),216.0)</f>
        <v>216</v>
      </c>
    </row>
    <row r="3364">
      <c r="A3364" s="1" t="str">
        <f t="shared" si="1"/>
        <v>EN P2908 274</v>
      </c>
      <c r="C3364" s="1" t="str">
        <f t="shared" si="2"/>
        <v>PT P2908</v>
      </c>
      <c r="E3364" s="1" t="str">
        <f>IFERROR(__xludf.DUMMYFUNCTION("SPLIT(A:A,"" "",TRUE,TRUE)"),"EN")</f>
        <v>EN</v>
      </c>
      <c r="F3364" s="1" t="str">
        <f>IFERROR(__xludf.DUMMYFUNCTION("""COMPUTED_VALUE"""),"P2908")</f>
        <v>P2908</v>
      </c>
      <c r="G3364" s="1">
        <f>IFERROR(__xludf.DUMMYFUNCTION("""COMPUTED_VALUE"""),274.0)</f>
        <v>274</v>
      </c>
    </row>
    <row r="3365">
      <c r="A3365" s="1" t="str">
        <f t="shared" si="1"/>
        <v>EN P5761 338</v>
      </c>
      <c r="C3365" s="1" t="str">
        <f t="shared" si="2"/>
        <v>PT P5761</v>
      </c>
      <c r="E3365" s="1" t="str">
        <f>IFERROR(__xludf.DUMMYFUNCTION("SPLIT(A:A,"" "",TRUE,TRUE)"),"EN")</f>
        <v>EN</v>
      </c>
      <c r="F3365" s="1" t="str">
        <f>IFERROR(__xludf.DUMMYFUNCTION("""COMPUTED_VALUE"""),"P5761")</f>
        <v>P5761</v>
      </c>
      <c r="G3365" s="1">
        <f>IFERROR(__xludf.DUMMYFUNCTION("""COMPUTED_VALUE"""),338.0)</f>
        <v>338</v>
      </c>
    </row>
    <row r="3366">
      <c r="A3366" s="1" t="str">
        <f t="shared" si="1"/>
        <v>EN P4143 159</v>
      </c>
      <c r="C3366" s="1" t="str">
        <f t="shared" si="2"/>
        <v>PT P4143</v>
      </c>
      <c r="E3366" s="1" t="str">
        <f>IFERROR(__xludf.DUMMYFUNCTION("SPLIT(A:A,"" "",TRUE,TRUE)"),"EN")</f>
        <v>EN</v>
      </c>
      <c r="F3366" s="1" t="str">
        <f>IFERROR(__xludf.DUMMYFUNCTION("""COMPUTED_VALUE"""),"P4143")</f>
        <v>P4143</v>
      </c>
      <c r="G3366" s="1">
        <f>IFERROR(__xludf.DUMMYFUNCTION("""COMPUTED_VALUE"""),159.0)</f>
        <v>159</v>
      </c>
    </row>
    <row r="3367">
      <c r="A3367" s="1" t="str">
        <f t="shared" si="1"/>
        <v>EN P5821 395</v>
      </c>
      <c r="C3367" s="1" t="str">
        <f t="shared" si="2"/>
        <v>PT P5821</v>
      </c>
      <c r="E3367" s="1" t="str">
        <f>IFERROR(__xludf.DUMMYFUNCTION("SPLIT(A:A,"" "",TRUE,TRUE)"),"EN")</f>
        <v>EN</v>
      </c>
      <c r="F3367" s="1" t="str">
        <f>IFERROR(__xludf.DUMMYFUNCTION("""COMPUTED_VALUE"""),"P5821")</f>
        <v>P5821</v>
      </c>
      <c r="G3367" s="1">
        <f>IFERROR(__xludf.DUMMYFUNCTION("""COMPUTED_VALUE"""),395.0)</f>
        <v>395</v>
      </c>
    </row>
    <row r="3368">
      <c r="A3368" s="1" t="str">
        <f t="shared" si="1"/>
        <v>EN P101 250</v>
      </c>
      <c r="C3368" s="1" t="str">
        <f t="shared" si="2"/>
        <v>PT P101</v>
      </c>
      <c r="E3368" s="1" t="str">
        <f>IFERROR(__xludf.DUMMYFUNCTION("SPLIT(A:A,"" "",TRUE,TRUE)"),"EN")</f>
        <v>EN</v>
      </c>
      <c r="F3368" s="1" t="str">
        <f>IFERROR(__xludf.DUMMYFUNCTION("""COMPUTED_VALUE"""),"P101")</f>
        <v>P101</v>
      </c>
      <c r="G3368" s="1">
        <f>IFERROR(__xludf.DUMMYFUNCTION("""COMPUTED_VALUE"""),250.0)</f>
        <v>250</v>
      </c>
    </row>
    <row r="3369">
      <c r="A3369" s="1" t="str">
        <f t="shared" si="1"/>
        <v>EN P2923 90</v>
      </c>
      <c r="C3369" s="1" t="str">
        <f t="shared" si="2"/>
        <v>PT P2923</v>
      </c>
      <c r="E3369" s="1" t="str">
        <f>IFERROR(__xludf.DUMMYFUNCTION("SPLIT(A:A,"" "",TRUE,TRUE)"),"EN")</f>
        <v>EN</v>
      </c>
      <c r="F3369" s="1" t="str">
        <f>IFERROR(__xludf.DUMMYFUNCTION("""COMPUTED_VALUE"""),"P2923")</f>
        <v>P2923</v>
      </c>
      <c r="G3369" s="1">
        <f>IFERROR(__xludf.DUMMYFUNCTION("""COMPUTED_VALUE"""),90.0)</f>
        <v>90</v>
      </c>
    </row>
    <row r="3370">
      <c r="A3370" s="1" t="str">
        <f t="shared" si="1"/>
        <v>EN P4967 213</v>
      </c>
      <c r="C3370" s="1" t="str">
        <f t="shared" si="2"/>
        <v>PT P4967</v>
      </c>
      <c r="E3370" s="1" t="str">
        <f>IFERROR(__xludf.DUMMYFUNCTION("SPLIT(A:A,"" "",TRUE,TRUE)"),"EN")</f>
        <v>EN</v>
      </c>
      <c r="F3370" s="1" t="str">
        <f>IFERROR(__xludf.DUMMYFUNCTION("""COMPUTED_VALUE"""),"P4967")</f>
        <v>P4967</v>
      </c>
      <c r="G3370" s="1">
        <f>IFERROR(__xludf.DUMMYFUNCTION("""COMPUTED_VALUE"""),213.0)</f>
        <v>213</v>
      </c>
    </row>
    <row r="3371">
      <c r="A3371" s="1" t="str">
        <f t="shared" si="1"/>
        <v>EN P2656 54</v>
      </c>
      <c r="C3371" s="1" t="str">
        <f t="shared" si="2"/>
        <v>PT P2656</v>
      </c>
      <c r="E3371" s="1" t="str">
        <f>IFERROR(__xludf.DUMMYFUNCTION("SPLIT(A:A,"" "",TRUE,TRUE)"),"EN")</f>
        <v>EN</v>
      </c>
      <c r="F3371" s="1" t="str">
        <f>IFERROR(__xludf.DUMMYFUNCTION("""COMPUTED_VALUE"""),"P2656")</f>
        <v>P2656</v>
      </c>
      <c r="G3371" s="1">
        <f>IFERROR(__xludf.DUMMYFUNCTION("""COMPUTED_VALUE"""),54.0)</f>
        <v>54</v>
      </c>
    </row>
    <row r="3372">
      <c r="A3372" s="1" t="str">
        <f t="shared" si="1"/>
        <v>EN P1505 261</v>
      </c>
      <c r="C3372" s="1" t="str">
        <f t="shared" si="2"/>
        <v>PT P1505</v>
      </c>
      <c r="E3372" s="1" t="str">
        <f>IFERROR(__xludf.DUMMYFUNCTION("SPLIT(A:A,"" "",TRUE,TRUE)"),"EN")</f>
        <v>EN</v>
      </c>
      <c r="F3372" s="1" t="str">
        <f>IFERROR(__xludf.DUMMYFUNCTION("""COMPUTED_VALUE"""),"P1505")</f>
        <v>P1505</v>
      </c>
      <c r="G3372" s="1">
        <f>IFERROR(__xludf.DUMMYFUNCTION("""COMPUTED_VALUE"""),261.0)</f>
        <v>261</v>
      </c>
    </row>
    <row r="3373">
      <c r="A3373" s="1" t="str">
        <f t="shared" si="1"/>
        <v>EN P4097 76</v>
      </c>
      <c r="C3373" s="1" t="str">
        <f t="shared" si="2"/>
        <v>PT P4097</v>
      </c>
      <c r="E3373" s="1" t="str">
        <f>IFERROR(__xludf.DUMMYFUNCTION("SPLIT(A:A,"" "",TRUE,TRUE)"),"EN")</f>
        <v>EN</v>
      </c>
      <c r="F3373" s="1" t="str">
        <f>IFERROR(__xludf.DUMMYFUNCTION("""COMPUTED_VALUE"""),"P4097")</f>
        <v>P4097</v>
      </c>
      <c r="G3373" s="1">
        <f>IFERROR(__xludf.DUMMYFUNCTION("""COMPUTED_VALUE"""),76.0)</f>
        <v>76</v>
      </c>
    </row>
    <row r="3374">
      <c r="A3374" s="1" t="str">
        <f t="shared" si="1"/>
        <v>EN P2097 190</v>
      </c>
      <c r="C3374" s="1" t="str">
        <f t="shared" si="2"/>
        <v>PT P2097</v>
      </c>
      <c r="E3374" s="1" t="str">
        <f>IFERROR(__xludf.DUMMYFUNCTION("SPLIT(A:A,"" "",TRUE,TRUE)"),"EN")</f>
        <v>EN</v>
      </c>
      <c r="F3374" s="1" t="str">
        <f>IFERROR(__xludf.DUMMYFUNCTION("""COMPUTED_VALUE"""),"P2097")</f>
        <v>P2097</v>
      </c>
      <c r="G3374" s="1">
        <f>IFERROR(__xludf.DUMMYFUNCTION("""COMPUTED_VALUE"""),190.0)</f>
        <v>190</v>
      </c>
    </row>
    <row r="3375">
      <c r="A3375" s="1" t="str">
        <f t="shared" si="1"/>
        <v>EN P3983 319</v>
      </c>
      <c r="C3375" s="1" t="str">
        <f t="shared" si="2"/>
        <v>PT P3983</v>
      </c>
      <c r="E3375" s="1" t="str">
        <f>IFERROR(__xludf.DUMMYFUNCTION("SPLIT(A:A,"" "",TRUE,TRUE)"),"EN")</f>
        <v>EN</v>
      </c>
      <c r="F3375" s="1" t="str">
        <f>IFERROR(__xludf.DUMMYFUNCTION("""COMPUTED_VALUE"""),"P3983")</f>
        <v>P3983</v>
      </c>
      <c r="G3375" s="1">
        <f>IFERROR(__xludf.DUMMYFUNCTION("""COMPUTED_VALUE"""),319.0)</f>
        <v>319</v>
      </c>
    </row>
    <row r="3376">
      <c r="A3376" s="1" t="str">
        <f t="shared" si="1"/>
        <v>EN P1103 95</v>
      </c>
      <c r="C3376" s="1" t="str">
        <f t="shared" si="2"/>
        <v>PT P1103</v>
      </c>
      <c r="E3376" s="1" t="str">
        <f>IFERROR(__xludf.DUMMYFUNCTION("SPLIT(A:A,"" "",TRUE,TRUE)"),"EN")</f>
        <v>EN</v>
      </c>
      <c r="F3376" s="1" t="str">
        <f>IFERROR(__xludf.DUMMYFUNCTION("""COMPUTED_VALUE"""),"P1103")</f>
        <v>P1103</v>
      </c>
      <c r="G3376" s="1">
        <f>IFERROR(__xludf.DUMMYFUNCTION("""COMPUTED_VALUE"""),95.0)</f>
        <v>95</v>
      </c>
    </row>
    <row r="3377">
      <c r="A3377" s="1" t="str">
        <f t="shared" si="1"/>
        <v>EN P4810 243</v>
      </c>
      <c r="C3377" s="1" t="str">
        <f t="shared" si="2"/>
        <v>PT P4810</v>
      </c>
      <c r="E3377" s="1" t="str">
        <f>IFERROR(__xludf.DUMMYFUNCTION("SPLIT(A:A,"" "",TRUE,TRUE)"),"EN")</f>
        <v>EN</v>
      </c>
      <c r="F3377" s="1" t="str">
        <f>IFERROR(__xludf.DUMMYFUNCTION("""COMPUTED_VALUE"""),"P4810")</f>
        <v>P4810</v>
      </c>
      <c r="G3377" s="1">
        <f>IFERROR(__xludf.DUMMYFUNCTION("""COMPUTED_VALUE"""),243.0)</f>
        <v>243</v>
      </c>
    </row>
    <row r="3378">
      <c r="A3378" s="1" t="str">
        <f t="shared" si="1"/>
        <v>EN P3072 26</v>
      </c>
      <c r="C3378" s="1" t="str">
        <f t="shared" si="2"/>
        <v>PT P3072</v>
      </c>
      <c r="E3378" s="1" t="str">
        <f>IFERROR(__xludf.DUMMYFUNCTION("SPLIT(A:A,"" "",TRUE,TRUE)"),"EN")</f>
        <v>EN</v>
      </c>
      <c r="F3378" s="1" t="str">
        <f>IFERROR(__xludf.DUMMYFUNCTION("""COMPUTED_VALUE"""),"P3072")</f>
        <v>P3072</v>
      </c>
      <c r="G3378" s="1">
        <f>IFERROR(__xludf.DUMMYFUNCTION("""COMPUTED_VALUE"""),26.0)</f>
        <v>26</v>
      </c>
    </row>
    <row r="3379">
      <c r="A3379" s="1" t="str">
        <f t="shared" si="1"/>
        <v>EN P285 163</v>
      </c>
      <c r="C3379" s="1" t="str">
        <f t="shared" si="2"/>
        <v>PT P285</v>
      </c>
      <c r="E3379" s="1" t="str">
        <f>IFERROR(__xludf.DUMMYFUNCTION("SPLIT(A:A,"" "",TRUE,TRUE)"),"EN")</f>
        <v>EN</v>
      </c>
      <c r="F3379" s="1" t="str">
        <f>IFERROR(__xludf.DUMMYFUNCTION("""COMPUTED_VALUE"""),"P285")</f>
        <v>P285</v>
      </c>
      <c r="G3379" s="1">
        <f>IFERROR(__xludf.DUMMYFUNCTION("""COMPUTED_VALUE"""),163.0)</f>
        <v>163</v>
      </c>
    </row>
    <row r="3380">
      <c r="A3380" s="1" t="str">
        <f t="shared" si="1"/>
        <v>EN P1991 355</v>
      </c>
      <c r="C3380" s="1" t="str">
        <f t="shared" si="2"/>
        <v>PT P1991</v>
      </c>
      <c r="E3380" s="1" t="str">
        <f>IFERROR(__xludf.DUMMYFUNCTION("SPLIT(A:A,"" "",TRUE,TRUE)"),"EN")</f>
        <v>EN</v>
      </c>
      <c r="F3380" s="1" t="str">
        <f>IFERROR(__xludf.DUMMYFUNCTION("""COMPUTED_VALUE"""),"P1991")</f>
        <v>P1991</v>
      </c>
      <c r="G3380" s="1">
        <f>IFERROR(__xludf.DUMMYFUNCTION("""COMPUTED_VALUE"""),355.0)</f>
        <v>355</v>
      </c>
    </row>
    <row r="3381">
      <c r="A3381" s="1" t="str">
        <f t="shared" si="1"/>
        <v>EN P2742 166</v>
      </c>
      <c r="C3381" s="1" t="str">
        <f t="shared" si="2"/>
        <v>PT P2742</v>
      </c>
      <c r="E3381" s="1" t="str">
        <f>IFERROR(__xludf.DUMMYFUNCTION("SPLIT(A:A,"" "",TRUE,TRUE)"),"EN")</f>
        <v>EN</v>
      </c>
      <c r="F3381" s="1" t="str">
        <f>IFERROR(__xludf.DUMMYFUNCTION("""COMPUTED_VALUE"""),"P2742")</f>
        <v>P2742</v>
      </c>
      <c r="G3381" s="1">
        <f>IFERROR(__xludf.DUMMYFUNCTION("""COMPUTED_VALUE"""),166.0)</f>
        <v>166</v>
      </c>
    </row>
    <row r="3382">
      <c r="A3382" s="1" t="str">
        <f t="shared" si="1"/>
        <v>EN P4075 261</v>
      </c>
      <c r="C3382" s="1" t="str">
        <f t="shared" si="2"/>
        <v>PT P4075</v>
      </c>
      <c r="E3382" s="1" t="str">
        <f>IFERROR(__xludf.DUMMYFUNCTION("SPLIT(A:A,"" "",TRUE,TRUE)"),"EN")</f>
        <v>EN</v>
      </c>
      <c r="F3382" s="1" t="str">
        <f>IFERROR(__xludf.DUMMYFUNCTION("""COMPUTED_VALUE"""),"P4075")</f>
        <v>P4075</v>
      </c>
      <c r="G3382" s="1">
        <f>IFERROR(__xludf.DUMMYFUNCTION("""COMPUTED_VALUE"""),261.0)</f>
        <v>261</v>
      </c>
    </row>
    <row r="3383">
      <c r="A3383" s="1" t="str">
        <f t="shared" si="1"/>
        <v>EN P68 161</v>
      </c>
      <c r="C3383" s="1" t="str">
        <f t="shared" si="2"/>
        <v>PT P68</v>
      </c>
      <c r="E3383" s="1" t="str">
        <f>IFERROR(__xludf.DUMMYFUNCTION("SPLIT(A:A,"" "",TRUE,TRUE)"),"EN")</f>
        <v>EN</v>
      </c>
      <c r="F3383" s="1" t="str">
        <f>IFERROR(__xludf.DUMMYFUNCTION("""COMPUTED_VALUE"""),"P68")</f>
        <v>P68</v>
      </c>
      <c r="G3383" s="1">
        <f>IFERROR(__xludf.DUMMYFUNCTION("""COMPUTED_VALUE"""),161.0)</f>
        <v>161</v>
      </c>
    </row>
    <row r="3384">
      <c r="A3384" s="1" t="str">
        <f t="shared" si="1"/>
        <v>EN P583 269</v>
      </c>
      <c r="C3384" s="1" t="str">
        <f t="shared" si="2"/>
        <v>PT P583</v>
      </c>
      <c r="E3384" s="1" t="str">
        <f>IFERROR(__xludf.DUMMYFUNCTION("SPLIT(A:A,"" "",TRUE,TRUE)"),"EN")</f>
        <v>EN</v>
      </c>
      <c r="F3384" s="1" t="str">
        <f>IFERROR(__xludf.DUMMYFUNCTION("""COMPUTED_VALUE"""),"P583")</f>
        <v>P583</v>
      </c>
      <c r="G3384" s="1">
        <f>IFERROR(__xludf.DUMMYFUNCTION("""COMPUTED_VALUE"""),269.0)</f>
        <v>269</v>
      </c>
    </row>
    <row r="3385">
      <c r="A3385" s="1" t="str">
        <f t="shared" si="1"/>
        <v>EN P4272 267</v>
      </c>
      <c r="C3385" s="1" t="str">
        <f t="shared" si="2"/>
        <v>PT P4272</v>
      </c>
      <c r="E3385" s="1" t="str">
        <f>IFERROR(__xludf.DUMMYFUNCTION("SPLIT(A:A,"" "",TRUE,TRUE)"),"EN")</f>
        <v>EN</v>
      </c>
      <c r="F3385" s="1" t="str">
        <f>IFERROR(__xludf.DUMMYFUNCTION("""COMPUTED_VALUE"""),"P4272")</f>
        <v>P4272</v>
      </c>
      <c r="G3385" s="1">
        <f>IFERROR(__xludf.DUMMYFUNCTION("""COMPUTED_VALUE"""),267.0)</f>
        <v>267</v>
      </c>
    </row>
    <row r="3386">
      <c r="A3386" s="1" t="str">
        <f t="shared" si="1"/>
        <v>EN P5884 9</v>
      </c>
      <c r="C3386" s="1" t="str">
        <f t="shared" si="2"/>
        <v>PT P5884</v>
      </c>
      <c r="E3386" s="1" t="str">
        <f>IFERROR(__xludf.DUMMYFUNCTION("SPLIT(A:A,"" "",TRUE,TRUE)"),"EN")</f>
        <v>EN</v>
      </c>
      <c r="F3386" s="1" t="str">
        <f>IFERROR(__xludf.DUMMYFUNCTION("""COMPUTED_VALUE"""),"P5884")</f>
        <v>P5884</v>
      </c>
      <c r="G3386" s="1">
        <f>IFERROR(__xludf.DUMMYFUNCTION("""COMPUTED_VALUE"""),9.0)</f>
        <v>9</v>
      </c>
    </row>
    <row r="3387">
      <c r="A3387" s="1" t="str">
        <f t="shared" si="1"/>
        <v>EN P140 199</v>
      </c>
      <c r="C3387" s="1" t="str">
        <f t="shared" si="2"/>
        <v>PT P140</v>
      </c>
      <c r="E3387" s="1" t="str">
        <f>IFERROR(__xludf.DUMMYFUNCTION("SPLIT(A:A,"" "",TRUE,TRUE)"),"EN")</f>
        <v>EN</v>
      </c>
      <c r="F3387" s="1" t="str">
        <f>IFERROR(__xludf.DUMMYFUNCTION("""COMPUTED_VALUE"""),"P140")</f>
        <v>P140</v>
      </c>
      <c r="G3387" s="1">
        <f>IFERROR(__xludf.DUMMYFUNCTION("""COMPUTED_VALUE"""),199.0)</f>
        <v>199</v>
      </c>
    </row>
    <row r="3388">
      <c r="A3388" s="1" t="str">
        <f t="shared" si="1"/>
        <v>EN P3330 166</v>
      </c>
      <c r="C3388" s="1" t="str">
        <f t="shared" si="2"/>
        <v>PT P3330</v>
      </c>
      <c r="E3388" s="1" t="str">
        <f>IFERROR(__xludf.DUMMYFUNCTION("SPLIT(A:A,"" "",TRUE,TRUE)"),"EN")</f>
        <v>EN</v>
      </c>
      <c r="F3388" s="1" t="str">
        <f>IFERROR(__xludf.DUMMYFUNCTION("""COMPUTED_VALUE"""),"P3330")</f>
        <v>P3330</v>
      </c>
      <c r="G3388" s="1">
        <f>IFERROR(__xludf.DUMMYFUNCTION("""COMPUTED_VALUE"""),166.0)</f>
        <v>166</v>
      </c>
    </row>
    <row r="3389">
      <c r="A3389" s="1" t="str">
        <f t="shared" si="1"/>
        <v>EN P352 171</v>
      </c>
      <c r="C3389" s="1" t="str">
        <f t="shared" si="2"/>
        <v>PT P352</v>
      </c>
      <c r="E3389" s="1" t="str">
        <f>IFERROR(__xludf.DUMMYFUNCTION("SPLIT(A:A,"" "",TRUE,TRUE)"),"EN")</f>
        <v>EN</v>
      </c>
      <c r="F3389" s="1" t="str">
        <f>IFERROR(__xludf.DUMMYFUNCTION("""COMPUTED_VALUE"""),"P352")</f>
        <v>P352</v>
      </c>
      <c r="G3389" s="1">
        <f>IFERROR(__xludf.DUMMYFUNCTION("""COMPUTED_VALUE"""),171.0)</f>
        <v>171</v>
      </c>
    </row>
    <row r="3390">
      <c r="A3390" s="1" t="str">
        <f t="shared" si="1"/>
        <v>EN P3584 398</v>
      </c>
      <c r="C3390" s="1" t="str">
        <f t="shared" si="2"/>
        <v>PT P3584</v>
      </c>
      <c r="E3390" s="1" t="str">
        <f>IFERROR(__xludf.DUMMYFUNCTION("SPLIT(A:A,"" "",TRUE,TRUE)"),"EN")</f>
        <v>EN</v>
      </c>
      <c r="F3390" s="1" t="str">
        <f>IFERROR(__xludf.DUMMYFUNCTION("""COMPUTED_VALUE"""),"P3584")</f>
        <v>P3584</v>
      </c>
      <c r="G3390" s="1">
        <f>IFERROR(__xludf.DUMMYFUNCTION("""COMPUTED_VALUE"""),398.0)</f>
        <v>398</v>
      </c>
    </row>
    <row r="3391">
      <c r="A3391" s="1" t="str">
        <f t="shared" si="1"/>
        <v>EN P3151 138</v>
      </c>
      <c r="C3391" s="1" t="str">
        <f t="shared" si="2"/>
        <v>PT P3151</v>
      </c>
      <c r="E3391" s="1" t="str">
        <f>IFERROR(__xludf.DUMMYFUNCTION("SPLIT(A:A,"" "",TRUE,TRUE)"),"EN")</f>
        <v>EN</v>
      </c>
      <c r="F3391" s="1" t="str">
        <f>IFERROR(__xludf.DUMMYFUNCTION("""COMPUTED_VALUE"""),"P3151")</f>
        <v>P3151</v>
      </c>
      <c r="G3391" s="1">
        <f>IFERROR(__xludf.DUMMYFUNCTION("""COMPUTED_VALUE"""),138.0)</f>
        <v>138</v>
      </c>
    </row>
    <row r="3392">
      <c r="A3392" s="1" t="str">
        <f t="shared" si="1"/>
        <v>EN P817 56</v>
      </c>
      <c r="C3392" s="1" t="str">
        <f t="shared" si="2"/>
        <v>PT P817</v>
      </c>
      <c r="E3392" s="1" t="str">
        <f>IFERROR(__xludf.DUMMYFUNCTION("SPLIT(A:A,"" "",TRUE,TRUE)"),"EN")</f>
        <v>EN</v>
      </c>
      <c r="F3392" s="1" t="str">
        <f>IFERROR(__xludf.DUMMYFUNCTION("""COMPUTED_VALUE"""),"P817")</f>
        <v>P817</v>
      </c>
      <c r="G3392" s="1">
        <f>IFERROR(__xludf.DUMMYFUNCTION("""COMPUTED_VALUE"""),56.0)</f>
        <v>56</v>
      </c>
    </row>
    <row r="3393">
      <c r="A3393" s="1" t="str">
        <f t="shared" si="1"/>
        <v>EN P1950 52</v>
      </c>
      <c r="C3393" s="1" t="str">
        <f t="shared" si="2"/>
        <v>PT P1950</v>
      </c>
      <c r="E3393" s="1" t="str">
        <f>IFERROR(__xludf.DUMMYFUNCTION("SPLIT(A:A,"" "",TRUE,TRUE)"),"EN")</f>
        <v>EN</v>
      </c>
      <c r="F3393" s="1" t="str">
        <f>IFERROR(__xludf.DUMMYFUNCTION("""COMPUTED_VALUE"""),"P1950")</f>
        <v>P1950</v>
      </c>
      <c r="G3393" s="1">
        <f>IFERROR(__xludf.DUMMYFUNCTION("""COMPUTED_VALUE"""),52.0)</f>
        <v>52</v>
      </c>
    </row>
    <row r="3394">
      <c r="A3394" s="1" t="str">
        <f t="shared" si="1"/>
        <v>EN P1609 168</v>
      </c>
      <c r="C3394" s="1" t="str">
        <f t="shared" si="2"/>
        <v>PT P1609</v>
      </c>
      <c r="E3394" s="1" t="str">
        <f>IFERROR(__xludf.DUMMYFUNCTION("SPLIT(A:A,"" "",TRUE,TRUE)"),"EN")</f>
        <v>EN</v>
      </c>
      <c r="F3394" s="1" t="str">
        <f>IFERROR(__xludf.DUMMYFUNCTION("""COMPUTED_VALUE"""),"P1609")</f>
        <v>P1609</v>
      </c>
      <c r="G3394" s="1">
        <f>IFERROR(__xludf.DUMMYFUNCTION("""COMPUTED_VALUE"""),168.0)</f>
        <v>168</v>
      </c>
    </row>
    <row r="3395">
      <c r="A3395" s="1" t="str">
        <f t="shared" si="1"/>
        <v>EN P5355 141</v>
      </c>
      <c r="C3395" s="1" t="str">
        <f t="shared" si="2"/>
        <v>PT P5355</v>
      </c>
      <c r="E3395" s="1" t="str">
        <f>IFERROR(__xludf.DUMMYFUNCTION("SPLIT(A:A,"" "",TRUE,TRUE)"),"EN")</f>
        <v>EN</v>
      </c>
      <c r="F3395" s="1" t="str">
        <f>IFERROR(__xludf.DUMMYFUNCTION("""COMPUTED_VALUE"""),"P5355")</f>
        <v>P5355</v>
      </c>
      <c r="G3395" s="1">
        <f>IFERROR(__xludf.DUMMYFUNCTION("""COMPUTED_VALUE"""),141.0)</f>
        <v>141</v>
      </c>
    </row>
    <row r="3396">
      <c r="A3396" s="1" t="str">
        <f t="shared" si="1"/>
        <v>EN P5536 226</v>
      </c>
      <c r="C3396" s="1" t="str">
        <f t="shared" si="2"/>
        <v>PT P5536</v>
      </c>
      <c r="E3396" s="1" t="str">
        <f>IFERROR(__xludf.DUMMYFUNCTION("SPLIT(A:A,"" "",TRUE,TRUE)"),"EN")</f>
        <v>EN</v>
      </c>
      <c r="F3396" s="1" t="str">
        <f>IFERROR(__xludf.DUMMYFUNCTION("""COMPUTED_VALUE"""),"P5536")</f>
        <v>P5536</v>
      </c>
      <c r="G3396" s="1">
        <f>IFERROR(__xludf.DUMMYFUNCTION("""COMPUTED_VALUE"""),226.0)</f>
        <v>226</v>
      </c>
    </row>
    <row r="3397">
      <c r="A3397" s="1" t="str">
        <f t="shared" si="1"/>
        <v>EN P4750 131</v>
      </c>
      <c r="C3397" s="1" t="str">
        <f t="shared" si="2"/>
        <v>PT P4750</v>
      </c>
      <c r="E3397" s="1" t="str">
        <f>IFERROR(__xludf.DUMMYFUNCTION("SPLIT(A:A,"" "",TRUE,TRUE)"),"EN")</f>
        <v>EN</v>
      </c>
      <c r="F3397" s="1" t="str">
        <f>IFERROR(__xludf.DUMMYFUNCTION("""COMPUTED_VALUE"""),"P4750")</f>
        <v>P4750</v>
      </c>
      <c r="G3397" s="1">
        <f>IFERROR(__xludf.DUMMYFUNCTION("""COMPUTED_VALUE"""),131.0)</f>
        <v>131</v>
      </c>
    </row>
    <row r="3398">
      <c r="A3398" s="1" t="str">
        <f t="shared" si="1"/>
        <v>EN P5229 176</v>
      </c>
      <c r="C3398" s="1" t="str">
        <f t="shared" si="2"/>
        <v>PT P5229</v>
      </c>
      <c r="E3398" s="1" t="str">
        <f>IFERROR(__xludf.DUMMYFUNCTION("SPLIT(A:A,"" "",TRUE,TRUE)"),"EN")</f>
        <v>EN</v>
      </c>
      <c r="F3398" s="1" t="str">
        <f>IFERROR(__xludf.DUMMYFUNCTION("""COMPUTED_VALUE"""),"P5229")</f>
        <v>P5229</v>
      </c>
      <c r="G3398" s="1">
        <f>IFERROR(__xludf.DUMMYFUNCTION("""COMPUTED_VALUE"""),176.0)</f>
        <v>176</v>
      </c>
    </row>
    <row r="3399">
      <c r="A3399" s="1" t="str">
        <f t="shared" si="1"/>
        <v>EN P5056 248</v>
      </c>
      <c r="C3399" s="1" t="str">
        <f t="shared" si="2"/>
        <v>PT P5056</v>
      </c>
      <c r="E3399" s="1" t="str">
        <f>IFERROR(__xludf.DUMMYFUNCTION("SPLIT(A:A,"" "",TRUE,TRUE)"),"EN")</f>
        <v>EN</v>
      </c>
      <c r="F3399" s="1" t="str">
        <f>IFERROR(__xludf.DUMMYFUNCTION("""COMPUTED_VALUE"""),"P5056")</f>
        <v>P5056</v>
      </c>
      <c r="G3399" s="1">
        <f>IFERROR(__xludf.DUMMYFUNCTION("""COMPUTED_VALUE"""),248.0)</f>
        <v>248</v>
      </c>
    </row>
    <row r="3400">
      <c r="A3400" s="1" t="str">
        <f t="shared" si="1"/>
        <v>EN P3216 290</v>
      </c>
      <c r="C3400" s="1" t="str">
        <f t="shared" si="2"/>
        <v>PT P3216</v>
      </c>
      <c r="E3400" s="1" t="str">
        <f>IFERROR(__xludf.DUMMYFUNCTION("SPLIT(A:A,"" "",TRUE,TRUE)"),"EN")</f>
        <v>EN</v>
      </c>
      <c r="F3400" s="1" t="str">
        <f>IFERROR(__xludf.DUMMYFUNCTION("""COMPUTED_VALUE"""),"P3216")</f>
        <v>P3216</v>
      </c>
      <c r="G3400" s="1">
        <f>IFERROR(__xludf.DUMMYFUNCTION("""COMPUTED_VALUE"""),290.0)</f>
        <v>290</v>
      </c>
    </row>
    <row r="3401">
      <c r="A3401" s="1" t="str">
        <f t="shared" si="1"/>
        <v>EN P331 374</v>
      </c>
      <c r="C3401" s="1" t="str">
        <f t="shared" si="2"/>
        <v>PT P331</v>
      </c>
      <c r="E3401" s="1" t="str">
        <f>IFERROR(__xludf.DUMMYFUNCTION("SPLIT(A:A,"" "",TRUE,TRUE)"),"EN")</f>
        <v>EN</v>
      </c>
      <c r="F3401" s="1" t="str">
        <f>IFERROR(__xludf.DUMMYFUNCTION("""COMPUTED_VALUE"""),"P331")</f>
        <v>P331</v>
      </c>
      <c r="G3401" s="1">
        <f>IFERROR(__xludf.DUMMYFUNCTION("""COMPUTED_VALUE"""),374.0)</f>
        <v>374</v>
      </c>
    </row>
    <row r="3402">
      <c r="A3402" s="1" t="str">
        <f t="shared" si="1"/>
        <v>EN P1036 119</v>
      </c>
      <c r="C3402" s="1" t="str">
        <f t="shared" si="2"/>
        <v>PT P1036</v>
      </c>
      <c r="E3402" s="1" t="str">
        <f>IFERROR(__xludf.DUMMYFUNCTION("SPLIT(A:A,"" "",TRUE,TRUE)"),"EN")</f>
        <v>EN</v>
      </c>
      <c r="F3402" s="1" t="str">
        <f>IFERROR(__xludf.DUMMYFUNCTION("""COMPUTED_VALUE"""),"P1036")</f>
        <v>P1036</v>
      </c>
      <c r="G3402" s="1">
        <f>IFERROR(__xludf.DUMMYFUNCTION("""COMPUTED_VALUE"""),119.0)</f>
        <v>119</v>
      </c>
    </row>
    <row r="3403">
      <c r="A3403" s="1" t="str">
        <f t="shared" si="1"/>
        <v>EN P5700 125</v>
      </c>
      <c r="C3403" s="1" t="str">
        <f t="shared" si="2"/>
        <v>PT P5700</v>
      </c>
      <c r="E3403" s="1" t="str">
        <f>IFERROR(__xludf.DUMMYFUNCTION("SPLIT(A:A,"" "",TRUE,TRUE)"),"EN")</f>
        <v>EN</v>
      </c>
      <c r="F3403" s="1" t="str">
        <f>IFERROR(__xludf.DUMMYFUNCTION("""COMPUTED_VALUE"""),"P5700")</f>
        <v>P5700</v>
      </c>
      <c r="G3403" s="1">
        <f>IFERROR(__xludf.DUMMYFUNCTION("""COMPUTED_VALUE"""),125.0)</f>
        <v>125</v>
      </c>
    </row>
    <row r="3404">
      <c r="A3404" s="1" t="str">
        <f t="shared" si="1"/>
        <v>EN P5000 14</v>
      </c>
      <c r="C3404" s="1" t="str">
        <f t="shared" si="2"/>
        <v>PT P5000</v>
      </c>
      <c r="E3404" s="1" t="str">
        <f>IFERROR(__xludf.DUMMYFUNCTION("SPLIT(A:A,"" "",TRUE,TRUE)"),"EN")</f>
        <v>EN</v>
      </c>
      <c r="F3404" s="1" t="str">
        <f>IFERROR(__xludf.DUMMYFUNCTION("""COMPUTED_VALUE"""),"P5000")</f>
        <v>P5000</v>
      </c>
      <c r="G3404" s="1">
        <f>IFERROR(__xludf.DUMMYFUNCTION("""COMPUTED_VALUE"""),14.0)</f>
        <v>14</v>
      </c>
    </row>
    <row r="3405">
      <c r="A3405" s="1" t="str">
        <f t="shared" si="1"/>
        <v>EN P2541 125</v>
      </c>
      <c r="C3405" s="1" t="str">
        <f t="shared" si="2"/>
        <v>PT P2541</v>
      </c>
      <c r="E3405" s="1" t="str">
        <f>IFERROR(__xludf.DUMMYFUNCTION("SPLIT(A:A,"" "",TRUE,TRUE)"),"EN")</f>
        <v>EN</v>
      </c>
      <c r="F3405" s="1" t="str">
        <f>IFERROR(__xludf.DUMMYFUNCTION("""COMPUTED_VALUE"""),"P2541")</f>
        <v>P2541</v>
      </c>
      <c r="G3405" s="1">
        <f>IFERROR(__xludf.DUMMYFUNCTION("""COMPUTED_VALUE"""),125.0)</f>
        <v>125</v>
      </c>
    </row>
    <row r="3406">
      <c r="A3406" s="1" t="str">
        <f t="shared" si="1"/>
        <v>EN P540 26</v>
      </c>
      <c r="C3406" s="1" t="str">
        <f t="shared" si="2"/>
        <v>PT P540</v>
      </c>
      <c r="E3406" s="1" t="str">
        <f>IFERROR(__xludf.DUMMYFUNCTION("SPLIT(A:A,"" "",TRUE,TRUE)"),"EN")</f>
        <v>EN</v>
      </c>
      <c r="F3406" s="1" t="str">
        <f>IFERROR(__xludf.DUMMYFUNCTION("""COMPUTED_VALUE"""),"P540")</f>
        <v>P540</v>
      </c>
      <c r="G3406" s="1">
        <f>IFERROR(__xludf.DUMMYFUNCTION("""COMPUTED_VALUE"""),26.0)</f>
        <v>26</v>
      </c>
    </row>
    <row r="3407">
      <c r="A3407" s="1" t="str">
        <f t="shared" si="1"/>
        <v>EN P1072 369</v>
      </c>
      <c r="C3407" s="1" t="str">
        <f t="shared" si="2"/>
        <v>PT P1072</v>
      </c>
      <c r="E3407" s="1" t="str">
        <f>IFERROR(__xludf.DUMMYFUNCTION("SPLIT(A:A,"" "",TRUE,TRUE)"),"EN")</f>
        <v>EN</v>
      </c>
      <c r="F3407" s="1" t="str">
        <f>IFERROR(__xludf.DUMMYFUNCTION("""COMPUTED_VALUE"""),"P1072")</f>
        <v>P1072</v>
      </c>
      <c r="G3407" s="1">
        <f>IFERROR(__xludf.DUMMYFUNCTION("""COMPUTED_VALUE"""),369.0)</f>
        <v>369</v>
      </c>
    </row>
    <row r="3408">
      <c r="A3408" s="1" t="str">
        <f t="shared" si="1"/>
        <v>EN P5347 150</v>
      </c>
      <c r="C3408" s="1" t="str">
        <f t="shared" si="2"/>
        <v>PT P5347</v>
      </c>
      <c r="E3408" s="1" t="str">
        <f>IFERROR(__xludf.DUMMYFUNCTION("SPLIT(A:A,"" "",TRUE,TRUE)"),"EN")</f>
        <v>EN</v>
      </c>
      <c r="F3408" s="1" t="str">
        <f>IFERROR(__xludf.DUMMYFUNCTION("""COMPUTED_VALUE"""),"P5347")</f>
        <v>P5347</v>
      </c>
      <c r="G3408" s="1">
        <f>IFERROR(__xludf.DUMMYFUNCTION("""COMPUTED_VALUE"""),150.0)</f>
        <v>150</v>
      </c>
    </row>
    <row r="3409">
      <c r="A3409" s="1" t="str">
        <f t="shared" si="1"/>
        <v>EN P5255 358</v>
      </c>
      <c r="C3409" s="1" t="str">
        <f t="shared" si="2"/>
        <v>PT P5255</v>
      </c>
      <c r="E3409" s="1" t="str">
        <f>IFERROR(__xludf.DUMMYFUNCTION("SPLIT(A:A,"" "",TRUE,TRUE)"),"EN")</f>
        <v>EN</v>
      </c>
      <c r="F3409" s="1" t="str">
        <f>IFERROR(__xludf.DUMMYFUNCTION("""COMPUTED_VALUE"""),"P5255")</f>
        <v>P5255</v>
      </c>
      <c r="G3409" s="1">
        <f>IFERROR(__xludf.DUMMYFUNCTION("""COMPUTED_VALUE"""),358.0)</f>
        <v>358</v>
      </c>
    </row>
    <row r="3410">
      <c r="A3410" s="1" t="str">
        <f t="shared" si="1"/>
        <v>EN P446 2</v>
      </c>
      <c r="C3410" s="1" t="str">
        <f t="shared" si="2"/>
        <v>PT P446</v>
      </c>
      <c r="E3410" s="1" t="str">
        <f>IFERROR(__xludf.DUMMYFUNCTION("SPLIT(A:A,"" "",TRUE,TRUE)"),"EN")</f>
        <v>EN</v>
      </c>
      <c r="F3410" s="1" t="str">
        <f>IFERROR(__xludf.DUMMYFUNCTION("""COMPUTED_VALUE"""),"P446")</f>
        <v>P446</v>
      </c>
      <c r="G3410" s="1">
        <f>IFERROR(__xludf.DUMMYFUNCTION("""COMPUTED_VALUE"""),2.0)</f>
        <v>2</v>
      </c>
    </row>
    <row r="3411">
      <c r="A3411" s="1" t="str">
        <f t="shared" si="1"/>
        <v>EN P3559 71</v>
      </c>
      <c r="C3411" s="1" t="str">
        <f t="shared" si="2"/>
        <v>PT P3559</v>
      </c>
      <c r="E3411" s="1" t="str">
        <f>IFERROR(__xludf.DUMMYFUNCTION("SPLIT(A:A,"" "",TRUE,TRUE)"),"EN")</f>
        <v>EN</v>
      </c>
      <c r="F3411" s="1" t="str">
        <f>IFERROR(__xludf.DUMMYFUNCTION("""COMPUTED_VALUE"""),"P3559")</f>
        <v>P3559</v>
      </c>
      <c r="G3411" s="1">
        <f>IFERROR(__xludf.DUMMYFUNCTION("""COMPUTED_VALUE"""),71.0)</f>
        <v>71</v>
      </c>
    </row>
    <row r="3412">
      <c r="A3412" s="1" t="str">
        <f t="shared" si="1"/>
        <v>EN P5963 390</v>
      </c>
      <c r="C3412" s="1" t="str">
        <f t="shared" si="2"/>
        <v>PT P5963</v>
      </c>
      <c r="E3412" s="1" t="str">
        <f>IFERROR(__xludf.DUMMYFUNCTION("SPLIT(A:A,"" "",TRUE,TRUE)"),"EN")</f>
        <v>EN</v>
      </c>
      <c r="F3412" s="1" t="str">
        <f>IFERROR(__xludf.DUMMYFUNCTION("""COMPUTED_VALUE"""),"P5963")</f>
        <v>P5963</v>
      </c>
      <c r="G3412" s="1">
        <f>IFERROR(__xludf.DUMMYFUNCTION("""COMPUTED_VALUE"""),390.0)</f>
        <v>390</v>
      </c>
    </row>
    <row r="3413">
      <c r="A3413" s="1" t="str">
        <f t="shared" si="1"/>
        <v>EN P5259 68</v>
      </c>
      <c r="C3413" s="1" t="str">
        <f t="shared" si="2"/>
        <v>PT P5259</v>
      </c>
      <c r="E3413" s="1" t="str">
        <f>IFERROR(__xludf.DUMMYFUNCTION("SPLIT(A:A,"" "",TRUE,TRUE)"),"EN")</f>
        <v>EN</v>
      </c>
      <c r="F3413" s="1" t="str">
        <f>IFERROR(__xludf.DUMMYFUNCTION("""COMPUTED_VALUE"""),"P5259")</f>
        <v>P5259</v>
      </c>
      <c r="G3413" s="1">
        <f>IFERROR(__xludf.DUMMYFUNCTION("""COMPUTED_VALUE"""),68.0)</f>
        <v>68</v>
      </c>
    </row>
    <row r="3414">
      <c r="A3414" s="1" t="str">
        <f t="shared" si="1"/>
        <v>EN P2704 210</v>
      </c>
      <c r="C3414" s="1" t="str">
        <f t="shared" si="2"/>
        <v>PT P2704</v>
      </c>
      <c r="E3414" s="1" t="str">
        <f>IFERROR(__xludf.DUMMYFUNCTION("SPLIT(A:A,"" "",TRUE,TRUE)"),"EN")</f>
        <v>EN</v>
      </c>
      <c r="F3414" s="1" t="str">
        <f>IFERROR(__xludf.DUMMYFUNCTION("""COMPUTED_VALUE"""),"P2704")</f>
        <v>P2704</v>
      </c>
      <c r="G3414" s="1">
        <f>IFERROR(__xludf.DUMMYFUNCTION("""COMPUTED_VALUE"""),210.0)</f>
        <v>210</v>
      </c>
    </row>
    <row r="3415">
      <c r="A3415" s="1" t="str">
        <f t="shared" si="1"/>
        <v>EN P3944 257</v>
      </c>
      <c r="C3415" s="1" t="str">
        <f t="shared" si="2"/>
        <v>PT P3944</v>
      </c>
      <c r="E3415" s="1" t="str">
        <f>IFERROR(__xludf.DUMMYFUNCTION("SPLIT(A:A,"" "",TRUE,TRUE)"),"EN")</f>
        <v>EN</v>
      </c>
      <c r="F3415" s="1" t="str">
        <f>IFERROR(__xludf.DUMMYFUNCTION("""COMPUTED_VALUE"""),"P3944")</f>
        <v>P3944</v>
      </c>
      <c r="G3415" s="1">
        <f>IFERROR(__xludf.DUMMYFUNCTION("""COMPUTED_VALUE"""),257.0)</f>
        <v>257</v>
      </c>
    </row>
    <row r="3416">
      <c r="A3416" s="1" t="str">
        <f t="shared" si="1"/>
        <v>EN P3611 85</v>
      </c>
      <c r="C3416" s="1" t="str">
        <f t="shared" si="2"/>
        <v>PT P3611</v>
      </c>
      <c r="E3416" s="1" t="str">
        <f>IFERROR(__xludf.DUMMYFUNCTION("SPLIT(A:A,"" "",TRUE,TRUE)"),"EN")</f>
        <v>EN</v>
      </c>
      <c r="F3416" s="1" t="str">
        <f>IFERROR(__xludf.DUMMYFUNCTION("""COMPUTED_VALUE"""),"P3611")</f>
        <v>P3611</v>
      </c>
      <c r="G3416" s="1">
        <f>IFERROR(__xludf.DUMMYFUNCTION("""COMPUTED_VALUE"""),85.0)</f>
        <v>85</v>
      </c>
    </row>
    <row r="3417">
      <c r="A3417" s="1" t="str">
        <f t="shared" si="1"/>
        <v>EN P3441 71</v>
      </c>
      <c r="C3417" s="1" t="str">
        <f t="shared" si="2"/>
        <v>PT P3441</v>
      </c>
      <c r="E3417" s="1" t="str">
        <f>IFERROR(__xludf.DUMMYFUNCTION("SPLIT(A:A,"" "",TRUE,TRUE)"),"EN")</f>
        <v>EN</v>
      </c>
      <c r="F3417" s="1" t="str">
        <f>IFERROR(__xludf.DUMMYFUNCTION("""COMPUTED_VALUE"""),"P3441")</f>
        <v>P3441</v>
      </c>
      <c r="G3417" s="1">
        <f>IFERROR(__xludf.DUMMYFUNCTION("""COMPUTED_VALUE"""),71.0)</f>
        <v>71</v>
      </c>
    </row>
    <row r="3418">
      <c r="A3418" s="1" t="str">
        <f t="shared" si="1"/>
        <v>EN P4917 355</v>
      </c>
      <c r="C3418" s="1" t="str">
        <f t="shared" si="2"/>
        <v>PT P4917</v>
      </c>
      <c r="E3418" s="1" t="str">
        <f>IFERROR(__xludf.DUMMYFUNCTION("SPLIT(A:A,"" "",TRUE,TRUE)"),"EN")</f>
        <v>EN</v>
      </c>
      <c r="F3418" s="1" t="str">
        <f>IFERROR(__xludf.DUMMYFUNCTION("""COMPUTED_VALUE"""),"P4917")</f>
        <v>P4917</v>
      </c>
      <c r="G3418" s="1">
        <f>IFERROR(__xludf.DUMMYFUNCTION("""COMPUTED_VALUE"""),355.0)</f>
        <v>355</v>
      </c>
    </row>
    <row r="3419">
      <c r="A3419" s="1" t="str">
        <f t="shared" si="1"/>
        <v>EN P4684 87</v>
      </c>
      <c r="C3419" s="1" t="str">
        <f t="shared" si="2"/>
        <v>PT P4684</v>
      </c>
      <c r="E3419" s="1" t="str">
        <f>IFERROR(__xludf.DUMMYFUNCTION("SPLIT(A:A,"" "",TRUE,TRUE)"),"EN")</f>
        <v>EN</v>
      </c>
      <c r="F3419" s="1" t="str">
        <f>IFERROR(__xludf.DUMMYFUNCTION("""COMPUTED_VALUE"""),"P4684")</f>
        <v>P4684</v>
      </c>
      <c r="G3419" s="1">
        <f>IFERROR(__xludf.DUMMYFUNCTION("""COMPUTED_VALUE"""),87.0)</f>
        <v>87</v>
      </c>
    </row>
    <row r="3420">
      <c r="A3420" s="1" t="str">
        <f t="shared" si="1"/>
        <v>EN P3141 243</v>
      </c>
      <c r="C3420" s="1" t="str">
        <f t="shared" si="2"/>
        <v>PT P3141</v>
      </c>
      <c r="E3420" s="1" t="str">
        <f>IFERROR(__xludf.DUMMYFUNCTION("SPLIT(A:A,"" "",TRUE,TRUE)"),"EN")</f>
        <v>EN</v>
      </c>
      <c r="F3420" s="1" t="str">
        <f>IFERROR(__xludf.DUMMYFUNCTION("""COMPUTED_VALUE"""),"P3141")</f>
        <v>P3141</v>
      </c>
      <c r="G3420" s="1">
        <f>IFERROR(__xludf.DUMMYFUNCTION("""COMPUTED_VALUE"""),243.0)</f>
        <v>243</v>
      </c>
    </row>
    <row r="3421">
      <c r="A3421" s="1" t="str">
        <f t="shared" si="1"/>
        <v>EN P1025 358</v>
      </c>
      <c r="C3421" s="1" t="str">
        <f t="shared" si="2"/>
        <v>PT P1025</v>
      </c>
      <c r="E3421" s="1" t="str">
        <f>IFERROR(__xludf.DUMMYFUNCTION("SPLIT(A:A,"" "",TRUE,TRUE)"),"EN")</f>
        <v>EN</v>
      </c>
      <c r="F3421" s="1" t="str">
        <f>IFERROR(__xludf.DUMMYFUNCTION("""COMPUTED_VALUE"""),"P1025")</f>
        <v>P1025</v>
      </c>
      <c r="G3421" s="1">
        <f>IFERROR(__xludf.DUMMYFUNCTION("""COMPUTED_VALUE"""),358.0)</f>
        <v>358</v>
      </c>
    </row>
    <row r="3422">
      <c r="A3422" s="1" t="str">
        <f t="shared" si="1"/>
        <v>EN P5193 51</v>
      </c>
      <c r="C3422" s="1" t="str">
        <f t="shared" si="2"/>
        <v>PT P5193</v>
      </c>
      <c r="E3422" s="1" t="str">
        <f>IFERROR(__xludf.DUMMYFUNCTION("SPLIT(A:A,"" "",TRUE,TRUE)"),"EN")</f>
        <v>EN</v>
      </c>
      <c r="F3422" s="1" t="str">
        <f>IFERROR(__xludf.DUMMYFUNCTION("""COMPUTED_VALUE"""),"P5193")</f>
        <v>P5193</v>
      </c>
      <c r="G3422" s="1">
        <f>IFERROR(__xludf.DUMMYFUNCTION("""COMPUTED_VALUE"""),51.0)</f>
        <v>51</v>
      </c>
    </row>
    <row r="3423">
      <c r="A3423" s="1" t="str">
        <f t="shared" si="1"/>
        <v>EN P140 24</v>
      </c>
      <c r="C3423" s="1" t="str">
        <f t="shared" si="2"/>
        <v>PT P140</v>
      </c>
      <c r="E3423" s="1" t="str">
        <f>IFERROR(__xludf.DUMMYFUNCTION("SPLIT(A:A,"" "",TRUE,TRUE)"),"EN")</f>
        <v>EN</v>
      </c>
      <c r="F3423" s="1" t="str">
        <f>IFERROR(__xludf.DUMMYFUNCTION("""COMPUTED_VALUE"""),"P140")</f>
        <v>P140</v>
      </c>
      <c r="G3423" s="1">
        <f>IFERROR(__xludf.DUMMYFUNCTION("""COMPUTED_VALUE"""),24.0)</f>
        <v>24</v>
      </c>
    </row>
    <row r="3424">
      <c r="A3424" s="1" t="str">
        <f t="shared" si="1"/>
        <v>EN P4559 239</v>
      </c>
      <c r="C3424" s="1" t="str">
        <f t="shared" si="2"/>
        <v>PT P4559</v>
      </c>
      <c r="E3424" s="1" t="str">
        <f>IFERROR(__xludf.DUMMYFUNCTION("SPLIT(A:A,"" "",TRUE,TRUE)"),"EN")</f>
        <v>EN</v>
      </c>
      <c r="F3424" s="1" t="str">
        <f>IFERROR(__xludf.DUMMYFUNCTION("""COMPUTED_VALUE"""),"P4559")</f>
        <v>P4559</v>
      </c>
      <c r="G3424" s="1">
        <f>IFERROR(__xludf.DUMMYFUNCTION("""COMPUTED_VALUE"""),239.0)</f>
        <v>239</v>
      </c>
    </row>
    <row r="3425">
      <c r="A3425" s="1" t="str">
        <f t="shared" si="1"/>
        <v>EN P3039 56</v>
      </c>
      <c r="C3425" s="1" t="str">
        <f t="shared" si="2"/>
        <v>PT P3039</v>
      </c>
      <c r="E3425" s="1" t="str">
        <f>IFERROR(__xludf.DUMMYFUNCTION("SPLIT(A:A,"" "",TRUE,TRUE)"),"EN")</f>
        <v>EN</v>
      </c>
      <c r="F3425" s="1" t="str">
        <f>IFERROR(__xludf.DUMMYFUNCTION("""COMPUTED_VALUE"""),"P3039")</f>
        <v>P3039</v>
      </c>
      <c r="G3425" s="1">
        <f>IFERROR(__xludf.DUMMYFUNCTION("""COMPUTED_VALUE"""),56.0)</f>
        <v>56</v>
      </c>
    </row>
    <row r="3426">
      <c r="A3426" s="1" t="str">
        <f t="shared" si="1"/>
        <v>EN P1025 355</v>
      </c>
      <c r="C3426" s="1" t="str">
        <f t="shared" si="2"/>
        <v>PT P1025</v>
      </c>
      <c r="E3426" s="1" t="str">
        <f>IFERROR(__xludf.DUMMYFUNCTION("SPLIT(A:A,"" "",TRUE,TRUE)"),"EN")</f>
        <v>EN</v>
      </c>
      <c r="F3426" s="1" t="str">
        <f>IFERROR(__xludf.DUMMYFUNCTION("""COMPUTED_VALUE"""),"P1025")</f>
        <v>P1025</v>
      </c>
      <c r="G3426" s="1">
        <f>IFERROR(__xludf.DUMMYFUNCTION("""COMPUTED_VALUE"""),355.0)</f>
        <v>355</v>
      </c>
    </row>
    <row r="3427">
      <c r="A3427" s="1" t="str">
        <f t="shared" si="1"/>
        <v>EN P720 277</v>
      </c>
      <c r="C3427" s="1" t="str">
        <f t="shared" si="2"/>
        <v>PT P720</v>
      </c>
      <c r="E3427" s="1" t="str">
        <f>IFERROR(__xludf.DUMMYFUNCTION("SPLIT(A:A,"" "",TRUE,TRUE)"),"EN")</f>
        <v>EN</v>
      </c>
      <c r="F3427" s="1" t="str">
        <f>IFERROR(__xludf.DUMMYFUNCTION("""COMPUTED_VALUE"""),"P720")</f>
        <v>P720</v>
      </c>
      <c r="G3427" s="1">
        <f>IFERROR(__xludf.DUMMYFUNCTION("""COMPUTED_VALUE"""),277.0)</f>
        <v>277</v>
      </c>
    </row>
    <row r="3428">
      <c r="A3428" s="1" t="str">
        <f t="shared" si="1"/>
        <v>EN P4493 358</v>
      </c>
      <c r="C3428" s="1" t="str">
        <f t="shared" si="2"/>
        <v>PT P4493</v>
      </c>
      <c r="E3428" s="1" t="str">
        <f>IFERROR(__xludf.DUMMYFUNCTION("SPLIT(A:A,"" "",TRUE,TRUE)"),"EN")</f>
        <v>EN</v>
      </c>
      <c r="F3428" s="1" t="str">
        <f>IFERROR(__xludf.DUMMYFUNCTION("""COMPUTED_VALUE"""),"P4493")</f>
        <v>P4493</v>
      </c>
      <c r="G3428" s="1">
        <f>IFERROR(__xludf.DUMMYFUNCTION("""COMPUTED_VALUE"""),358.0)</f>
        <v>358</v>
      </c>
    </row>
    <row r="3429">
      <c r="A3429" s="1" t="str">
        <f t="shared" si="1"/>
        <v>EN P741 349</v>
      </c>
      <c r="C3429" s="1" t="str">
        <f t="shared" si="2"/>
        <v>PT P741</v>
      </c>
      <c r="E3429" s="1" t="str">
        <f>IFERROR(__xludf.DUMMYFUNCTION("SPLIT(A:A,"" "",TRUE,TRUE)"),"EN")</f>
        <v>EN</v>
      </c>
      <c r="F3429" s="1" t="str">
        <f>IFERROR(__xludf.DUMMYFUNCTION("""COMPUTED_VALUE"""),"P741")</f>
        <v>P741</v>
      </c>
      <c r="G3429" s="1">
        <f>IFERROR(__xludf.DUMMYFUNCTION("""COMPUTED_VALUE"""),349.0)</f>
        <v>349</v>
      </c>
    </row>
    <row r="3430">
      <c r="A3430" s="1" t="str">
        <f t="shared" si="1"/>
        <v>EN P5291 31</v>
      </c>
      <c r="C3430" s="1" t="str">
        <f t="shared" si="2"/>
        <v>PT P5291</v>
      </c>
      <c r="E3430" s="1" t="str">
        <f>IFERROR(__xludf.DUMMYFUNCTION("SPLIT(A:A,"" "",TRUE,TRUE)"),"EN")</f>
        <v>EN</v>
      </c>
      <c r="F3430" s="1" t="str">
        <f>IFERROR(__xludf.DUMMYFUNCTION("""COMPUTED_VALUE"""),"P5291")</f>
        <v>P5291</v>
      </c>
      <c r="G3430" s="1">
        <f>IFERROR(__xludf.DUMMYFUNCTION("""COMPUTED_VALUE"""),31.0)</f>
        <v>31</v>
      </c>
    </row>
    <row r="3431">
      <c r="A3431" s="1" t="str">
        <f t="shared" si="1"/>
        <v>EN P1386 110</v>
      </c>
      <c r="C3431" s="1" t="str">
        <f t="shared" si="2"/>
        <v>PT P1386</v>
      </c>
      <c r="E3431" s="1" t="str">
        <f>IFERROR(__xludf.DUMMYFUNCTION("SPLIT(A:A,"" "",TRUE,TRUE)"),"EN")</f>
        <v>EN</v>
      </c>
      <c r="F3431" s="1" t="str">
        <f>IFERROR(__xludf.DUMMYFUNCTION("""COMPUTED_VALUE"""),"P1386")</f>
        <v>P1386</v>
      </c>
      <c r="G3431" s="1">
        <f>IFERROR(__xludf.DUMMYFUNCTION("""COMPUTED_VALUE"""),110.0)</f>
        <v>110</v>
      </c>
    </row>
    <row r="3432">
      <c r="A3432" s="1" t="str">
        <f t="shared" si="1"/>
        <v>EN P5868 202</v>
      </c>
      <c r="C3432" s="1" t="str">
        <f t="shared" si="2"/>
        <v>PT P5868</v>
      </c>
      <c r="E3432" s="1" t="str">
        <f>IFERROR(__xludf.DUMMYFUNCTION("SPLIT(A:A,"" "",TRUE,TRUE)"),"EN")</f>
        <v>EN</v>
      </c>
      <c r="F3432" s="1" t="str">
        <f>IFERROR(__xludf.DUMMYFUNCTION("""COMPUTED_VALUE"""),"P5868")</f>
        <v>P5868</v>
      </c>
      <c r="G3432" s="1">
        <f>IFERROR(__xludf.DUMMYFUNCTION("""COMPUTED_VALUE"""),202.0)</f>
        <v>202</v>
      </c>
    </row>
    <row r="3433">
      <c r="A3433" s="1" t="str">
        <f t="shared" si="1"/>
        <v>EN P2206 7</v>
      </c>
      <c r="C3433" s="1" t="str">
        <f t="shared" si="2"/>
        <v>PT P2206</v>
      </c>
      <c r="E3433" s="1" t="str">
        <f>IFERROR(__xludf.DUMMYFUNCTION("SPLIT(A:A,"" "",TRUE,TRUE)"),"EN")</f>
        <v>EN</v>
      </c>
      <c r="F3433" s="1" t="str">
        <f>IFERROR(__xludf.DUMMYFUNCTION("""COMPUTED_VALUE"""),"P2206")</f>
        <v>P2206</v>
      </c>
      <c r="G3433" s="1">
        <f>IFERROR(__xludf.DUMMYFUNCTION("""COMPUTED_VALUE"""),7.0)</f>
        <v>7</v>
      </c>
    </row>
    <row r="3434">
      <c r="A3434" s="1" t="str">
        <f t="shared" si="1"/>
        <v>EN P1949 229</v>
      </c>
      <c r="C3434" s="1" t="str">
        <f t="shared" si="2"/>
        <v>PT P1949</v>
      </c>
      <c r="E3434" s="1" t="str">
        <f>IFERROR(__xludf.DUMMYFUNCTION("SPLIT(A:A,"" "",TRUE,TRUE)"),"EN")</f>
        <v>EN</v>
      </c>
      <c r="F3434" s="1" t="str">
        <f>IFERROR(__xludf.DUMMYFUNCTION("""COMPUTED_VALUE"""),"P1949")</f>
        <v>P1949</v>
      </c>
      <c r="G3434" s="1">
        <f>IFERROR(__xludf.DUMMYFUNCTION("""COMPUTED_VALUE"""),229.0)</f>
        <v>229</v>
      </c>
    </row>
    <row r="3435">
      <c r="A3435" s="1" t="str">
        <f t="shared" si="1"/>
        <v>EN P503 128</v>
      </c>
      <c r="C3435" s="1" t="str">
        <f t="shared" si="2"/>
        <v>PT P503</v>
      </c>
      <c r="E3435" s="1" t="str">
        <f>IFERROR(__xludf.DUMMYFUNCTION("SPLIT(A:A,"" "",TRUE,TRUE)"),"EN")</f>
        <v>EN</v>
      </c>
      <c r="F3435" s="1" t="str">
        <f>IFERROR(__xludf.DUMMYFUNCTION("""COMPUTED_VALUE"""),"P503")</f>
        <v>P503</v>
      </c>
      <c r="G3435" s="1">
        <f>IFERROR(__xludf.DUMMYFUNCTION("""COMPUTED_VALUE"""),128.0)</f>
        <v>128</v>
      </c>
    </row>
    <row r="3436">
      <c r="A3436" s="1" t="str">
        <f t="shared" si="1"/>
        <v>EN P1145 290</v>
      </c>
      <c r="C3436" s="1" t="str">
        <f t="shared" si="2"/>
        <v>PT P1145</v>
      </c>
      <c r="E3436" s="1" t="str">
        <f>IFERROR(__xludf.DUMMYFUNCTION("SPLIT(A:A,"" "",TRUE,TRUE)"),"EN")</f>
        <v>EN</v>
      </c>
      <c r="F3436" s="1" t="str">
        <f>IFERROR(__xludf.DUMMYFUNCTION("""COMPUTED_VALUE"""),"P1145")</f>
        <v>P1145</v>
      </c>
      <c r="G3436" s="1">
        <f>IFERROR(__xludf.DUMMYFUNCTION("""COMPUTED_VALUE"""),290.0)</f>
        <v>290</v>
      </c>
    </row>
    <row r="3437">
      <c r="A3437" s="1" t="str">
        <f t="shared" si="1"/>
        <v>EN P1796 76</v>
      </c>
      <c r="C3437" s="1" t="str">
        <f t="shared" si="2"/>
        <v>PT P1796</v>
      </c>
      <c r="E3437" s="1" t="str">
        <f>IFERROR(__xludf.DUMMYFUNCTION("SPLIT(A:A,"" "",TRUE,TRUE)"),"EN")</f>
        <v>EN</v>
      </c>
      <c r="F3437" s="1" t="str">
        <f>IFERROR(__xludf.DUMMYFUNCTION("""COMPUTED_VALUE"""),"P1796")</f>
        <v>P1796</v>
      </c>
      <c r="G3437" s="1">
        <f>IFERROR(__xludf.DUMMYFUNCTION("""COMPUTED_VALUE"""),76.0)</f>
        <v>76</v>
      </c>
    </row>
    <row r="3438">
      <c r="A3438" s="1" t="str">
        <f t="shared" si="1"/>
        <v>EN P5523 158</v>
      </c>
      <c r="C3438" s="1" t="str">
        <f t="shared" si="2"/>
        <v>PT P5523</v>
      </c>
      <c r="E3438" s="1" t="str">
        <f>IFERROR(__xludf.DUMMYFUNCTION("SPLIT(A:A,"" "",TRUE,TRUE)"),"EN")</f>
        <v>EN</v>
      </c>
      <c r="F3438" s="1" t="str">
        <f>IFERROR(__xludf.DUMMYFUNCTION("""COMPUTED_VALUE"""),"P5523")</f>
        <v>P5523</v>
      </c>
      <c r="G3438" s="1">
        <f>IFERROR(__xludf.DUMMYFUNCTION("""COMPUTED_VALUE"""),158.0)</f>
        <v>158</v>
      </c>
    </row>
    <row r="3439">
      <c r="A3439" s="1" t="str">
        <f t="shared" si="1"/>
        <v>EN P2476 139</v>
      </c>
      <c r="C3439" s="1" t="str">
        <f t="shared" si="2"/>
        <v>PT P2476</v>
      </c>
      <c r="E3439" s="1" t="str">
        <f>IFERROR(__xludf.DUMMYFUNCTION("SPLIT(A:A,"" "",TRUE,TRUE)"),"EN")</f>
        <v>EN</v>
      </c>
      <c r="F3439" s="1" t="str">
        <f>IFERROR(__xludf.DUMMYFUNCTION("""COMPUTED_VALUE"""),"P2476")</f>
        <v>P2476</v>
      </c>
      <c r="G3439" s="1">
        <f>IFERROR(__xludf.DUMMYFUNCTION("""COMPUTED_VALUE"""),139.0)</f>
        <v>139</v>
      </c>
    </row>
    <row r="3440">
      <c r="A3440" s="1" t="str">
        <f t="shared" si="1"/>
        <v>EN P3954 266</v>
      </c>
      <c r="C3440" s="1" t="str">
        <f t="shared" si="2"/>
        <v>PT P3954</v>
      </c>
      <c r="E3440" s="1" t="str">
        <f>IFERROR(__xludf.DUMMYFUNCTION("SPLIT(A:A,"" "",TRUE,TRUE)"),"EN")</f>
        <v>EN</v>
      </c>
      <c r="F3440" s="1" t="str">
        <f>IFERROR(__xludf.DUMMYFUNCTION("""COMPUTED_VALUE"""),"P3954")</f>
        <v>P3954</v>
      </c>
      <c r="G3440" s="1">
        <f>IFERROR(__xludf.DUMMYFUNCTION("""COMPUTED_VALUE"""),266.0)</f>
        <v>266</v>
      </c>
    </row>
    <row r="3441">
      <c r="A3441" s="1" t="str">
        <f t="shared" si="1"/>
        <v>EN P2704 383</v>
      </c>
      <c r="C3441" s="1" t="str">
        <f t="shared" si="2"/>
        <v>PT P2704</v>
      </c>
      <c r="E3441" s="1" t="str">
        <f>IFERROR(__xludf.DUMMYFUNCTION("SPLIT(A:A,"" "",TRUE,TRUE)"),"EN")</f>
        <v>EN</v>
      </c>
      <c r="F3441" s="1" t="str">
        <f>IFERROR(__xludf.DUMMYFUNCTION("""COMPUTED_VALUE"""),"P2704")</f>
        <v>P2704</v>
      </c>
      <c r="G3441" s="1">
        <f>IFERROR(__xludf.DUMMYFUNCTION("""COMPUTED_VALUE"""),383.0)</f>
        <v>383</v>
      </c>
    </row>
    <row r="3442">
      <c r="A3442" s="1" t="str">
        <f t="shared" si="1"/>
        <v>EN P5964 18</v>
      </c>
      <c r="C3442" s="1" t="str">
        <f t="shared" si="2"/>
        <v>PT P5964</v>
      </c>
      <c r="E3442" s="1" t="str">
        <f>IFERROR(__xludf.DUMMYFUNCTION("SPLIT(A:A,"" "",TRUE,TRUE)"),"EN")</f>
        <v>EN</v>
      </c>
      <c r="F3442" s="1" t="str">
        <f>IFERROR(__xludf.DUMMYFUNCTION("""COMPUTED_VALUE"""),"P5964")</f>
        <v>P5964</v>
      </c>
      <c r="G3442" s="1">
        <f>IFERROR(__xludf.DUMMYFUNCTION("""COMPUTED_VALUE"""),18.0)</f>
        <v>18</v>
      </c>
    </row>
    <row r="3443">
      <c r="A3443" s="1" t="str">
        <f t="shared" si="1"/>
        <v>EN P5138 89</v>
      </c>
      <c r="C3443" s="1" t="str">
        <f t="shared" si="2"/>
        <v>PT P5138</v>
      </c>
      <c r="E3443" s="1" t="str">
        <f>IFERROR(__xludf.DUMMYFUNCTION("SPLIT(A:A,"" "",TRUE,TRUE)"),"EN")</f>
        <v>EN</v>
      </c>
      <c r="F3443" s="1" t="str">
        <f>IFERROR(__xludf.DUMMYFUNCTION("""COMPUTED_VALUE"""),"P5138")</f>
        <v>P5138</v>
      </c>
      <c r="G3443" s="1">
        <f>IFERROR(__xludf.DUMMYFUNCTION("""COMPUTED_VALUE"""),89.0)</f>
        <v>89</v>
      </c>
    </row>
    <row r="3444">
      <c r="A3444" s="1" t="str">
        <f t="shared" si="1"/>
        <v>EN P1453 58</v>
      </c>
      <c r="C3444" s="1" t="str">
        <f t="shared" si="2"/>
        <v>PT P1453</v>
      </c>
      <c r="E3444" s="1" t="str">
        <f>IFERROR(__xludf.DUMMYFUNCTION("SPLIT(A:A,"" "",TRUE,TRUE)"),"EN")</f>
        <v>EN</v>
      </c>
      <c r="F3444" s="1" t="str">
        <f>IFERROR(__xludf.DUMMYFUNCTION("""COMPUTED_VALUE"""),"P1453")</f>
        <v>P1453</v>
      </c>
      <c r="G3444" s="1">
        <f>IFERROR(__xludf.DUMMYFUNCTION("""COMPUTED_VALUE"""),58.0)</f>
        <v>58</v>
      </c>
    </row>
    <row r="3445">
      <c r="A3445" s="1" t="str">
        <f t="shared" si="1"/>
        <v>EN P4307 206</v>
      </c>
      <c r="C3445" s="1" t="str">
        <f t="shared" si="2"/>
        <v>PT P4307</v>
      </c>
      <c r="E3445" s="1" t="str">
        <f>IFERROR(__xludf.DUMMYFUNCTION("SPLIT(A:A,"" "",TRUE,TRUE)"),"EN")</f>
        <v>EN</v>
      </c>
      <c r="F3445" s="1" t="str">
        <f>IFERROR(__xludf.DUMMYFUNCTION("""COMPUTED_VALUE"""),"P4307")</f>
        <v>P4307</v>
      </c>
      <c r="G3445" s="1">
        <f>IFERROR(__xludf.DUMMYFUNCTION("""COMPUTED_VALUE"""),206.0)</f>
        <v>206</v>
      </c>
    </row>
    <row r="3446">
      <c r="A3446" s="1" t="str">
        <f t="shared" si="1"/>
        <v>EN P1971 387</v>
      </c>
      <c r="C3446" s="1" t="str">
        <f t="shared" si="2"/>
        <v>PT P1971</v>
      </c>
      <c r="E3446" s="1" t="str">
        <f>IFERROR(__xludf.DUMMYFUNCTION("SPLIT(A:A,"" "",TRUE,TRUE)"),"EN")</f>
        <v>EN</v>
      </c>
      <c r="F3446" s="1" t="str">
        <f>IFERROR(__xludf.DUMMYFUNCTION("""COMPUTED_VALUE"""),"P1971")</f>
        <v>P1971</v>
      </c>
      <c r="G3446" s="1">
        <f>IFERROR(__xludf.DUMMYFUNCTION("""COMPUTED_VALUE"""),387.0)</f>
        <v>387</v>
      </c>
    </row>
    <row r="3447">
      <c r="A3447" s="1" t="str">
        <f t="shared" si="1"/>
        <v>EN P4361 75</v>
      </c>
      <c r="C3447" s="1" t="str">
        <f t="shared" si="2"/>
        <v>PT P4361</v>
      </c>
      <c r="E3447" s="1" t="str">
        <f>IFERROR(__xludf.DUMMYFUNCTION("SPLIT(A:A,"" "",TRUE,TRUE)"),"EN")</f>
        <v>EN</v>
      </c>
      <c r="F3447" s="1" t="str">
        <f>IFERROR(__xludf.DUMMYFUNCTION("""COMPUTED_VALUE"""),"P4361")</f>
        <v>P4361</v>
      </c>
      <c r="G3447" s="1">
        <f>IFERROR(__xludf.DUMMYFUNCTION("""COMPUTED_VALUE"""),75.0)</f>
        <v>75</v>
      </c>
    </row>
    <row r="3448">
      <c r="A3448" s="1" t="str">
        <f t="shared" si="1"/>
        <v>EN P1247 1</v>
      </c>
      <c r="C3448" s="1" t="str">
        <f t="shared" si="2"/>
        <v>PT P1247</v>
      </c>
      <c r="E3448" s="1" t="str">
        <f>IFERROR(__xludf.DUMMYFUNCTION("SPLIT(A:A,"" "",TRUE,TRUE)"),"EN")</f>
        <v>EN</v>
      </c>
      <c r="F3448" s="1" t="str">
        <f>IFERROR(__xludf.DUMMYFUNCTION("""COMPUTED_VALUE"""),"P1247")</f>
        <v>P1247</v>
      </c>
      <c r="G3448" s="1">
        <f>IFERROR(__xludf.DUMMYFUNCTION("""COMPUTED_VALUE"""),1.0)</f>
        <v>1</v>
      </c>
    </row>
    <row r="3449">
      <c r="A3449" s="1" t="str">
        <f t="shared" si="1"/>
        <v>EN P5520 358</v>
      </c>
      <c r="C3449" s="1" t="str">
        <f t="shared" si="2"/>
        <v>PT P5520</v>
      </c>
      <c r="E3449" s="1" t="str">
        <f>IFERROR(__xludf.DUMMYFUNCTION("SPLIT(A:A,"" "",TRUE,TRUE)"),"EN")</f>
        <v>EN</v>
      </c>
      <c r="F3449" s="1" t="str">
        <f>IFERROR(__xludf.DUMMYFUNCTION("""COMPUTED_VALUE"""),"P5520")</f>
        <v>P5520</v>
      </c>
      <c r="G3449" s="1">
        <f>IFERROR(__xludf.DUMMYFUNCTION("""COMPUTED_VALUE"""),358.0)</f>
        <v>358</v>
      </c>
    </row>
    <row r="3450">
      <c r="A3450" s="1" t="str">
        <f t="shared" si="1"/>
        <v>EN P3347 114</v>
      </c>
      <c r="C3450" s="1" t="str">
        <f t="shared" si="2"/>
        <v>PT P3347</v>
      </c>
      <c r="E3450" s="1" t="str">
        <f>IFERROR(__xludf.DUMMYFUNCTION("SPLIT(A:A,"" "",TRUE,TRUE)"),"EN")</f>
        <v>EN</v>
      </c>
      <c r="F3450" s="1" t="str">
        <f>IFERROR(__xludf.DUMMYFUNCTION("""COMPUTED_VALUE"""),"P3347")</f>
        <v>P3347</v>
      </c>
      <c r="G3450" s="1">
        <f>IFERROR(__xludf.DUMMYFUNCTION("""COMPUTED_VALUE"""),114.0)</f>
        <v>114</v>
      </c>
    </row>
    <row r="3451">
      <c r="A3451" s="1" t="str">
        <f t="shared" si="1"/>
        <v>EN P1839 340</v>
      </c>
      <c r="C3451" s="1" t="str">
        <f t="shared" si="2"/>
        <v>PT P1839</v>
      </c>
      <c r="E3451" s="1" t="str">
        <f>IFERROR(__xludf.DUMMYFUNCTION("SPLIT(A:A,"" "",TRUE,TRUE)"),"EN")</f>
        <v>EN</v>
      </c>
      <c r="F3451" s="1" t="str">
        <f>IFERROR(__xludf.DUMMYFUNCTION("""COMPUTED_VALUE"""),"P1839")</f>
        <v>P1839</v>
      </c>
      <c r="G3451" s="1">
        <f>IFERROR(__xludf.DUMMYFUNCTION("""COMPUTED_VALUE"""),340.0)</f>
        <v>340</v>
      </c>
    </row>
    <row r="3452">
      <c r="A3452" s="1" t="str">
        <f t="shared" si="1"/>
        <v>EN P222 53</v>
      </c>
      <c r="C3452" s="1" t="str">
        <f t="shared" si="2"/>
        <v>PT P222</v>
      </c>
      <c r="E3452" s="1" t="str">
        <f>IFERROR(__xludf.DUMMYFUNCTION("SPLIT(A:A,"" "",TRUE,TRUE)"),"EN")</f>
        <v>EN</v>
      </c>
      <c r="F3452" s="1" t="str">
        <f>IFERROR(__xludf.DUMMYFUNCTION("""COMPUTED_VALUE"""),"P222")</f>
        <v>P222</v>
      </c>
      <c r="G3452" s="1">
        <f>IFERROR(__xludf.DUMMYFUNCTION("""COMPUTED_VALUE"""),53.0)</f>
        <v>53</v>
      </c>
    </row>
    <row r="3453">
      <c r="A3453" s="1" t="str">
        <f t="shared" si="1"/>
        <v>EN P4873 40</v>
      </c>
      <c r="C3453" s="1" t="str">
        <f t="shared" si="2"/>
        <v>PT P4873</v>
      </c>
      <c r="E3453" s="1" t="str">
        <f>IFERROR(__xludf.DUMMYFUNCTION("SPLIT(A:A,"" "",TRUE,TRUE)"),"EN")</f>
        <v>EN</v>
      </c>
      <c r="F3453" s="1" t="str">
        <f>IFERROR(__xludf.DUMMYFUNCTION("""COMPUTED_VALUE"""),"P4873")</f>
        <v>P4873</v>
      </c>
      <c r="G3453" s="1">
        <f>IFERROR(__xludf.DUMMYFUNCTION("""COMPUTED_VALUE"""),40.0)</f>
        <v>40</v>
      </c>
    </row>
    <row r="3454">
      <c r="A3454" s="1" t="str">
        <f t="shared" si="1"/>
        <v>EN P4503 117</v>
      </c>
      <c r="C3454" s="1" t="str">
        <f t="shared" si="2"/>
        <v>PT P4503</v>
      </c>
      <c r="E3454" s="1" t="str">
        <f>IFERROR(__xludf.DUMMYFUNCTION("SPLIT(A:A,"" "",TRUE,TRUE)"),"EN")</f>
        <v>EN</v>
      </c>
      <c r="F3454" s="1" t="str">
        <f>IFERROR(__xludf.DUMMYFUNCTION("""COMPUTED_VALUE"""),"P4503")</f>
        <v>P4503</v>
      </c>
      <c r="G3454" s="1">
        <f>IFERROR(__xludf.DUMMYFUNCTION("""COMPUTED_VALUE"""),117.0)</f>
        <v>117</v>
      </c>
    </row>
    <row r="3455">
      <c r="A3455" s="1" t="str">
        <f t="shared" si="1"/>
        <v>EN P3504 251</v>
      </c>
      <c r="C3455" s="1" t="str">
        <f t="shared" si="2"/>
        <v>PT P3504</v>
      </c>
      <c r="E3455" s="1" t="str">
        <f>IFERROR(__xludf.DUMMYFUNCTION("SPLIT(A:A,"" "",TRUE,TRUE)"),"EN")</f>
        <v>EN</v>
      </c>
      <c r="F3455" s="1" t="str">
        <f>IFERROR(__xludf.DUMMYFUNCTION("""COMPUTED_VALUE"""),"P3504")</f>
        <v>P3504</v>
      </c>
      <c r="G3455" s="1">
        <f>IFERROR(__xludf.DUMMYFUNCTION("""COMPUTED_VALUE"""),251.0)</f>
        <v>251</v>
      </c>
    </row>
    <row r="3456">
      <c r="A3456" s="1" t="str">
        <f t="shared" si="1"/>
        <v>EN P4100 341</v>
      </c>
      <c r="C3456" s="1" t="str">
        <f t="shared" si="2"/>
        <v>PT P4100</v>
      </c>
      <c r="E3456" s="1" t="str">
        <f>IFERROR(__xludf.DUMMYFUNCTION("SPLIT(A:A,"" "",TRUE,TRUE)"),"EN")</f>
        <v>EN</v>
      </c>
      <c r="F3456" s="1" t="str">
        <f>IFERROR(__xludf.DUMMYFUNCTION("""COMPUTED_VALUE"""),"P4100")</f>
        <v>P4100</v>
      </c>
      <c r="G3456" s="1">
        <f>IFERROR(__xludf.DUMMYFUNCTION("""COMPUTED_VALUE"""),341.0)</f>
        <v>341</v>
      </c>
    </row>
    <row r="3457">
      <c r="A3457" s="1" t="str">
        <f t="shared" si="1"/>
        <v>EN P3514 315</v>
      </c>
      <c r="C3457" s="1" t="str">
        <f t="shared" si="2"/>
        <v>PT P3514</v>
      </c>
      <c r="E3457" s="1" t="str">
        <f>IFERROR(__xludf.DUMMYFUNCTION("SPLIT(A:A,"" "",TRUE,TRUE)"),"EN")</f>
        <v>EN</v>
      </c>
      <c r="F3457" s="1" t="str">
        <f>IFERROR(__xludf.DUMMYFUNCTION("""COMPUTED_VALUE"""),"P3514")</f>
        <v>P3514</v>
      </c>
      <c r="G3457" s="1">
        <f>IFERROR(__xludf.DUMMYFUNCTION("""COMPUTED_VALUE"""),315.0)</f>
        <v>315</v>
      </c>
    </row>
    <row r="3458">
      <c r="A3458" s="1" t="str">
        <f t="shared" si="1"/>
        <v>EN P4666 153</v>
      </c>
      <c r="C3458" s="1" t="str">
        <f t="shared" si="2"/>
        <v>PT P4666</v>
      </c>
      <c r="E3458" s="1" t="str">
        <f>IFERROR(__xludf.DUMMYFUNCTION("SPLIT(A:A,"" "",TRUE,TRUE)"),"EN")</f>
        <v>EN</v>
      </c>
      <c r="F3458" s="1" t="str">
        <f>IFERROR(__xludf.DUMMYFUNCTION("""COMPUTED_VALUE"""),"P4666")</f>
        <v>P4666</v>
      </c>
      <c r="G3458" s="1">
        <f>IFERROR(__xludf.DUMMYFUNCTION("""COMPUTED_VALUE"""),153.0)</f>
        <v>153</v>
      </c>
    </row>
    <row r="3459">
      <c r="A3459" s="1" t="str">
        <f t="shared" si="1"/>
        <v>EN P3552 150</v>
      </c>
      <c r="C3459" s="1" t="str">
        <f t="shared" si="2"/>
        <v>PT P3552</v>
      </c>
      <c r="E3459" s="1" t="str">
        <f>IFERROR(__xludf.DUMMYFUNCTION("SPLIT(A:A,"" "",TRUE,TRUE)"),"EN")</f>
        <v>EN</v>
      </c>
      <c r="F3459" s="1" t="str">
        <f>IFERROR(__xludf.DUMMYFUNCTION("""COMPUTED_VALUE"""),"P3552")</f>
        <v>P3552</v>
      </c>
      <c r="G3459" s="1">
        <f>IFERROR(__xludf.DUMMYFUNCTION("""COMPUTED_VALUE"""),150.0)</f>
        <v>150</v>
      </c>
    </row>
    <row r="3460">
      <c r="A3460" s="1" t="str">
        <f t="shared" si="1"/>
        <v>EN P74 152</v>
      </c>
      <c r="C3460" s="1" t="str">
        <f t="shared" si="2"/>
        <v>PT P74</v>
      </c>
      <c r="E3460" s="1" t="str">
        <f>IFERROR(__xludf.DUMMYFUNCTION("SPLIT(A:A,"" "",TRUE,TRUE)"),"EN")</f>
        <v>EN</v>
      </c>
      <c r="F3460" s="1" t="str">
        <f>IFERROR(__xludf.DUMMYFUNCTION("""COMPUTED_VALUE"""),"P74")</f>
        <v>P74</v>
      </c>
      <c r="G3460" s="1">
        <f>IFERROR(__xludf.DUMMYFUNCTION("""COMPUTED_VALUE"""),152.0)</f>
        <v>152</v>
      </c>
    </row>
    <row r="3461">
      <c r="A3461" s="1" t="str">
        <f t="shared" si="1"/>
        <v>EN P858 148</v>
      </c>
      <c r="C3461" s="1" t="str">
        <f t="shared" si="2"/>
        <v>PT P858</v>
      </c>
      <c r="E3461" s="1" t="str">
        <f>IFERROR(__xludf.DUMMYFUNCTION("SPLIT(A:A,"" "",TRUE,TRUE)"),"EN")</f>
        <v>EN</v>
      </c>
      <c r="F3461" s="1" t="str">
        <f>IFERROR(__xludf.DUMMYFUNCTION("""COMPUTED_VALUE"""),"P858")</f>
        <v>P858</v>
      </c>
      <c r="G3461" s="1">
        <f>IFERROR(__xludf.DUMMYFUNCTION("""COMPUTED_VALUE"""),148.0)</f>
        <v>148</v>
      </c>
    </row>
    <row r="3462">
      <c r="A3462" s="1" t="str">
        <f t="shared" si="1"/>
        <v>EN P1894 138</v>
      </c>
      <c r="C3462" s="1" t="str">
        <f t="shared" si="2"/>
        <v>PT P1894</v>
      </c>
      <c r="E3462" s="1" t="str">
        <f>IFERROR(__xludf.DUMMYFUNCTION("SPLIT(A:A,"" "",TRUE,TRUE)"),"EN")</f>
        <v>EN</v>
      </c>
      <c r="F3462" s="1" t="str">
        <f>IFERROR(__xludf.DUMMYFUNCTION("""COMPUTED_VALUE"""),"P1894")</f>
        <v>P1894</v>
      </c>
      <c r="G3462" s="1">
        <f>IFERROR(__xludf.DUMMYFUNCTION("""COMPUTED_VALUE"""),138.0)</f>
        <v>138</v>
      </c>
    </row>
    <row r="3463">
      <c r="A3463" s="1" t="str">
        <f t="shared" si="1"/>
        <v>EN P4513 103</v>
      </c>
      <c r="C3463" s="1" t="str">
        <f t="shared" si="2"/>
        <v>PT P4513</v>
      </c>
      <c r="E3463" s="1" t="str">
        <f>IFERROR(__xludf.DUMMYFUNCTION("SPLIT(A:A,"" "",TRUE,TRUE)"),"EN")</f>
        <v>EN</v>
      </c>
      <c r="F3463" s="1" t="str">
        <f>IFERROR(__xludf.DUMMYFUNCTION("""COMPUTED_VALUE"""),"P4513")</f>
        <v>P4513</v>
      </c>
      <c r="G3463" s="1">
        <f>IFERROR(__xludf.DUMMYFUNCTION("""COMPUTED_VALUE"""),103.0)</f>
        <v>103</v>
      </c>
    </row>
    <row r="3464">
      <c r="A3464" s="1" t="str">
        <f t="shared" si="1"/>
        <v>EN P2355 191</v>
      </c>
      <c r="C3464" s="1" t="str">
        <f t="shared" si="2"/>
        <v>PT P2355</v>
      </c>
      <c r="E3464" s="1" t="str">
        <f>IFERROR(__xludf.DUMMYFUNCTION("SPLIT(A:A,"" "",TRUE,TRUE)"),"EN")</f>
        <v>EN</v>
      </c>
      <c r="F3464" s="1" t="str">
        <f>IFERROR(__xludf.DUMMYFUNCTION("""COMPUTED_VALUE"""),"P2355")</f>
        <v>P2355</v>
      </c>
      <c r="G3464" s="1">
        <f>IFERROR(__xludf.DUMMYFUNCTION("""COMPUTED_VALUE"""),191.0)</f>
        <v>191</v>
      </c>
    </row>
    <row r="3465">
      <c r="A3465" s="1" t="str">
        <f t="shared" si="1"/>
        <v>EN P4085 274</v>
      </c>
      <c r="C3465" s="1" t="str">
        <f t="shared" si="2"/>
        <v>PT P4085</v>
      </c>
      <c r="E3465" s="1" t="str">
        <f>IFERROR(__xludf.DUMMYFUNCTION("SPLIT(A:A,"" "",TRUE,TRUE)"),"EN")</f>
        <v>EN</v>
      </c>
      <c r="F3465" s="1" t="str">
        <f>IFERROR(__xludf.DUMMYFUNCTION("""COMPUTED_VALUE"""),"P4085")</f>
        <v>P4085</v>
      </c>
      <c r="G3465" s="1">
        <f>IFERROR(__xludf.DUMMYFUNCTION("""COMPUTED_VALUE"""),274.0)</f>
        <v>274</v>
      </c>
    </row>
    <row r="3466">
      <c r="A3466" s="1" t="str">
        <f t="shared" si="1"/>
        <v>EN P3481 85</v>
      </c>
      <c r="C3466" s="1" t="str">
        <f t="shared" si="2"/>
        <v>PT P3481</v>
      </c>
      <c r="E3466" s="1" t="str">
        <f>IFERROR(__xludf.DUMMYFUNCTION("SPLIT(A:A,"" "",TRUE,TRUE)"),"EN")</f>
        <v>EN</v>
      </c>
      <c r="F3466" s="1" t="str">
        <f>IFERROR(__xludf.DUMMYFUNCTION("""COMPUTED_VALUE"""),"P3481")</f>
        <v>P3481</v>
      </c>
      <c r="G3466" s="1">
        <f>IFERROR(__xludf.DUMMYFUNCTION("""COMPUTED_VALUE"""),85.0)</f>
        <v>85</v>
      </c>
    </row>
    <row r="3467">
      <c r="A3467" s="1" t="str">
        <f t="shared" si="1"/>
        <v>EN P5351 21</v>
      </c>
      <c r="C3467" s="1" t="str">
        <f t="shared" si="2"/>
        <v>PT P5351</v>
      </c>
      <c r="E3467" s="1" t="str">
        <f>IFERROR(__xludf.DUMMYFUNCTION("SPLIT(A:A,"" "",TRUE,TRUE)"),"EN")</f>
        <v>EN</v>
      </c>
      <c r="F3467" s="1" t="str">
        <f>IFERROR(__xludf.DUMMYFUNCTION("""COMPUTED_VALUE"""),"P5351")</f>
        <v>P5351</v>
      </c>
      <c r="G3467" s="1">
        <f>IFERROR(__xludf.DUMMYFUNCTION("""COMPUTED_VALUE"""),21.0)</f>
        <v>21</v>
      </c>
    </row>
    <row r="3468">
      <c r="A3468" s="1" t="str">
        <f t="shared" si="1"/>
        <v>EN P3955 257</v>
      </c>
      <c r="C3468" s="1" t="str">
        <f t="shared" si="2"/>
        <v>PT P3955</v>
      </c>
      <c r="E3468" s="1" t="str">
        <f>IFERROR(__xludf.DUMMYFUNCTION("SPLIT(A:A,"" "",TRUE,TRUE)"),"EN")</f>
        <v>EN</v>
      </c>
      <c r="F3468" s="1" t="str">
        <f>IFERROR(__xludf.DUMMYFUNCTION("""COMPUTED_VALUE"""),"P3955")</f>
        <v>P3955</v>
      </c>
      <c r="G3468" s="1">
        <f>IFERROR(__xludf.DUMMYFUNCTION("""COMPUTED_VALUE"""),257.0)</f>
        <v>257</v>
      </c>
    </row>
    <row r="3469">
      <c r="A3469" s="1" t="str">
        <f t="shared" si="1"/>
        <v>EN P2199 239</v>
      </c>
      <c r="C3469" s="1" t="str">
        <f t="shared" si="2"/>
        <v>PT P2199</v>
      </c>
      <c r="E3469" s="1" t="str">
        <f>IFERROR(__xludf.DUMMYFUNCTION("SPLIT(A:A,"" "",TRUE,TRUE)"),"EN")</f>
        <v>EN</v>
      </c>
      <c r="F3469" s="1" t="str">
        <f>IFERROR(__xludf.DUMMYFUNCTION("""COMPUTED_VALUE"""),"P2199")</f>
        <v>P2199</v>
      </c>
      <c r="G3469" s="1">
        <f>IFERROR(__xludf.DUMMYFUNCTION("""COMPUTED_VALUE"""),239.0)</f>
        <v>239</v>
      </c>
    </row>
    <row r="3470">
      <c r="A3470" s="1" t="str">
        <f t="shared" si="1"/>
        <v>EN P840 57</v>
      </c>
      <c r="C3470" s="1" t="str">
        <f t="shared" si="2"/>
        <v>PT P840</v>
      </c>
      <c r="E3470" s="1" t="str">
        <f>IFERROR(__xludf.DUMMYFUNCTION("SPLIT(A:A,"" "",TRUE,TRUE)"),"EN")</f>
        <v>EN</v>
      </c>
      <c r="F3470" s="1" t="str">
        <f>IFERROR(__xludf.DUMMYFUNCTION("""COMPUTED_VALUE"""),"P840")</f>
        <v>P840</v>
      </c>
      <c r="G3470" s="1">
        <f>IFERROR(__xludf.DUMMYFUNCTION("""COMPUTED_VALUE"""),57.0)</f>
        <v>57</v>
      </c>
    </row>
    <row r="3471">
      <c r="A3471" s="1" t="str">
        <f t="shared" si="1"/>
        <v>EN P5043 181</v>
      </c>
      <c r="C3471" s="1" t="str">
        <f t="shared" si="2"/>
        <v>PT P5043</v>
      </c>
      <c r="E3471" s="1" t="str">
        <f>IFERROR(__xludf.DUMMYFUNCTION("SPLIT(A:A,"" "",TRUE,TRUE)"),"EN")</f>
        <v>EN</v>
      </c>
      <c r="F3471" s="1" t="str">
        <f>IFERROR(__xludf.DUMMYFUNCTION("""COMPUTED_VALUE"""),"P5043")</f>
        <v>P5043</v>
      </c>
      <c r="G3471" s="1">
        <f>IFERROR(__xludf.DUMMYFUNCTION("""COMPUTED_VALUE"""),181.0)</f>
        <v>181</v>
      </c>
    </row>
    <row r="3472">
      <c r="A3472" s="1" t="str">
        <f t="shared" si="1"/>
        <v>EN P5557 135</v>
      </c>
      <c r="C3472" s="1" t="str">
        <f t="shared" si="2"/>
        <v>PT P5557</v>
      </c>
      <c r="E3472" s="1" t="str">
        <f>IFERROR(__xludf.DUMMYFUNCTION("SPLIT(A:A,"" "",TRUE,TRUE)"),"EN")</f>
        <v>EN</v>
      </c>
      <c r="F3472" s="1" t="str">
        <f>IFERROR(__xludf.DUMMYFUNCTION("""COMPUTED_VALUE"""),"P5557")</f>
        <v>P5557</v>
      </c>
      <c r="G3472" s="1">
        <f>IFERROR(__xludf.DUMMYFUNCTION("""COMPUTED_VALUE"""),135.0)</f>
        <v>135</v>
      </c>
    </row>
    <row r="3473">
      <c r="A3473" s="1" t="str">
        <f t="shared" si="1"/>
        <v>EN P866 63</v>
      </c>
      <c r="C3473" s="1" t="str">
        <f t="shared" si="2"/>
        <v>PT P866</v>
      </c>
      <c r="E3473" s="1" t="str">
        <f>IFERROR(__xludf.DUMMYFUNCTION("SPLIT(A:A,"" "",TRUE,TRUE)"),"EN")</f>
        <v>EN</v>
      </c>
      <c r="F3473" s="1" t="str">
        <f>IFERROR(__xludf.DUMMYFUNCTION("""COMPUTED_VALUE"""),"P866")</f>
        <v>P866</v>
      </c>
      <c r="G3473" s="1">
        <f>IFERROR(__xludf.DUMMYFUNCTION("""COMPUTED_VALUE"""),63.0)</f>
        <v>63</v>
      </c>
    </row>
    <row r="3474">
      <c r="A3474" s="1" t="str">
        <f t="shared" si="1"/>
        <v>EN P2436 390</v>
      </c>
      <c r="C3474" s="1" t="str">
        <f t="shared" si="2"/>
        <v>PT P2436</v>
      </c>
      <c r="E3474" s="1" t="str">
        <f>IFERROR(__xludf.DUMMYFUNCTION("SPLIT(A:A,"" "",TRUE,TRUE)"),"EN")</f>
        <v>EN</v>
      </c>
      <c r="F3474" s="1" t="str">
        <f>IFERROR(__xludf.DUMMYFUNCTION("""COMPUTED_VALUE"""),"P2436")</f>
        <v>P2436</v>
      </c>
      <c r="G3474" s="1">
        <f>IFERROR(__xludf.DUMMYFUNCTION("""COMPUTED_VALUE"""),390.0)</f>
        <v>390</v>
      </c>
    </row>
    <row r="3475">
      <c r="A3475" s="1" t="str">
        <f t="shared" si="1"/>
        <v>EN P4598 26</v>
      </c>
      <c r="C3475" s="1" t="str">
        <f t="shared" si="2"/>
        <v>PT P4598</v>
      </c>
      <c r="E3475" s="1" t="str">
        <f>IFERROR(__xludf.DUMMYFUNCTION("SPLIT(A:A,"" "",TRUE,TRUE)"),"EN")</f>
        <v>EN</v>
      </c>
      <c r="F3475" s="1" t="str">
        <f>IFERROR(__xludf.DUMMYFUNCTION("""COMPUTED_VALUE"""),"P4598")</f>
        <v>P4598</v>
      </c>
      <c r="G3475" s="1">
        <f>IFERROR(__xludf.DUMMYFUNCTION("""COMPUTED_VALUE"""),26.0)</f>
        <v>26</v>
      </c>
    </row>
    <row r="3476">
      <c r="A3476" s="1" t="str">
        <f t="shared" si="1"/>
        <v>EN P5801 43</v>
      </c>
      <c r="C3476" s="1" t="str">
        <f t="shared" si="2"/>
        <v>PT P5801</v>
      </c>
      <c r="E3476" s="1" t="str">
        <f>IFERROR(__xludf.DUMMYFUNCTION("SPLIT(A:A,"" "",TRUE,TRUE)"),"EN")</f>
        <v>EN</v>
      </c>
      <c r="F3476" s="1" t="str">
        <f>IFERROR(__xludf.DUMMYFUNCTION("""COMPUTED_VALUE"""),"P5801")</f>
        <v>P5801</v>
      </c>
      <c r="G3476" s="1">
        <f>IFERROR(__xludf.DUMMYFUNCTION("""COMPUTED_VALUE"""),43.0)</f>
        <v>43</v>
      </c>
    </row>
    <row r="3477">
      <c r="A3477" s="1" t="str">
        <f t="shared" si="1"/>
        <v>EN P5730 82</v>
      </c>
      <c r="C3477" s="1" t="str">
        <f t="shared" si="2"/>
        <v>PT P5730</v>
      </c>
      <c r="E3477" s="1" t="str">
        <f>IFERROR(__xludf.DUMMYFUNCTION("SPLIT(A:A,"" "",TRUE,TRUE)"),"EN")</f>
        <v>EN</v>
      </c>
      <c r="F3477" s="1" t="str">
        <f>IFERROR(__xludf.DUMMYFUNCTION("""COMPUTED_VALUE"""),"P5730")</f>
        <v>P5730</v>
      </c>
      <c r="G3477" s="1">
        <f>IFERROR(__xludf.DUMMYFUNCTION("""COMPUTED_VALUE"""),82.0)</f>
        <v>82</v>
      </c>
    </row>
    <row r="3478">
      <c r="A3478" s="1" t="str">
        <f t="shared" si="1"/>
        <v>EN P3880 176</v>
      </c>
      <c r="C3478" s="1" t="str">
        <f t="shared" si="2"/>
        <v>PT P3880</v>
      </c>
      <c r="E3478" s="1" t="str">
        <f>IFERROR(__xludf.DUMMYFUNCTION("SPLIT(A:A,"" "",TRUE,TRUE)"),"EN")</f>
        <v>EN</v>
      </c>
      <c r="F3478" s="1" t="str">
        <f>IFERROR(__xludf.DUMMYFUNCTION("""COMPUTED_VALUE"""),"P3880")</f>
        <v>P3880</v>
      </c>
      <c r="G3478" s="1">
        <f>IFERROR(__xludf.DUMMYFUNCTION("""COMPUTED_VALUE"""),176.0)</f>
        <v>176</v>
      </c>
    </row>
    <row r="3479">
      <c r="A3479" s="1" t="str">
        <f t="shared" si="1"/>
        <v>EN P3979 58</v>
      </c>
      <c r="C3479" s="1" t="str">
        <f t="shared" si="2"/>
        <v>PT P3979</v>
      </c>
      <c r="E3479" s="1" t="str">
        <f>IFERROR(__xludf.DUMMYFUNCTION("SPLIT(A:A,"" "",TRUE,TRUE)"),"EN")</f>
        <v>EN</v>
      </c>
      <c r="F3479" s="1" t="str">
        <f>IFERROR(__xludf.DUMMYFUNCTION("""COMPUTED_VALUE"""),"P3979")</f>
        <v>P3979</v>
      </c>
      <c r="G3479" s="1">
        <f>IFERROR(__xludf.DUMMYFUNCTION("""COMPUTED_VALUE"""),58.0)</f>
        <v>58</v>
      </c>
    </row>
    <row r="3480">
      <c r="A3480" s="1" t="str">
        <f t="shared" si="1"/>
        <v>EN P815 272</v>
      </c>
      <c r="C3480" s="1" t="str">
        <f t="shared" si="2"/>
        <v>PT P815</v>
      </c>
      <c r="E3480" s="1" t="str">
        <f>IFERROR(__xludf.DUMMYFUNCTION("SPLIT(A:A,"" "",TRUE,TRUE)"),"EN")</f>
        <v>EN</v>
      </c>
      <c r="F3480" s="1" t="str">
        <f>IFERROR(__xludf.DUMMYFUNCTION("""COMPUTED_VALUE"""),"P815")</f>
        <v>P815</v>
      </c>
      <c r="G3480" s="1">
        <f>IFERROR(__xludf.DUMMYFUNCTION("""COMPUTED_VALUE"""),272.0)</f>
        <v>272</v>
      </c>
    </row>
    <row r="3481">
      <c r="A3481" s="1" t="str">
        <f t="shared" si="1"/>
        <v>EN P5435 223</v>
      </c>
      <c r="C3481" s="1" t="str">
        <f t="shared" si="2"/>
        <v>PT P5435</v>
      </c>
      <c r="E3481" s="1" t="str">
        <f>IFERROR(__xludf.DUMMYFUNCTION("SPLIT(A:A,"" "",TRUE,TRUE)"),"EN")</f>
        <v>EN</v>
      </c>
      <c r="F3481" s="1" t="str">
        <f>IFERROR(__xludf.DUMMYFUNCTION("""COMPUTED_VALUE"""),"P5435")</f>
        <v>P5435</v>
      </c>
      <c r="G3481" s="1">
        <f>IFERROR(__xludf.DUMMYFUNCTION("""COMPUTED_VALUE"""),223.0)</f>
        <v>223</v>
      </c>
    </row>
    <row r="3482">
      <c r="A3482" s="1" t="str">
        <f t="shared" si="1"/>
        <v>EN P3747 76</v>
      </c>
      <c r="C3482" s="1" t="str">
        <f t="shared" si="2"/>
        <v>PT P3747</v>
      </c>
      <c r="E3482" s="1" t="str">
        <f>IFERROR(__xludf.DUMMYFUNCTION("SPLIT(A:A,"" "",TRUE,TRUE)"),"EN")</f>
        <v>EN</v>
      </c>
      <c r="F3482" s="1" t="str">
        <f>IFERROR(__xludf.DUMMYFUNCTION("""COMPUTED_VALUE"""),"P3747")</f>
        <v>P3747</v>
      </c>
      <c r="G3482" s="1">
        <f>IFERROR(__xludf.DUMMYFUNCTION("""COMPUTED_VALUE"""),76.0)</f>
        <v>76</v>
      </c>
    </row>
    <row r="3483">
      <c r="A3483" s="1" t="str">
        <f t="shared" si="1"/>
        <v>EN P3890 129</v>
      </c>
      <c r="C3483" s="1" t="str">
        <f t="shared" si="2"/>
        <v>PT P3890</v>
      </c>
      <c r="E3483" s="1" t="str">
        <f>IFERROR(__xludf.DUMMYFUNCTION("SPLIT(A:A,"" "",TRUE,TRUE)"),"EN")</f>
        <v>EN</v>
      </c>
      <c r="F3483" s="1" t="str">
        <f>IFERROR(__xludf.DUMMYFUNCTION("""COMPUTED_VALUE"""),"P3890")</f>
        <v>P3890</v>
      </c>
      <c r="G3483" s="1">
        <f>IFERROR(__xludf.DUMMYFUNCTION("""COMPUTED_VALUE"""),129.0)</f>
        <v>129</v>
      </c>
    </row>
    <row r="3484">
      <c r="A3484" s="1" t="str">
        <f t="shared" si="1"/>
        <v>EN P347 117</v>
      </c>
      <c r="C3484" s="1" t="str">
        <f t="shared" si="2"/>
        <v>PT P347</v>
      </c>
      <c r="E3484" s="1" t="str">
        <f>IFERROR(__xludf.DUMMYFUNCTION("SPLIT(A:A,"" "",TRUE,TRUE)"),"EN")</f>
        <v>EN</v>
      </c>
      <c r="F3484" s="1" t="str">
        <f>IFERROR(__xludf.DUMMYFUNCTION("""COMPUTED_VALUE"""),"P347")</f>
        <v>P347</v>
      </c>
      <c r="G3484" s="1">
        <f>IFERROR(__xludf.DUMMYFUNCTION("""COMPUTED_VALUE"""),117.0)</f>
        <v>117</v>
      </c>
    </row>
    <row r="3485">
      <c r="A3485" s="1" t="str">
        <f t="shared" si="1"/>
        <v>EN P1039 53</v>
      </c>
      <c r="C3485" s="1" t="str">
        <f t="shared" si="2"/>
        <v>PT P1039</v>
      </c>
      <c r="E3485" s="1" t="str">
        <f>IFERROR(__xludf.DUMMYFUNCTION("SPLIT(A:A,"" "",TRUE,TRUE)"),"EN")</f>
        <v>EN</v>
      </c>
      <c r="F3485" s="1" t="str">
        <f>IFERROR(__xludf.DUMMYFUNCTION("""COMPUTED_VALUE"""),"P1039")</f>
        <v>P1039</v>
      </c>
      <c r="G3485" s="1">
        <f>IFERROR(__xludf.DUMMYFUNCTION("""COMPUTED_VALUE"""),53.0)</f>
        <v>53</v>
      </c>
    </row>
    <row r="3486">
      <c r="A3486" s="1" t="str">
        <f t="shared" si="1"/>
        <v>EN P1212 42</v>
      </c>
      <c r="C3486" s="1" t="str">
        <f t="shared" si="2"/>
        <v>PT P1212</v>
      </c>
      <c r="E3486" s="1" t="str">
        <f>IFERROR(__xludf.DUMMYFUNCTION("SPLIT(A:A,"" "",TRUE,TRUE)"),"EN")</f>
        <v>EN</v>
      </c>
      <c r="F3486" s="1" t="str">
        <f>IFERROR(__xludf.DUMMYFUNCTION("""COMPUTED_VALUE"""),"P1212")</f>
        <v>P1212</v>
      </c>
      <c r="G3486" s="1">
        <f>IFERROR(__xludf.DUMMYFUNCTION("""COMPUTED_VALUE"""),42.0)</f>
        <v>42</v>
      </c>
    </row>
    <row r="3487">
      <c r="A3487" s="1" t="str">
        <f t="shared" si="1"/>
        <v>EN P5885 319</v>
      </c>
      <c r="C3487" s="1" t="str">
        <f t="shared" si="2"/>
        <v>PT P5885</v>
      </c>
      <c r="E3487" s="1" t="str">
        <f>IFERROR(__xludf.DUMMYFUNCTION("SPLIT(A:A,"" "",TRUE,TRUE)"),"EN")</f>
        <v>EN</v>
      </c>
      <c r="F3487" s="1" t="str">
        <f>IFERROR(__xludf.DUMMYFUNCTION("""COMPUTED_VALUE"""),"P5885")</f>
        <v>P5885</v>
      </c>
      <c r="G3487" s="1">
        <f>IFERROR(__xludf.DUMMYFUNCTION("""COMPUTED_VALUE"""),319.0)</f>
        <v>319</v>
      </c>
    </row>
    <row r="3488">
      <c r="A3488" s="1" t="str">
        <f t="shared" si="1"/>
        <v>EN P3308 359</v>
      </c>
      <c r="C3488" s="1" t="str">
        <f t="shared" si="2"/>
        <v>PT P3308</v>
      </c>
      <c r="E3488" s="1" t="str">
        <f>IFERROR(__xludf.DUMMYFUNCTION("SPLIT(A:A,"" "",TRUE,TRUE)"),"EN")</f>
        <v>EN</v>
      </c>
      <c r="F3488" s="1" t="str">
        <f>IFERROR(__xludf.DUMMYFUNCTION("""COMPUTED_VALUE"""),"P3308")</f>
        <v>P3308</v>
      </c>
      <c r="G3488" s="1">
        <f>IFERROR(__xludf.DUMMYFUNCTION("""COMPUTED_VALUE"""),359.0)</f>
        <v>359</v>
      </c>
    </row>
    <row r="3489">
      <c r="A3489" s="1" t="str">
        <f t="shared" si="1"/>
        <v>EN P4059 262</v>
      </c>
      <c r="C3489" s="1" t="str">
        <f t="shared" si="2"/>
        <v>PT P4059</v>
      </c>
      <c r="E3489" s="1" t="str">
        <f>IFERROR(__xludf.DUMMYFUNCTION("SPLIT(A:A,"" "",TRUE,TRUE)"),"EN")</f>
        <v>EN</v>
      </c>
      <c r="F3489" s="1" t="str">
        <f>IFERROR(__xludf.DUMMYFUNCTION("""COMPUTED_VALUE"""),"P4059")</f>
        <v>P4059</v>
      </c>
      <c r="G3489" s="1">
        <f>IFERROR(__xludf.DUMMYFUNCTION("""COMPUTED_VALUE"""),262.0)</f>
        <v>262</v>
      </c>
    </row>
    <row r="3490">
      <c r="A3490" s="1" t="str">
        <f t="shared" si="1"/>
        <v>EN P3097 227</v>
      </c>
      <c r="C3490" s="1" t="str">
        <f t="shared" si="2"/>
        <v>PT P3097</v>
      </c>
      <c r="E3490" s="1" t="str">
        <f>IFERROR(__xludf.DUMMYFUNCTION("SPLIT(A:A,"" "",TRUE,TRUE)"),"EN")</f>
        <v>EN</v>
      </c>
      <c r="F3490" s="1" t="str">
        <f>IFERROR(__xludf.DUMMYFUNCTION("""COMPUTED_VALUE"""),"P3097")</f>
        <v>P3097</v>
      </c>
      <c r="G3490" s="1">
        <f>IFERROR(__xludf.DUMMYFUNCTION("""COMPUTED_VALUE"""),227.0)</f>
        <v>227</v>
      </c>
    </row>
    <row r="3491">
      <c r="A3491" s="1" t="str">
        <f t="shared" si="1"/>
        <v>EN P5767 306</v>
      </c>
      <c r="C3491" s="1" t="str">
        <f t="shared" si="2"/>
        <v>PT P5767</v>
      </c>
      <c r="E3491" s="1" t="str">
        <f>IFERROR(__xludf.DUMMYFUNCTION("SPLIT(A:A,"" "",TRUE,TRUE)"),"EN")</f>
        <v>EN</v>
      </c>
      <c r="F3491" s="1" t="str">
        <f>IFERROR(__xludf.DUMMYFUNCTION("""COMPUTED_VALUE"""),"P5767")</f>
        <v>P5767</v>
      </c>
      <c r="G3491" s="1">
        <f>IFERROR(__xludf.DUMMYFUNCTION("""COMPUTED_VALUE"""),306.0)</f>
        <v>306</v>
      </c>
    </row>
    <row r="3492">
      <c r="A3492" s="1" t="str">
        <f t="shared" si="1"/>
        <v>EN P3087 395</v>
      </c>
      <c r="C3492" s="1" t="str">
        <f t="shared" si="2"/>
        <v>PT P3087</v>
      </c>
      <c r="E3492" s="1" t="str">
        <f>IFERROR(__xludf.DUMMYFUNCTION("SPLIT(A:A,"" "",TRUE,TRUE)"),"EN")</f>
        <v>EN</v>
      </c>
      <c r="F3492" s="1" t="str">
        <f>IFERROR(__xludf.DUMMYFUNCTION("""COMPUTED_VALUE"""),"P3087")</f>
        <v>P3087</v>
      </c>
      <c r="G3492" s="1">
        <f>IFERROR(__xludf.DUMMYFUNCTION("""COMPUTED_VALUE"""),395.0)</f>
        <v>395</v>
      </c>
    </row>
    <row r="3493">
      <c r="A3493" s="1" t="str">
        <f t="shared" si="1"/>
        <v>EN P4839 331</v>
      </c>
      <c r="C3493" s="1" t="str">
        <f t="shared" si="2"/>
        <v>PT P4839</v>
      </c>
      <c r="E3493" s="1" t="str">
        <f>IFERROR(__xludf.DUMMYFUNCTION("SPLIT(A:A,"" "",TRUE,TRUE)"),"EN")</f>
        <v>EN</v>
      </c>
      <c r="F3493" s="1" t="str">
        <f>IFERROR(__xludf.DUMMYFUNCTION("""COMPUTED_VALUE"""),"P4839")</f>
        <v>P4839</v>
      </c>
      <c r="G3493" s="1">
        <f>IFERROR(__xludf.DUMMYFUNCTION("""COMPUTED_VALUE"""),331.0)</f>
        <v>331</v>
      </c>
    </row>
    <row r="3494">
      <c r="A3494" s="1" t="str">
        <f t="shared" si="1"/>
        <v>EN P3404 255</v>
      </c>
      <c r="C3494" s="1" t="str">
        <f t="shared" si="2"/>
        <v>PT P3404</v>
      </c>
      <c r="E3494" s="1" t="str">
        <f>IFERROR(__xludf.DUMMYFUNCTION("SPLIT(A:A,"" "",TRUE,TRUE)"),"EN")</f>
        <v>EN</v>
      </c>
      <c r="F3494" s="1" t="str">
        <f>IFERROR(__xludf.DUMMYFUNCTION("""COMPUTED_VALUE"""),"P3404")</f>
        <v>P3404</v>
      </c>
      <c r="G3494" s="1">
        <f>IFERROR(__xludf.DUMMYFUNCTION("""COMPUTED_VALUE"""),255.0)</f>
        <v>255</v>
      </c>
    </row>
    <row r="3495">
      <c r="A3495" s="1" t="str">
        <f t="shared" si="1"/>
        <v>EN P729 48</v>
      </c>
      <c r="C3495" s="1" t="str">
        <f t="shared" si="2"/>
        <v>PT P729</v>
      </c>
      <c r="E3495" s="1" t="str">
        <f>IFERROR(__xludf.DUMMYFUNCTION("SPLIT(A:A,"" "",TRUE,TRUE)"),"EN")</f>
        <v>EN</v>
      </c>
      <c r="F3495" s="1" t="str">
        <f>IFERROR(__xludf.DUMMYFUNCTION("""COMPUTED_VALUE"""),"P729")</f>
        <v>P729</v>
      </c>
      <c r="G3495" s="1">
        <f>IFERROR(__xludf.DUMMYFUNCTION("""COMPUTED_VALUE"""),48.0)</f>
        <v>48</v>
      </c>
    </row>
    <row r="3496">
      <c r="A3496" s="1" t="str">
        <f t="shared" si="1"/>
        <v>EN P4449 68</v>
      </c>
      <c r="C3496" s="1" t="str">
        <f t="shared" si="2"/>
        <v>PT P4449</v>
      </c>
      <c r="E3496" s="1" t="str">
        <f>IFERROR(__xludf.DUMMYFUNCTION("SPLIT(A:A,"" "",TRUE,TRUE)"),"EN")</f>
        <v>EN</v>
      </c>
      <c r="F3496" s="1" t="str">
        <f>IFERROR(__xludf.DUMMYFUNCTION("""COMPUTED_VALUE"""),"P4449")</f>
        <v>P4449</v>
      </c>
      <c r="G3496" s="1">
        <f>IFERROR(__xludf.DUMMYFUNCTION("""COMPUTED_VALUE"""),68.0)</f>
        <v>68</v>
      </c>
    </row>
    <row r="3497">
      <c r="A3497" s="1" t="str">
        <f t="shared" si="1"/>
        <v>EN P4454 34</v>
      </c>
      <c r="C3497" s="1" t="str">
        <f t="shared" si="2"/>
        <v>PT P4454</v>
      </c>
      <c r="E3497" s="1" t="str">
        <f>IFERROR(__xludf.DUMMYFUNCTION("SPLIT(A:A,"" "",TRUE,TRUE)"),"EN")</f>
        <v>EN</v>
      </c>
      <c r="F3497" s="1" t="str">
        <f>IFERROR(__xludf.DUMMYFUNCTION("""COMPUTED_VALUE"""),"P4454")</f>
        <v>P4454</v>
      </c>
      <c r="G3497" s="1">
        <f>IFERROR(__xludf.DUMMYFUNCTION("""COMPUTED_VALUE"""),34.0)</f>
        <v>34</v>
      </c>
    </row>
    <row r="3498">
      <c r="A3498" s="1" t="str">
        <f t="shared" si="1"/>
        <v>EN P1924 126</v>
      </c>
      <c r="C3498" s="1" t="str">
        <f t="shared" si="2"/>
        <v>PT P1924</v>
      </c>
      <c r="E3498" s="1" t="str">
        <f>IFERROR(__xludf.DUMMYFUNCTION("SPLIT(A:A,"" "",TRUE,TRUE)"),"EN")</f>
        <v>EN</v>
      </c>
      <c r="F3498" s="1" t="str">
        <f>IFERROR(__xludf.DUMMYFUNCTION("""COMPUTED_VALUE"""),"P1924")</f>
        <v>P1924</v>
      </c>
      <c r="G3498" s="1">
        <f>IFERROR(__xludf.DUMMYFUNCTION("""COMPUTED_VALUE"""),126.0)</f>
        <v>126</v>
      </c>
    </row>
    <row r="3499">
      <c r="A3499" s="1" t="str">
        <f t="shared" si="1"/>
        <v>EN P2204 241</v>
      </c>
      <c r="C3499" s="1" t="str">
        <f t="shared" si="2"/>
        <v>PT P2204</v>
      </c>
      <c r="E3499" s="1" t="str">
        <f>IFERROR(__xludf.DUMMYFUNCTION("SPLIT(A:A,"" "",TRUE,TRUE)"),"EN")</f>
        <v>EN</v>
      </c>
      <c r="F3499" s="1" t="str">
        <f>IFERROR(__xludf.DUMMYFUNCTION("""COMPUTED_VALUE"""),"P2204")</f>
        <v>P2204</v>
      </c>
      <c r="G3499" s="1">
        <f>IFERROR(__xludf.DUMMYFUNCTION("""COMPUTED_VALUE"""),241.0)</f>
        <v>241</v>
      </c>
    </row>
    <row r="3500">
      <c r="A3500" s="1" t="str">
        <f t="shared" si="1"/>
        <v>EN P5379 296</v>
      </c>
      <c r="C3500" s="1" t="str">
        <f t="shared" si="2"/>
        <v>PT P5379</v>
      </c>
      <c r="E3500" s="1" t="str">
        <f>IFERROR(__xludf.DUMMYFUNCTION("SPLIT(A:A,"" "",TRUE,TRUE)"),"EN")</f>
        <v>EN</v>
      </c>
      <c r="F3500" s="1" t="str">
        <f>IFERROR(__xludf.DUMMYFUNCTION("""COMPUTED_VALUE"""),"P5379")</f>
        <v>P5379</v>
      </c>
      <c r="G3500" s="1">
        <f>IFERROR(__xludf.DUMMYFUNCTION("""COMPUTED_VALUE"""),296.0)</f>
        <v>296</v>
      </c>
    </row>
    <row r="3501">
      <c r="A3501" s="1" t="str">
        <f t="shared" si="1"/>
        <v>EN P872 127</v>
      </c>
      <c r="C3501" s="1" t="str">
        <f t="shared" si="2"/>
        <v>PT P872</v>
      </c>
      <c r="E3501" s="1" t="str">
        <f>IFERROR(__xludf.DUMMYFUNCTION("SPLIT(A:A,"" "",TRUE,TRUE)"),"EN")</f>
        <v>EN</v>
      </c>
      <c r="F3501" s="1" t="str">
        <f>IFERROR(__xludf.DUMMYFUNCTION("""COMPUTED_VALUE"""),"P872")</f>
        <v>P872</v>
      </c>
      <c r="G3501" s="1">
        <f>IFERROR(__xludf.DUMMYFUNCTION("""COMPUTED_VALUE"""),127.0)</f>
        <v>127</v>
      </c>
    </row>
    <row r="3502">
      <c r="A3502" s="1" t="str">
        <f t="shared" si="1"/>
        <v>EN P4011 145</v>
      </c>
      <c r="C3502" s="1" t="str">
        <f t="shared" si="2"/>
        <v>PT P4011</v>
      </c>
      <c r="E3502" s="1" t="str">
        <f>IFERROR(__xludf.DUMMYFUNCTION("SPLIT(A:A,"" "",TRUE,TRUE)"),"EN")</f>
        <v>EN</v>
      </c>
      <c r="F3502" s="1" t="str">
        <f>IFERROR(__xludf.DUMMYFUNCTION("""COMPUTED_VALUE"""),"P4011")</f>
        <v>P4011</v>
      </c>
      <c r="G3502" s="1">
        <f>IFERROR(__xludf.DUMMYFUNCTION("""COMPUTED_VALUE"""),145.0)</f>
        <v>145</v>
      </c>
    </row>
    <row r="3503">
      <c r="A3503" s="1" t="str">
        <f t="shared" si="1"/>
        <v>EN P5884 398</v>
      </c>
      <c r="C3503" s="1" t="str">
        <f t="shared" si="2"/>
        <v>PT P5884</v>
      </c>
      <c r="E3503" s="1" t="str">
        <f>IFERROR(__xludf.DUMMYFUNCTION("SPLIT(A:A,"" "",TRUE,TRUE)"),"EN")</f>
        <v>EN</v>
      </c>
      <c r="F3503" s="1" t="str">
        <f>IFERROR(__xludf.DUMMYFUNCTION("""COMPUTED_VALUE"""),"P5884")</f>
        <v>P5884</v>
      </c>
      <c r="G3503" s="1">
        <f>IFERROR(__xludf.DUMMYFUNCTION("""COMPUTED_VALUE"""),398.0)</f>
        <v>398</v>
      </c>
    </row>
    <row r="3504">
      <c r="A3504" s="1" t="str">
        <f t="shared" si="1"/>
        <v>EN P685 360</v>
      </c>
      <c r="C3504" s="1" t="str">
        <f t="shared" si="2"/>
        <v>PT P685</v>
      </c>
      <c r="E3504" s="1" t="str">
        <f>IFERROR(__xludf.DUMMYFUNCTION("SPLIT(A:A,"" "",TRUE,TRUE)"),"EN")</f>
        <v>EN</v>
      </c>
      <c r="F3504" s="1" t="str">
        <f>IFERROR(__xludf.DUMMYFUNCTION("""COMPUTED_VALUE"""),"P685")</f>
        <v>P685</v>
      </c>
      <c r="G3504" s="1">
        <f>IFERROR(__xludf.DUMMYFUNCTION("""COMPUTED_VALUE"""),360.0)</f>
        <v>360</v>
      </c>
    </row>
    <row r="3505">
      <c r="A3505" s="1" t="str">
        <f t="shared" si="1"/>
        <v>EN P1570 71</v>
      </c>
      <c r="C3505" s="1" t="str">
        <f t="shared" si="2"/>
        <v>PT P1570</v>
      </c>
      <c r="E3505" s="1" t="str">
        <f>IFERROR(__xludf.DUMMYFUNCTION("SPLIT(A:A,"" "",TRUE,TRUE)"),"EN")</f>
        <v>EN</v>
      </c>
      <c r="F3505" s="1" t="str">
        <f>IFERROR(__xludf.DUMMYFUNCTION("""COMPUTED_VALUE"""),"P1570")</f>
        <v>P1570</v>
      </c>
      <c r="G3505" s="1">
        <f>IFERROR(__xludf.DUMMYFUNCTION("""COMPUTED_VALUE"""),71.0)</f>
        <v>71</v>
      </c>
    </row>
    <row r="3506">
      <c r="A3506" s="1" t="str">
        <f t="shared" si="1"/>
        <v>EN P5106 133</v>
      </c>
      <c r="C3506" s="1" t="str">
        <f t="shared" si="2"/>
        <v>PT P5106</v>
      </c>
      <c r="E3506" s="1" t="str">
        <f>IFERROR(__xludf.DUMMYFUNCTION("SPLIT(A:A,"" "",TRUE,TRUE)"),"EN")</f>
        <v>EN</v>
      </c>
      <c r="F3506" s="1" t="str">
        <f>IFERROR(__xludf.DUMMYFUNCTION("""COMPUTED_VALUE"""),"P5106")</f>
        <v>P5106</v>
      </c>
      <c r="G3506" s="1">
        <f>IFERROR(__xludf.DUMMYFUNCTION("""COMPUTED_VALUE"""),133.0)</f>
        <v>133</v>
      </c>
    </row>
    <row r="3507">
      <c r="A3507" s="1" t="str">
        <f t="shared" si="1"/>
        <v>EN P3866 18</v>
      </c>
      <c r="C3507" s="1" t="str">
        <f t="shared" si="2"/>
        <v>PT P3866</v>
      </c>
      <c r="E3507" s="1" t="str">
        <f>IFERROR(__xludf.DUMMYFUNCTION("SPLIT(A:A,"" "",TRUE,TRUE)"),"EN")</f>
        <v>EN</v>
      </c>
      <c r="F3507" s="1" t="str">
        <f>IFERROR(__xludf.DUMMYFUNCTION("""COMPUTED_VALUE"""),"P3866")</f>
        <v>P3866</v>
      </c>
      <c r="G3507" s="1">
        <f>IFERROR(__xludf.DUMMYFUNCTION("""COMPUTED_VALUE"""),18.0)</f>
        <v>18</v>
      </c>
    </row>
    <row r="3508">
      <c r="A3508" s="1" t="str">
        <f t="shared" si="1"/>
        <v>EN P5703 141</v>
      </c>
      <c r="C3508" s="1" t="str">
        <f t="shared" si="2"/>
        <v>PT P5703</v>
      </c>
      <c r="E3508" s="1" t="str">
        <f>IFERROR(__xludf.DUMMYFUNCTION("SPLIT(A:A,"" "",TRUE,TRUE)"),"EN")</f>
        <v>EN</v>
      </c>
      <c r="F3508" s="1" t="str">
        <f>IFERROR(__xludf.DUMMYFUNCTION("""COMPUTED_VALUE"""),"P5703")</f>
        <v>P5703</v>
      </c>
      <c r="G3508" s="1">
        <f>IFERROR(__xludf.DUMMYFUNCTION("""COMPUTED_VALUE"""),141.0)</f>
        <v>141</v>
      </c>
    </row>
    <row r="3509">
      <c r="A3509" s="1" t="str">
        <f t="shared" si="1"/>
        <v>EN P4328 354</v>
      </c>
      <c r="C3509" s="1" t="str">
        <f t="shared" si="2"/>
        <v>PT P4328</v>
      </c>
      <c r="E3509" s="1" t="str">
        <f>IFERROR(__xludf.DUMMYFUNCTION("SPLIT(A:A,"" "",TRUE,TRUE)"),"EN")</f>
        <v>EN</v>
      </c>
      <c r="F3509" s="1" t="str">
        <f>IFERROR(__xludf.DUMMYFUNCTION("""COMPUTED_VALUE"""),"P4328")</f>
        <v>P4328</v>
      </c>
      <c r="G3509" s="1">
        <f>IFERROR(__xludf.DUMMYFUNCTION("""COMPUTED_VALUE"""),354.0)</f>
        <v>354</v>
      </c>
    </row>
    <row r="3510">
      <c r="A3510" s="1" t="str">
        <f t="shared" si="1"/>
        <v>EN P1086 312</v>
      </c>
      <c r="C3510" s="1" t="str">
        <f t="shared" si="2"/>
        <v>PT P1086</v>
      </c>
      <c r="E3510" s="1" t="str">
        <f>IFERROR(__xludf.DUMMYFUNCTION("SPLIT(A:A,"" "",TRUE,TRUE)"),"EN")</f>
        <v>EN</v>
      </c>
      <c r="F3510" s="1" t="str">
        <f>IFERROR(__xludf.DUMMYFUNCTION("""COMPUTED_VALUE"""),"P1086")</f>
        <v>P1086</v>
      </c>
      <c r="G3510" s="1">
        <f>IFERROR(__xludf.DUMMYFUNCTION("""COMPUTED_VALUE"""),312.0)</f>
        <v>312</v>
      </c>
    </row>
    <row r="3511">
      <c r="A3511" s="1" t="str">
        <f t="shared" si="1"/>
        <v>EN P5396 56</v>
      </c>
      <c r="C3511" s="1" t="str">
        <f t="shared" si="2"/>
        <v>PT P5396</v>
      </c>
      <c r="E3511" s="1" t="str">
        <f>IFERROR(__xludf.DUMMYFUNCTION("SPLIT(A:A,"" "",TRUE,TRUE)"),"EN")</f>
        <v>EN</v>
      </c>
      <c r="F3511" s="1" t="str">
        <f>IFERROR(__xludf.DUMMYFUNCTION("""COMPUTED_VALUE"""),"P5396")</f>
        <v>P5396</v>
      </c>
      <c r="G3511" s="1">
        <f>IFERROR(__xludf.DUMMYFUNCTION("""COMPUTED_VALUE"""),56.0)</f>
        <v>56</v>
      </c>
    </row>
    <row r="3512">
      <c r="A3512" s="1" t="str">
        <f t="shared" si="1"/>
        <v>EN P3955 169</v>
      </c>
      <c r="C3512" s="1" t="str">
        <f t="shared" si="2"/>
        <v>PT P3955</v>
      </c>
      <c r="E3512" s="1" t="str">
        <f>IFERROR(__xludf.DUMMYFUNCTION("SPLIT(A:A,"" "",TRUE,TRUE)"),"EN")</f>
        <v>EN</v>
      </c>
      <c r="F3512" s="1" t="str">
        <f>IFERROR(__xludf.DUMMYFUNCTION("""COMPUTED_VALUE"""),"P3955")</f>
        <v>P3955</v>
      </c>
      <c r="G3512" s="1">
        <f>IFERROR(__xludf.DUMMYFUNCTION("""COMPUTED_VALUE"""),169.0)</f>
        <v>169</v>
      </c>
    </row>
    <row r="3513">
      <c r="A3513" s="1" t="str">
        <f t="shared" si="1"/>
        <v>EN P3402 243</v>
      </c>
      <c r="C3513" s="1" t="str">
        <f t="shared" si="2"/>
        <v>PT P3402</v>
      </c>
      <c r="E3513" s="1" t="str">
        <f>IFERROR(__xludf.DUMMYFUNCTION("SPLIT(A:A,"" "",TRUE,TRUE)"),"EN")</f>
        <v>EN</v>
      </c>
      <c r="F3513" s="1" t="str">
        <f>IFERROR(__xludf.DUMMYFUNCTION("""COMPUTED_VALUE"""),"P3402")</f>
        <v>P3402</v>
      </c>
      <c r="G3513" s="1">
        <f>IFERROR(__xludf.DUMMYFUNCTION("""COMPUTED_VALUE"""),243.0)</f>
        <v>243</v>
      </c>
    </row>
    <row r="3514">
      <c r="A3514" s="1" t="str">
        <f t="shared" si="1"/>
        <v>EN P1047 333</v>
      </c>
      <c r="C3514" s="1" t="str">
        <f t="shared" si="2"/>
        <v>PT P1047</v>
      </c>
      <c r="E3514" s="1" t="str">
        <f>IFERROR(__xludf.DUMMYFUNCTION("SPLIT(A:A,"" "",TRUE,TRUE)"),"EN")</f>
        <v>EN</v>
      </c>
      <c r="F3514" s="1" t="str">
        <f>IFERROR(__xludf.DUMMYFUNCTION("""COMPUTED_VALUE"""),"P1047")</f>
        <v>P1047</v>
      </c>
      <c r="G3514" s="1">
        <f>IFERROR(__xludf.DUMMYFUNCTION("""COMPUTED_VALUE"""),333.0)</f>
        <v>333</v>
      </c>
    </row>
    <row r="3515">
      <c r="A3515" s="1" t="str">
        <f t="shared" si="1"/>
        <v>EN P4148 6</v>
      </c>
      <c r="C3515" s="1" t="str">
        <f t="shared" si="2"/>
        <v>PT P4148</v>
      </c>
      <c r="E3515" s="1" t="str">
        <f>IFERROR(__xludf.DUMMYFUNCTION("SPLIT(A:A,"" "",TRUE,TRUE)"),"EN")</f>
        <v>EN</v>
      </c>
      <c r="F3515" s="1" t="str">
        <f>IFERROR(__xludf.DUMMYFUNCTION("""COMPUTED_VALUE"""),"P4148")</f>
        <v>P4148</v>
      </c>
      <c r="G3515" s="1">
        <f>IFERROR(__xludf.DUMMYFUNCTION("""COMPUTED_VALUE"""),6.0)</f>
        <v>6</v>
      </c>
    </row>
    <row r="3516">
      <c r="A3516" s="1" t="str">
        <f t="shared" si="1"/>
        <v>EN P63 375</v>
      </c>
      <c r="C3516" s="1" t="str">
        <f t="shared" si="2"/>
        <v>PT P63</v>
      </c>
      <c r="E3516" s="1" t="str">
        <f>IFERROR(__xludf.DUMMYFUNCTION("SPLIT(A:A,"" "",TRUE,TRUE)"),"EN")</f>
        <v>EN</v>
      </c>
      <c r="F3516" s="1" t="str">
        <f>IFERROR(__xludf.DUMMYFUNCTION("""COMPUTED_VALUE"""),"P63")</f>
        <v>P63</v>
      </c>
      <c r="G3516" s="1">
        <f>IFERROR(__xludf.DUMMYFUNCTION("""COMPUTED_VALUE"""),375.0)</f>
        <v>375</v>
      </c>
    </row>
    <row r="3517">
      <c r="A3517" s="1" t="str">
        <f t="shared" si="1"/>
        <v>EN P1793 337</v>
      </c>
      <c r="C3517" s="1" t="str">
        <f t="shared" si="2"/>
        <v>PT P1793</v>
      </c>
      <c r="E3517" s="1" t="str">
        <f>IFERROR(__xludf.DUMMYFUNCTION("SPLIT(A:A,"" "",TRUE,TRUE)"),"EN")</f>
        <v>EN</v>
      </c>
      <c r="F3517" s="1" t="str">
        <f>IFERROR(__xludf.DUMMYFUNCTION("""COMPUTED_VALUE"""),"P1793")</f>
        <v>P1793</v>
      </c>
      <c r="G3517" s="1">
        <f>IFERROR(__xludf.DUMMYFUNCTION("""COMPUTED_VALUE"""),337.0)</f>
        <v>337</v>
      </c>
    </row>
    <row r="3518">
      <c r="A3518" s="1" t="str">
        <f t="shared" si="1"/>
        <v>EN P2585 226</v>
      </c>
      <c r="C3518" s="1" t="str">
        <f t="shared" si="2"/>
        <v>PT P2585</v>
      </c>
      <c r="E3518" s="1" t="str">
        <f>IFERROR(__xludf.DUMMYFUNCTION("SPLIT(A:A,"" "",TRUE,TRUE)"),"EN")</f>
        <v>EN</v>
      </c>
      <c r="F3518" s="1" t="str">
        <f>IFERROR(__xludf.DUMMYFUNCTION("""COMPUTED_VALUE"""),"P2585")</f>
        <v>P2585</v>
      </c>
      <c r="G3518" s="1">
        <f>IFERROR(__xludf.DUMMYFUNCTION("""COMPUTED_VALUE"""),226.0)</f>
        <v>226</v>
      </c>
    </row>
    <row r="3519">
      <c r="A3519" s="1" t="str">
        <f t="shared" si="1"/>
        <v>EN P5534 385</v>
      </c>
      <c r="C3519" s="1" t="str">
        <f t="shared" si="2"/>
        <v>PT P5534</v>
      </c>
      <c r="E3519" s="1" t="str">
        <f>IFERROR(__xludf.DUMMYFUNCTION("SPLIT(A:A,"" "",TRUE,TRUE)"),"EN")</f>
        <v>EN</v>
      </c>
      <c r="F3519" s="1" t="str">
        <f>IFERROR(__xludf.DUMMYFUNCTION("""COMPUTED_VALUE"""),"P5534")</f>
        <v>P5534</v>
      </c>
      <c r="G3519" s="1">
        <f>IFERROR(__xludf.DUMMYFUNCTION("""COMPUTED_VALUE"""),385.0)</f>
        <v>385</v>
      </c>
    </row>
    <row r="3520">
      <c r="A3520" s="1" t="str">
        <f t="shared" si="1"/>
        <v>EN P793 204</v>
      </c>
      <c r="C3520" s="1" t="str">
        <f t="shared" si="2"/>
        <v>PT P793</v>
      </c>
      <c r="E3520" s="1" t="str">
        <f>IFERROR(__xludf.DUMMYFUNCTION("SPLIT(A:A,"" "",TRUE,TRUE)"),"EN")</f>
        <v>EN</v>
      </c>
      <c r="F3520" s="1" t="str">
        <f>IFERROR(__xludf.DUMMYFUNCTION("""COMPUTED_VALUE"""),"P793")</f>
        <v>P793</v>
      </c>
      <c r="G3520" s="1">
        <f>IFERROR(__xludf.DUMMYFUNCTION("""COMPUTED_VALUE"""),204.0)</f>
        <v>204</v>
      </c>
    </row>
    <row r="3521">
      <c r="A3521" s="1" t="str">
        <f t="shared" si="1"/>
        <v>EN P5822 163</v>
      </c>
      <c r="C3521" s="1" t="str">
        <f t="shared" si="2"/>
        <v>PT P5822</v>
      </c>
      <c r="E3521" s="1" t="str">
        <f>IFERROR(__xludf.DUMMYFUNCTION("SPLIT(A:A,"" "",TRUE,TRUE)"),"EN")</f>
        <v>EN</v>
      </c>
      <c r="F3521" s="1" t="str">
        <f>IFERROR(__xludf.DUMMYFUNCTION("""COMPUTED_VALUE"""),"P5822")</f>
        <v>P5822</v>
      </c>
      <c r="G3521" s="1">
        <f>IFERROR(__xludf.DUMMYFUNCTION("""COMPUTED_VALUE"""),163.0)</f>
        <v>163</v>
      </c>
    </row>
    <row r="3522">
      <c r="A3522" s="1" t="str">
        <f t="shared" si="1"/>
        <v>EN P5166 346</v>
      </c>
      <c r="C3522" s="1" t="str">
        <f t="shared" si="2"/>
        <v>PT P5166</v>
      </c>
      <c r="E3522" s="1" t="str">
        <f>IFERROR(__xludf.DUMMYFUNCTION("SPLIT(A:A,"" "",TRUE,TRUE)"),"EN")</f>
        <v>EN</v>
      </c>
      <c r="F3522" s="1" t="str">
        <f>IFERROR(__xludf.DUMMYFUNCTION("""COMPUTED_VALUE"""),"P5166")</f>
        <v>P5166</v>
      </c>
      <c r="G3522" s="1">
        <f>IFERROR(__xludf.DUMMYFUNCTION("""COMPUTED_VALUE"""),346.0)</f>
        <v>346</v>
      </c>
    </row>
    <row r="3523">
      <c r="A3523" s="1" t="str">
        <f t="shared" si="1"/>
        <v>EN P975 125</v>
      </c>
      <c r="C3523" s="1" t="str">
        <f t="shared" si="2"/>
        <v>PT P975</v>
      </c>
      <c r="E3523" s="1" t="str">
        <f>IFERROR(__xludf.DUMMYFUNCTION("SPLIT(A:A,"" "",TRUE,TRUE)"),"EN")</f>
        <v>EN</v>
      </c>
      <c r="F3523" s="1" t="str">
        <f>IFERROR(__xludf.DUMMYFUNCTION("""COMPUTED_VALUE"""),"P975")</f>
        <v>P975</v>
      </c>
      <c r="G3523" s="1">
        <f>IFERROR(__xludf.DUMMYFUNCTION("""COMPUTED_VALUE"""),125.0)</f>
        <v>125</v>
      </c>
    </row>
    <row r="3524">
      <c r="A3524" s="1" t="str">
        <f t="shared" si="1"/>
        <v>EN P538 396</v>
      </c>
      <c r="C3524" s="1" t="str">
        <f t="shared" si="2"/>
        <v>PT P538</v>
      </c>
      <c r="E3524" s="1" t="str">
        <f>IFERROR(__xludf.DUMMYFUNCTION("SPLIT(A:A,"" "",TRUE,TRUE)"),"EN")</f>
        <v>EN</v>
      </c>
      <c r="F3524" s="1" t="str">
        <f>IFERROR(__xludf.DUMMYFUNCTION("""COMPUTED_VALUE"""),"P538")</f>
        <v>P538</v>
      </c>
      <c r="G3524" s="1">
        <f>IFERROR(__xludf.DUMMYFUNCTION("""COMPUTED_VALUE"""),396.0)</f>
        <v>396</v>
      </c>
    </row>
    <row r="3525">
      <c r="A3525" s="1" t="str">
        <f t="shared" si="1"/>
        <v>EN P3717 363</v>
      </c>
      <c r="C3525" s="1" t="str">
        <f t="shared" si="2"/>
        <v>PT P3717</v>
      </c>
      <c r="E3525" s="1" t="str">
        <f>IFERROR(__xludf.DUMMYFUNCTION("SPLIT(A:A,"" "",TRUE,TRUE)"),"EN")</f>
        <v>EN</v>
      </c>
      <c r="F3525" s="1" t="str">
        <f>IFERROR(__xludf.DUMMYFUNCTION("""COMPUTED_VALUE"""),"P3717")</f>
        <v>P3717</v>
      </c>
      <c r="G3525" s="1">
        <f>IFERROR(__xludf.DUMMYFUNCTION("""COMPUTED_VALUE"""),363.0)</f>
        <v>363</v>
      </c>
    </row>
    <row r="3526">
      <c r="A3526" s="1" t="str">
        <f t="shared" si="1"/>
        <v>EN P682 296</v>
      </c>
      <c r="C3526" s="1" t="str">
        <f t="shared" si="2"/>
        <v>PT P682</v>
      </c>
      <c r="E3526" s="1" t="str">
        <f>IFERROR(__xludf.DUMMYFUNCTION("SPLIT(A:A,"" "",TRUE,TRUE)"),"EN")</f>
        <v>EN</v>
      </c>
      <c r="F3526" s="1" t="str">
        <f>IFERROR(__xludf.DUMMYFUNCTION("""COMPUTED_VALUE"""),"P682")</f>
        <v>P682</v>
      </c>
      <c r="G3526" s="1">
        <f>IFERROR(__xludf.DUMMYFUNCTION("""COMPUTED_VALUE"""),296.0)</f>
        <v>296</v>
      </c>
    </row>
    <row r="3527">
      <c r="A3527" s="1" t="str">
        <f t="shared" si="1"/>
        <v>EN P5608 74</v>
      </c>
      <c r="C3527" s="1" t="str">
        <f t="shared" si="2"/>
        <v>PT P5608</v>
      </c>
      <c r="E3527" s="1" t="str">
        <f>IFERROR(__xludf.DUMMYFUNCTION("SPLIT(A:A,"" "",TRUE,TRUE)"),"EN")</f>
        <v>EN</v>
      </c>
      <c r="F3527" s="1" t="str">
        <f>IFERROR(__xludf.DUMMYFUNCTION("""COMPUTED_VALUE"""),"P5608")</f>
        <v>P5608</v>
      </c>
      <c r="G3527" s="1">
        <f>IFERROR(__xludf.DUMMYFUNCTION("""COMPUTED_VALUE"""),74.0)</f>
        <v>74</v>
      </c>
    </row>
    <row r="3528">
      <c r="A3528" s="1" t="str">
        <f t="shared" si="1"/>
        <v>EN P1082 65</v>
      </c>
      <c r="C3528" s="1" t="str">
        <f t="shared" si="2"/>
        <v>PT P1082</v>
      </c>
      <c r="E3528" s="1" t="str">
        <f>IFERROR(__xludf.DUMMYFUNCTION("SPLIT(A:A,"" "",TRUE,TRUE)"),"EN")</f>
        <v>EN</v>
      </c>
      <c r="F3528" s="1" t="str">
        <f>IFERROR(__xludf.DUMMYFUNCTION("""COMPUTED_VALUE"""),"P1082")</f>
        <v>P1082</v>
      </c>
      <c r="G3528" s="1">
        <f>IFERROR(__xludf.DUMMYFUNCTION("""COMPUTED_VALUE"""),65.0)</f>
        <v>65</v>
      </c>
    </row>
    <row r="3529">
      <c r="A3529" s="1" t="str">
        <f t="shared" si="1"/>
        <v>EN P3434 333</v>
      </c>
      <c r="C3529" s="1" t="str">
        <f t="shared" si="2"/>
        <v>PT P3434</v>
      </c>
      <c r="E3529" s="1" t="str">
        <f>IFERROR(__xludf.DUMMYFUNCTION("SPLIT(A:A,"" "",TRUE,TRUE)"),"EN")</f>
        <v>EN</v>
      </c>
      <c r="F3529" s="1" t="str">
        <f>IFERROR(__xludf.DUMMYFUNCTION("""COMPUTED_VALUE"""),"P3434")</f>
        <v>P3434</v>
      </c>
      <c r="G3529" s="1">
        <f>IFERROR(__xludf.DUMMYFUNCTION("""COMPUTED_VALUE"""),333.0)</f>
        <v>333</v>
      </c>
    </row>
    <row r="3530">
      <c r="A3530" s="1" t="str">
        <f t="shared" si="1"/>
        <v>EN P1770 101</v>
      </c>
      <c r="C3530" s="1" t="str">
        <f t="shared" si="2"/>
        <v>PT P1770</v>
      </c>
      <c r="E3530" s="1" t="str">
        <f>IFERROR(__xludf.DUMMYFUNCTION("SPLIT(A:A,"" "",TRUE,TRUE)"),"EN")</f>
        <v>EN</v>
      </c>
      <c r="F3530" s="1" t="str">
        <f>IFERROR(__xludf.DUMMYFUNCTION("""COMPUTED_VALUE"""),"P1770")</f>
        <v>P1770</v>
      </c>
      <c r="G3530" s="1">
        <f>IFERROR(__xludf.DUMMYFUNCTION("""COMPUTED_VALUE"""),101.0)</f>
        <v>101</v>
      </c>
    </row>
    <row r="3531">
      <c r="A3531" s="1" t="str">
        <f t="shared" si="1"/>
        <v>EN P1391 307</v>
      </c>
      <c r="C3531" s="1" t="str">
        <f t="shared" si="2"/>
        <v>PT P1391</v>
      </c>
      <c r="E3531" s="1" t="str">
        <f>IFERROR(__xludf.DUMMYFUNCTION("SPLIT(A:A,"" "",TRUE,TRUE)"),"EN")</f>
        <v>EN</v>
      </c>
      <c r="F3531" s="1" t="str">
        <f>IFERROR(__xludf.DUMMYFUNCTION("""COMPUTED_VALUE"""),"P1391")</f>
        <v>P1391</v>
      </c>
      <c r="G3531" s="1">
        <f>IFERROR(__xludf.DUMMYFUNCTION("""COMPUTED_VALUE"""),307.0)</f>
        <v>307</v>
      </c>
    </row>
    <row r="3532">
      <c r="A3532" s="1" t="str">
        <f t="shared" si="1"/>
        <v>EN P989 8</v>
      </c>
      <c r="C3532" s="1" t="str">
        <f t="shared" si="2"/>
        <v>PT P989</v>
      </c>
      <c r="E3532" s="1" t="str">
        <f>IFERROR(__xludf.DUMMYFUNCTION("SPLIT(A:A,"" "",TRUE,TRUE)"),"EN")</f>
        <v>EN</v>
      </c>
      <c r="F3532" s="1" t="str">
        <f>IFERROR(__xludf.DUMMYFUNCTION("""COMPUTED_VALUE"""),"P989")</f>
        <v>P989</v>
      </c>
      <c r="G3532" s="1">
        <f>IFERROR(__xludf.DUMMYFUNCTION("""COMPUTED_VALUE"""),8.0)</f>
        <v>8</v>
      </c>
    </row>
    <row r="3533">
      <c r="A3533" s="1" t="str">
        <f t="shared" si="1"/>
        <v>EN P2407 263</v>
      </c>
      <c r="C3533" s="1" t="str">
        <f t="shared" si="2"/>
        <v>PT P2407</v>
      </c>
      <c r="E3533" s="1" t="str">
        <f>IFERROR(__xludf.DUMMYFUNCTION("SPLIT(A:A,"" "",TRUE,TRUE)"),"EN")</f>
        <v>EN</v>
      </c>
      <c r="F3533" s="1" t="str">
        <f>IFERROR(__xludf.DUMMYFUNCTION("""COMPUTED_VALUE"""),"P2407")</f>
        <v>P2407</v>
      </c>
      <c r="G3533" s="1">
        <f>IFERROR(__xludf.DUMMYFUNCTION("""COMPUTED_VALUE"""),263.0)</f>
        <v>263</v>
      </c>
    </row>
    <row r="3534">
      <c r="A3534" s="1" t="str">
        <f t="shared" si="1"/>
        <v>EN P1972 203</v>
      </c>
      <c r="C3534" s="1" t="str">
        <f t="shared" si="2"/>
        <v>PT P1972</v>
      </c>
      <c r="E3534" s="1" t="str">
        <f>IFERROR(__xludf.DUMMYFUNCTION("SPLIT(A:A,"" "",TRUE,TRUE)"),"EN")</f>
        <v>EN</v>
      </c>
      <c r="F3534" s="1" t="str">
        <f>IFERROR(__xludf.DUMMYFUNCTION("""COMPUTED_VALUE"""),"P1972")</f>
        <v>P1972</v>
      </c>
      <c r="G3534" s="1">
        <f>IFERROR(__xludf.DUMMYFUNCTION("""COMPUTED_VALUE"""),203.0)</f>
        <v>203</v>
      </c>
    </row>
    <row r="3535">
      <c r="A3535" s="1" t="str">
        <f t="shared" si="1"/>
        <v>EN P1060 256</v>
      </c>
      <c r="C3535" s="1" t="str">
        <f t="shared" si="2"/>
        <v>PT P1060</v>
      </c>
      <c r="E3535" s="1" t="str">
        <f>IFERROR(__xludf.DUMMYFUNCTION("SPLIT(A:A,"" "",TRUE,TRUE)"),"EN")</f>
        <v>EN</v>
      </c>
      <c r="F3535" s="1" t="str">
        <f>IFERROR(__xludf.DUMMYFUNCTION("""COMPUTED_VALUE"""),"P1060")</f>
        <v>P1060</v>
      </c>
      <c r="G3535" s="1">
        <f>IFERROR(__xludf.DUMMYFUNCTION("""COMPUTED_VALUE"""),256.0)</f>
        <v>256</v>
      </c>
    </row>
    <row r="3536">
      <c r="A3536" s="1" t="str">
        <f t="shared" si="1"/>
        <v>EN P5447 67</v>
      </c>
      <c r="C3536" s="1" t="str">
        <f t="shared" si="2"/>
        <v>PT P5447</v>
      </c>
      <c r="E3536" s="1" t="str">
        <f>IFERROR(__xludf.DUMMYFUNCTION("SPLIT(A:A,"" "",TRUE,TRUE)"),"EN")</f>
        <v>EN</v>
      </c>
      <c r="F3536" s="1" t="str">
        <f>IFERROR(__xludf.DUMMYFUNCTION("""COMPUTED_VALUE"""),"P5447")</f>
        <v>P5447</v>
      </c>
      <c r="G3536" s="1">
        <f>IFERROR(__xludf.DUMMYFUNCTION("""COMPUTED_VALUE"""),67.0)</f>
        <v>67</v>
      </c>
    </row>
    <row r="3537">
      <c r="A3537" s="1" t="str">
        <f t="shared" si="1"/>
        <v>EN P3455 220</v>
      </c>
      <c r="C3537" s="1" t="str">
        <f t="shared" si="2"/>
        <v>PT P3455</v>
      </c>
      <c r="E3537" s="1" t="str">
        <f>IFERROR(__xludf.DUMMYFUNCTION("SPLIT(A:A,"" "",TRUE,TRUE)"),"EN")</f>
        <v>EN</v>
      </c>
      <c r="F3537" s="1" t="str">
        <f>IFERROR(__xludf.DUMMYFUNCTION("""COMPUTED_VALUE"""),"P3455")</f>
        <v>P3455</v>
      </c>
      <c r="G3537" s="1">
        <f>IFERROR(__xludf.DUMMYFUNCTION("""COMPUTED_VALUE"""),220.0)</f>
        <v>220</v>
      </c>
    </row>
    <row r="3538">
      <c r="A3538" s="1" t="str">
        <f t="shared" si="1"/>
        <v>EN P3345 174</v>
      </c>
      <c r="C3538" s="1" t="str">
        <f t="shared" si="2"/>
        <v>PT P3345</v>
      </c>
      <c r="E3538" s="1" t="str">
        <f>IFERROR(__xludf.DUMMYFUNCTION("SPLIT(A:A,"" "",TRUE,TRUE)"),"EN")</f>
        <v>EN</v>
      </c>
      <c r="F3538" s="1" t="str">
        <f>IFERROR(__xludf.DUMMYFUNCTION("""COMPUTED_VALUE"""),"P3345")</f>
        <v>P3345</v>
      </c>
      <c r="G3538" s="1">
        <f>IFERROR(__xludf.DUMMYFUNCTION("""COMPUTED_VALUE"""),174.0)</f>
        <v>174</v>
      </c>
    </row>
    <row r="3539">
      <c r="A3539" s="1" t="str">
        <f t="shared" si="1"/>
        <v>EN P5907 342</v>
      </c>
      <c r="C3539" s="1" t="str">
        <f t="shared" si="2"/>
        <v>PT P5907</v>
      </c>
      <c r="E3539" s="1" t="str">
        <f>IFERROR(__xludf.DUMMYFUNCTION("SPLIT(A:A,"" "",TRUE,TRUE)"),"EN")</f>
        <v>EN</v>
      </c>
      <c r="F3539" s="1" t="str">
        <f>IFERROR(__xludf.DUMMYFUNCTION("""COMPUTED_VALUE"""),"P5907")</f>
        <v>P5907</v>
      </c>
      <c r="G3539" s="1">
        <f>IFERROR(__xludf.DUMMYFUNCTION("""COMPUTED_VALUE"""),342.0)</f>
        <v>342</v>
      </c>
    </row>
    <row r="3540">
      <c r="A3540" s="1" t="str">
        <f t="shared" si="1"/>
        <v>EN P900 73</v>
      </c>
      <c r="C3540" s="1" t="str">
        <f t="shared" si="2"/>
        <v>PT P900</v>
      </c>
      <c r="E3540" s="1" t="str">
        <f>IFERROR(__xludf.DUMMYFUNCTION("SPLIT(A:A,"" "",TRUE,TRUE)"),"EN")</f>
        <v>EN</v>
      </c>
      <c r="F3540" s="1" t="str">
        <f>IFERROR(__xludf.DUMMYFUNCTION("""COMPUTED_VALUE"""),"P900")</f>
        <v>P900</v>
      </c>
      <c r="G3540" s="1">
        <f>IFERROR(__xludf.DUMMYFUNCTION("""COMPUTED_VALUE"""),73.0)</f>
        <v>73</v>
      </c>
    </row>
    <row r="3541">
      <c r="A3541" s="1" t="str">
        <f t="shared" si="1"/>
        <v>EN P544 244</v>
      </c>
      <c r="C3541" s="1" t="str">
        <f t="shared" si="2"/>
        <v>PT P544</v>
      </c>
      <c r="E3541" s="1" t="str">
        <f>IFERROR(__xludf.DUMMYFUNCTION("SPLIT(A:A,"" "",TRUE,TRUE)"),"EN")</f>
        <v>EN</v>
      </c>
      <c r="F3541" s="1" t="str">
        <f>IFERROR(__xludf.DUMMYFUNCTION("""COMPUTED_VALUE"""),"P544")</f>
        <v>P544</v>
      </c>
      <c r="G3541" s="1">
        <f>IFERROR(__xludf.DUMMYFUNCTION("""COMPUTED_VALUE"""),244.0)</f>
        <v>244</v>
      </c>
    </row>
    <row r="3542">
      <c r="A3542" s="1" t="str">
        <f t="shared" si="1"/>
        <v>EN P2577 92</v>
      </c>
      <c r="C3542" s="1" t="str">
        <f t="shared" si="2"/>
        <v>PT P2577</v>
      </c>
      <c r="E3542" s="1" t="str">
        <f>IFERROR(__xludf.DUMMYFUNCTION("SPLIT(A:A,"" "",TRUE,TRUE)"),"EN")</f>
        <v>EN</v>
      </c>
      <c r="F3542" s="1" t="str">
        <f>IFERROR(__xludf.DUMMYFUNCTION("""COMPUTED_VALUE"""),"P2577")</f>
        <v>P2577</v>
      </c>
      <c r="G3542" s="1">
        <f>IFERROR(__xludf.DUMMYFUNCTION("""COMPUTED_VALUE"""),92.0)</f>
        <v>92</v>
      </c>
    </row>
    <row r="3543">
      <c r="A3543" s="1" t="str">
        <f t="shared" si="1"/>
        <v>EN P3830 333</v>
      </c>
      <c r="C3543" s="1" t="str">
        <f t="shared" si="2"/>
        <v>PT P3830</v>
      </c>
      <c r="E3543" s="1" t="str">
        <f>IFERROR(__xludf.DUMMYFUNCTION("SPLIT(A:A,"" "",TRUE,TRUE)"),"EN")</f>
        <v>EN</v>
      </c>
      <c r="F3543" s="1" t="str">
        <f>IFERROR(__xludf.DUMMYFUNCTION("""COMPUTED_VALUE"""),"P3830")</f>
        <v>P3830</v>
      </c>
      <c r="G3543" s="1">
        <f>IFERROR(__xludf.DUMMYFUNCTION("""COMPUTED_VALUE"""),333.0)</f>
        <v>333</v>
      </c>
    </row>
    <row r="3544">
      <c r="A3544" s="1" t="str">
        <f t="shared" si="1"/>
        <v>EN P2311 388</v>
      </c>
      <c r="C3544" s="1" t="str">
        <f t="shared" si="2"/>
        <v>PT P2311</v>
      </c>
      <c r="E3544" s="1" t="str">
        <f>IFERROR(__xludf.DUMMYFUNCTION("SPLIT(A:A,"" "",TRUE,TRUE)"),"EN")</f>
        <v>EN</v>
      </c>
      <c r="F3544" s="1" t="str">
        <f>IFERROR(__xludf.DUMMYFUNCTION("""COMPUTED_VALUE"""),"P2311")</f>
        <v>P2311</v>
      </c>
      <c r="G3544" s="1">
        <f>IFERROR(__xludf.DUMMYFUNCTION("""COMPUTED_VALUE"""),388.0)</f>
        <v>388</v>
      </c>
    </row>
    <row r="3545">
      <c r="A3545" s="1" t="str">
        <f t="shared" si="1"/>
        <v>EN P3619 284</v>
      </c>
      <c r="C3545" s="1" t="str">
        <f t="shared" si="2"/>
        <v>PT P3619</v>
      </c>
      <c r="E3545" s="1" t="str">
        <f>IFERROR(__xludf.DUMMYFUNCTION("SPLIT(A:A,"" "",TRUE,TRUE)"),"EN")</f>
        <v>EN</v>
      </c>
      <c r="F3545" s="1" t="str">
        <f>IFERROR(__xludf.DUMMYFUNCTION("""COMPUTED_VALUE"""),"P3619")</f>
        <v>P3619</v>
      </c>
      <c r="G3545" s="1">
        <f>IFERROR(__xludf.DUMMYFUNCTION("""COMPUTED_VALUE"""),284.0)</f>
        <v>284</v>
      </c>
    </row>
    <row r="3546">
      <c r="A3546" s="1" t="str">
        <f t="shared" si="1"/>
        <v>EN P2228 292</v>
      </c>
      <c r="C3546" s="1" t="str">
        <f t="shared" si="2"/>
        <v>PT P2228</v>
      </c>
      <c r="E3546" s="1" t="str">
        <f>IFERROR(__xludf.DUMMYFUNCTION("SPLIT(A:A,"" "",TRUE,TRUE)"),"EN")</f>
        <v>EN</v>
      </c>
      <c r="F3546" s="1" t="str">
        <f>IFERROR(__xludf.DUMMYFUNCTION("""COMPUTED_VALUE"""),"P2228")</f>
        <v>P2228</v>
      </c>
      <c r="G3546" s="1">
        <f>IFERROR(__xludf.DUMMYFUNCTION("""COMPUTED_VALUE"""),292.0)</f>
        <v>292</v>
      </c>
    </row>
    <row r="3547">
      <c r="A3547" s="1" t="str">
        <f t="shared" si="1"/>
        <v>EN P5630 114</v>
      </c>
      <c r="C3547" s="1" t="str">
        <f t="shared" si="2"/>
        <v>PT P5630</v>
      </c>
      <c r="E3547" s="1" t="str">
        <f>IFERROR(__xludf.DUMMYFUNCTION("SPLIT(A:A,"" "",TRUE,TRUE)"),"EN")</f>
        <v>EN</v>
      </c>
      <c r="F3547" s="1" t="str">
        <f>IFERROR(__xludf.DUMMYFUNCTION("""COMPUTED_VALUE"""),"P5630")</f>
        <v>P5630</v>
      </c>
      <c r="G3547" s="1">
        <f>IFERROR(__xludf.DUMMYFUNCTION("""COMPUTED_VALUE"""),114.0)</f>
        <v>114</v>
      </c>
    </row>
    <row r="3548">
      <c r="A3548" s="1" t="str">
        <f t="shared" si="1"/>
        <v>EN P384 192</v>
      </c>
      <c r="C3548" s="1" t="str">
        <f t="shared" si="2"/>
        <v>PT P384</v>
      </c>
      <c r="E3548" s="1" t="str">
        <f>IFERROR(__xludf.DUMMYFUNCTION("SPLIT(A:A,"" "",TRUE,TRUE)"),"EN")</f>
        <v>EN</v>
      </c>
      <c r="F3548" s="1" t="str">
        <f>IFERROR(__xludf.DUMMYFUNCTION("""COMPUTED_VALUE"""),"P384")</f>
        <v>P384</v>
      </c>
      <c r="G3548" s="1">
        <f>IFERROR(__xludf.DUMMYFUNCTION("""COMPUTED_VALUE"""),192.0)</f>
        <v>192</v>
      </c>
    </row>
    <row r="3549">
      <c r="A3549" s="1" t="str">
        <f t="shared" si="1"/>
        <v>EN P5223 152</v>
      </c>
      <c r="C3549" s="1" t="str">
        <f t="shared" si="2"/>
        <v>PT P5223</v>
      </c>
      <c r="E3549" s="1" t="str">
        <f>IFERROR(__xludf.DUMMYFUNCTION("SPLIT(A:A,"" "",TRUE,TRUE)"),"EN")</f>
        <v>EN</v>
      </c>
      <c r="F3549" s="1" t="str">
        <f>IFERROR(__xludf.DUMMYFUNCTION("""COMPUTED_VALUE"""),"P5223")</f>
        <v>P5223</v>
      </c>
      <c r="G3549" s="1">
        <f>IFERROR(__xludf.DUMMYFUNCTION("""COMPUTED_VALUE"""),152.0)</f>
        <v>152</v>
      </c>
    </row>
    <row r="3550">
      <c r="A3550" s="1" t="str">
        <f t="shared" si="1"/>
        <v>EN P1148 34</v>
      </c>
      <c r="C3550" s="1" t="str">
        <f t="shared" si="2"/>
        <v>PT P1148</v>
      </c>
      <c r="E3550" s="1" t="str">
        <f>IFERROR(__xludf.DUMMYFUNCTION("SPLIT(A:A,"" "",TRUE,TRUE)"),"EN")</f>
        <v>EN</v>
      </c>
      <c r="F3550" s="1" t="str">
        <f>IFERROR(__xludf.DUMMYFUNCTION("""COMPUTED_VALUE"""),"P1148")</f>
        <v>P1148</v>
      </c>
      <c r="G3550" s="1">
        <f>IFERROR(__xludf.DUMMYFUNCTION("""COMPUTED_VALUE"""),34.0)</f>
        <v>34</v>
      </c>
    </row>
    <row r="3551">
      <c r="A3551" s="1" t="str">
        <f t="shared" si="1"/>
        <v>EN P4997 278</v>
      </c>
      <c r="C3551" s="1" t="str">
        <f t="shared" si="2"/>
        <v>PT P4997</v>
      </c>
      <c r="E3551" s="1" t="str">
        <f>IFERROR(__xludf.DUMMYFUNCTION("SPLIT(A:A,"" "",TRUE,TRUE)"),"EN")</f>
        <v>EN</v>
      </c>
      <c r="F3551" s="1" t="str">
        <f>IFERROR(__xludf.DUMMYFUNCTION("""COMPUTED_VALUE"""),"P4997")</f>
        <v>P4997</v>
      </c>
      <c r="G3551" s="1">
        <f>IFERROR(__xludf.DUMMYFUNCTION("""COMPUTED_VALUE"""),278.0)</f>
        <v>278</v>
      </c>
    </row>
    <row r="3552">
      <c r="A3552" s="1" t="str">
        <f t="shared" si="1"/>
        <v>EN P3589 121</v>
      </c>
      <c r="C3552" s="1" t="str">
        <f t="shared" si="2"/>
        <v>PT P3589</v>
      </c>
      <c r="E3552" s="1" t="str">
        <f>IFERROR(__xludf.DUMMYFUNCTION("SPLIT(A:A,"" "",TRUE,TRUE)"),"EN")</f>
        <v>EN</v>
      </c>
      <c r="F3552" s="1" t="str">
        <f>IFERROR(__xludf.DUMMYFUNCTION("""COMPUTED_VALUE"""),"P3589")</f>
        <v>P3589</v>
      </c>
      <c r="G3552" s="1">
        <f>IFERROR(__xludf.DUMMYFUNCTION("""COMPUTED_VALUE"""),121.0)</f>
        <v>121</v>
      </c>
    </row>
    <row r="3553">
      <c r="A3553" s="1" t="str">
        <f t="shared" si="1"/>
        <v>EN P3101 129</v>
      </c>
      <c r="C3553" s="1" t="str">
        <f t="shared" si="2"/>
        <v>PT P3101</v>
      </c>
      <c r="E3553" s="1" t="str">
        <f>IFERROR(__xludf.DUMMYFUNCTION("SPLIT(A:A,"" "",TRUE,TRUE)"),"EN")</f>
        <v>EN</v>
      </c>
      <c r="F3553" s="1" t="str">
        <f>IFERROR(__xludf.DUMMYFUNCTION("""COMPUTED_VALUE"""),"P3101")</f>
        <v>P3101</v>
      </c>
      <c r="G3553" s="1">
        <f>IFERROR(__xludf.DUMMYFUNCTION("""COMPUTED_VALUE"""),129.0)</f>
        <v>129</v>
      </c>
    </row>
    <row r="3554">
      <c r="A3554" s="1" t="str">
        <f t="shared" si="1"/>
        <v>EN P3688 196</v>
      </c>
      <c r="C3554" s="1" t="str">
        <f t="shared" si="2"/>
        <v>PT P3688</v>
      </c>
      <c r="E3554" s="1" t="str">
        <f>IFERROR(__xludf.DUMMYFUNCTION("SPLIT(A:A,"" "",TRUE,TRUE)"),"EN")</f>
        <v>EN</v>
      </c>
      <c r="F3554" s="1" t="str">
        <f>IFERROR(__xludf.DUMMYFUNCTION("""COMPUTED_VALUE"""),"P3688")</f>
        <v>P3688</v>
      </c>
      <c r="G3554" s="1">
        <f>IFERROR(__xludf.DUMMYFUNCTION("""COMPUTED_VALUE"""),196.0)</f>
        <v>196</v>
      </c>
    </row>
    <row r="3555">
      <c r="A3555" s="1" t="str">
        <f t="shared" si="1"/>
        <v>EN P1166 33</v>
      </c>
      <c r="C3555" s="1" t="str">
        <f t="shared" si="2"/>
        <v>PT P1166</v>
      </c>
      <c r="E3555" s="1" t="str">
        <f>IFERROR(__xludf.DUMMYFUNCTION("SPLIT(A:A,"" "",TRUE,TRUE)"),"EN")</f>
        <v>EN</v>
      </c>
      <c r="F3555" s="1" t="str">
        <f>IFERROR(__xludf.DUMMYFUNCTION("""COMPUTED_VALUE"""),"P1166")</f>
        <v>P1166</v>
      </c>
      <c r="G3555" s="1">
        <f>IFERROR(__xludf.DUMMYFUNCTION("""COMPUTED_VALUE"""),33.0)</f>
        <v>33</v>
      </c>
    </row>
    <row r="3556">
      <c r="A3556" s="1" t="str">
        <f t="shared" si="1"/>
        <v>EN P5322 392</v>
      </c>
      <c r="C3556" s="1" t="str">
        <f t="shared" si="2"/>
        <v>PT P5322</v>
      </c>
      <c r="E3556" s="1" t="str">
        <f>IFERROR(__xludf.DUMMYFUNCTION("SPLIT(A:A,"" "",TRUE,TRUE)"),"EN")</f>
        <v>EN</v>
      </c>
      <c r="F3556" s="1" t="str">
        <f>IFERROR(__xludf.DUMMYFUNCTION("""COMPUTED_VALUE"""),"P5322")</f>
        <v>P5322</v>
      </c>
      <c r="G3556" s="1">
        <f>IFERROR(__xludf.DUMMYFUNCTION("""COMPUTED_VALUE"""),392.0)</f>
        <v>392</v>
      </c>
    </row>
    <row r="3557">
      <c r="A3557" s="1" t="str">
        <f t="shared" si="1"/>
        <v>EN P2514 177</v>
      </c>
      <c r="C3557" s="1" t="str">
        <f t="shared" si="2"/>
        <v>PT P2514</v>
      </c>
      <c r="E3557" s="1" t="str">
        <f>IFERROR(__xludf.DUMMYFUNCTION("SPLIT(A:A,"" "",TRUE,TRUE)"),"EN")</f>
        <v>EN</v>
      </c>
      <c r="F3557" s="1" t="str">
        <f>IFERROR(__xludf.DUMMYFUNCTION("""COMPUTED_VALUE"""),"P2514")</f>
        <v>P2514</v>
      </c>
      <c r="G3557" s="1">
        <f>IFERROR(__xludf.DUMMYFUNCTION("""COMPUTED_VALUE"""),177.0)</f>
        <v>177</v>
      </c>
    </row>
    <row r="3558">
      <c r="A3558" s="1" t="str">
        <f t="shared" si="1"/>
        <v>EN P4770 346</v>
      </c>
      <c r="C3558" s="1" t="str">
        <f t="shared" si="2"/>
        <v>PT P4770</v>
      </c>
      <c r="E3558" s="1" t="str">
        <f>IFERROR(__xludf.DUMMYFUNCTION("SPLIT(A:A,"" "",TRUE,TRUE)"),"EN")</f>
        <v>EN</v>
      </c>
      <c r="F3558" s="1" t="str">
        <f>IFERROR(__xludf.DUMMYFUNCTION("""COMPUTED_VALUE"""),"P4770")</f>
        <v>P4770</v>
      </c>
      <c r="G3558" s="1">
        <f>IFERROR(__xludf.DUMMYFUNCTION("""COMPUTED_VALUE"""),346.0)</f>
        <v>346</v>
      </c>
    </row>
    <row r="3559">
      <c r="A3559" s="1" t="str">
        <f t="shared" si="1"/>
        <v>EN P2689 35</v>
      </c>
      <c r="C3559" s="1" t="str">
        <f t="shared" si="2"/>
        <v>PT P2689</v>
      </c>
      <c r="E3559" s="1" t="str">
        <f>IFERROR(__xludf.DUMMYFUNCTION("SPLIT(A:A,"" "",TRUE,TRUE)"),"EN")</f>
        <v>EN</v>
      </c>
      <c r="F3559" s="1" t="str">
        <f>IFERROR(__xludf.DUMMYFUNCTION("""COMPUTED_VALUE"""),"P2689")</f>
        <v>P2689</v>
      </c>
      <c r="G3559" s="1">
        <f>IFERROR(__xludf.DUMMYFUNCTION("""COMPUTED_VALUE"""),35.0)</f>
        <v>35</v>
      </c>
    </row>
    <row r="3560">
      <c r="A3560" s="1" t="str">
        <f t="shared" si="1"/>
        <v>EN P2032 47</v>
      </c>
      <c r="C3560" s="1" t="str">
        <f t="shared" si="2"/>
        <v>PT P2032</v>
      </c>
      <c r="E3560" s="1" t="str">
        <f>IFERROR(__xludf.DUMMYFUNCTION("SPLIT(A:A,"" "",TRUE,TRUE)"),"EN")</f>
        <v>EN</v>
      </c>
      <c r="F3560" s="1" t="str">
        <f>IFERROR(__xludf.DUMMYFUNCTION("""COMPUTED_VALUE"""),"P2032")</f>
        <v>P2032</v>
      </c>
      <c r="G3560" s="1">
        <f>IFERROR(__xludf.DUMMYFUNCTION("""COMPUTED_VALUE"""),47.0)</f>
        <v>47</v>
      </c>
    </row>
    <row r="3561">
      <c r="A3561" s="1" t="str">
        <f t="shared" si="1"/>
        <v>EN P1467 213</v>
      </c>
      <c r="C3561" s="1" t="str">
        <f t="shared" si="2"/>
        <v>PT P1467</v>
      </c>
      <c r="E3561" s="1" t="str">
        <f>IFERROR(__xludf.DUMMYFUNCTION("SPLIT(A:A,"" "",TRUE,TRUE)"),"EN")</f>
        <v>EN</v>
      </c>
      <c r="F3561" s="1" t="str">
        <f>IFERROR(__xludf.DUMMYFUNCTION("""COMPUTED_VALUE"""),"P1467")</f>
        <v>P1467</v>
      </c>
      <c r="G3561" s="1">
        <f>IFERROR(__xludf.DUMMYFUNCTION("""COMPUTED_VALUE"""),213.0)</f>
        <v>213</v>
      </c>
    </row>
    <row r="3562">
      <c r="A3562" s="1" t="str">
        <f t="shared" si="1"/>
        <v>EN P5405 277</v>
      </c>
      <c r="C3562" s="1" t="str">
        <f t="shared" si="2"/>
        <v>PT P5405</v>
      </c>
      <c r="E3562" s="1" t="str">
        <f>IFERROR(__xludf.DUMMYFUNCTION("SPLIT(A:A,"" "",TRUE,TRUE)"),"EN")</f>
        <v>EN</v>
      </c>
      <c r="F3562" s="1" t="str">
        <f>IFERROR(__xludf.DUMMYFUNCTION("""COMPUTED_VALUE"""),"P5405")</f>
        <v>P5405</v>
      </c>
      <c r="G3562" s="1">
        <f>IFERROR(__xludf.DUMMYFUNCTION("""COMPUTED_VALUE"""),277.0)</f>
        <v>277</v>
      </c>
    </row>
    <row r="3563">
      <c r="A3563" s="1" t="str">
        <f t="shared" si="1"/>
        <v>EN P4293 242</v>
      </c>
      <c r="C3563" s="1" t="str">
        <f t="shared" si="2"/>
        <v>PT P4293</v>
      </c>
      <c r="E3563" s="1" t="str">
        <f>IFERROR(__xludf.DUMMYFUNCTION("SPLIT(A:A,"" "",TRUE,TRUE)"),"EN")</f>
        <v>EN</v>
      </c>
      <c r="F3563" s="1" t="str">
        <f>IFERROR(__xludf.DUMMYFUNCTION("""COMPUTED_VALUE"""),"P4293")</f>
        <v>P4293</v>
      </c>
      <c r="G3563" s="1">
        <f>IFERROR(__xludf.DUMMYFUNCTION("""COMPUTED_VALUE"""),242.0)</f>
        <v>242</v>
      </c>
    </row>
    <row r="3564">
      <c r="A3564" s="1" t="str">
        <f t="shared" si="1"/>
        <v>EN P3662 227</v>
      </c>
      <c r="C3564" s="1" t="str">
        <f t="shared" si="2"/>
        <v>PT P3662</v>
      </c>
      <c r="E3564" s="1" t="str">
        <f>IFERROR(__xludf.DUMMYFUNCTION("SPLIT(A:A,"" "",TRUE,TRUE)"),"EN")</f>
        <v>EN</v>
      </c>
      <c r="F3564" s="1" t="str">
        <f>IFERROR(__xludf.DUMMYFUNCTION("""COMPUTED_VALUE"""),"P3662")</f>
        <v>P3662</v>
      </c>
      <c r="G3564" s="1">
        <f>IFERROR(__xludf.DUMMYFUNCTION("""COMPUTED_VALUE"""),227.0)</f>
        <v>227</v>
      </c>
    </row>
    <row r="3565">
      <c r="A3565" s="1" t="str">
        <f t="shared" si="1"/>
        <v>EN P5554 395</v>
      </c>
      <c r="C3565" s="1" t="str">
        <f t="shared" si="2"/>
        <v>PT P5554</v>
      </c>
      <c r="E3565" s="1" t="str">
        <f>IFERROR(__xludf.DUMMYFUNCTION("SPLIT(A:A,"" "",TRUE,TRUE)"),"EN")</f>
        <v>EN</v>
      </c>
      <c r="F3565" s="1" t="str">
        <f>IFERROR(__xludf.DUMMYFUNCTION("""COMPUTED_VALUE"""),"P5554")</f>
        <v>P5554</v>
      </c>
      <c r="G3565" s="1">
        <f>IFERROR(__xludf.DUMMYFUNCTION("""COMPUTED_VALUE"""),395.0)</f>
        <v>395</v>
      </c>
    </row>
    <row r="3566">
      <c r="A3566" s="1" t="str">
        <f t="shared" si="1"/>
        <v>EN P760 184</v>
      </c>
      <c r="C3566" s="1" t="str">
        <f t="shared" si="2"/>
        <v>PT P760</v>
      </c>
      <c r="E3566" s="1" t="str">
        <f>IFERROR(__xludf.DUMMYFUNCTION("SPLIT(A:A,"" "",TRUE,TRUE)"),"EN")</f>
        <v>EN</v>
      </c>
      <c r="F3566" s="1" t="str">
        <f>IFERROR(__xludf.DUMMYFUNCTION("""COMPUTED_VALUE"""),"P760")</f>
        <v>P760</v>
      </c>
      <c r="G3566" s="1">
        <f>IFERROR(__xludf.DUMMYFUNCTION("""COMPUTED_VALUE"""),184.0)</f>
        <v>184</v>
      </c>
    </row>
    <row r="3567">
      <c r="A3567" s="1" t="str">
        <f t="shared" si="1"/>
        <v>EN P2274 196</v>
      </c>
      <c r="C3567" s="1" t="str">
        <f t="shared" si="2"/>
        <v>PT P2274</v>
      </c>
      <c r="E3567" s="1" t="str">
        <f>IFERROR(__xludf.DUMMYFUNCTION("SPLIT(A:A,"" "",TRUE,TRUE)"),"EN")</f>
        <v>EN</v>
      </c>
      <c r="F3567" s="1" t="str">
        <f>IFERROR(__xludf.DUMMYFUNCTION("""COMPUTED_VALUE"""),"P2274")</f>
        <v>P2274</v>
      </c>
      <c r="G3567" s="1">
        <f>IFERROR(__xludf.DUMMYFUNCTION("""COMPUTED_VALUE"""),196.0)</f>
        <v>196</v>
      </c>
    </row>
    <row r="3568">
      <c r="A3568" s="1" t="str">
        <f t="shared" si="1"/>
        <v>EN P3224 120</v>
      </c>
      <c r="C3568" s="1" t="str">
        <f t="shared" si="2"/>
        <v>PT P3224</v>
      </c>
      <c r="E3568" s="1" t="str">
        <f>IFERROR(__xludf.DUMMYFUNCTION("SPLIT(A:A,"" "",TRUE,TRUE)"),"EN")</f>
        <v>EN</v>
      </c>
      <c r="F3568" s="1" t="str">
        <f>IFERROR(__xludf.DUMMYFUNCTION("""COMPUTED_VALUE"""),"P3224")</f>
        <v>P3224</v>
      </c>
      <c r="G3568" s="1">
        <f>IFERROR(__xludf.DUMMYFUNCTION("""COMPUTED_VALUE"""),120.0)</f>
        <v>120</v>
      </c>
    </row>
    <row r="3569">
      <c r="A3569" s="1" t="str">
        <f t="shared" si="1"/>
        <v>EN P651 74</v>
      </c>
      <c r="C3569" s="1" t="str">
        <f t="shared" si="2"/>
        <v>PT P651</v>
      </c>
      <c r="E3569" s="1" t="str">
        <f>IFERROR(__xludf.DUMMYFUNCTION("SPLIT(A:A,"" "",TRUE,TRUE)"),"EN")</f>
        <v>EN</v>
      </c>
      <c r="F3569" s="1" t="str">
        <f>IFERROR(__xludf.DUMMYFUNCTION("""COMPUTED_VALUE"""),"P651")</f>
        <v>P651</v>
      </c>
      <c r="G3569" s="1">
        <f>IFERROR(__xludf.DUMMYFUNCTION("""COMPUTED_VALUE"""),74.0)</f>
        <v>74</v>
      </c>
    </row>
    <row r="3570">
      <c r="A3570" s="1" t="str">
        <f t="shared" si="1"/>
        <v>EN P4337 163</v>
      </c>
      <c r="C3570" s="1" t="str">
        <f t="shared" si="2"/>
        <v>PT P4337</v>
      </c>
      <c r="E3570" s="1" t="str">
        <f>IFERROR(__xludf.DUMMYFUNCTION("SPLIT(A:A,"" "",TRUE,TRUE)"),"EN")</f>
        <v>EN</v>
      </c>
      <c r="F3570" s="1" t="str">
        <f>IFERROR(__xludf.DUMMYFUNCTION("""COMPUTED_VALUE"""),"P4337")</f>
        <v>P4337</v>
      </c>
      <c r="G3570" s="1">
        <f>IFERROR(__xludf.DUMMYFUNCTION("""COMPUTED_VALUE"""),163.0)</f>
        <v>163</v>
      </c>
    </row>
    <row r="3571">
      <c r="A3571" s="1" t="str">
        <f t="shared" si="1"/>
        <v>EN P1408 26</v>
      </c>
      <c r="C3571" s="1" t="str">
        <f t="shared" si="2"/>
        <v>PT P1408</v>
      </c>
      <c r="E3571" s="1" t="str">
        <f>IFERROR(__xludf.DUMMYFUNCTION("SPLIT(A:A,"" "",TRUE,TRUE)"),"EN")</f>
        <v>EN</v>
      </c>
      <c r="F3571" s="1" t="str">
        <f>IFERROR(__xludf.DUMMYFUNCTION("""COMPUTED_VALUE"""),"P1408")</f>
        <v>P1408</v>
      </c>
      <c r="G3571" s="1">
        <f>IFERROR(__xludf.DUMMYFUNCTION("""COMPUTED_VALUE"""),26.0)</f>
        <v>26</v>
      </c>
    </row>
    <row r="3572">
      <c r="A3572" s="1" t="str">
        <f t="shared" si="1"/>
        <v>EN P5861 297</v>
      </c>
      <c r="C3572" s="1" t="str">
        <f t="shared" si="2"/>
        <v>PT P5861</v>
      </c>
      <c r="E3572" s="1" t="str">
        <f>IFERROR(__xludf.DUMMYFUNCTION("SPLIT(A:A,"" "",TRUE,TRUE)"),"EN")</f>
        <v>EN</v>
      </c>
      <c r="F3572" s="1" t="str">
        <f>IFERROR(__xludf.DUMMYFUNCTION("""COMPUTED_VALUE"""),"P5861")</f>
        <v>P5861</v>
      </c>
      <c r="G3572" s="1">
        <f>IFERROR(__xludf.DUMMYFUNCTION("""COMPUTED_VALUE"""),297.0)</f>
        <v>297</v>
      </c>
    </row>
    <row r="3573">
      <c r="A3573" s="1" t="str">
        <f t="shared" si="1"/>
        <v>EN P5149 153</v>
      </c>
      <c r="C3573" s="1" t="str">
        <f t="shared" si="2"/>
        <v>PT P5149</v>
      </c>
      <c r="E3573" s="1" t="str">
        <f>IFERROR(__xludf.DUMMYFUNCTION("SPLIT(A:A,"" "",TRUE,TRUE)"),"EN")</f>
        <v>EN</v>
      </c>
      <c r="F3573" s="1" t="str">
        <f>IFERROR(__xludf.DUMMYFUNCTION("""COMPUTED_VALUE"""),"P5149")</f>
        <v>P5149</v>
      </c>
      <c r="G3573" s="1">
        <f>IFERROR(__xludf.DUMMYFUNCTION("""COMPUTED_VALUE"""),153.0)</f>
        <v>153</v>
      </c>
    </row>
    <row r="3574">
      <c r="A3574" s="1" t="str">
        <f t="shared" si="1"/>
        <v>EN P5367 191</v>
      </c>
      <c r="C3574" s="1" t="str">
        <f t="shared" si="2"/>
        <v>PT P5367</v>
      </c>
      <c r="E3574" s="1" t="str">
        <f>IFERROR(__xludf.DUMMYFUNCTION("SPLIT(A:A,"" "",TRUE,TRUE)"),"EN")</f>
        <v>EN</v>
      </c>
      <c r="F3574" s="1" t="str">
        <f>IFERROR(__xludf.DUMMYFUNCTION("""COMPUTED_VALUE"""),"P5367")</f>
        <v>P5367</v>
      </c>
      <c r="G3574" s="1">
        <f>IFERROR(__xludf.DUMMYFUNCTION("""COMPUTED_VALUE"""),191.0)</f>
        <v>191</v>
      </c>
    </row>
    <row r="3575">
      <c r="A3575" s="1" t="str">
        <f t="shared" si="1"/>
        <v>EN P3814 184</v>
      </c>
      <c r="C3575" s="1" t="str">
        <f t="shared" si="2"/>
        <v>PT P3814</v>
      </c>
      <c r="E3575" s="1" t="str">
        <f>IFERROR(__xludf.DUMMYFUNCTION("SPLIT(A:A,"" "",TRUE,TRUE)"),"EN")</f>
        <v>EN</v>
      </c>
      <c r="F3575" s="1" t="str">
        <f>IFERROR(__xludf.DUMMYFUNCTION("""COMPUTED_VALUE"""),"P3814")</f>
        <v>P3814</v>
      </c>
      <c r="G3575" s="1">
        <f>IFERROR(__xludf.DUMMYFUNCTION("""COMPUTED_VALUE"""),184.0)</f>
        <v>184</v>
      </c>
    </row>
    <row r="3576">
      <c r="A3576" s="1" t="str">
        <f t="shared" si="1"/>
        <v>EN P3221 266</v>
      </c>
      <c r="C3576" s="1" t="str">
        <f t="shared" si="2"/>
        <v>PT P3221</v>
      </c>
      <c r="E3576" s="1" t="str">
        <f>IFERROR(__xludf.DUMMYFUNCTION("SPLIT(A:A,"" "",TRUE,TRUE)"),"EN")</f>
        <v>EN</v>
      </c>
      <c r="F3576" s="1" t="str">
        <f>IFERROR(__xludf.DUMMYFUNCTION("""COMPUTED_VALUE"""),"P3221")</f>
        <v>P3221</v>
      </c>
      <c r="G3576" s="1">
        <f>IFERROR(__xludf.DUMMYFUNCTION("""COMPUTED_VALUE"""),266.0)</f>
        <v>266</v>
      </c>
    </row>
    <row r="3577">
      <c r="A3577" s="1" t="str">
        <f t="shared" si="1"/>
        <v>EN P947 119</v>
      </c>
      <c r="C3577" s="1" t="str">
        <f t="shared" si="2"/>
        <v>PT P947</v>
      </c>
      <c r="E3577" s="1" t="str">
        <f>IFERROR(__xludf.DUMMYFUNCTION("SPLIT(A:A,"" "",TRUE,TRUE)"),"EN")</f>
        <v>EN</v>
      </c>
      <c r="F3577" s="1" t="str">
        <f>IFERROR(__xludf.DUMMYFUNCTION("""COMPUTED_VALUE"""),"P947")</f>
        <v>P947</v>
      </c>
      <c r="G3577" s="1">
        <f>IFERROR(__xludf.DUMMYFUNCTION("""COMPUTED_VALUE"""),119.0)</f>
        <v>119</v>
      </c>
    </row>
    <row r="3578">
      <c r="A3578" s="1" t="str">
        <f t="shared" si="1"/>
        <v>EN P4000 286</v>
      </c>
      <c r="C3578" s="1" t="str">
        <f t="shared" si="2"/>
        <v>PT P4000</v>
      </c>
      <c r="E3578" s="1" t="str">
        <f>IFERROR(__xludf.DUMMYFUNCTION("SPLIT(A:A,"" "",TRUE,TRUE)"),"EN")</f>
        <v>EN</v>
      </c>
      <c r="F3578" s="1" t="str">
        <f>IFERROR(__xludf.DUMMYFUNCTION("""COMPUTED_VALUE"""),"P4000")</f>
        <v>P4000</v>
      </c>
      <c r="G3578" s="1">
        <f>IFERROR(__xludf.DUMMYFUNCTION("""COMPUTED_VALUE"""),286.0)</f>
        <v>286</v>
      </c>
    </row>
    <row r="3579">
      <c r="A3579" s="1" t="str">
        <f t="shared" si="1"/>
        <v>EN P1752 5</v>
      </c>
      <c r="C3579" s="1" t="str">
        <f t="shared" si="2"/>
        <v>PT P1752</v>
      </c>
      <c r="E3579" s="1" t="str">
        <f>IFERROR(__xludf.DUMMYFUNCTION("SPLIT(A:A,"" "",TRUE,TRUE)"),"EN")</f>
        <v>EN</v>
      </c>
      <c r="F3579" s="1" t="str">
        <f>IFERROR(__xludf.DUMMYFUNCTION("""COMPUTED_VALUE"""),"P1752")</f>
        <v>P1752</v>
      </c>
      <c r="G3579" s="1">
        <f>IFERROR(__xludf.DUMMYFUNCTION("""COMPUTED_VALUE"""),5.0)</f>
        <v>5</v>
      </c>
    </row>
    <row r="3580">
      <c r="A3580" s="1" t="str">
        <f t="shared" si="1"/>
        <v>EN P2477 377</v>
      </c>
      <c r="C3580" s="1" t="str">
        <f t="shared" si="2"/>
        <v>PT P2477</v>
      </c>
      <c r="E3580" s="1" t="str">
        <f>IFERROR(__xludf.DUMMYFUNCTION("SPLIT(A:A,"" "",TRUE,TRUE)"),"EN")</f>
        <v>EN</v>
      </c>
      <c r="F3580" s="1" t="str">
        <f>IFERROR(__xludf.DUMMYFUNCTION("""COMPUTED_VALUE"""),"P2477")</f>
        <v>P2477</v>
      </c>
      <c r="G3580" s="1">
        <f>IFERROR(__xludf.DUMMYFUNCTION("""COMPUTED_VALUE"""),377.0)</f>
        <v>377</v>
      </c>
    </row>
    <row r="3581">
      <c r="A3581" s="1" t="str">
        <f t="shared" si="1"/>
        <v>EN P5914 290</v>
      </c>
      <c r="C3581" s="1" t="str">
        <f t="shared" si="2"/>
        <v>PT P5914</v>
      </c>
      <c r="E3581" s="1" t="str">
        <f>IFERROR(__xludf.DUMMYFUNCTION("SPLIT(A:A,"" "",TRUE,TRUE)"),"EN")</f>
        <v>EN</v>
      </c>
      <c r="F3581" s="1" t="str">
        <f>IFERROR(__xludf.DUMMYFUNCTION("""COMPUTED_VALUE"""),"P5914")</f>
        <v>P5914</v>
      </c>
      <c r="G3581" s="1">
        <f>IFERROR(__xludf.DUMMYFUNCTION("""COMPUTED_VALUE"""),290.0)</f>
        <v>290</v>
      </c>
    </row>
    <row r="3582">
      <c r="A3582" s="1" t="str">
        <f t="shared" si="1"/>
        <v>EN P371 210</v>
      </c>
      <c r="C3582" s="1" t="str">
        <f t="shared" si="2"/>
        <v>PT P371</v>
      </c>
      <c r="E3582" s="1" t="str">
        <f>IFERROR(__xludf.DUMMYFUNCTION("SPLIT(A:A,"" "",TRUE,TRUE)"),"EN")</f>
        <v>EN</v>
      </c>
      <c r="F3582" s="1" t="str">
        <f>IFERROR(__xludf.DUMMYFUNCTION("""COMPUTED_VALUE"""),"P371")</f>
        <v>P371</v>
      </c>
      <c r="G3582" s="1">
        <f>IFERROR(__xludf.DUMMYFUNCTION("""COMPUTED_VALUE"""),210.0)</f>
        <v>210</v>
      </c>
    </row>
    <row r="3583">
      <c r="A3583" s="1" t="str">
        <f t="shared" si="1"/>
        <v>EN P3802 108</v>
      </c>
      <c r="C3583" s="1" t="str">
        <f t="shared" si="2"/>
        <v>PT P3802</v>
      </c>
      <c r="E3583" s="1" t="str">
        <f>IFERROR(__xludf.DUMMYFUNCTION("SPLIT(A:A,"" "",TRUE,TRUE)"),"EN")</f>
        <v>EN</v>
      </c>
      <c r="F3583" s="1" t="str">
        <f>IFERROR(__xludf.DUMMYFUNCTION("""COMPUTED_VALUE"""),"P3802")</f>
        <v>P3802</v>
      </c>
      <c r="G3583" s="1">
        <f>IFERROR(__xludf.DUMMYFUNCTION("""COMPUTED_VALUE"""),108.0)</f>
        <v>108</v>
      </c>
    </row>
    <row r="3584">
      <c r="A3584" s="1" t="str">
        <f t="shared" si="1"/>
        <v>EN P4844 293</v>
      </c>
      <c r="C3584" s="1" t="str">
        <f t="shared" si="2"/>
        <v>PT P4844</v>
      </c>
      <c r="E3584" s="1" t="str">
        <f>IFERROR(__xludf.DUMMYFUNCTION("SPLIT(A:A,"" "",TRUE,TRUE)"),"EN")</f>
        <v>EN</v>
      </c>
      <c r="F3584" s="1" t="str">
        <f>IFERROR(__xludf.DUMMYFUNCTION("""COMPUTED_VALUE"""),"P4844")</f>
        <v>P4844</v>
      </c>
      <c r="G3584" s="1">
        <f>IFERROR(__xludf.DUMMYFUNCTION("""COMPUTED_VALUE"""),293.0)</f>
        <v>293</v>
      </c>
    </row>
    <row r="3585">
      <c r="A3585" s="1" t="str">
        <f t="shared" si="1"/>
        <v>EN P32 331</v>
      </c>
      <c r="C3585" s="1" t="str">
        <f t="shared" si="2"/>
        <v>PT P32</v>
      </c>
      <c r="E3585" s="1" t="str">
        <f>IFERROR(__xludf.DUMMYFUNCTION("SPLIT(A:A,"" "",TRUE,TRUE)"),"EN")</f>
        <v>EN</v>
      </c>
      <c r="F3585" s="1" t="str">
        <f>IFERROR(__xludf.DUMMYFUNCTION("""COMPUTED_VALUE"""),"P32")</f>
        <v>P32</v>
      </c>
      <c r="G3585" s="1">
        <f>IFERROR(__xludf.DUMMYFUNCTION("""COMPUTED_VALUE"""),331.0)</f>
        <v>331</v>
      </c>
    </row>
    <row r="3586">
      <c r="A3586" s="1" t="str">
        <f t="shared" si="1"/>
        <v>EN P1138 196</v>
      </c>
      <c r="C3586" s="1" t="str">
        <f t="shared" si="2"/>
        <v>PT P1138</v>
      </c>
      <c r="E3586" s="1" t="str">
        <f>IFERROR(__xludf.DUMMYFUNCTION("SPLIT(A:A,"" "",TRUE,TRUE)"),"EN")</f>
        <v>EN</v>
      </c>
      <c r="F3586" s="1" t="str">
        <f>IFERROR(__xludf.DUMMYFUNCTION("""COMPUTED_VALUE"""),"P1138")</f>
        <v>P1138</v>
      </c>
      <c r="G3586" s="1">
        <f>IFERROR(__xludf.DUMMYFUNCTION("""COMPUTED_VALUE"""),196.0)</f>
        <v>196</v>
      </c>
    </row>
    <row r="3587">
      <c r="A3587" s="1" t="str">
        <f t="shared" si="1"/>
        <v>EN P5399 115</v>
      </c>
      <c r="C3587" s="1" t="str">
        <f t="shared" si="2"/>
        <v>PT P5399</v>
      </c>
      <c r="E3587" s="1" t="str">
        <f>IFERROR(__xludf.DUMMYFUNCTION("SPLIT(A:A,"" "",TRUE,TRUE)"),"EN")</f>
        <v>EN</v>
      </c>
      <c r="F3587" s="1" t="str">
        <f>IFERROR(__xludf.DUMMYFUNCTION("""COMPUTED_VALUE"""),"P5399")</f>
        <v>P5399</v>
      </c>
      <c r="G3587" s="1">
        <f>IFERROR(__xludf.DUMMYFUNCTION("""COMPUTED_VALUE"""),115.0)</f>
        <v>115</v>
      </c>
    </row>
    <row r="3588">
      <c r="A3588" s="1" t="str">
        <f t="shared" si="1"/>
        <v>EN P3907 364</v>
      </c>
      <c r="C3588" s="1" t="str">
        <f t="shared" si="2"/>
        <v>PT P3907</v>
      </c>
      <c r="E3588" s="1" t="str">
        <f>IFERROR(__xludf.DUMMYFUNCTION("SPLIT(A:A,"" "",TRUE,TRUE)"),"EN")</f>
        <v>EN</v>
      </c>
      <c r="F3588" s="1" t="str">
        <f>IFERROR(__xludf.DUMMYFUNCTION("""COMPUTED_VALUE"""),"P3907")</f>
        <v>P3907</v>
      </c>
      <c r="G3588" s="1">
        <f>IFERROR(__xludf.DUMMYFUNCTION("""COMPUTED_VALUE"""),364.0)</f>
        <v>364</v>
      </c>
    </row>
    <row r="3589">
      <c r="A3589" s="1" t="str">
        <f t="shared" si="1"/>
        <v>EN P927 395</v>
      </c>
      <c r="C3589" s="1" t="str">
        <f t="shared" si="2"/>
        <v>PT P927</v>
      </c>
      <c r="E3589" s="1" t="str">
        <f>IFERROR(__xludf.DUMMYFUNCTION("SPLIT(A:A,"" "",TRUE,TRUE)"),"EN")</f>
        <v>EN</v>
      </c>
      <c r="F3589" s="1" t="str">
        <f>IFERROR(__xludf.DUMMYFUNCTION("""COMPUTED_VALUE"""),"P927")</f>
        <v>P927</v>
      </c>
      <c r="G3589" s="1">
        <f>IFERROR(__xludf.DUMMYFUNCTION("""COMPUTED_VALUE"""),395.0)</f>
        <v>395</v>
      </c>
    </row>
    <row r="3590">
      <c r="A3590" s="1" t="str">
        <f t="shared" si="1"/>
        <v>EN P574 271</v>
      </c>
      <c r="C3590" s="1" t="str">
        <f t="shared" si="2"/>
        <v>PT P574</v>
      </c>
      <c r="E3590" s="1" t="str">
        <f>IFERROR(__xludf.DUMMYFUNCTION("SPLIT(A:A,"" "",TRUE,TRUE)"),"EN")</f>
        <v>EN</v>
      </c>
      <c r="F3590" s="1" t="str">
        <f>IFERROR(__xludf.DUMMYFUNCTION("""COMPUTED_VALUE"""),"P574")</f>
        <v>P574</v>
      </c>
      <c r="G3590" s="1">
        <f>IFERROR(__xludf.DUMMYFUNCTION("""COMPUTED_VALUE"""),271.0)</f>
        <v>271</v>
      </c>
    </row>
    <row r="3591">
      <c r="A3591" s="1" t="str">
        <f t="shared" si="1"/>
        <v>EN P2167 119</v>
      </c>
      <c r="C3591" s="1" t="str">
        <f t="shared" si="2"/>
        <v>PT P2167</v>
      </c>
      <c r="E3591" s="1" t="str">
        <f>IFERROR(__xludf.DUMMYFUNCTION("SPLIT(A:A,"" "",TRUE,TRUE)"),"EN")</f>
        <v>EN</v>
      </c>
      <c r="F3591" s="1" t="str">
        <f>IFERROR(__xludf.DUMMYFUNCTION("""COMPUTED_VALUE"""),"P2167")</f>
        <v>P2167</v>
      </c>
      <c r="G3591" s="1">
        <f>IFERROR(__xludf.DUMMYFUNCTION("""COMPUTED_VALUE"""),119.0)</f>
        <v>119</v>
      </c>
    </row>
    <row r="3592">
      <c r="A3592" s="1" t="str">
        <f t="shared" si="1"/>
        <v>EN P3617 323</v>
      </c>
      <c r="C3592" s="1" t="str">
        <f t="shared" si="2"/>
        <v>PT P3617</v>
      </c>
      <c r="E3592" s="1" t="str">
        <f>IFERROR(__xludf.DUMMYFUNCTION("SPLIT(A:A,"" "",TRUE,TRUE)"),"EN")</f>
        <v>EN</v>
      </c>
      <c r="F3592" s="1" t="str">
        <f>IFERROR(__xludf.DUMMYFUNCTION("""COMPUTED_VALUE"""),"P3617")</f>
        <v>P3617</v>
      </c>
      <c r="G3592" s="1">
        <f>IFERROR(__xludf.DUMMYFUNCTION("""COMPUTED_VALUE"""),323.0)</f>
        <v>323</v>
      </c>
    </row>
    <row r="3593">
      <c r="A3593" s="1" t="str">
        <f t="shared" si="1"/>
        <v>EN P4008 129</v>
      </c>
      <c r="C3593" s="1" t="str">
        <f t="shared" si="2"/>
        <v>PT P4008</v>
      </c>
      <c r="E3593" s="1" t="str">
        <f>IFERROR(__xludf.DUMMYFUNCTION("SPLIT(A:A,"" "",TRUE,TRUE)"),"EN")</f>
        <v>EN</v>
      </c>
      <c r="F3593" s="1" t="str">
        <f>IFERROR(__xludf.DUMMYFUNCTION("""COMPUTED_VALUE"""),"P4008")</f>
        <v>P4008</v>
      </c>
      <c r="G3593" s="1">
        <f>IFERROR(__xludf.DUMMYFUNCTION("""COMPUTED_VALUE"""),129.0)</f>
        <v>129</v>
      </c>
    </row>
    <row r="3594">
      <c r="A3594" s="1" t="str">
        <f t="shared" si="1"/>
        <v>EN P2792 257</v>
      </c>
      <c r="C3594" s="1" t="str">
        <f t="shared" si="2"/>
        <v>PT P2792</v>
      </c>
      <c r="E3594" s="1" t="str">
        <f>IFERROR(__xludf.DUMMYFUNCTION("SPLIT(A:A,"" "",TRUE,TRUE)"),"EN")</f>
        <v>EN</v>
      </c>
      <c r="F3594" s="1" t="str">
        <f>IFERROR(__xludf.DUMMYFUNCTION("""COMPUTED_VALUE"""),"P2792")</f>
        <v>P2792</v>
      </c>
      <c r="G3594" s="1">
        <f>IFERROR(__xludf.DUMMYFUNCTION("""COMPUTED_VALUE"""),257.0)</f>
        <v>257</v>
      </c>
    </row>
    <row r="3595">
      <c r="A3595" s="1" t="str">
        <f t="shared" si="1"/>
        <v>EN P2030 378</v>
      </c>
      <c r="C3595" s="1" t="str">
        <f t="shared" si="2"/>
        <v>PT P2030</v>
      </c>
      <c r="E3595" s="1" t="str">
        <f>IFERROR(__xludf.DUMMYFUNCTION("SPLIT(A:A,"" "",TRUE,TRUE)"),"EN")</f>
        <v>EN</v>
      </c>
      <c r="F3595" s="1" t="str">
        <f>IFERROR(__xludf.DUMMYFUNCTION("""COMPUTED_VALUE"""),"P2030")</f>
        <v>P2030</v>
      </c>
      <c r="G3595" s="1">
        <f>IFERROR(__xludf.DUMMYFUNCTION("""COMPUTED_VALUE"""),378.0)</f>
        <v>378</v>
      </c>
    </row>
    <row r="3596">
      <c r="A3596" s="1" t="str">
        <f t="shared" si="1"/>
        <v>EN P3276 236</v>
      </c>
      <c r="C3596" s="1" t="str">
        <f t="shared" si="2"/>
        <v>PT P3276</v>
      </c>
      <c r="E3596" s="1" t="str">
        <f>IFERROR(__xludf.DUMMYFUNCTION("SPLIT(A:A,"" "",TRUE,TRUE)"),"EN")</f>
        <v>EN</v>
      </c>
      <c r="F3596" s="1" t="str">
        <f>IFERROR(__xludf.DUMMYFUNCTION("""COMPUTED_VALUE"""),"P3276")</f>
        <v>P3276</v>
      </c>
      <c r="G3596" s="1">
        <f>IFERROR(__xludf.DUMMYFUNCTION("""COMPUTED_VALUE"""),236.0)</f>
        <v>236</v>
      </c>
    </row>
    <row r="3597">
      <c r="A3597" s="1" t="str">
        <f t="shared" si="1"/>
        <v>EN P1911 112</v>
      </c>
      <c r="C3597" s="1" t="str">
        <f t="shared" si="2"/>
        <v>PT P1911</v>
      </c>
      <c r="E3597" s="1" t="str">
        <f>IFERROR(__xludf.DUMMYFUNCTION("SPLIT(A:A,"" "",TRUE,TRUE)"),"EN")</f>
        <v>EN</v>
      </c>
      <c r="F3597" s="1" t="str">
        <f>IFERROR(__xludf.DUMMYFUNCTION("""COMPUTED_VALUE"""),"P1911")</f>
        <v>P1911</v>
      </c>
      <c r="G3597" s="1">
        <f>IFERROR(__xludf.DUMMYFUNCTION("""COMPUTED_VALUE"""),112.0)</f>
        <v>112</v>
      </c>
    </row>
    <row r="3598">
      <c r="A3598" s="1" t="str">
        <f t="shared" si="1"/>
        <v>EN P3200 227</v>
      </c>
      <c r="C3598" s="1" t="str">
        <f t="shared" si="2"/>
        <v>PT P3200</v>
      </c>
      <c r="E3598" s="1" t="str">
        <f>IFERROR(__xludf.DUMMYFUNCTION("SPLIT(A:A,"" "",TRUE,TRUE)"),"EN")</f>
        <v>EN</v>
      </c>
      <c r="F3598" s="1" t="str">
        <f>IFERROR(__xludf.DUMMYFUNCTION("""COMPUTED_VALUE"""),"P3200")</f>
        <v>P3200</v>
      </c>
      <c r="G3598" s="1">
        <f>IFERROR(__xludf.DUMMYFUNCTION("""COMPUTED_VALUE"""),227.0)</f>
        <v>227</v>
      </c>
    </row>
    <row r="3599">
      <c r="A3599" s="1" t="str">
        <f t="shared" si="1"/>
        <v>EN P5554 250</v>
      </c>
      <c r="C3599" s="1" t="str">
        <f t="shared" si="2"/>
        <v>PT P5554</v>
      </c>
      <c r="E3599" s="1" t="str">
        <f>IFERROR(__xludf.DUMMYFUNCTION("SPLIT(A:A,"" "",TRUE,TRUE)"),"EN")</f>
        <v>EN</v>
      </c>
      <c r="F3599" s="1" t="str">
        <f>IFERROR(__xludf.DUMMYFUNCTION("""COMPUTED_VALUE"""),"P5554")</f>
        <v>P5554</v>
      </c>
      <c r="G3599" s="1">
        <f>IFERROR(__xludf.DUMMYFUNCTION("""COMPUTED_VALUE"""),250.0)</f>
        <v>250</v>
      </c>
    </row>
    <row r="3600">
      <c r="A3600" s="1" t="str">
        <f t="shared" si="1"/>
        <v>EN P355 328</v>
      </c>
      <c r="C3600" s="1" t="str">
        <f t="shared" si="2"/>
        <v>PT P355</v>
      </c>
      <c r="E3600" s="1" t="str">
        <f>IFERROR(__xludf.DUMMYFUNCTION("SPLIT(A:A,"" "",TRUE,TRUE)"),"EN")</f>
        <v>EN</v>
      </c>
      <c r="F3600" s="1" t="str">
        <f>IFERROR(__xludf.DUMMYFUNCTION("""COMPUTED_VALUE"""),"P355")</f>
        <v>P355</v>
      </c>
      <c r="G3600" s="1">
        <f>IFERROR(__xludf.DUMMYFUNCTION("""COMPUTED_VALUE"""),328.0)</f>
        <v>328</v>
      </c>
    </row>
    <row r="3601">
      <c r="A3601" s="1" t="str">
        <f t="shared" si="1"/>
        <v>EN P5472 361</v>
      </c>
      <c r="C3601" s="1" t="str">
        <f t="shared" si="2"/>
        <v>PT P5472</v>
      </c>
      <c r="E3601" s="1" t="str">
        <f>IFERROR(__xludf.DUMMYFUNCTION("SPLIT(A:A,"" "",TRUE,TRUE)"),"EN")</f>
        <v>EN</v>
      </c>
      <c r="F3601" s="1" t="str">
        <f>IFERROR(__xludf.DUMMYFUNCTION("""COMPUTED_VALUE"""),"P5472")</f>
        <v>P5472</v>
      </c>
      <c r="G3601" s="1">
        <f>IFERROR(__xludf.DUMMYFUNCTION("""COMPUTED_VALUE"""),361.0)</f>
        <v>361</v>
      </c>
    </row>
    <row r="3602">
      <c r="A3602" s="1" t="str">
        <f t="shared" si="1"/>
        <v>EN P4766 89</v>
      </c>
      <c r="C3602" s="1" t="str">
        <f t="shared" si="2"/>
        <v>PT P4766</v>
      </c>
      <c r="E3602" s="1" t="str">
        <f>IFERROR(__xludf.DUMMYFUNCTION("SPLIT(A:A,"" "",TRUE,TRUE)"),"EN")</f>
        <v>EN</v>
      </c>
      <c r="F3602" s="1" t="str">
        <f>IFERROR(__xludf.DUMMYFUNCTION("""COMPUTED_VALUE"""),"P4766")</f>
        <v>P4766</v>
      </c>
      <c r="G3602" s="1">
        <f>IFERROR(__xludf.DUMMYFUNCTION("""COMPUTED_VALUE"""),89.0)</f>
        <v>89</v>
      </c>
    </row>
    <row r="3603">
      <c r="A3603" s="1" t="str">
        <f t="shared" si="1"/>
        <v>EN P3472 266</v>
      </c>
      <c r="C3603" s="1" t="str">
        <f t="shared" si="2"/>
        <v>PT P3472</v>
      </c>
      <c r="E3603" s="1" t="str">
        <f>IFERROR(__xludf.DUMMYFUNCTION("SPLIT(A:A,"" "",TRUE,TRUE)"),"EN")</f>
        <v>EN</v>
      </c>
      <c r="F3603" s="1" t="str">
        <f>IFERROR(__xludf.DUMMYFUNCTION("""COMPUTED_VALUE"""),"P3472")</f>
        <v>P3472</v>
      </c>
      <c r="G3603" s="1">
        <f>IFERROR(__xludf.DUMMYFUNCTION("""COMPUTED_VALUE"""),266.0)</f>
        <v>266</v>
      </c>
    </row>
    <row r="3604">
      <c r="A3604" s="1" t="str">
        <f t="shared" si="1"/>
        <v>EN P3476 21</v>
      </c>
      <c r="C3604" s="1" t="str">
        <f t="shared" si="2"/>
        <v>PT P3476</v>
      </c>
      <c r="E3604" s="1" t="str">
        <f>IFERROR(__xludf.DUMMYFUNCTION("SPLIT(A:A,"" "",TRUE,TRUE)"),"EN")</f>
        <v>EN</v>
      </c>
      <c r="F3604" s="1" t="str">
        <f>IFERROR(__xludf.DUMMYFUNCTION("""COMPUTED_VALUE"""),"P3476")</f>
        <v>P3476</v>
      </c>
      <c r="G3604" s="1">
        <f>IFERROR(__xludf.DUMMYFUNCTION("""COMPUTED_VALUE"""),21.0)</f>
        <v>21</v>
      </c>
    </row>
    <row r="3605">
      <c r="A3605" s="1" t="str">
        <f t="shared" si="1"/>
        <v>EN P1935 274</v>
      </c>
      <c r="C3605" s="1" t="str">
        <f t="shared" si="2"/>
        <v>PT P1935</v>
      </c>
      <c r="E3605" s="1" t="str">
        <f>IFERROR(__xludf.DUMMYFUNCTION("SPLIT(A:A,"" "",TRUE,TRUE)"),"EN")</f>
        <v>EN</v>
      </c>
      <c r="F3605" s="1" t="str">
        <f>IFERROR(__xludf.DUMMYFUNCTION("""COMPUTED_VALUE"""),"P1935")</f>
        <v>P1935</v>
      </c>
      <c r="G3605" s="1">
        <f>IFERROR(__xludf.DUMMYFUNCTION("""COMPUTED_VALUE"""),274.0)</f>
        <v>274</v>
      </c>
    </row>
    <row r="3606">
      <c r="A3606" s="1" t="str">
        <f t="shared" si="1"/>
        <v>EN P2182 269</v>
      </c>
      <c r="C3606" s="1" t="str">
        <f t="shared" si="2"/>
        <v>PT P2182</v>
      </c>
      <c r="E3606" s="1" t="str">
        <f>IFERROR(__xludf.DUMMYFUNCTION("SPLIT(A:A,"" "",TRUE,TRUE)"),"EN")</f>
        <v>EN</v>
      </c>
      <c r="F3606" s="1" t="str">
        <f>IFERROR(__xludf.DUMMYFUNCTION("""COMPUTED_VALUE"""),"P2182")</f>
        <v>P2182</v>
      </c>
      <c r="G3606" s="1">
        <f>IFERROR(__xludf.DUMMYFUNCTION("""COMPUTED_VALUE"""),269.0)</f>
        <v>269</v>
      </c>
    </row>
    <row r="3607">
      <c r="A3607" s="1" t="str">
        <f t="shared" si="1"/>
        <v>EN P5877 144</v>
      </c>
      <c r="C3607" s="1" t="str">
        <f t="shared" si="2"/>
        <v>PT P5877</v>
      </c>
      <c r="E3607" s="1" t="str">
        <f>IFERROR(__xludf.DUMMYFUNCTION("SPLIT(A:A,"" "",TRUE,TRUE)"),"EN")</f>
        <v>EN</v>
      </c>
      <c r="F3607" s="1" t="str">
        <f>IFERROR(__xludf.DUMMYFUNCTION("""COMPUTED_VALUE"""),"P5877")</f>
        <v>P5877</v>
      </c>
      <c r="G3607" s="1">
        <f>IFERROR(__xludf.DUMMYFUNCTION("""COMPUTED_VALUE"""),144.0)</f>
        <v>144</v>
      </c>
    </row>
    <row r="3608">
      <c r="A3608" s="1" t="str">
        <f t="shared" si="1"/>
        <v>EN P1400 189</v>
      </c>
      <c r="C3608" s="1" t="str">
        <f t="shared" si="2"/>
        <v>PT P1400</v>
      </c>
      <c r="E3608" s="1" t="str">
        <f>IFERROR(__xludf.DUMMYFUNCTION("SPLIT(A:A,"" "",TRUE,TRUE)"),"EN")</f>
        <v>EN</v>
      </c>
      <c r="F3608" s="1" t="str">
        <f>IFERROR(__xludf.DUMMYFUNCTION("""COMPUTED_VALUE"""),"P1400")</f>
        <v>P1400</v>
      </c>
      <c r="G3608" s="1">
        <f>IFERROR(__xludf.DUMMYFUNCTION("""COMPUTED_VALUE"""),189.0)</f>
        <v>189</v>
      </c>
    </row>
    <row r="3609">
      <c r="A3609" s="1" t="str">
        <f t="shared" si="1"/>
        <v>EN P3603 39</v>
      </c>
      <c r="C3609" s="1" t="str">
        <f t="shared" si="2"/>
        <v>PT P3603</v>
      </c>
      <c r="E3609" s="1" t="str">
        <f>IFERROR(__xludf.DUMMYFUNCTION("SPLIT(A:A,"" "",TRUE,TRUE)"),"EN")</f>
        <v>EN</v>
      </c>
      <c r="F3609" s="1" t="str">
        <f>IFERROR(__xludf.DUMMYFUNCTION("""COMPUTED_VALUE"""),"P3603")</f>
        <v>P3603</v>
      </c>
      <c r="G3609" s="1">
        <f>IFERROR(__xludf.DUMMYFUNCTION("""COMPUTED_VALUE"""),39.0)</f>
        <v>39</v>
      </c>
    </row>
    <row r="3610">
      <c r="A3610" s="1" t="str">
        <f t="shared" si="1"/>
        <v>EN P501 388</v>
      </c>
      <c r="C3610" s="1" t="str">
        <f t="shared" si="2"/>
        <v>PT P501</v>
      </c>
      <c r="E3610" s="1" t="str">
        <f>IFERROR(__xludf.DUMMYFUNCTION("SPLIT(A:A,"" "",TRUE,TRUE)"),"EN")</f>
        <v>EN</v>
      </c>
      <c r="F3610" s="1" t="str">
        <f>IFERROR(__xludf.DUMMYFUNCTION("""COMPUTED_VALUE"""),"P501")</f>
        <v>P501</v>
      </c>
      <c r="G3610" s="1">
        <f>IFERROR(__xludf.DUMMYFUNCTION("""COMPUTED_VALUE"""),388.0)</f>
        <v>388</v>
      </c>
    </row>
    <row r="3611">
      <c r="A3611" s="1" t="str">
        <f t="shared" si="1"/>
        <v>EN P5013 47</v>
      </c>
      <c r="C3611" s="1" t="str">
        <f t="shared" si="2"/>
        <v>PT P5013</v>
      </c>
      <c r="E3611" s="1" t="str">
        <f>IFERROR(__xludf.DUMMYFUNCTION("SPLIT(A:A,"" "",TRUE,TRUE)"),"EN")</f>
        <v>EN</v>
      </c>
      <c r="F3611" s="1" t="str">
        <f>IFERROR(__xludf.DUMMYFUNCTION("""COMPUTED_VALUE"""),"P5013")</f>
        <v>P5013</v>
      </c>
      <c r="G3611" s="1">
        <f>IFERROR(__xludf.DUMMYFUNCTION("""COMPUTED_VALUE"""),47.0)</f>
        <v>47</v>
      </c>
    </row>
    <row r="3612">
      <c r="A3612" s="1" t="str">
        <f t="shared" si="1"/>
        <v>EN P3350 389</v>
      </c>
      <c r="C3612" s="1" t="str">
        <f t="shared" si="2"/>
        <v>PT P3350</v>
      </c>
      <c r="E3612" s="1" t="str">
        <f>IFERROR(__xludf.DUMMYFUNCTION("SPLIT(A:A,"" "",TRUE,TRUE)"),"EN")</f>
        <v>EN</v>
      </c>
      <c r="F3612" s="1" t="str">
        <f>IFERROR(__xludf.DUMMYFUNCTION("""COMPUTED_VALUE"""),"P3350")</f>
        <v>P3350</v>
      </c>
      <c r="G3612" s="1">
        <f>IFERROR(__xludf.DUMMYFUNCTION("""COMPUTED_VALUE"""),389.0)</f>
        <v>389</v>
      </c>
    </row>
    <row r="3613">
      <c r="A3613" s="1" t="str">
        <f t="shared" si="1"/>
        <v>EN P5645 85</v>
      </c>
      <c r="C3613" s="1" t="str">
        <f t="shared" si="2"/>
        <v>PT P5645</v>
      </c>
      <c r="E3613" s="1" t="str">
        <f>IFERROR(__xludf.DUMMYFUNCTION("SPLIT(A:A,"" "",TRUE,TRUE)"),"EN")</f>
        <v>EN</v>
      </c>
      <c r="F3613" s="1" t="str">
        <f>IFERROR(__xludf.DUMMYFUNCTION("""COMPUTED_VALUE"""),"P5645")</f>
        <v>P5645</v>
      </c>
      <c r="G3613" s="1">
        <f>IFERROR(__xludf.DUMMYFUNCTION("""COMPUTED_VALUE"""),85.0)</f>
        <v>85</v>
      </c>
    </row>
    <row r="3614">
      <c r="A3614" s="1" t="str">
        <f t="shared" si="1"/>
        <v>EN P4358 90</v>
      </c>
      <c r="C3614" s="1" t="str">
        <f t="shared" si="2"/>
        <v>PT P4358</v>
      </c>
      <c r="E3614" s="1" t="str">
        <f>IFERROR(__xludf.DUMMYFUNCTION("SPLIT(A:A,"" "",TRUE,TRUE)"),"EN")</f>
        <v>EN</v>
      </c>
      <c r="F3614" s="1" t="str">
        <f>IFERROR(__xludf.DUMMYFUNCTION("""COMPUTED_VALUE"""),"P4358")</f>
        <v>P4358</v>
      </c>
      <c r="G3614" s="1">
        <f>IFERROR(__xludf.DUMMYFUNCTION("""COMPUTED_VALUE"""),90.0)</f>
        <v>90</v>
      </c>
    </row>
    <row r="3615">
      <c r="A3615" s="1" t="str">
        <f t="shared" si="1"/>
        <v>EN P3149 77</v>
      </c>
      <c r="C3615" s="1" t="str">
        <f t="shared" si="2"/>
        <v>PT P3149</v>
      </c>
      <c r="E3615" s="1" t="str">
        <f>IFERROR(__xludf.DUMMYFUNCTION("SPLIT(A:A,"" "",TRUE,TRUE)"),"EN")</f>
        <v>EN</v>
      </c>
      <c r="F3615" s="1" t="str">
        <f>IFERROR(__xludf.DUMMYFUNCTION("""COMPUTED_VALUE"""),"P3149")</f>
        <v>P3149</v>
      </c>
      <c r="G3615" s="1">
        <f>IFERROR(__xludf.DUMMYFUNCTION("""COMPUTED_VALUE"""),77.0)</f>
        <v>77</v>
      </c>
    </row>
    <row r="3616">
      <c r="A3616" s="1" t="str">
        <f t="shared" si="1"/>
        <v>EN P3507 61</v>
      </c>
      <c r="C3616" s="1" t="str">
        <f t="shared" si="2"/>
        <v>PT P3507</v>
      </c>
      <c r="E3616" s="1" t="str">
        <f>IFERROR(__xludf.DUMMYFUNCTION("SPLIT(A:A,"" "",TRUE,TRUE)"),"EN")</f>
        <v>EN</v>
      </c>
      <c r="F3616" s="1" t="str">
        <f>IFERROR(__xludf.DUMMYFUNCTION("""COMPUTED_VALUE"""),"P3507")</f>
        <v>P3507</v>
      </c>
      <c r="G3616" s="1">
        <f>IFERROR(__xludf.DUMMYFUNCTION("""COMPUTED_VALUE"""),61.0)</f>
        <v>61</v>
      </c>
    </row>
    <row r="3617">
      <c r="A3617" s="1" t="str">
        <f t="shared" si="1"/>
        <v>EN P3277 8</v>
      </c>
      <c r="C3617" s="1" t="str">
        <f t="shared" si="2"/>
        <v>PT P3277</v>
      </c>
      <c r="E3617" s="1" t="str">
        <f>IFERROR(__xludf.DUMMYFUNCTION("SPLIT(A:A,"" "",TRUE,TRUE)"),"EN")</f>
        <v>EN</v>
      </c>
      <c r="F3617" s="1" t="str">
        <f>IFERROR(__xludf.DUMMYFUNCTION("""COMPUTED_VALUE"""),"P3277")</f>
        <v>P3277</v>
      </c>
      <c r="G3617" s="1">
        <f>IFERROR(__xludf.DUMMYFUNCTION("""COMPUTED_VALUE"""),8.0)</f>
        <v>8</v>
      </c>
    </row>
    <row r="3618">
      <c r="A3618" s="1" t="str">
        <f t="shared" si="1"/>
        <v>EN P5333 306</v>
      </c>
      <c r="C3618" s="1" t="str">
        <f t="shared" si="2"/>
        <v>PT P5333</v>
      </c>
      <c r="E3618" s="1" t="str">
        <f>IFERROR(__xludf.DUMMYFUNCTION("SPLIT(A:A,"" "",TRUE,TRUE)"),"EN")</f>
        <v>EN</v>
      </c>
      <c r="F3618" s="1" t="str">
        <f>IFERROR(__xludf.DUMMYFUNCTION("""COMPUTED_VALUE"""),"P5333")</f>
        <v>P5333</v>
      </c>
      <c r="G3618" s="1">
        <f>IFERROR(__xludf.DUMMYFUNCTION("""COMPUTED_VALUE"""),306.0)</f>
        <v>306</v>
      </c>
    </row>
    <row r="3619">
      <c r="A3619" s="1" t="str">
        <f t="shared" si="1"/>
        <v>EN P4490 326</v>
      </c>
      <c r="C3619" s="1" t="str">
        <f t="shared" si="2"/>
        <v>PT P4490</v>
      </c>
      <c r="E3619" s="1" t="str">
        <f>IFERROR(__xludf.DUMMYFUNCTION("SPLIT(A:A,"" "",TRUE,TRUE)"),"EN")</f>
        <v>EN</v>
      </c>
      <c r="F3619" s="1" t="str">
        <f>IFERROR(__xludf.DUMMYFUNCTION("""COMPUTED_VALUE"""),"P4490")</f>
        <v>P4490</v>
      </c>
      <c r="G3619" s="1">
        <f>IFERROR(__xludf.DUMMYFUNCTION("""COMPUTED_VALUE"""),326.0)</f>
        <v>326</v>
      </c>
    </row>
    <row r="3620">
      <c r="A3620" s="1" t="str">
        <f t="shared" si="1"/>
        <v>EN P23 51</v>
      </c>
      <c r="C3620" s="1" t="str">
        <f t="shared" si="2"/>
        <v>PT P23</v>
      </c>
      <c r="E3620" s="1" t="str">
        <f>IFERROR(__xludf.DUMMYFUNCTION("SPLIT(A:A,"" "",TRUE,TRUE)"),"EN")</f>
        <v>EN</v>
      </c>
      <c r="F3620" s="1" t="str">
        <f>IFERROR(__xludf.DUMMYFUNCTION("""COMPUTED_VALUE"""),"P23")</f>
        <v>P23</v>
      </c>
      <c r="G3620" s="1">
        <f>IFERROR(__xludf.DUMMYFUNCTION("""COMPUTED_VALUE"""),51.0)</f>
        <v>51</v>
      </c>
    </row>
    <row r="3621">
      <c r="A3621" s="1" t="str">
        <f t="shared" si="1"/>
        <v>EN P4012 133</v>
      </c>
      <c r="C3621" s="1" t="str">
        <f t="shared" si="2"/>
        <v>PT P4012</v>
      </c>
      <c r="E3621" s="1" t="str">
        <f>IFERROR(__xludf.DUMMYFUNCTION("SPLIT(A:A,"" "",TRUE,TRUE)"),"EN")</f>
        <v>EN</v>
      </c>
      <c r="F3621" s="1" t="str">
        <f>IFERROR(__xludf.DUMMYFUNCTION("""COMPUTED_VALUE"""),"P4012")</f>
        <v>P4012</v>
      </c>
      <c r="G3621" s="1">
        <f>IFERROR(__xludf.DUMMYFUNCTION("""COMPUTED_VALUE"""),133.0)</f>
        <v>133</v>
      </c>
    </row>
    <row r="3622">
      <c r="A3622" s="1" t="str">
        <f t="shared" si="1"/>
        <v>EN P2559 130</v>
      </c>
      <c r="C3622" s="1" t="str">
        <f t="shared" si="2"/>
        <v>PT P2559</v>
      </c>
      <c r="E3622" s="1" t="str">
        <f>IFERROR(__xludf.DUMMYFUNCTION("SPLIT(A:A,"" "",TRUE,TRUE)"),"EN")</f>
        <v>EN</v>
      </c>
      <c r="F3622" s="1" t="str">
        <f>IFERROR(__xludf.DUMMYFUNCTION("""COMPUTED_VALUE"""),"P2559")</f>
        <v>P2559</v>
      </c>
      <c r="G3622" s="1">
        <f>IFERROR(__xludf.DUMMYFUNCTION("""COMPUTED_VALUE"""),130.0)</f>
        <v>130</v>
      </c>
    </row>
    <row r="3623">
      <c r="A3623" s="1" t="str">
        <f t="shared" si="1"/>
        <v>EN P3577 262</v>
      </c>
      <c r="C3623" s="1" t="str">
        <f t="shared" si="2"/>
        <v>PT P3577</v>
      </c>
      <c r="E3623" s="1" t="str">
        <f>IFERROR(__xludf.DUMMYFUNCTION("SPLIT(A:A,"" "",TRUE,TRUE)"),"EN")</f>
        <v>EN</v>
      </c>
      <c r="F3623" s="1" t="str">
        <f>IFERROR(__xludf.DUMMYFUNCTION("""COMPUTED_VALUE"""),"P3577")</f>
        <v>P3577</v>
      </c>
      <c r="G3623" s="1">
        <f>IFERROR(__xludf.DUMMYFUNCTION("""COMPUTED_VALUE"""),262.0)</f>
        <v>262</v>
      </c>
    </row>
    <row r="3624">
      <c r="A3624" s="1" t="str">
        <f t="shared" si="1"/>
        <v>EN P2373 62</v>
      </c>
      <c r="C3624" s="1" t="str">
        <f t="shared" si="2"/>
        <v>PT P2373</v>
      </c>
      <c r="E3624" s="1" t="str">
        <f>IFERROR(__xludf.DUMMYFUNCTION("SPLIT(A:A,"" "",TRUE,TRUE)"),"EN")</f>
        <v>EN</v>
      </c>
      <c r="F3624" s="1" t="str">
        <f>IFERROR(__xludf.DUMMYFUNCTION("""COMPUTED_VALUE"""),"P2373")</f>
        <v>P2373</v>
      </c>
      <c r="G3624" s="1">
        <f>IFERROR(__xludf.DUMMYFUNCTION("""COMPUTED_VALUE"""),62.0)</f>
        <v>62</v>
      </c>
    </row>
    <row r="3625">
      <c r="A3625" s="1" t="str">
        <f t="shared" si="1"/>
        <v>EN P2207 160</v>
      </c>
      <c r="C3625" s="1" t="str">
        <f t="shared" si="2"/>
        <v>PT P2207</v>
      </c>
      <c r="E3625" s="1" t="str">
        <f>IFERROR(__xludf.DUMMYFUNCTION("SPLIT(A:A,"" "",TRUE,TRUE)"),"EN")</f>
        <v>EN</v>
      </c>
      <c r="F3625" s="1" t="str">
        <f>IFERROR(__xludf.DUMMYFUNCTION("""COMPUTED_VALUE"""),"P2207")</f>
        <v>P2207</v>
      </c>
      <c r="G3625" s="1">
        <f>IFERROR(__xludf.DUMMYFUNCTION("""COMPUTED_VALUE"""),160.0)</f>
        <v>160</v>
      </c>
    </row>
    <row r="3626">
      <c r="A3626" s="1" t="str">
        <f t="shared" si="1"/>
        <v>EN P3160 188</v>
      </c>
      <c r="C3626" s="1" t="str">
        <f t="shared" si="2"/>
        <v>PT P3160</v>
      </c>
      <c r="E3626" s="1" t="str">
        <f>IFERROR(__xludf.DUMMYFUNCTION("SPLIT(A:A,"" "",TRUE,TRUE)"),"EN")</f>
        <v>EN</v>
      </c>
      <c r="F3626" s="1" t="str">
        <f>IFERROR(__xludf.DUMMYFUNCTION("""COMPUTED_VALUE"""),"P3160")</f>
        <v>P3160</v>
      </c>
      <c r="G3626" s="1">
        <f>IFERROR(__xludf.DUMMYFUNCTION("""COMPUTED_VALUE"""),188.0)</f>
        <v>188</v>
      </c>
    </row>
    <row r="3627">
      <c r="A3627" s="1" t="str">
        <f t="shared" si="1"/>
        <v>EN P4153 372</v>
      </c>
      <c r="C3627" s="1" t="str">
        <f t="shared" si="2"/>
        <v>PT P4153</v>
      </c>
      <c r="E3627" s="1" t="str">
        <f>IFERROR(__xludf.DUMMYFUNCTION("SPLIT(A:A,"" "",TRUE,TRUE)"),"EN")</f>
        <v>EN</v>
      </c>
      <c r="F3627" s="1" t="str">
        <f>IFERROR(__xludf.DUMMYFUNCTION("""COMPUTED_VALUE"""),"P4153")</f>
        <v>P4153</v>
      </c>
      <c r="G3627" s="1">
        <f>IFERROR(__xludf.DUMMYFUNCTION("""COMPUTED_VALUE"""),372.0)</f>
        <v>372</v>
      </c>
    </row>
    <row r="3628">
      <c r="A3628" s="1" t="str">
        <f t="shared" si="1"/>
        <v>EN P4389 175</v>
      </c>
      <c r="C3628" s="1" t="str">
        <f t="shared" si="2"/>
        <v>PT P4389</v>
      </c>
      <c r="E3628" s="1" t="str">
        <f>IFERROR(__xludf.DUMMYFUNCTION("SPLIT(A:A,"" "",TRUE,TRUE)"),"EN")</f>
        <v>EN</v>
      </c>
      <c r="F3628" s="1" t="str">
        <f>IFERROR(__xludf.DUMMYFUNCTION("""COMPUTED_VALUE"""),"P4389")</f>
        <v>P4389</v>
      </c>
      <c r="G3628" s="1">
        <f>IFERROR(__xludf.DUMMYFUNCTION("""COMPUTED_VALUE"""),175.0)</f>
        <v>175</v>
      </c>
    </row>
    <row r="3629">
      <c r="A3629" s="1" t="str">
        <f t="shared" si="1"/>
        <v>EN P4607 249</v>
      </c>
      <c r="C3629" s="1" t="str">
        <f t="shared" si="2"/>
        <v>PT P4607</v>
      </c>
      <c r="E3629" s="1" t="str">
        <f>IFERROR(__xludf.DUMMYFUNCTION("SPLIT(A:A,"" "",TRUE,TRUE)"),"EN")</f>
        <v>EN</v>
      </c>
      <c r="F3629" s="1" t="str">
        <f>IFERROR(__xludf.DUMMYFUNCTION("""COMPUTED_VALUE"""),"P4607")</f>
        <v>P4607</v>
      </c>
      <c r="G3629" s="1">
        <f>IFERROR(__xludf.DUMMYFUNCTION("""COMPUTED_VALUE"""),249.0)</f>
        <v>249</v>
      </c>
    </row>
    <row r="3630">
      <c r="A3630" s="1" t="str">
        <f t="shared" si="1"/>
        <v>EN P4595 267</v>
      </c>
      <c r="C3630" s="1" t="str">
        <f t="shared" si="2"/>
        <v>PT P4595</v>
      </c>
      <c r="E3630" s="1" t="str">
        <f>IFERROR(__xludf.DUMMYFUNCTION("SPLIT(A:A,"" "",TRUE,TRUE)"),"EN")</f>
        <v>EN</v>
      </c>
      <c r="F3630" s="1" t="str">
        <f>IFERROR(__xludf.DUMMYFUNCTION("""COMPUTED_VALUE"""),"P4595")</f>
        <v>P4595</v>
      </c>
      <c r="G3630" s="1">
        <f>IFERROR(__xludf.DUMMYFUNCTION("""COMPUTED_VALUE"""),267.0)</f>
        <v>267</v>
      </c>
    </row>
    <row r="3631">
      <c r="A3631" s="1" t="str">
        <f t="shared" si="1"/>
        <v>EN P1941 248</v>
      </c>
      <c r="C3631" s="1" t="str">
        <f t="shared" si="2"/>
        <v>PT P1941</v>
      </c>
      <c r="E3631" s="1" t="str">
        <f>IFERROR(__xludf.DUMMYFUNCTION("SPLIT(A:A,"" "",TRUE,TRUE)"),"EN")</f>
        <v>EN</v>
      </c>
      <c r="F3631" s="1" t="str">
        <f>IFERROR(__xludf.DUMMYFUNCTION("""COMPUTED_VALUE"""),"P1941")</f>
        <v>P1941</v>
      </c>
      <c r="G3631" s="1">
        <f>IFERROR(__xludf.DUMMYFUNCTION("""COMPUTED_VALUE"""),248.0)</f>
        <v>248</v>
      </c>
    </row>
    <row r="3632">
      <c r="A3632" s="1" t="str">
        <f t="shared" si="1"/>
        <v>EN P3821 263</v>
      </c>
      <c r="C3632" s="1" t="str">
        <f t="shared" si="2"/>
        <v>PT P3821</v>
      </c>
      <c r="E3632" s="1" t="str">
        <f>IFERROR(__xludf.DUMMYFUNCTION("SPLIT(A:A,"" "",TRUE,TRUE)"),"EN")</f>
        <v>EN</v>
      </c>
      <c r="F3632" s="1" t="str">
        <f>IFERROR(__xludf.DUMMYFUNCTION("""COMPUTED_VALUE"""),"P3821")</f>
        <v>P3821</v>
      </c>
      <c r="G3632" s="1">
        <f>IFERROR(__xludf.DUMMYFUNCTION("""COMPUTED_VALUE"""),263.0)</f>
        <v>263</v>
      </c>
    </row>
    <row r="3633">
      <c r="A3633" s="1" t="str">
        <f t="shared" si="1"/>
        <v>EN P5100 387</v>
      </c>
      <c r="C3633" s="1" t="str">
        <f t="shared" si="2"/>
        <v>PT P5100</v>
      </c>
      <c r="E3633" s="1" t="str">
        <f>IFERROR(__xludf.DUMMYFUNCTION("SPLIT(A:A,"" "",TRUE,TRUE)"),"EN")</f>
        <v>EN</v>
      </c>
      <c r="F3633" s="1" t="str">
        <f>IFERROR(__xludf.DUMMYFUNCTION("""COMPUTED_VALUE"""),"P5100")</f>
        <v>P5100</v>
      </c>
      <c r="G3633" s="1">
        <f>IFERROR(__xludf.DUMMYFUNCTION("""COMPUTED_VALUE"""),387.0)</f>
        <v>387</v>
      </c>
    </row>
    <row r="3634">
      <c r="A3634" s="1" t="str">
        <f t="shared" si="1"/>
        <v>EN P4505 286</v>
      </c>
      <c r="C3634" s="1" t="str">
        <f t="shared" si="2"/>
        <v>PT P4505</v>
      </c>
      <c r="E3634" s="1" t="str">
        <f>IFERROR(__xludf.DUMMYFUNCTION("SPLIT(A:A,"" "",TRUE,TRUE)"),"EN")</f>
        <v>EN</v>
      </c>
      <c r="F3634" s="1" t="str">
        <f>IFERROR(__xludf.DUMMYFUNCTION("""COMPUTED_VALUE"""),"P4505")</f>
        <v>P4505</v>
      </c>
      <c r="G3634" s="1">
        <f>IFERROR(__xludf.DUMMYFUNCTION("""COMPUTED_VALUE"""),286.0)</f>
        <v>286</v>
      </c>
    </row>
    <row r="3635">
      <c r="A3635" s="1" t="str">
        <f t="shared" si="1"/>
        <v>EN P4301 231</v>
      </c>
      <c r="C3635" s="1" t="str">
        <f t="shared" si="2"/>
        <v>PT P4301</v>
      </c>
      <c r="E3635" s="1" t="str">
        <f>IFERROR(__xludf.DUMMYFUNCTION("SPLIT(A:A,"" "",TRUE,TRUE)"),"EN")</f>
        <v>EN</v>
      </c>
      <c r="F3635" s="1" t="str">
        <f>IFERROR(__xludf.DUMMYFUNCTION("""COMPUTED_VALUE"""),"P4301")</f>
        <v>P4301</v>
      </c>
      <c r="G3635" s="1">
        <f>IFERROR(__xludf.DUMMYFUNCTION("""COMPUTED_VALUE"""),231.0)</f>
        <v>231</v>
      </c>
    </row>
    <row r="3636">
      <c r="A3636" s="1" t="str">
        <f t="shared" si="1"/>
        <v>EN P738 15</v>
      </c>
      <c r="C3636" s="1" t="str">
        <f t="shared" si="2"/>
        <v>PT P738</v>
      </c>
      <c r="E3636" s="1" t="str">
        <f>IFERROR(__xludf.DUMMYFUNCTION("SPLIT(A:A,"" "",TRUE,TRUE)"),"EN")</f>
        <v>EN</v>
      </c>
      <c r="F3636" s="1" t="str">
        <f>IFERROR(__xludf.DUMMYFUNCTION("""COMPUTED_VALUE"""),"P738")</f>
        <v>P738</v>
      </c>
      <c r="G3636" s="1">
        <f>IFERROR(__xludf.DUMMYFUNCTION("""COMPUTED_VALUE"""),15.0)</f>
        <v>15</v>
      </c>
    </row>
    <row r="3637">
      <c r="A3637" s="1" t="str">
        <f t="shared" si="1"/>
        <v>EN P398 1</v>
      </c>
      <c r="C3637" s="1" t="str">
        <f t="shared" si="2"/>
        <v>PT P398</v>
      </c>
      <c r="E3637" s="1" t="str">
        <f>IFERROR(__xludf.DUMMYFUNCTION("SPLIT(A:A,"" "",TRUE,TRUE)"),"EN")</f>
        <v>EN</v>
      </c>
      <c r="F3637" s="1" t="str">
        <f>IFERROR(__xludf.DUMMYFUNCTION("""COMPUTED_VALUE"""),"P398")</f>
        <v>P398</v>
      </c>
      <c r="G3637" s="1">
        <f>IFERROR(__xludf.DUMMYFUNCTION("""COMPUTED_VALUE"""),1.0)</f>
        <v>1</v>
      </c>
    </row>
    <row r="3638">
      <c r="A3638" s="1" t="str">
        <f t="shared" si="1"/>
        <v>EN P1144 189</v>
      </c>
      <c r="C3638" s="1" t="str">
        <f t="shared" si="2"/>
        <v>PT P1144</v>
      </c>
      <c r="E3638" s="1" t="str">
        <f>IFERROR(__xludf.DUMMYFUNCTION("SPLIT(A:A,"" "",TRUE,TRUE)"),"EN")</f>
        <v>EN</v>
      </c>
      <c r="F3638" s="1" t="str">
        <f>IFERROR(__xludf.DUMMYFUNCTION("""COMPUTED_VALUE"""),"P1144")</f>
        <v>P1144</v>
      </c>
      <c r="G3638" s="1">
        <f>IFERROR(__xludf.DUMMYFUNCTION("""COMPUTED_VALUE"""),189.0)</f>
        <v>189</v>
      </c>
    </row>
    <row r="3639">
      <c r="A3639" s="1" t="str">
        <f t="shared" si="1"/>
        <v>EN P5235 204</v>
      </c>
      <c r="C3639" s="1" t="str">
        <f t="shared" si="2"/>
        <v>PT P5235</v>
      </c>
      <c r="E3639" s="1" t="str">
        <f>IFERROR(__xludf.DUMMYFUNCTION("SPLIT(A:A,"" "",TRUE,TRUE)"),"EN")</f>
        <v>EN</v>
      </c>
      <c r="F3639" s="1" t="str">
        <f>IFERROR(__xludf.DUMMYFUNCTION("""COMPUTED_VALUE"""),"P5235")</f>
        <v>P5235</v>
      </c>
      <c r="G3639" s="1">
        <f>IFERROR(__xludf.DUMMYFUNCTION("""COMPUTED_VALUE"""),204.0)</f>
        <v>204</v>
      </c>
    </row>
    <row r="3640">
      <c r="A3640" s="1" t="str">
        <f t="shared" si="1"/>
        <v>EN P4632 8</v>
      </c>
      <c r="C3640" s="1" t="str">
        <f t="shared" si="2"/>
        <v>PT P4632</v>
      </c>
      <c r="E3640" s="1" t="str">
        <f>IFERROR(__xludf.DUMMYFUNCTION("SPLIT(A:A,"" "",TRUE,TRUE)"),"EN")</f>
        <v>EN</v>
      </c>
      <c r="F3640" s="1" t="str">
        <f>IFERROR(__xludf.DUMMYFUNCTION("""COMPUTED_VALUE"""),"P4632")</f>
        <v>P4632</v>
      </c>
      <c r="G3640" s="1">
        <f>IFERROR(__xludf.DUMMYFUNCTION("""COMPUTED_VALUE"""),8.0)</f>
        <v>8</v>
      </c>
    </row>
    <row r="3641">
      <c r="A3641" s="1" t="str">
        <f t="shared" si="1"/>
        <v>EN P1844 263</v>
      </c>
      <c r="C3641" s="1" t="str">
        <f t="shared" si="2"/>
        <v>PT P1844</v>
      </c>
      <c r="E3641" s="1" t="str">
        <f>IFERROR(__xludf.DUMMYFUNCTION("SPLIT(A:A,"" "",TRUE,TRUE)"),"EN")</f>
        <v>EN</v>
      </c>
      <c r="F3641" s="1" t="str">
        <f>IFERROR(__xludf.DUMMYFUNCTION("""COMPUTED_VALUE"""),"P1844")</f>
        <v>P1844</v>
      </c>
      <c r="G3641" s="1">
        <f>IFERROR(__xludf.DUMMYFUNCTION("""COMPUTED_VALUE"""),263.0)</f>
        <v>263</v>
      </c>
    </row>
    <row r="3642">
      <c r="A3642" s="1" t="str">
        <f t="shared" si="1"/>
        <v>EN P2975 25</v>
      </c>
      <c r="C3642" s="1" t="str">
        <f t="shared" si="2"/>
        <v>PT P2975</v>
      </c>
      <c r="E3642" s="1" t="str">
        <f>IFERROR(__xludf.DUMMYFUNCTION("SPLIT(A:A,"" "",TRUE,TRUE)"),"EN")</f>
        <v>EN</v>
      </c>
      <c r="F3642" s="1" t="str">
        <f>IFERROR(__xludf.DUMMYFUNCTION("""COMPUTED_VALUE"""),"P2975")</f>
        <v>P2975</v>
      </c>
      <c r="G3642" s="1">
        <f>IFERROR(__xludf.DUMMYFUNCTION("""COMPUTED_VALUE"""),25.0)</f>
        <v>25</v>
      </c>
    </row>
    <row r="3643">
      <c r="A3643" s="1" t="str">
        <f t="shared" si="1"/>
        <v>EN P3685 39</v>
      </c>
      <c r="C3643" s="1" t="str">
        <f t="shared" si="2"/>
        <v>PT P3685</v>
      </c>
      <c r="E3643" s="1" t="str">
        <f>IFERROR(__xludf.DUMMYFUNCTION("SPLIT(A:A,"" "",TRUE,TRUE)"),"EN")</f>
        <v>EN</v>
      </c>
      <c r="F3643" s="1" t="str">
        <f>IFERROR(__xludf.DUMMYFUNCTION("""COMPUTED_VALUE"""),"P3685")</f>
        <v>P3685</v>
      </c>
      <c r="G3643" s="1">
        <f>IFERROR(__xludf.DUMMYFUNCTION("""COMPUTED_VALUE"""),39.0)</f>
        <v>39</v>
      </c>
    </row>
    <row r="3644">
      <c r="A3644" s="1" t="str">
        <f t="shared" si="1"/>
        <v>EN P3536 352</v>
      </c>
      <c r="C3644" s="1" t="str">
        <f t="shared" si="2"/>
        <v>PT P3536</v>
      </c>
      <c r="E3644" s="1" t="str">
        <f>IFERROR(__xludf.DUMMYFUNCTION("SPLIT(A:A,"" "",TRUE,TRUE)"),"EN")</f>
        <v>EN</v>
      </c>
      <c r="F3644" s="1" t="str">
        <f>IFERROR(__xludf.DUMMYFUNCTION("""COMPUTED_VALUE"""),"P3536")</f>
        <v>P3536</v>
      </c>
      <c r="G3644" s="1">
        <f>IFERROR(__xludf.DUMMYFUNCTION("""COMPUTED_VALUE"""),352.0)</f>
        <v>352</v>
      </c>
    </row>
    <row r="3645">
      <c r="A3645" s="1" t="str">
        <f t="shared" si="1"/>
        <v>EN P71 29</v>
      </c>
      <c r="C3645" s="1" t="str">
        <f t="shared" si="2"/>
        <v>PT P71</v>
      </c>
      <c r="E3645" s="1" t="str">
        <f>IFERROR(__xludf.DUMMYFUNCTION("SPLIT(A:A,"" "",TRUE,TRUE)"),"EN")</f>
        <v>EN</v>
      </c>
      <c r="F3645" s="1" t="str">
        <f>IFERROR(__xludf.DUMMYFUNCTION("""COMPUTED_VALUE"""),"P71")</f>
        <v>P71</v>
      </c>
      <c r="G3645" s="1">
        <f>IFERROR(__xludf.DUMMYFUNCTION("""COMPUTED_VALUE"""),29.0)</f>
        <v>29</v>
      </c>
    </row>
    <row r="3646">
      <c r="A3646" s="1" t="str">
        <f t="shared" si="1"/>
        <v>EN P1534 14</v>
      </c>
      <c r="C3646" s="1" t="str">
        <f t="shared" si="2"/>
        <v>PT P1534</v>
      </c>
      <c r="E3646" s="1" t="str">
        <f>IFERROR(__xludf.DUMMYFUNCTION("SPLIT(A:A,"" "",TRUE,TRUE)"),"EN")</f>
        <v>EN</v>
      </c>
      <c r="F3646" s="1" t="str">
        <f>IFERROR(__xludf.DUMMYFUNCTION("""COMPUTED_VALUE"""),"P1534")</f>
        <v>P1534</v>
      </c>
      <c r="G3646" s="1">
        <f>IFERROR(__xludf.DUMMYFUNCTION("""COMPUTED_VALUE"""),14.0)</f>
        <v>14</v>
      </c>
    </row>
    <row r="3647">
      <c r="A3647" s="1" t="str">
        <f t="shared" si="1"/>
        <v>EN P4595 300</v>
      </c>
      <c r="C3647" s="1" t="str">
        <f t="shared" si="2"/>
        <v>PT P4595</v>
      </c>
      <c r="E3647" s="1" t="str">
        <f>IFERROR(__xludf.DUMMYFUNCTION("SPLIT(A:A,"" "",TRUE,TRUE)"),"EN")</f>
        <v>EN</v>
      </c>
      <c r="F3647" s="1" t="str">
        <f>IFERROR(__xludf.DUMMYFUNCTION("""COMPUTED_VALUE"""),"P4595")</f>
        <v>P4595</v>
      </c>
      <c r="G3647" s="1">
        <f>IFERROR(__xludf.DUMMYFUNCTION("""COMPUTED_VALUE"""),300.0)</f>
        <v>300</v>
      </c>
    </row>
    <row r="3648">
      <c r="A3648" s="1" t="str">
        <f t="shared" si="1"/>
        <v>EN P17 330</v>
      </c>
      <c r="C3648" s="1" t="str">
        <f t="shared" si="2"/>
        <v>PT P17</v>
      </c>
      <c r="E3648" s="1" t="str">
        <f>IFERROR(__xludf.DUMMYFUNCTION("SPLIT(A:A,"" "",TRUE,TRUE)"),"EN")</f>
        <v>EN</v>
      </c>
      <c r="F3648" s="1" t="str">
        <f>IFERROR(__xludf.DUMMYFUNCTION("""COMPUTED_VALUE"""),"P17")</f>
        <v>P17</v>
      </c>
      <c r="G3648" s="1">
        <f>IFERROR(__xludf.DUMMYFUNCTION("""COMPUTED_VALUE"""),330.0)</f>
        <v>330</v>
      </c>
    </row>
    <row r="3649">
      <c r="A3649" s="1" t="str">
        <f t="shared" si="1"/>
        <v>EN P2713 83</v>
      </c>
      <c r="C3649" s="1" t="str">
        <f t="shared" si="2"/>
        <v>PT P2713</v>
      </c>
      <c r="E3649" s="1" t="str">
        <f>IFERROR(__xludf.DUMMYFUNCTION("SPLIT(A:A,"" "",TRUE,TRUE)"),"EN")</f>
        <v>EN</v>
      </c>
      <c r="F3649" s="1" t="str">
        <f>IFERROR(__xludf.DUMMYFUNCTION("""COMPUTED_VALUE"""),"P2713")</f>
        <v>P2713</v>
      </c>
      <c r="G3649" s="1">
        <f>IFERROR(__xludf.DUMMYFUNCTION("""COMPUTED_VALUE"""),83.0)</f>
        <v>83</v>
      </c>
    </row>
    <row r="3650">
      <c r="A3650" s="1" t="str">
        <f t="shared" si="1"/>
        <v>EN P1121 41</v>
      </c>
      <c r="C3650" s="1" t="str">
        <f t="shared" si="2"/>
        <v>PT P1121</v>
      </c>
      <c r="E3650" s="1" t="str">
        <f>IFERROR(__xludf.DUMMYFUNCTION("SPLIT(A:A,"" "",TRUE,TRUE)"),"EN")</f>
        <v>EN</v>
      </c>
      <c r="F3650" s="1" t="str">
        <f>IFERROR(__xludf.DUMMYFUNCTION("""COMPUTED_VALUE"""),"P1121")</f>
        <v>P1121</v>
      </c>
      <c r="G3650" s="1">
        <f>IFERROR(__xludf.DUMMYFUNCTION("""COMPUTED_VALUE"""),41.0)</f>
        <v>41</v>
      </c>
    </row>
    <row r="3651">
      <c r="A3651" s="1" t="str">
        <f t="shared" si="1"/>
        <v>EN P3698 308</v>
      </c>
      <c r="C3651" s="1" t="str">
        <f t="shared" si="2"/>
        <v>PT P3698</v>
      </c>
      <c r="E3651" s="1" t="str">
        <f>IFERROR(__xludf.DUMMYFUNCTION("SPLIT(A:A,"" "",TRUE,TRUE)"),"EN")</f>
        <v>EN</v>
      </c>
      <c r="F3651" s="1" t="str">
        <f>IFERROR(__xludf.DUMMYFUNCTION("""COMPUTED_VALUE"""),"P3698")</f>
        <v>P3698</v>
      </c>
      <c r="G3651" s="1">
        <f>IFERROR(__xludf.DUMMYFUNCTION("""COMPUTED_VALUE"""),308.0)</f>
        <v>308</v>
      </c>
    </row>
    <row r="3652">
      <c r="A3652" s="1" t="str">
        <f t="shared" si="1"/>
        <v>EN P4352 158</v>
      </c>
      <c r="C3652" s="1" t="str">
        <f t="shared" si="2"/>
        <v>PT P4352</v>
      </c>
      <c r="E3652" s="1" t="str">
        <f>IFERROR(__xludf.DUMMYFUNCTION("SPLIT(A:A,"" "",TRUE,TRUE)"),"EN")</f>
        <v>EN</v>
      </c>
      <c r="F3652" s="1" t="str">
        <f>IFERROR(__xludf.DUMMYFUNCTION("""COMPUTED_VALUE"""),"P4352")</f>
        <v>P4352</v>
      </c>
      <c r="G3652" s="1">
        <f>IFERROR(__xludf.DUMMYFUNCTION("""COMPUTED_VALUE"""),158.0)</f>
        <v>158</v>
      </c>
    </row>
    <row r="3653">
      <c r="A3653" s="1" t="str">
        <f t="shared" si="1"/>
        <v>EN P2877 17</v>
      </c>
      <c r="C3653" s="1" t="str">
        <f t="shared" si="2"/>
        <v>PT P2877</v>
      </c>
      <c r="E3653" s="1" t="str">
        <f>IFERROR(__xludf.DUMMYFUNCTION("SPLIT(A:A,"" "",TRUE,TRUE)"),"EN")</f>
        <v>EN</v>
      </c>
      <c r="F3653" s="1" t="str">
        <f>IFERROR(__xludf.DUMMYFUNCTION("""COMPUTED_VALUE"""),"P2877")</f>
        <v>P2877</v>
      </c>
      <c r="G3653" s="1">
        <f>IFERROR(__xludf.DUMMYFUNCTION("""COMPUTED_VALUE"""),17.0)</f>
        <v>17</v>
      </c>
    </row>
    <row r="3654">
      <c r="A3654" s="1" t="str">
        <f t="shared" si="1"/>
        <v>EN P2430 191</v>
      </c>
      <c r="C3654" s="1" t="str">
        <f t="shared" si="2"/>
        <v>PT P2430</v>
      </c>
      <c r="E3654" s="1" t="str">
        <f>IFERROR(__xludf.DUMMYFUNCTION("SPLIT(A:A,"" "",TRUE,TRUE)"),"EN")</f>
        <v>EN</v>
      </c>
      <c r="F3654" s="1" t="str">
        <f>IFERROR(__xludf.DUMMYFUNCTION("""COMPUTED_VALUE"""),"P2430")</f>
        <v>P2430</v>
      </c>
      <c r="G3654" s="1">
        <f>IFERROR(__xludf.DUMMYFUNCTION("""COMPUTED_VALUE"""),191.0)</f>
        <v>191</v>
      </c>
    </row>
    <row r="3655">
      <c r="A3655" s="1" t="str">
        <f t="shared" si="1"/>
        <v>EN P487 362</v>
      </c>
      <c r="C3655" s="1" t="str">
        <f t="shared" si="2"/>
        <v>PT P487</v>
      </c>
      <c r="E3655" s="1" t="str">
        <f>IFERROR(__xludf.DUMMYFUNCTION("SPLIT(A:A,"" "",TRUE,TRUE)"),"EN")</f>
        <v>EN</v>
      </c>
      <c r="F3655" s="1" t="str">
        <f>IFERROR(__xludf.DUMMYFUNCTION("""COMPUTED_VALUE"""),"P487")</f>
        <v>P487</v>
      </c>
      <c r="G3655" s="1">
        <f>IFERROR(__xludf.DUMMYFUNCTION("""COMPUTED_VALUE"""),362.0)</f>
        <v>362</v>
      </c>
    </row>
    <row r="3656">
      <c r="A3656" s="1" t="str">
        <f t="shared" si="1"/>
        <v>EN P2749 99</v>
      </c>
      <c r="C3656" s="1" t="str">
        <f t="shared" si="2"/>
        <v>PT P2749</v>
      </c>
      <c r="E3656" s="1" t="str">
        <f>IFERROR(__xludf.DUMMYFUNCTION("SPLIT(A:A,"" "",TRUE,TRUE)"),"EN")</f>
        <v>EN</v>
      </c>
      <c r="F3656" s="1" t="str">
        <f>IFERROR(__xludf.DUMMYFUNCTION("""COMPUTED_VALUE"""),"P2749")</f>
        <v>P2749</v>
      </c>
      <c r="G3656" s="1">
        <f>IFERROR(__xludf.DUMMYFUNCTION("""COMPUTED_VALUE"""),99.0)</f>
        <v>99</v>
      </c>
    </row>
    <row r="3657">
      <c r="A3657" s="1" t="str">
        <f t="shared" si="1"/>
        <v>EN P1601 221</v>
      </c>
      <c r="C3657" s="1" t="str">
        <f t="shared" si="2"/>
        <v>PT P1601</v>
      </c>
      <c r="E3657" s="1" t="str">
        <f>IFERROR(__xludf.DUMMYFUNCTION("SPLIT(A:A,"" "",TRUE,TRUE)"),"EN")</f>
        <v>EN</v>
      </c>
      <c r="F3657" s="1" t="str">
        <f>IFERROR(__xludf.DUMMYFUNCTION("""COMPUTED_VALUE"""),"P1601")</f>
        <v>P1601</v>
      </c>
      <c r="G3657" s="1">
        <f>IFERROR(__xludf.DUMMYFUNCTION("""COMPUTED_VALUE"""),221.0)</f>
        <v>221</v>
      </c>
    </row>
    <row r="3658">
      <c r="A3658" s="1" t="str">
        <f t="shared" si="1"/>
        <v>EN P693 378</v>
      </c>
      <c r="C3658" s="1" t="str">
        <f t="shared" si="2"/>
        <v>PT P693</v>
      </c>
      <c r="E3658" s="1" t="str">
        <f>IFERROR(__xludf.DUMMYFUNCTION("SPLIT(A:A,"" "",TRUE,TRUE)"),"EN")</f>
        <v>EN</v>
      </c>
      <c r="F3658" s="1" t="str">
        <f>IFERROR(__xludf.DUMMYFUNCTION("""COMPUTED_VALUE"""),"P693")</f>
        <v>P693</v>
      </c>
      <c r="G3658" s="1">
        <f>IFERROR(__xludf.DUMMYFUNCTION("""COMPUTED_VALUE"""),378.0)</f>
        <v>378</v>
      </c>
    </row>
    <row r="3659">
      <c r="A3659" s="1" t="str">
        <f t="shared" si="1"/>
        <v>EN P1327 219</v>
      </c>
      <c r="C3659" s="1" t="str">
        <f t="shared" si="2"/>
        <v>PT P1327</v>
      </c>
      <c r="E3659" s="1" t="str">
        <f>IFERROR(__xludf.DUMMYFUNCTION("SPLIT(A:A,"" "",TRUE,TRUE)"),"EN")</f>
        <v>EN</v>
      </c>
      <c r="F3659" s="1" t="str">
        <f>IFERROR(__xludf.DUMMYFUNCTION("""COMPUTED_VALUE"""),"P1327")</f>
        <v>P1327</v>
      </c>
      <c r="G3659" s="1">
        <f>IFERROR(__xludf.DUMMYFUNCTION("""COMPUTED_VALUE"""),219.0)</f>
        <v>219</v>
      </c>
    </row>
    <row r="3660">
      <c r="A3660" s="1" t="str">
        <f t="shared" si="1"/>
        <v>EN P3934 258</v>
      </c>
      <c r="C3660" s="1" t="str">
        <f t="shared" si="2"/>
        <v>PT P3934</v>
      </c>
      <c r="E3660" s="1" t="str">
        <f>IFERROR(__xludf.DUMMYFUNCTION("SPLIT(A:A,"" "",TRUE,TRUE)"),"EN")</f>
        <v>EN</v>
      </c>
      <c r="F3660" s="1" t="str">
        <f>IFERROR(__xludf.DUMMYFUNCTION("""COMPUTED_VALUE"""),"P3934")</f>
        <v>P3934</v>
      </c>
      <c r="G3660" s="1">
        <f>IFERROR(__xludf.DUMMYFUNCTION("""COMPUTED_VALUE"""),258.0)</f>
        <v>258</v>
      </c>
    </row>
    <row r="3661">
      <c r="A3661" s="1" t="str">
        <f t="shared" si="1"/>
        <v>EN P4995 307</v>
      </c>
      <c r="C3661" s="1" t="str">
        <f t="shared" si="2"/>
        <v>PT P4995</v>
      </c>
      <c r="E3661" s="1" t="str">
        <f>IFERROR(__xludf.DUMMYFUNCTION("SPLIT(A:A,"" "",TRUE,TRUE)"),"EN")</f>
        <v>EN</v>
      </c>
      <c r="F3661" s="1" t="str">
        <f>IFERROR(__xludf.DUMMYFUNCTION("""COMPUTED_VALUE"""),"P4995")</f>
        <v>P4995</v>
      </c>
      <c r="G3661" s="1">
        <f>IFERROR(__xludf.DUMMYFUNCTION("""COMPUTED_VALUE"""),307.0)</f>
        <v>307</v>
      </c>
    </row>
    <row r="3662">
      <c r="A3662" s="1" t="str">
        <f t="shared" si="1"/>
        <v>EN P414 51</v>
      </c>
      <c r="C3662" s="1" t="str">
        <f t="shared" si="2"/>
        <v>PT P414</v>
      </c>
      <c r="E3662" s="1" t="str">
        <f>IFERROR(__xludf.DUMMYFUNCTION("SPLIT(A:A,"" "",TRUE,TRUE)"),"EN")</f>
        <v>EN</v>
      </c>
      <c r="F3662" s="1" t="str">
        <f>IFERROR(__xludf.DUMMYFUNCTION("""COMPUTED_VALUE"""),"P414")</f>
        <v>P414</v>
      </c>
      <c r="G3662" s="1">
        <f>IFERROR(__xludf.DUMMYFUNCTION("""COMPUTED_VALUE"""),51.0)</f>
        <v>51</v>
      </c>
    </row>
    <row r="3663">
      <c r="A3663" s="1" t="str">
        <f t="shared" si="1"/>
        <v>EN P179 36</v>
      </c>
      <c r="C3663" s="1" t="str">
        <f t="shared" si="2"/>
        <v>PT P179</v>
      </c>
      <c r="E3663" s="1" t="str">
        <f>IFERROR(__xludf.DUMMYFUNCTION("SPLIT(A:A,"" "",TRUE,TRUE)"),"EN")</f>
        <v>EN</v>
      </c>
      <c r="F3663" s="1" t="str">
        <f>IFERROR(__xludf.DUMMYFUNCTION("""COMPUTED_VALUE"""),"P179")</f>
        <v>P179</v>
      </c>
      <c r="G3663" s="1">
        <f>IFERROR(__xludf.DUMMYFUNCTION("""COMPUTED_VALUE"""),36.0)</f>
        <v>36</v>
      </c>
    </row>
    <row r="3664">
      <c r="A3664" s="1" t="str">
        <f t="shared" si="1"/>
        <v>EN P4939 69</v>
      </c>
      <c r="C3664" s="1" t="str">
        <f t="shared" si="2"/>
        <v>PT P4939</v>
      </c>
      <c r="E3664" s="1" t="str">
        <f>IFERROR(__xludf.DUMMYFUNCTION("SPLIT(A:A,"" "",TRUE,TRUE)"),"EN")</f>
        <v>EN</v>
      </c>
      <c r="F3664" s="1" t="str">
        <f>IFERROR(__xludf.DUMMYFUNCTION("""COMPUTED_VALUE"""),"P4939")</f>
        <v>P4939</v>
      </c>
      <c r="G3664" s="1">
        <f>IFERROR(__xludf.DUMMYFUNCTION("""COMPUTED_VALUE"""),69.0)</f>
        <v>69</v>
      </c>
    </row>
    <row r="3665">
      <c r="A3665" s="1" t="str">
        <f t="shared" si="1"/>
        <v>EN P2277 244</v>
      </c>
      <c r="C3665" s="1" t="str">
        <f t="shared" si="2"/>
        <v>PT P2277</v>
      </c>
      <c r="E3665" s="1" t="str">
        <f>IFERROR(__xludf.DUMMYFUNCTION("SPLIT(A:A,"" "",TRUE,TRUE)"),"EN")</f>
        <v>EN</v>
      </c>
      <c r="F3665" s="1" t="str">
        <f>IFERROR(__xludf.DUMMYFUNCTION("""COMPUTED_VALUE"""),"P2277")</f>
        <v>P2277</v>
      </c>
      <c r="G3665" s="1">
        <f>IFERROR(__xludf.DUMMYFUNCTION("""COMPUTED_VALUE"""),244.0)</f>
        <v>244</v>
      </c>
    </row>
    <row r="3666">
      <c r="A3666" s="1" t="str">
        <f t="shared" si="1"/>
        <v>EN P2301 255</v>
      </c>
      <c r="C3666" s="1" t="str">
        <f t="shared" si="2"/>
        <v>PT P2301</v>
      </c>
      <c r="E3666" s="1" t="str">
        <f>IFERROR(__xludf.DUMMYFUNCTION("SPLIT(A:A,"" "",TRUE,TRUE)"),"EN")</f>
        <v>EN</v>
      </c>
      <c r="F3666" s="1" t="str">
        <f>IFERROR(__xludf.DUMMYFUNCTION("""COMPUTED_VALUE"""),"P2301")</f>
        <v>P2301</v>
      </c>
      <c r="G3666" s="1">
        <f>IFERROR(__xludf.DUMMYFUNCTION("""COMPUTED_VALUE"""),255.0)</f>
        <v>255</v>
      </c>
    </row>
    <row r="3667">
      <c r="A3667" s="1" t="str">
        <f t="shared" si="1"/>
        <v>EN P3882 85</v>
      </c>
      <c r="C3667" s="1" t="str">
        <f t="shared" si="2"/>
        <v>PT P3882</v>
      </c>
      <c r="E3667" s="1" t="str">
        <f>IFERROR(__xludf.DUMMYFUNCTION("SPLIT(A:A,"" "",TRUE,TRUE)"),"EN")</f>
        <v>EN</v>
      </c>
      <c r="F3667" s="1" t="str">
        <f>IFERROR(__xludf.DUMMYFUNCTION("""COMPUTED_VALUE"""),"P3882")</f>
        <v>P3882</v>
      </c>
      <c r="G3667" s="1">
        <f>IFERROR(__xludf.DUMMYFUNCTION("""COMPUTED_VALUE"""),85.0)</f>
        <v>85</v>
      </c>
    </row>
    <row r="3668">
      <c r="A3668" s="1" t="str">
        <f t="shared" si="1"/>
        <v>EN P436 224</v>
      </c>
      <c r="C3668" s="1" t="str">
        <f t="shared" si="2"/>
        <v>PT P436</v>
      </c>
      <c r="E3668" s="1" t="str">
        <f>IFERROR(__xludf.DUMMYFUNCTION("SPLIT(A:A,"" "",TRUE,TRUE)"),"EN")</f>
        <v>EN</v>
      </c>
      <c r="F3668" s="1" t="str">
        <f>IFERROR(__xludf.DUMMYFUNCTION("""COMPUTED_VALUE"""),"P436")</f>
        <v>P436</v>
      </c>
      <c r="G3668" s="1">
        <f>IFERROR(__xludf.DUMMYFUNCTION("""COMPUTED_VALUE"""),224.0)</f>
        <v>224</v>
      </c>
    </row>
    <row r="3669">
      <c r="A3669" s="1" t="str">
        <f t="shared" si="1"/>
        <v>EN P4427 146</v>
      </c>
      <c r="C3669" s="1" t="str">
        <f t="shared" si="2"/>
        <v>PT P4427</v>
      </c>
      <c r="E3669" s="1" t="str">
        <f>IFERROR(__xludf.DUMMYFUNCTION("SPLIT(A:A,"" "",TRUE,TRUE)"),"EN")</f>
        <v>EN</v>
      </c>
      <c r="F3669" s="1" t="str">
        <f>IFERROR(__xludf.DUMMYFUNCTION("""COMPUTED_VALUE"""),"P4427")</f>
        <v>P4427</v>
      </c>
      <c r="G3669" s="1">
        <f>IFERROR(__xludf.DUMMYFUNCTION("""COMPUTED_VALUE"""),146.0)</f>
        <v>146</v>
      </c>
    </row>
    <row r="3670">
      <c r="A3670" s="1" t="str">
        <f t="shared" si="1"/>
        <v>EN P3463 25</v>
      </c>
      <c r="C3670" s="1" t="str">
        <f t="shared" si="2"/>
        <v>PT P3463</v>
      </c>
      <c r="E3670" s="1" t="str">
        <f>IFERROR(__xludf.DUMMYFUNCTION("SPLIT(A:A,"" "",TRUE,TRUE)"),"EN")</f>
        <v>EN</v>
      </c>
      <c r="F3670" s="1" t="str">
        <f>IFERROR(__xludf.DUMMYFUNCTION("""COMPUTED_VALUE"""),"P3463")</f>
        <v>P3463</v>
      </c>
      <c r="G3670" s="1">
        <f>IFERROR(__xludf.DUMMYFUNCTION("""COMPUTED_VALUE"""),25.0)</f>
        <v>25</v>
      </c>
    </row>
    <row r="3671">
      <c r="A3671" s="1" t="str">
        <f t="shared" si="1"/>
        <v>EN P2476 21</v>
      </c>
      <c r="C3671" s="1" t="str">
        <f t="shared" si="2"/>
        <v>PT P2476</v>
      </c>
      <c r="E3671" s="1" t="str">
        <f>IFERROR(__xludf.DUMMYFUNCTION("SPLIT(A:A,"" "",TRUE,TRUE)"),"EN")</f>
        <v>EN</v>
      </c>
      <c r="F3671" s="1" t="str">
        <f>IFERROR(__xludf.DUMMYFUNCTION("""COMPUTED_VALUE"""),"P2476")</f>
        <v>P2476</v>
      </c>
      <c r="G3671" s="1">
        <f>IFERROR(__xludf.DUMMYFUNCTION("""COMPUTED_VALUE"""),21.0)</f>
        <v>21</v>
      </c>
    </row>
    <row r="3672">
      <c r="A3672" s="1" t="str">
        <f t="shared" si="1"/>
        <v>EN P5452 250</v>
      </c>
      <c r="C3672" s="1" t="str">
        <f t="shared" si="2"/>
        <v>PT P5452</v>
      </c>
      <c r="E3672" s="1" t="str">
        <f>IFERROR(__xludf.DUMMYFUNCTION("SPLIT(A:A,"" "",TRUE,TRUE)"),"EN")</f>
        <v>EN</v>
      </c>
      <c r="F3672" s="1" t="str">
        <f>IFERROR(__xludf.DUMMYFUNCTION("""COMPUTED_VALUE"""),"P5452")</f>
        <v>P5452</v>
      </c>
      <c r="G3672" s="1">
        <f>IFERROR(__xludf.DUMMYFUNCTION("""COMPUTED_VALUE"""),250.0)</f>
        <v>250</v>
      </c>
    </row>
    <row r="3673">
      <c r="A3673" s="1" t="str">
        <f t="shared" si="1"/>
        <v>EN P2657 354</v>
      </c>
      <c r="C3673" s="1" t="str">
        <f t="shared" si="2"/>
        <v>PT P2657</v>
      </c>
      <c r="E3673" s="1" t="str">
        <f>IFERROR(__xludf.DUMMYFUNCTION("SPLIT(A:A,"" "",TRUE,TRUE)"),"EN")</f>
        <v>EN</v>
      </c>
      <c r="F3673" s="1" t="str">
        <f>IFERROR(__xludf.DUMMYFUNCTION("""COMPUTED_VALUE"""),"P2657")</f>
        <v>P2657</v>
      </c>
      <c r="G3673" s="1">
        <f>IFERROR(__xludf.DUMMYFUNCTION("""COMPUTED_VALUE"""),354.0)</f>
        <v>354</v>
      </c>
    </row>
    <row r="3674">
      <c r="A3674" s="1" t="str">
        <f t="shared" si="1"/>
        <v>EN P5465 387</v>
      </c>
      <c r="C3674" s="1" t="str">
        <f t="shared" si="2"/>
        <v>PT P5465</v>
      </c>
      <c r="E3674" s="1" t="str">
        <f>IFERROR(__xludf.DUMMYFUNCTION("SPLIT(A:A,"" "",TRUE,TRUE)"),"EN")</f>
        <v>EN</v>
      </c>
      <c r="F3674" s="1" t="str">
        <f>IFERROR(__xludf.DUMMYFUNCTION("""COMPUTED_VALUE"""),"P5465")</f>
        <v>P5465</v>
      </c>
      <c r="G3674" s="1">
        <f>IFERROR(__xludf.DUMMYFUNCTION("""COMPUTED_VALUE"""),387.0)</f>
        <v>387</v>
      </c>
    </row>
    <row r="3675">
      <c r="A3675" s="1" t="str">
        <f t="shared" si="1"/>
        <v>EN P2498 223</v>
      </c>
      <c r="C3675" s="1" t="str">
        <f t="shared" si="2"/>
        <v>PT P2498</v>
      </c>
      <c r="E3675" s="1" t="str">
        <f>IFERROR(__xludf.DUMMYFUNCTION("SPLIT(A:A,"" "",TRUE,TRUE)"),"EN")</f>
        <v>EN</v>
      </c>
      <c r="F3675" s="1" t="str">
        <f>IFERROR(__xludf.DUMMYFUNCTION("""COMPUTED_VALUE"""),"P2498")</f>
        <v>P2498</v>
      </c>
      <c r="G3675" s="1">
        <f>IFERROR(__xludf.DUMMYFUNCTION("""COMPUTED_VALUE"""),223.0)</f>
        <v>223</v>
      </c>
    </row>
    <row r="3676">
      <c r="A3676" s="1" t="str">
        <f t="shared" si="1"/>
        <v>EN P2786 272</v>
      </c>
      <c r="C3676" s="1" t="str">
        <f t="shared" si="2"/>
        <v>PT P2786</v>
      </c>
      <c r="E3676" s="1" t="str">
        <f>IFERROR(__xludf.DUMMYFUNCTION("SPLIT(A:A,"" "",TRUE,TRUE)"),"EN")</f>
        <v>EN</v>
      </c>
      <c r="F3676" s="1" t="str">
        <f>IFERROR(__xludf.DUMMYFUNCTION("""COMPUTED_VALUE"""),"P2786")</f>
        <v>P2786</v>
      </c>
      <c r="G3676" s="1">
        <f>IFERROR(__xludf.DUMMYFUNCTION("""COMPUTED_VALUE"""),272.0)</f>
        <v>272</v>
      </c>
    </row>
    <row r="3677">
      <c r="A3677" s="1" t="str">
        <f t="shared" si="1"/>
        <v>EN P1412 384</v>
      </c>
      <c r="C3677" s="1" t="str">
        <f t="shared" si="2"/>
        <v>PT P1412</v>
      </c>
      <c r="E3677" s="1" t="str">
        <f>IFERROR(__xludf.DUMMYFUNCTION("SPLIT(A:A,"" "",TRUE,TRUE)"),"EN")</f>
        <v>EN</v>
      </c>
      <c r="F3677" s="1" t="str">
        <f>IFERROR(__xludf.DUMMYFUNCTION("""COMPUTED_VALUE"""),"P1412")</f>
        <v>P1412</v>
      </c>
      <c r="G3677" s="1">
        <f>IFERROR(__xludf.DUMMYFUNCTION("""COMPUTED_VALUE"""),384.0)</f>
        <v>384</v>
      </c>
    </row>
    <row r="3678">
      <c r="A3678" s="1" t="str">
        <f t="shared" si="1"/>
        <v>EN P2331 136</v>
      </c>
      <c r="C3678" s="1" t="str">
        <f t="shared" si="2"/>
        <v>PT P2331</v>
      </c>
      <c r="E3678" s="1" t="str">
        <f>IFERROR(__xludf.DUMMYFUNCTION("SPLIT(A:A,"" "",TRUE,TRUE)"),"EN")</f>
        <v>EN</v>
      </c>
      <c r="F3678" s="1" t="str">
        <f>IFERROR(__xludf.DUMMYFUNCTION("""COMPUTED_VALUE"""),"P2331")</f>
        <v>P2331</v>
      </c>
      <c r="G3678" s="1">
        <f>IFERROR(__xludf.DUMMYFUNCTION("""COMPUTED_VALUE"""),136.0)</f>
        <v>136</v>
      </c>
    </row>
    <row r="3679">
      <c r="A3679" s="1" t="str">
        <f t="shared" si="1"/>
        <v>EN P2741 206</v>
      </c>
      <c r="C3679" s="1" t="str">
        <f t="shared" si="2"/>
        <v>PT P2741</v>
      </c>
      <c r="E3679" s="1" t="str">
        <f>IFERROR(__xludf.DUMMYFUNCTION("SPLIT(A:A,"" "",TRUE,TRUE)"),"EN")</f>
        <v>EN</v>
      </c>
      <c r="F3679" s="1" t="str">
        <f>IFERROR(__xludf.DUMMYFUNCTION("""COMPUTED_VALUE"""),"P2741")</f>
        <v>P2741</v>
      </c>
      <c r="G3679" s="1">
        <f>IFERROR(__xludf.DUMMYFUNCTION("""COMPUTED_VALUE"""),206.0)</f>
        <v>206</v>
      </c>
    </row>
    <row r="3680">
      <c r="A3680" s="1" t="str">
        <f t="shared" si="1"/>
        <v>EN P3987 387</v>
      </c>
      <c r="C3680" s="1" t="str">
        <f t="shared" si="2"/>
        <v>PT P3987</v>
      </c>
      <c r="E3680" s="1" t="str">
        <f>IFERROR(__xludf.DUMMYFUNCTION("SPLIT(A:A,"" "",TRUE,TRUE)"),"EN")</f>
        <v>EN</v>
      </c>
      <c r="F3680" s="1" t="str">
        <f>IFERROR(__xludf.DUMMYFUNCTION("""COMPUTED_VALUE"""),"P3987")</f>
        <v>P3987</v>
      </c>
      <c r="G3680" s="1">
        <f>IFERROR(__xludf.DUMMYFUNCTION("""COMPUTED_VALUE"""),387.0)</f>
        <v>387</v>
      </c>
    </row>
    <row r="3681">
      <c r="A3681" s="1" t="str">
        <f t="shared" si="1"/>
        <v>EN P115 175</v>
      </c>
      <c r="C3681" s="1" t="str">
        <f t="shared" si="2"/>
        <v>PT P115</v>
      </c>
      <c r="E3681" s="1" t="str">
        <f>IFERROR(__xludf.DUMMYFUNCTION("SPLIT(A:A,"" "",TRUE,TRUE)"),"EN")</f>
        <v>EN</v>
      </c>
      <c r="F3681" s="1" t="str">
        <f>IFERROR(__xludf.DUMMYFUNCTION("""COMPUTED_VALUE"""),"P115")</f>
        <v>P115</v>
      </c>
      <c r="G3681" s="1">
        <f>IFERROR(__xludf.DUMMYFUNCTION("""COMPUTED_VALUE"""),175.0)</f>
        <v>175</v>
      </c>
    </row>
    <row r="3682">
      <c r="A3682" s="1" t="str">
        <f t="shared" si="1"/>
        <v>EN P69 85</v>
      </c>
      <c r="C3682" s="1" t="str">
        <f t="shared" si="2"/>
        <v>PT P69</v>
      </c>
      <c r="E3682" s="1" t="str">
        <f>IFERROR(__xludf.DUMMYFUNCTION("SPLIT(A:A,"" "",TRUE,TRUE)"),"EN")</f>
        <v>EN</v>
      </c>
      <c r="F3682" s="1" t="str">
        <f>IFERROR(__xludf.DUMMYFUNCTION("""COMPUTED_VALUE"""),"P69")</f>
        <v>P69</v>
      </c>
      <c r="G3682" s="1">
        <f>IFERROR(__xludf.DUMMYFUNCTION("""COMPUTED_VALUE"""),85.0)</f>
        <v>85</v>
      </c>
    </row>
    <row r="3683">
      <c r="A3683" s="1" t="str">
        <f t="shared" si="1"/>
        <v>EN P3414 397</v>
      </c>
      <c r="C3683" s="1" t="str">
        <f t="shared" si="2"/>
        <v>PT P3414</v>
      </c>
      <c r="E3683" s="1" t="str">
        <f>IFERROR(__xludf.DUMMYFUNCTION("SPLIT(A:A,"" "",TRUE,TRUE)"),"EN")</f>
        <v>EN</v>
      </c>
      <c r="F3683" s="1" t="str">
        <f>IFERROR(__xludf.DUMMYFUNCTION("""COMPUTED_VALUE"""),"P3414")</f>
        <v>P3414</v>
      </c>
      <c r="G3683" s="1">
        <f>IFERROR(__xludf.DUMMYFUNCTION("""COMPUTED_VALUE"""),397.0)</f>
        <v>397</v>
      </c>
    </row>
    <row r="3684">
      <c r="A3684" s="1" t="str">
        <f t="shared" si="1"/>
        <v>EN P210 372</v>
      </c>
      <c r="C3684" s="1" t="str">
        <f t="shared" si="2"/>
        <v>PT P210</v>
      </c>
      <c r="E3684" s="1" t="str">
        <f>IFERROR(__xludf.DUMMYFUNCTION("SPLIT(A:A,"" "",TRUE,TRUE)"),"EN")</f>
        <v>EN</v>
      </c>
      <c r="F3684" s="1" t="str">
        <f>IFERROR(__xludf.DUMMYFUNCTION("""COMPUTED_VALUE"""),"P210")</f>
        <v>P210</v>
      </c>
      <c r="G3684" s="1">
        <f>IFERROR(__xludf.DUMMYFUNCTION("""COMPUTED_VALUE"""),372.0)</f>
        <v>372</v>
      </c>
    </row>
    <row r="3685">
      <c r="A3685" s="1" t="str">
        <f t="shared" si="1"/>
        <v>EN P3364 398</v>
      </c>
      <c r="C3685" s="1" t="str">
        <f t="shared" si="2"/>
        <v>PT P3364</v>
      </c>
      <c r="E3685" s="1" t="str">
        <f>IFERROR(__xludf.DUMMYFUNCTION("SPLIT(A:A,"" "",TRUE,TRUE)"),"EN")</f>
        <v>EN</v>
      </c>
      <c r="F3685" s="1" t="str">
        <f>IFERROR(__xludf.DUMMYFUNCTION("""COMPUTED_VALUE"""),"P3364")</f>
        <v>P3364</v>
      </c>
      <c r="G3685" s="1">
        <f>IFERROR(__xludf.DUMMYFUNCTION("""COMPUTED_VALUE"""),398.0)</f>
        <v>398</v>
      </c>
    </row>
    <row r="3686">
      <c r="A3686" s="1" t="str">
        <f t="shared" si="1"/>
        <v>EN P823 141</v>
      </c>
      <c r="C3686" s="1" t="str">
        <f t="shared" si="2"/>
        <v>PT P823</v>
      </c>
      <c r="E3686" s="1" t="str">
        <f>IFERROR(__xludf.DUMMYFUNCTION("SPLIT(A:A,"" "",TRUE,TRUE)"),"EN")</f>
        <v>EN</v>
      </c>
      <c r="F3686" s="1" t="str">
        <f>IFERROR(__xludf.DUMMYFUNCTION("""COMPUTED_VALUE"""),"P823")</f>
        <v>P823</v>
      </c>
      <c r="G3686" s="1">
        <f>IFERROR(__xludf.DUMMYFUNCTION("""COMPUTED_VALUE"""),141.0)</f>
        <v>141</v>
      </c>
    </row>
    <row r="3687">
      <c r="A3687" s="1" t="str">
        <f t="shared" si="1"/>
        <v>EN P3180 88</v>
      </c>
      <c r="C3687" s="1" t="str">
        <f t="shared" si="2"/>
        <v>PT P3180</v>
      </c>
      <c r="E3687" s="1" t="str">
        <f>IFERROR(__xludf.DUMMYFUNCTION("SPLIT(A:A,"" "",TRUE,TRUE)"),"EN")</f>
        <v>EN</v>
      </c>
      <c r="F3687" s="1" t="str">
        <f>IFERROR(__xludf.DUMMYFUNCTION("""COMPUTED_VALUE"""),"P3180")</f>
        <v>P3180</v>
      </c>
      <c r="G3687" s="1">
        <f>IFERROR(__xludf.DUMMYFUNCTION("""COMPUTED_VALUE"""),88.0)</f>
        <v>88</v>
      </c>
    </row>
    <row r="3688">
      <c r="A3688" s="1" t="str">
        <f t="shared" si="1"/>
        <v>EN P794 156</v>
      </c>
      <c r="C3688" s="1" t="str">
        <f t="shared" si="2"/>
        <v>PT P794</v>
      </c>
      <c r="E3688" s="1" t="str">
        <f>IFERROR(__xludf.DUMMYFUNCTION("SPLIT(A:A,"" "",TRUE,TRUE)"),"EN")</f>
        <v>EN</v>
      </c>
      <c r="F3688" s="1" t="str">
        <f>IFERROR(__xludf.DUMMYFUNCTION("""COMPUTED_VALUE"""),"P794")</f>
        <v>P794</v>
      </c>
      <c r="G3688" s="1">
        <f>IFERROR(__xludf.DUMMYFUNCTION("""COMPUTED_VALUE"""),156.0)</f>
        <v>156</v>
      </c>
    </row>
    <row r="3689">
      <c r="A3689" s="1" t="str">
        <f t="shared" si="1"/>
        <v>EN P2799 275</v>
      </c>
      <c r="C3689" s="1" t="str">
        <f t="shared" si="2"/>
        <v>PT P2799</v>
      </c>
      <c r="E3689" s="1" t="str">
        <f>IFERROR(__xludf.DUMMYFUNCTION("SPLIT(A:A,"" "",TRUE,TRUE)"),"EN")</f>
        <v>EN</v>
      </c>
      <c r="F3689" s="1" t="str">
        <f>IFERROR(__xludf.DUMMYFUNCTION("""COMPUTED_VALUE"""),"P2799")</f>
        <v>P2799</v>
      </c>
      <c r="G3689" s="1">
        <f>IFERROR(__xludf.DUMMYFUNCTION("""COMPUTED_VALUE"""),275.0)</f>
        <v>275</v>
      </c>
    </row>
    <row r="3690">
      <c r="A3690" s="1" t="str">
        <f t="shared" si="1"/>
        <v>EN P214 104</v>
      </c>
      <c r="C3690" s="1" t="str">
        <f t="shared" si="2"/>
        <v>PT P214</v>
      </c>
      <c r="E3690" s="1" t="str">
        <f>IFERROR(__xludf.DUMMYFUNCTION("SPLIT(A:A,"" "",TRUE,TRUE)"),"EN")</f>
        <v>EN</v>
      </c>
      <c r="F3690" s="1" t="str">
        <f>IFERROR(__xludf.DUMMYFUNCTION("""COMPUTED_VALUE"""),"P214")</f>
        <v>P214</v>
      </c>
      <c r="G3690" s="1">
        <f>IFERROR(__xludf.DUMMYFUNCTION("""COMPUTED_VALUE"""),104.0)</f>
        <v>104</v>
      </c>
    </row>
    <row r="3691">
      <c r="A3691" s="1" t="str">
        <f t="shared" si="1"/>
        <v>EN P20 62</v>
      </c>
      <c r="C3691" s="1" t="str">
        <f t="shared" si="2"/>
        <v>PT P20</v>
      </c>
      <c r="E3691" s="1" t="str">
        <f>IFERROR(__xludf.DUMMYFUNCTION("SPLIT(A:A,"" "",TRUE,TRUE)"),"EN")</f>
        <v>EN</v>
      </c>
      <c r="F3691" s="1" t="str">
        <f>IFERROR(__xludf.DUMMYFUNCTION("""COMPUTED_VALUE"""),"P20")</f>
        <v>P20</v>
      </c>
      <c r="G3691" s="1">
        <f>IFERROR(__xludf.DUMMYFUNCTION("""COMPUTED_VALUE"""),62.0)</f>
        <v>62</v>
      </c>
    </row>
    <row r="3692">
      <c r="A3692" s="1" t="str">
        <f t="shared" si="1"/>
        <v>EN P4901 381</v>
      </c>
      <c r="C3692" s="1" t="str">
        <f t="shared" si="2"/>
        <v>PT P4901</v>
      </c>
      <c r="E3692" s="1" t="str">
        <f>IFERROR(__xludf.DUMMYFUNCTION("SPLIT(A:A,"" "",TRUE,TRUE)"),"EN")</f>
        <v>EN</v>
      </c>
      <c r="F3692" s="1" t="str">
        <f>IFERROR(__xludf.DUMMYFUNCTION("""COMPUTED_VALUE"""),"P4901")</f>
        <v>P4901</v>
      </c>
      <c r="G3692" s="1">
        <f>IFERROR(__xludf.DUMMYFUNCTION("""COMPUTED_VALUE"""),381.0)</f>
        <v>381</v>
      </c>
    </row>
    <row r="3693">
      <c r="A3693" s="1" t="str">
        <f t="shared" si="1"/>
        <v>EN P1334 260</v>
      </c>
      <c r="C3693" s="1" t="str">
        <f t="shared" si="2"/>
        <v>PT P1334</v>
      </c>
      <c r="E3693" s="1" t="str">
        <f>IFERROR(__xludf.DUMMYFUNCTION("SPLIT(A:A,"" "",TRUE,TRUE)"),"EN")</f>
        <v>EN</v>
      </c>
      <c r="F3693" s="1" t="str">
        <f>IFERROR(__xludf.DUMMYFUNCTION("""COMPUTED_VALUE"""),"P1334")</f>
        <v>P1334</v>
      </c>
      <c r="G3693" s="1">
        <f>IFERROR(__xludf.DUMMYFUNCTION("""COMPUTED_VALUE"""),260.0)</f>
        <v>260</v>
      </c>
    </row>
    <row r="3694">
      <c r="A3694" s="1" t="str">
        <f t="shared" si="1"/>
        <v>EN P5976 345</v>
      </c>
      <c r="C3694" s="1" t="str">
        <f t="shared" si="2"/>
        <v>PT P5976</v>
      </c>
      <c r="E3694" s="1" t="str">
        <f>IFERROR(__xludf.DUMMYFUNCTION("SPLIT(A:A,"" "",TRUE,TRUE)"),"EN")</f>
        <v>EN</v>
      </c>
      <c r="F3694" s="1" t="str">
        <f>IFERROR(__xludf.DUMMYFUNCTION("""COMPUTED_VALUE"""),"P5976")</f>
        <v>P5976</v>
      </c>
      <c r="G3694" s="1">
        <f>IFERROR(__xludf.DUMMYFUNCTION("""COMPUTED_VALUE"""),345.0)</f>
        <v>345</v>
      </c>
    </row>
    <row r="3695">
      <c r="A3695" s="1" t="str">
        <f t="shared" si="1"/>
        <v>EN P1400 85</v>
      </c>
      <c r="C3695" s="1" t="str">
        <f t="shared" si="2"/>
        <v>PT P1400</v>
      </c>
      <c r="E3695" s="1" t="str">
        <f>IFERROR(__xludf.DUMMYFUNCTION("SPLIT(A:A,"" "",TRUE,TRUE)"),"EN")</f>
        <v>EN</v>
      </c>
      <c r="F3695" s="1" t="str">
        <f>IFERROR(__xludf.DUMMYFUNCTION("""COMPUTED_VALUE"""),"P1400")</f>
        <v>P1400</v>
      </c>
      <c r="G3695" s="1">
        <f>IFERROR(__xludf.DUMMYFUNCTION("""COMPUTED_VALUE"""),85.0)</f>
        <v>85</v>
      </c>
    </row>
    <row r="3696">
      <c r="A3696" s="1" t="str">
        <f t="shared" si="1"/>
        <v>EN P5042 77</v>
      </c>
      <c r="C3696" s="1" t="str">
        <f t="shared" si="2"/>
        <v>PT P5042</v>
      </c>
      <c r="E3696" s="1" t="str">
        <f>IFERROR(__xludf.DUMMYFUNCTION("SPLIT(A:A,"" "",TRUE,TRUE)"),"EN")</f>
        <v>EN</v>
      </c>
      <c r="F3696" s="1" t="str">
        <f>IFERROR(__xludf.DUMMYFUNCTION("""COMPUTED_VALUE"""),"P5042")</f>
        <v>P5042</v>
      </c>
      <c r="G3696" s="1">
        <f>IFERROR(__xludf.DUMMYFUNCTION("""COMPUTED_VALUE"""),77.0)</f>
        <v>77</v>
      </c>
    </row>
    <row r="3697">
      <c r="A3697" s="1" t="str">
        <f t="shared" si="1"/>
        <v>EN P1985 230</v>
      </c>
      <c r="C3697" s="1" t="str">
        <f t="shared" si="2"/>
        <v>PT P1985</v>
      </c>
      <c r="E3697" s="1" t="str">
        <f>IFERROR(__xludf.DUMMYFUNCTION("SPLIT(A:A,"" "",TRUE,TRUE)"),"EN")</f>
        <v>EN</v>
      </c>
      <c r="F3697" s="1" t="str">
        <f>IFERROR(__xludf.DUMMYFUNCTION("""COMPUTED_VALUE"""),"P1985")</f>
        <v>P1985</v>
      </c>
      <c r="G3697" s="1">
        <f>IFERROR(__xludf.DUMMYFUNCTION("""COMPUTED_VALUE"""),230.0)</f>
        <v>230</v>
      </c>
    </row>
    <row r="3698">
      <c r="A3698" s="1" t="str">
        <f t="shared" si="1"/>
        <v>EN P3464 265</v>
      </c>
      <c r="C3698" s="1" t="str">
        <f t="shared" si="2"/>
        <v>PT P3464</v>
      </c>
      <c r="E3698" s="1" t="str">
        <f>IFERROR(__xludf.DUMMYFUNCTION("SPLIT(A:A,"" "",TRUE,TRUE)"),"EN")</f>
        <v>EN</v>
      </c>
      <c r="F3698" s="1" t="str">
        <f>IFERROR(__xludf.DUMMYFUNCTION("""COMPUTED_VALUE"""),"P3464")</f>
        <v>P3464</v>
      </c>
      <c r="G3698" s="1">
        <f>IFERROR(__xludf.DUMMYFUNCTION("""COMPUTED_VALUE"""),265.0)</f>
        <v>265</v>
      </c>
    </row>
    <row r="3699">
      <c r="A3699" s="1" t="str">
        <f t="shared" si="1"/>
        <v>EN P2681 391</v>
      </c>
      <c r="C3699" s="1" t="str">
        <f t="shared" si="2"/>
        <v>PT P2681</v>
      </c>
      <c r="E3699" s="1" t="str">
        <f>IFERROR(__xludf.DUMMYFUNCTION("SPLIT(A:A,"" "",TRUE,TRUE)"),"EN")</f>
        <v>EN</v>
      </c>
      <c r="F3699" s="1" t="str">
        <f>IFERROR(__xludf.DUMMYFUNCTION("""COMPUTED_VALUE"""),"P2681")</f>
        <v>P2681</v>
      </c>
      <c r="G3699" s="1">
        <f>IFERROR(__xludf.DUMMYFUNCTION("""COMPUTED_VALUE"""),391.0)</f>
        <v>391</v>
      </c>
    </row>
    <row r="3700">
      <c r="A3700" s="1" t="str">
        <f t="shared" si="1"/>
        <v>EN P2838 182</v>
      </c>
      <c r="C3700" s="1" t="str">
        <f t="shared" si="2"/>
        <v>PT P2838</v>
      </c>
      <c r="E3700" s="1" t="str">
        <f>IFERROR(__xludf.DUMMYFUNCTION("SPLIT(A:A,"" "",TRUE,TRUE)"),"EN")</f>
        <v>EN</v>
      </c>
      <c r="F3700" s="1" t="str">
        <f>IFERROR(__xludf.DUMMYFUNCTION("""COMPUTED_VALUE"""),"P2838")</f>
        <v>P2838</v>
      </c>
      <c r="G3700" s="1">
        <f>IFERROR(__xludf.DUMMYFUNCTION("""COMPUTED_VALUE"""),182.0)</f>
        <v>182</v>
      </c>
    </row>
    <row r="3701">
      <c r="A3701" s="1" t="str">
        <f t="shared" si="1"/>
        <v>EN P4992 348</v>
      </c>
      <c r="C3701" s="1" t="str">
        <f t="shared" si="2"/>
        <v>PT P4992</v>
      </c>
      <c r="E3701" s="1" t="str">
        <f>IFERROR(__xludf.DUMMYFUNCTION("SPLIT(A:A,"" "",TRUE,TRUE)"),"EN")</f>
        <v>EN</v>
      </c>
      <c r="F3701" s="1" t="str">
        <f>IFERROR(__xludf.DUMMYFUNCTION("""COMPUTED_VALUE"""),"P4992")</f>
        <v>P4992</v>
      </c>
      <c r="G3701" s="1">
        <f>IFERROR(__xludf.DUMMYFUNCTION("""COMPUTED_VALUE"""),348.0)</f>
        <v>348</v>
      </c>
    </row>
    <row r="3702">
      <c r="A3702" s="1" t="str">
        <f t="shared" si="1"/>
        <v>EN P5123 80</v>
      </c>
      <c r="C3702" s="1" t="str">
        <f t="shared" si="2"/>
        <v>PT P5123</v>
      </c>
      <c r="E3702" s="1" t="str">
        <f>IFERROR(__xludf.DUMMYFUNCTION("SPLIT(A:A,"" "",TRUE,TRUE)"),"EN")</f>
        <v>EN</v>
      </c>
      <c r="F3702" s="1" t="str">
        <f>IFERROR(__xludf.DUMMYFUNCTION("""COMPUTED_VALUE"""),"P5123")</f>
        <v>P5123</v>
      </c>
      <c r="G3702" s="1">
        <f>IFERROR(__xludf.DUMMYFUNCTION("""COMPUTED_VALUE"""),80.0)</f>
        <v>80</v>
      </c>
    </row>
    <row r="3703">
      <c r="A3703" s="1" t="str">
        <f t="shared" si="1"/>
        <v>EN P2250 329</v>
      </c>
      <c r="C3703" s="1" t="str">
        <f t="shared" si="2"/>
        <v>PT P2250</v>
      </c>
      <c r="E3703" s="1" t="str">
        <f>IFERROR(__xludf.DUMMYFUNCTION("SPLIT(A:A,"" "",TRUE,TRUE)"),"EN")</f>
        <v>EN</v>
      </c>
      <c r="F3703" s="1" t="str">
        <f>IFERROR(__xludf.DUMMYFUNCTION("""COMPUTED_VALUE"""),"P2250")</f>
        <v>P2250</v>
      </c>
      <c r="G3703" s="1">
        <f>IFERROR(__xludf.DUMMYFUNCTION("""COMPUTED_VALUE"""),329.0)</f>
        <v>329</v>
      </c>
    </row>
    <row r="3704">
      <c r="A3704" s="1" t="str">
        <f t="shared" si="1"/>
        <v>EN P840 132</v>
      </c>
      <c r="C3704" s="1" t="str">
        <f t="shared" si="2"/>
        <v>PT P840</v>
      </c>
      <c r="E3704" s="1" t="str">
        <f>IFERROR(__xludf.DUMMYFUNCTION("SPLIT(A:A,"" "",TRUE,TRUE)"),"EN")</f>
        <v>EN</v>
      </c>
      <c r="F3704" s="1" t="str">
        <f>IFERROR(__xludf.DUMMYFUNCTION("""COMPUTED_VALUE"""),"P840")</f>
        <v>P840</v>
      </c>
      <c r="G3704" s="1">
        <f>IFERROR(__xludf.DUMMYFUNCTION("""COMPUTED_VALUE"""),132.0)</f>
        <v>132</v>
      </c>
    </row>
    <row r="3705">
      <c r="A3705" s="1" t="str">
        <f t="shared" si="1"/>
        <v>EN P4446 230</v>
      </c>
      <c r="C3705" s="1" t="str">
        <f t="shared" si="2"/>
        <v>PT P4446</v>
      </c>
      <c r="E3705" s="1" t="str">
        <f>IFERROR(__xludf.DUMMYFUNCTION("SPLIT(A:A,"" "",TRUE,TRUE)"),"EN")</f>
        <v>EN</v>
      </c>
      <c r="F3705" s="1" t="str">
        <f>IFERROR(__xludf.DUMMYFUNCTION("""COMPUTED_VALUE"""),"P4446")</f>
        <v>P4446</v>
      </c>
      <c r="G3705" s="1">
        <f>IFERROR(__xludf.DUMMYFUNCTION("""COMPUTED_VALUE"""),230.0)</f>
        <v>230</v>
      </c>
    </row>
    <row r="3706">
      <c r="A3706" s="1" t="str">
        <f t="shared" si="1"/>
        <v>EN P4498 41</v>
      </c>
      <c r="C3706" s="1" t="str">
        <f t="shared" si="2"/>
        <v>PT P4498</v>
      </c>
      <c r="E3706" s="1" t="str">
        <f>IFERROR(__xludf.DUMMYFUNCTION("SPLIT(A:A,"" "",TRUE,TRUE)"),"EN")</f>
        <v>EN</v>
      </c>
      <c r="F3706" s="1" t="str">
        <f>IFERROR(__xludf.DUMMYFUNCTION("""COMPUTED_VALUE"""),"P4498")</f>
        <v>P4498</v>
      </c>
      <c r="G3706" s="1">
        <f>IFERROR(__xludf.DUMMYFUNCTION("""COMPUTED_VALUE"""),41.0)</f>
        <v>41</v>
      </c>
    </row>
    <row r="3707">
      <c r="A3707" s="1" t="str">
        <f t="shared" si="1"/>
        <v>EN P3331 298</v>
      </c>
      <c r="C3707" s="1" t="str">
        <f t="shared" si="2"/>
        <v>PT P3331</v>
      </c>
      <c r="E3707" s="1" t="str">
        <f>IFERROR(__xludf.DUMMYFUNCTION("SPLIT(A:A,"" "",TRUE,TRUE)"),"EN")</f>
        <v>EN</v>
      </c>
      <c r="F3707" s="1" t="str">
        <f>IFERROR(__xludf.DUMMYFUNCTION("""COMPUTED_VALUE"""),"P3331")</f>
        <v>P3331</v>
      </c>
      <c r="G3707" s="1">
        <f>IFERROR(__xludf.DUMMYFUNCTION("""COMPUTED_VALUE"""),298.0)</f>
        <v>298</v>
      </c>
    </row>
    <row r="3708">
      <c r="A3708" s="1" t="str">
        <f t="shared" si="1"/>
        <v>EN P1752 41</v>
      </c>
      <c r="C3708" s="1" t="str">
        <f t="shared" si="2"/>
        <v>PT P1752</v>
      </c>
      <c r="E3708" s="1" t="str">
        <f>IFERROR(__xludf.DUMMYFUNCTION("SPLIT(A:A,"" "",TRUE,TRUE)"),"EN")</f>
        <v>EN</v>
      </c>
      <c r="F3708" s="1" t="str">
        <f>IFERROR(__xludf.DUMMYFUNCTION("""COMPUTED_VALUE"""),"P1752")</f>
        <v>P1752</v>
      </c>
      <c r="G3708" s="1">
        <f>IFERROR(__xludf.DUMMYFUNCTION("""COMPUTED_VALUE"""),41.0)</f>
        <v>41</v>
      </c>
    </row>
    <row r="3709">
      <c r="A3709" s="1" t="str">
        <f t="shared" si="1"/>
        <v>EN P1140 192</v>
      </c>
      <c r="C3709" s="1" t="str">
        <f t="shared" si="2"/>
        <v>PT P1140</v>
      </c>
      <c r="E3709" s="1" t="str">
        <f>IFERROR(__xludf.DUMMYFUNCTION("SPLIT(A:A,"" "",TRUE,TRUE)"),"EN")</f>
        <v>EN</v>
      </c>
      <c r="F3709" s="1" t="str">
        <f>IFERROR(__xludf.DUMMYFUNCTION("""COMPUTED_VALUE"""),"P1140")</f>
        <v>P1140</v>
      </c>
      <c r="G3709" s="1">
        <f>IFERROR(__xludf.DUMMYFUNCTION("""COMPUTED_VALUE"""),192.0)</f>
        <v>192</v>
      </c>
    </row>
    <row r="3710">
      <c r="A3710" s="1" t="str">
        <f t="shared" si="1"/>
        <v>EN P4877 42</v>
      </c>
      <c r="C3710" s="1" t="str">
        <f t="shared" si="2"/>
        <v>PT P4877</v>
      </c>
      <c r="E3710" s="1" t="str">
        <f>IFERROR(__xludf.DUMMYFUNCTION("SPLIT(A:A,"" "",TRUE,TRUE)"),"EN")</f>
        <v>EN</v>
      </c>
      <c r="F3710" s="1" t="str">
        <f>IFERROR(__xludf.DUMMYFUNCTION("""COMPUTED_VALUE"""),"P4877")</f>
        <v>P4877</v>
      </c>
      <c r="G3710" s="1">
        <f>IFERROR(__xludf.DUMMYFUNCTION("""COMPUTED_VALUE"""),42.0)</f>
        <v>42</v>
      </c>
    </row>
    <row r="3711">
      <c r="A3711" s="1" t="str">
        <f t="shared" si="1"/>
        <v>EN P1924 359</v>
      </c>
      <c r="C3711" s="1" t="str">
        <f t="shared" si="2"/>
        <v>PT P1924</v>
      </c>
      <c r="E3711" s="1" t="str">
        <f>IFERROR(__xludf.DUMMYFUNCTION("SPLIT(A:A,"" "",TRUE,TRUE)"),"EN")</f>
        <v>EN</v>
      </c>
      <c r="F3711" s="1" t="str">
        <f>IFERROR(__xludf.DUMMYFUNCTION("""COMPUTED_VALUE"""),"P1924")</f>
        <v>P1924</v>
      </c>
      <c r="G3711" s="1">
        <f>IFERROR(__xludf.DUMMYFUNCTION("""COMPUTED_VALUE"""),359.0)</f>
        <v>359</v>
      </c>
    </row>
    <row r="3712">
      <c r="A3712" s="1" t="str">
        <f t="shared" si="1"/>
        <v>EN P5896 309</v>
      </c>
      <c r="C3712" s="1" t="str">
        <f t="shared" si="2"/>
        <v>PT P5896</v>
      </c>
      <c r="E3712" s="1" t="str">
        <f>IFERROR(__xludf.DUMMYFUNCTION("SPLIT(A:A,"" "",TRUE,TRUE)"),"EN")</f>
        <v>EN</v>
      </c>
      <c r="F3712" s="1" t="str">
        <f>IFERROR(__xludf.DUMMYFUNCTION("""COMPUTED_VALUE"""),"P5896")</f>
        <v>P5896</v>
      </c>
      <c r="G3712" s="1">
        <f>IFERROR(__xludf.DUMMYFUNCTION("""COMPUTED_VALUE"""),309.0)</f>
        <v>309</v>
      </c>
    </row>
    <row r="3713">
      <c r="A3713" s="1" t="str">
        <f t="shared" si="1"/>
        <v>EN P1848 11</v>
      </c>
      <c r="C3713" s="1" t="str">
        <f t="shared" si="2"/>
        <v>PT P1848</v>
      </c>
      <c r="E3713" s="1" t="str">
        <f>IFERROR(__xludf.DUMMYFUNCTION("SPLIT(A:A,"" "",TRUE,TRUE)"),"EN")</f>
        <v>EN</v>
      </c>
      <c r="F3713" s="1" t="str">
        <f>IFERROR(__xludf.DUMMYFUNCTION("""COMPUTED_VALUE"""),"P1848")</f>
        <v>P1848</v>
      </c>
      <c r="G3713" s="1">
        <f>IFERROR(__xludf.DUMMYFUNCTION("""COMPUTED_VALUE"""),11.0)</f>
        <v>11</v>
      </c>
    </row>
    <row r="3714">
      <c r="A3714" s="1" t="str">
        <f t="shared" si="1"/>
        <v>EN P154 302</v>
      </c>
      <c r="C3714" s="1" t="str">
        <f t="shared" si="2"/>
        <v>PT P154</v>
      </c>
      <c r="E3714" s="1" t="str">
        <f>IFERROR(__xludf.DUMMYFUNCTION("SPLIT(A:A,"" "",TRUE,TRUE)"),"EN")</f>
        <v>EN</v>
      </c>
      <c r="F3714" s="1" t="str">
        <f>IFERROR(__xludf.DUMMYFUNCTION("""COMPUTED_VALUE"""),"P154")</f>
        <v>P154</v>
      </c>
      <c r="G3714" s="1">
        <f>IFERROR(__xludf.DUMMYFUNCTION("""COMPUTED_VALUE"""),302.0)</f>
        <v>302</v>
      </c>
    </row>
    <row r="3715">
      <c r="A3715" s="1" t="str">
        <f t="shared" si="1"/>
        <v>EN P3848 237</v>
      </c>
      <c r="C3715" s="1" t="str">
        <f t="shared" si="2"/>
        <v>PT P3848</v>
      </c>
      <c r="E3715" s="1" t="str">
        <f>IFERROR(__xludf.DUMMYFUNCTION("SPLIT(A:A,"" "",TRUE,TRUE)"),"EN")</f>
        <v>EN</v>
      </c>
      <c r="F3715" s="1" t="str">
        <f>IFERROR(__xludf.DUMMYFUNCTION("""COMPUTED_VALUE"""),"P3848")</f>
        <v>P3848</v>
      </c>
      <c r="G3715" s="1">
        <f>IFERROR(__xludf.DUMMYFUNCTION("""COMPUTED_VALUE"""),237.0)</f>
        <v>237</v>
      </c>
    </row>
    <row r="3716">
      <c r="A3716" s="1" t="str">
        <f t="shared" si="1"/>
        <v>EN P5239 175</v>
      </c>
      <c r="C3716" s="1" t="str">
        <f t="shared" si="2"/>
        <v>PT P5239</v>
      </c>
      <c r="E3716" s="1" t="str">
        <f>IFERROR(__xludf.DUMMYFUNCTION("SPLIT(A:A,"" "",TRUE,TRUE)"),"EN")</f>
        <v>EN</v>
      </c>
      <c r="F3716" s="1" t="str">
        <f>IFERROR(__xludf.DUMMYFUNCTION("""COMPUTED_VALUE"""),"P5239")</f>
        <v>P5239</v>
      </c>
      <c r="G3716" s="1">
        <f>IFERROR(__xludf.DUMMYFUNCTION("""COMPUTED_VALUE"""),175.0)</f>
        <v>175</v>
      </c>
    </row>
    <row r="3717">
      <c r="A3717" s="1" t="str">
        <f t="shared" si="1"/>
        <v>EN P743 357</v>
      </c>
      <c r="C3717" s="1" t="str">
        <f t="shared" si="2"/>
        <v>PT P743</v>
      </c>
      <c r="E3717" s="1" t="str">
        <f>IFERROR(__xludf.DUMMYFUNCTION("SPLIT(A:A,"" "",TRUE,TRUE)"),"EN")</f>
        <v>EN</v>
      </c>
      <c r="F3717" s="1" t="str">
        <f>IFERROR(__xludf.DUMMYFUNCTION("""COMPUTED_VALUE"""),"P743")</f>
        <v>P743</v>
      </c>
      <c r="G3717" s="1">
        <f>IFERROR(__xludf.DUMMYFUNCTION("""COMPUTED_VALUE"""),357.0)</f>
        <v>357</v>
      </c>
    </row>
    <row r="3718">
      <c r="A3718" s="1" t="str">
        <f t="shared" si="1"/>
        <v>EN P2992 298</v>
      </c>
      <c r="C3718" s="1" t="str">
        <f t="shared" si="2"/>
        <v>PT P2992</v>
      </c>
      <c r="E3718" s="1" t="str">
        <f>IFERROR(__xludf.DUMMYFUNCTION("SPLIT(A:A,"" "",TRUE,TRUE)"),"EN")</f>
        <v>EN</v>
      </c>
      <c r="F3718" s="1" t="str">
        <f>IFERROR(__xludf.DUMMYFUNCTION("""COMPUTED_VALUE"""),"P2992")</f>
        <v>P2992</v>
      </c>
      <c r="G3718" s="1">
        <f>IFERROR(__xludf.DUMMYFUNCTION("""COMPUTED_VALUE"""),298.0)</f>
        <v>298</v>
      </c>
    </row>
    <row r="3719">
      <c r="A3719" s="1" t="str">
        <f t="shared" si="1"/>
        <v>EN P1343 295</v>
      </c>
      <c r="C3719" s="1" t="str">
        <f t="shared" si="2"/>
        <v>PT P1343</v>
      </c>
      <c r="E3719" s="1" t="str">
        <f>IFERROR(__xludf.DUMMYFUNCTION("SPLIT(A:A,"" "",TRUE,TRUE)"),"EN")</f>
        <v>EN</v>
      </c>
      <c r="F3719" s="1" t="str">
        <f>IFERROR(__xludf.DUMMYFUNCTION("""COMPUTED_VALUE"""),"P1343")</f>
        <v>P1343</v>
      </c>
      <c r="G3719" s="1">
        <f>IFERROR(__xludf.DUMMYFUNCTION("""COMPUTED_VALUE"""),295.0)</f>
        <v>295</v>
      </c>
    </row>
    <row r="3720">
      <c r="A3720" s="1" t="str">
        <f t="shared" si="1"/>
        <v>EN P3838 48</v>
      </c>
      <c r="C3720" s="1" t="str">
        <f t="shared" si="2"/>
        <v>PT P3838</v>
      </c>
      <c r="E3720" s="1" t="str">
        <f>IFERROR(__xludf.DUMMYFUNCTION("SPLIT(A:A,"" "",TRUE,TRUE)"),"EN")</f>
        <v>EN</v>
      </c>
      <c r="F3720" s="1" t="str">
        <f>IFERROR(__xludf.DUMMYFUNCTION("""COMPUTED_VALUE"""),"P3838")</f>
        <v>P3838</v>
      </c>
      <c r="G3720" s="1">
        <f>IFERROR(__xludf.DUMMYFUNCTION("""COMPUTED_VALUE"""),48.0)</f>
        <v>48</v>
      </c>
    </row>
    <row r="3721">
      <c r="A3721" s="1" t="str">
        <f t="shared" si="1"/>
        <v>EN P169 146</v>
      </c>
      <c r="C3721" s="1" t="str">
        <f t="shared" si="2"/>
        <v>PT P169</v>
      </c>
      <c r="E3721" s="1" t="str">
        <f>IFERROR(__xludf.DUMMYFUNCTION("SPLIT(A:A,"" "",TRUE,TRUE)"),"EN")</f>
        <v>EN</v>
      </c>
      <c r="F3721" s="1" t="str">
        <f>IFERROR(__xludf.DUMMYFUNCTION("""COMPUTED_VALUE"""),"P169")</f>
        <v>P169</v>
      </c>
      <c r="G3721" s="1">
        <f>IFERROR(__xludf.DUMMYFUNCTION("""COMPUTED_VALUE"""),146.0)</f>
        <v>146</v>
      </c>
    </row>
    <row r="3722">
      <c r="A3722" s="1" t="str">
        <f t="shared" si="1"/>
        <v>EN P876 25</v>
      </c>
      <c r="C3722" s="1" t="str">
        <f t="shared" si="2"/>
        <v>PT P876</v>
      </c>
      <c r="E3722" s="1" t="str">
        <f>IFERROR(__xludf.DUMMYFUNCTION("SPLIT(A:A,"" "",TRUE,TRUE)"),"EN")</f>
        <v>EN</v>
      </c>
      <c r="F3722" s="1" t="str">
        <f>IFERROR(__xludf.DUMMYFUNCTION("""COMPUTED_VALUE"""),"P876")</f>
        <v>P876</v>
      </c>
      <c r="G3722" s="1">
        <f>IFERROR(__xludf.DUMMYFUNCTION("""COMPUTED_VALUE"""),25.0)</f>
        <v>25</v>
      </c>
    </row>
    <row r="3723">
      <c r="A3723" s="1" t="str">
        <f t="shared" si="1"/>
        <v>EN P3191 6</v>
      </c>
      <c r="C3723" s="1" t="str">
        <f t="shared" si="2"/>
        <v>PT P3191</v>
      </c>
      <c r="E3723" s="1" t="str">
        <f>IFERROR(__xludf.DUMMYFUNCTION("SPLIT(A:A,"" "",TRUE,TRUE)"),"EN")</f>
        <v>EN</v>
      </c>
      <c r="F3723" s="1" t="str">
        <f>IFERROR(__xludf.DUMMYFUNCTION("""COMPUTED_VALUE"""),"P3191")</f>
        <v>P3191</v>
      </c>
      <c r="G3723" s="1">
        <f>IFERROR(__xludf.DUMMYFUNCTION("""COMPUTED_VALUE"""),6.0)</f>
        <v>6</v>
      </c>
    </row>
    <row r="3724">
      <c r="A3724" s="1" t="str">
        <f t="shared" si="1"/>
        <v>EN P26 138</v>
      </c>
      <c r="C3724" s="1" t="str">
        <f t="shared" si="2"/>
        <v>PT P26</v>
      </c>
      <c r="E3724" s="1" t="str">
        <f>IFERROR(__xludf.DUMMYFUNCTION("SPLIT(A:A,"" "",TRUE,TRUE)"),"EN")</f>
        <v>EN</v>
      </c>
      <c r="F3724" s="1" t="str">
        <f>IFERROR(__xludf.DUMMYFUNCTION("""COMPUTED_VALUE"""),"P26")</f>
        <v>P26</v>
      </c>
      <c r="G3724" s="1">
        <f>IFERROR(__xludf.DUMMYFUNCTION("""COMPUTED_VALUE"""),138.0)</f>
        <v>138</v>
      </c>
    </row>
    <row r="3725">
      <c r="A3725" s="1" t="str">
        <f t="shared" si="1"/>
        <v>EN P3480 371</v>
      </c>
      <c r="C3725" s="1" t="str">
        <f t="shared" si="2"/>
        <v>PT P3480</v>
      </c>
      <c r="E3725" s="1" t="str">
        <f>IFERROR(__xludf.DUMMYFUNCTION("SPLIT(A:A,"" "",TRUE,TRUE)"),"EN")</f>
        <v>EN</v>
      </c>
      <c r="F3725" s="1" t="str">
        <f>IFERROR(__xludf.DUMMYFUNCTION("""COMPUTED_VALUE"""),"P3480")</f>
        <v>P3480</v>
      </c>
      <c r="G3725" s="1">
        <f>IFERROR(__xludf.DUMMYFUNCTION("""COMPUTED_VALUE"""),371.0)</f>
        <v>371</v>
      </c>
    </row>
    <row r="3726">
      <c r="A3726" s="1" t="str">
        <f t="shared" si="1"/>
        <v>EN P4139 155</v>
      </c>
      <c r="C3726" s="1" t="str">
        <f t="shared" si="2"/>
        <v>PT P4139</v>
      </c>
      <c r="E3726" s="1" t="str">
        <f>IFERROR(__xludf.DUMMYFUNCTION("SPLIT(A:A,"" "",TRUE,TRUE)"),"EN")</f>
        <v>EN</v>
      </c>
      <c r="F3726" s="1" t="str">
        <f>IFERROR(__xludf.DUMMYFUNCTION("""COMPUTED_VALUE"""),"P4139")</f>
        <v>P4139</v>
      </c>
      <c r="G3726" s="1">
        <f>IFERROR(__xludf.DUMMYFUNCTION("""COMPUTED_VALUE"""),155.0)</f>
        <v>155</v>
      </c>
    </row>
    <row r="3727">
      <c r="A3727" s="1" t="str">
        <f t="shared" si="1"/>
        <v>EN P3815 105</v>
      </c>
      <c r="C3727" s="1" t="str">
        <f t="shared" si="2"/>
        <v>PT P3815</v>
      </c>
      <c r="E3727" s="1" t="str">
        <f>IFERROR(__xludf.DUMMYFUNCTION("SPLIT(A:A,"" "",TRUE,TRUE)"),"EN")</f>
        <v>EN</v>
      </c>
      <c r="F3727" s="1" t="str">
        <f>IFERROR(__xludf.DUMMYFUNCTION("""COMPUTED_VALUE"""),"P3815")</f>
        <v>P3815</v>
      </c>
      <c r="G3727" s="1">
        <f>IFERROR(__xludf.DUMMYFUNCTION("""COMPUTED_VALUE"""),105.0)</f>
        <v>105</v>
      </c>
    </row>
    <row r="3728">
      <c r="A3728" s="1" t="str">
        <f t="shared" si="1"/>
        <v>EN P5175 14</v>
      </c>
      <c r="C3728" s="1" t="str">
        <f t="shared" si="2"/>
        <v>PT P5175</v>
      </c>
      <c r="E3728" s="1" t="str">
        <f>IFERROR(__xludf.DUMMYFUNCTION("SPLIT(A:A,"" "",TRUE,TRUE)"),"EN")</f>
        <v>EN</v>
      </c>
      <c r="F3728" s="1" t="str">
        <f>IFERROR(__xludf.DUMMYFUNCTION("""COMPUTED_VALUE"""),"P5175")</f>
        <v>P5175</v>
      </c>
      <c r="G3728" s="1">
        <f>IFERROR(__xludf.DUMMYFUNCTION("""COMPUTED_VALUE"""),14.0)</f>
        <v>14</v>
      </c>
    </row>
    <row r="3729">
      <c r="A3729" s="1" t="str">
        <f t="shared" si="1"/>
        <v>EN P4142 256</v>
      </c>
      <c r="C3729" s="1" t="str">
        <f t="shared" si="2"/>
        <v>PT P4142</v>
      </c>
      <c r="E3729" s="1" t="str">
        <f>IFERROR(__xludf.DUMMYFUNCTION("SPLIT(A:A,"" "",TRUE,TRUE)"),"EN")</f>
        <v>EN</v>
      </c>
      <c r="F3729" s="1" t="str">
        <f>IFERROR(__xludf.DUMMYFUNCTION("""COMPUTED_VALUE"""),"P4142")</f>
        <v>P4142</v>
      </c>
      <c r="G3729" s="1">
        <f>IFERROR(__xludf.DUMMYFUNCTION("""COMPUTED_VALUE"""),256.0)</f>
        <v>256</v>
      </c>
    </row>
    <row r="3730">
      <c r="A3730" s="1" t="str">
        <f t="shared" si="1"/>
        <v>EN P3555 176</v>
      </c>
      <c r="C3730" s="1" t="str">
        <f t="shared" si="2"/>
        <v>PT P3555</v>
      </c>
      <c r="E3730" s="1" t="str">
        <f>IFERROR(__xludf.DUMMYFUNCTION("SPLIT(A:A,"" "",TRUE,TRUE)"),"EN")</f>
        <v>EN</v>
      </c>
      <c r="F3730" s="1" t="str">
        <f>IFERROR(__xludf.DUMMYFUNCTION("""COMPUTED_VALUE"""),"P3555")</f>
        <v>P3555</v>
      </c>
      <c r="G3730" s="1">
        <f>IFERROR(__xludf.DUMMYFUNCTION("""COMPUTED_VALUE"""),176.0)</f>
        <v>176</v>
      </c>
    </row>
    <row r="3731">
      <c r="A3731" s="1" t="str">
        <f t="shared" si="1"/>
        <v>EN P323 329</v>
      </c>
      <c r="C3731" s="1" t="str">
        <f t="shared" si="2"/>
        <v>PT P323</v>
      </c>
      <c r="E3731" s="1" t="str">
        <f>IFERROR(__xludf.DUMMYFUNCTION("SPLIT(A:A,"" "",TRUE,TRUE)"),"EN")</f>
        <v>EN</v>
      </c>
      <c r="F3731" s="1" t="str">
        <f>IFERROR(__xludf.DUMMYFUNCTION("""COMPUTED_VALUE"""),"P323")</f>
        <v>P323</v>
      </c>
      <c r="G3731" s="1">
        <f>IFERROR(__xludf.DUMMYFUNCTION("""COMPUTED_VALUE"""),329.0)</f>
        <v>329</v>
      </c>
    </row>
    <row r="3732">
      <c r="A3732" s="1" t="str">
        <f t="shared" si="1"/>
        <v>EN P1382 220</v>
      </c>
      <c r="C3732" s="1" t="str">
        <f t="shared" si="2"/>
        <v>PT P1382</v>
      </c>
      <c r="E3732" s="1" t="str">
        <f>IFERROR(__xludf.DUMMYFUNCTION("SPLIT(A:A,"" "",TRUE,TRUE)"),"EN")</f>
        <v>EN</v>
      </c>
      <c r="F3732" s="1" t="str">
        <f>IFERROR(__xludf.DUMMYFUNCTION("""COMPUTED_VALUE"""),"P1382")</f>
        <v>P1382</v>
      </c>
      <c r="G3732" s="1">
        <f>IFERROR(__xludf.DUMMYFUNCTION("""COMPUTED_VALUE"""),220.0)</f>
        <v>220</v>
      </c>
    </row>
    <row r="3733">
      <c r="A3733" s="1" t="str">
        <f t="shared" si="1"/>
        <v>EN P2830 87</v>
      </c>
      <c r="C3733" s="1" t="str">
        <f t="shared" si="2"/>
        <v>PT P2830</v>
      </c>
      <c r="E3733" s="1" t="str">
        <f>IFERROR(__xludf.DUMMYFUNCTION("SPLIT(A:A,"" "",TRUE,TRUE)"),"EN")</f>
        <v>EN</v>
      </c>
      <c r="F3733" s="1" t="str">
        <f>IFERROR(__xludf.DUMMYFUNCTION("""COMPUTED_VALUE"""),"P2830")</f>
        <v>P2830</v>
      </c>
      <c r="G3733" s="1">
        <f>IFERROR(__xludf.DUMMYFUNCTION("""COMPUTED_VALUE"""),87.0)</f>
        <v>87</v>
      </c>
    </row>
    <row r="3734">
      <c r="A3734" s="1" t="str">
        <f t="shared" si="1"/>
        <v>EN P4569 92</v>
      </c>
      <c r="C3734" s="1" t="str">
        <f t="shared" si="2"/>
        <v>PT P4569</v>
      </c>
      <c r="E3734" s="1" t="str">
        <f>IFERROR(__xludf.DUMMYFUNCTION("SPLIT(A:A,"" "",TRUE,TRUE)"),"EN")</f>
        <v>EN</v>
      </c>
      <c r="F3734" s="1" t="str">
        <f>IFERROR(__xludf.DUMMYFUNCTION("""COMPUTED_VALUE"""),"P4569")</f>
        <v>P4569</v>
      </c>
      <c r="G3734" s="1">
        <f>IFERROR(__xludf.DUMMYFUNCTION("""COMPUTED_VALUE"""),92.0)</f>
        <v>92</v>
      </c>
    </row>
    <row r="3735">
      <c r="A3735" s="1" t="str">
        <f t="shared" si="1"/>
        <v>EN P5956 357</v>
      </c>
      <c r="C3735" s="1" t="str">
        <f t="shared" si="2"/>
        <v>PT P5956</v>
      </c>
      <c r="E3735" s="1" t="str">
        <f>IFERROR(__xludf.DUMMYFUNCTION("SPLIT(A:A,"" "",TRUE,TRUE)"),"EN")</f>
        <v>EN</v>
      </c>
      <c r="F3735" s="1" t="str">
        <f>IFERROR(__xludf.DUMMYFUNCTION("""COMPUTED_VALUE"""),"P5956")</f>
        <v>P5956</v>
      </c>
      <c r="G3735" s="1">
        <f>IFERROR(__xludf.DUMMYFUNCTION("""COMPUTED_VALUE"""),357.0)</f>
        <v>357</v>
      </c>
    </row>
    <row r="3736">
      <c r="A3736" s="1" t="str">
        <f t="shared" si="1"/>
        <v>EN P5903 371</v>
      </c>
      <c r="C3736" s="1" t="str">
        <f t="shared" si="2"/>
        <v>PT P5903</v>
      </c>
      <c r="E3736" s="1" t="str">
        <f>IFERROR(__xludf.DUMMYFUNCTION("SPLIT(A:A,"" "",TRUE,TRUE)"),"EN")</f>
        <v>EN</v>
      </c>
      <c r="F3736" s="1" t="str">
        <f>IFERROR(__xludf.DUMMYFUNCTION("""COMPUTED_VALUE"""),"P5903")</f>
        <v>P5903</v>
      </c>
      <c r="G3736" s="1">
        <f>IFERROR(__xludf.DUMMYFUNCTION("""COMPUTED_VALUE"""),371.0)</f>
        <v>371</v>
      </c>
    </row>
    <row r="3737">
      <c r="A3737" s="1" t="str">
        <f t="shared" si="1"/>
        <v>EN P1716 374</v>
      </c>
      <c r="C3737" s="1" t="str">
        <f t="shared" si="2"/>
        <v>PT P1716</v>
      </c>
      <c r="E3737" s="1" t="str">
        <f>IFERROR(__xludf.DUMMYFUNCTION("SPLIT(A:A,"" "",TRUE,TRUE)"),"EN")</f>
        <v>EN</v>
      </c>
      <c r="F3737" s="1" t="str">
        <f>IFERROR(__xludf.DUMMYFUNCTION("""COMPUTED_VALUE"""),"P1716")</f>
        <v>P1716</v>
      </c>
      <c r="G3737" s="1">
        <f>IFERROR(__xludf.DUMMYFUNCTION("""COMPUTED_VALUE"""),374.0)</f>
        <v>374</v>
      </c>
    </row>
    <row r="3738">
      <c r="A3738" s="1" t="str">
        <f t="shared" si="1"/>
        <v>EN P773 144</v>
      </c>
      <c r="C3738" s="1" t="str">
        <f t="shared" si="2"/>
        <v>PT P773</v>
      </c>
      <c r="E3738" s="1" t="str">
        <f>IFERROR(__xludf.DUMMYFUNCTION("SPLIT(A:A,"" "",TRUE,TRUE)"),"EN")</f>
        <v>EN</v>
      </c>
      <c r="F3738" s="1" t="str">
        <f>IFERROR(__xludf.DUMMYFUNCTION("""COMPUTED_VALUE"""),"P773")</f>
        <v>P773</v>
      </c>
      <c r="G3738" s="1">
        <f>IFERROR(__xludf.DUMMYFUNCTION("""COMPUTED_VALUE"""),144.0)</f>
        <v>144</v>
      </c>
    </row>
    <row r="3739">
      <c r="A3739" s="1" t="str">
        <f t="shared" si="1"/>
        <v>EN P3895 30</v>
      </c>
      <c r="C3739" s="1" t="str">
        <f t="shared" si="2"/>
        <v>PT P3895</v>
      </c>
      <c r="E3739" s="1" t="str">
        <f>IFERROR(__xludf.DUMMYFUNCTION("SPLIT(A:A,"" "",TRUE,TRUE)"),"EN")</f>
        <v>EN</v>
      </c>
      <c r="F3739" s="1" t="str">
        <f>IFERROR(__xludf.DUMMYFUNCTION("""COMPUTED_VALUE"""),"P3895")</f>
        <v>P3895</v>
      </c>
      <c r="G3739" s="1">
        <f>IFERROR(__xludf.DUMMYFUNCTION("""COMPUTED_VALUE"""),30.0)</f>
        <v>30</v>
      </c>
    </row>
    <row r="3740">
      <c r="A3740" s="1" t="str">
        <f t="shared" si="1"/>
        <v>EN P3677 256</v>
      </c>
      <c r="C3740" s="1" t="str">
        <f t="shared" si="2"/>
        <v>PT P3677</v>
      </c>
      <c r="E3740" s="1" t="str">
        <f>IFERROR(__xludf.DUMMYFUNCTION("SPLIT(A:A,"" "",TRUE,TRUE)"),"EN")</f>
        <v>EN</v>
      </c>
      <c r="F3740" s="1" t="str">
        <f>IFERROR(__xludf.DUMMYFUNCTION("""COMPUTED_VALUE"""),"P3677")</f>
        <v>P3677</v>
      </c>
      <c r="G3740" s="1">
        <f>IFERROR(__xludf.DUMMYFUNCTION("""COMPUTED_VALUE"""),256.0)</f>
        <v>256</v>
      </c>
    </row>
    <row r="3741">
      <c r="A3741" s="1" t="str">
        <f t="shared" si="1"/>
        <v>EN P4667 288</v>
      </c>
      <c r="C3741" s="1" t="str">
        <f t="shared" si="2"/>
        <v>PT P4667</v>
      </c>
      <c r="E3741" s="1" t="str">
        <f>IFERROR(__xludf.DUMMYFUNCTION("SPLIT(A:A,"" "",TRUE,TRUE)"),"EN")</f>
        <v>EN</v>
      </c>
      <c r="F3741" s="1" t="str">
        <f>IFERROR(__xludf.DUMMYFUNCTION("""COMPUTED_VALUE"""),"P4667")</f>
        <v>P4667</v>
      </c>
      <c r="G3741" s="1">
        <f>IFERROR(__xludf.DUMMYFUNCTION("""COMPUTED_VALUE"""),288.0)</f>
        <v>288</v>
      </c>
    </row>
    <row r="3742">
      <c r="A3742" s="1" t="str">
        <f t="shared" si="1"/>
        <v>EN P2684 356</v>
      </c>
      <c r="C3742" s="1" t="str">
        <f t="shared" si="2"/>
        <v>PT P2684</v>
      </c>
      <c r="E3742" s="1" t="str">
        <f>IFERROR(__xludf.DUMMYFUNCTION("SPLIT(A:A,"" "",TRUE,TRUE)"),"EN")</f>
        <v>EN</v>
      </c>
      <c r="F3742" s="1" t="str">
        <f>IFERROR(__xludf.DUMMYFUNCTION("""COMPUTED_VALUE"""),"P2684")</f>
        <v>P2684</v>
      </c>
      <c r="G3742" s="1">
        <f>IFERROR(__xludf.DUMMYFUNCTION("""COMPUTED_VALUE"""),356.0)</f>
        <v>356</v>
      </c>
    </row>
    <row r="3743">
      <c r="A3743" s="1" t="str">
        <f t="shared" si="1"/>
        <v>EN P2897 269</v>
      </c>
      <c r="C3743" s="1" t="str">
        <f t="shared" si="2"/>
        <v>PT P2897</v>
      </c>
      <c r="E3743" s="1" t="str">
        <f>IFERROR(__xludf.DUMMYFUNCTION("SPLIT(A:A,"" "",TRUE,TRUE)"),"EN")</f>
        <v>EN</v>
      </c>
      <c r="F3743" s="1" t="str">
        <f>IFERROR(__xludf.DUMMYFUNCTION("""COMPUTED_VALUE"""),"P2897")</f>
        <v>P2897</v>
      </c>
      <c r="G3743" s="1">
        <f>IFERROR(__xludf.DUMMYFUNCTION("""COMPUTED_VALUE"""),269.0)</f>
        <v>269</v>
      </c>
    </row>
    <row r="3744">
      <c r="A3744" s="1" t="str">
        <f t="shared" si="1"/>
        <v>EN P2772 178</v>
      </c>
      <c r="C3744" s="1" t="str">
        <f t="shared" si="2"/>
        <v>PT P2772</v>
      </c>
      <c r="E3744" s="1" t="str">
        <f>IFERROR(__xludf.DUMMYFUNCTION("SPLIT(A:A,"" "",TRUE,TRUE)"),"EN")</f>
        <v>EN</v>
      </c>
      <c r="F3744" s="1" t="str">
        <f>IFERROR(__xludf.DUMMYFUNCTION("""COMPUTED_VALUE"""),"P2772")</f>
        <v>P2772</v>
      </c>
      <c r="G3744" s="1">
        <f>IFERROR(__xludf.DUMMYFUNCTION("""COMPUTED_VALUE"""),178.0)</f>
        <v>178</v>
      </c>
    </row>
    <row r="3745">
      <c r="A3745" s="1" t="str">
        <f t="shared" si="1"/>
        <v>EN P5552 38</v>
      </c>
      <c r="C3745" s="1" t="str">
        <f t="shared" si="2"/>
        <v>PT P5552</v>
      </c>
      <c r="E3745" s="1" t="str">
        <f>IFERROR(__xludf.DUMMYFUNCTION("SPLIT(A:A,"" "",TRUE,TRUE)"),"EN")</f>
        <v>EN</v>
      </c>
      <c r="F3745" s="1" t="str">
        <f>IFERROR(__xludf.DUMMYFUNCTION("""COMPUTED_VALUE"""),"P5552")</f>
        <v>P5552</v>
      </c>
      <c r="G3745" s="1">
        <f>IFERROR(__xludf.DUMMYFUNCTION("""COMPUTED_VALUE"""),38.0)</f>
        <v>38</v>
      </c>
    </row>
    <row r="3746">
      <c r="A3746" s="1" t="str">
        <f t="shared" si="1"/>
        <v>EN P5443 147</v>
      </c>
      <c r="C3746" s="1" t="str">
        <f t="shared" si="2"/>
        <v>PT P5443</v>
      </c>
      <c r="E3746" s="1" t="str">
        <f>IFERROR(__xludf.DUMMYFUNCTION("SPLIT(A:A,"" "",TRUE,TRUE)"),"EN")</f>
        <v>EN</v>
      </c>
      <c r="F3746" s="1" t="str">
        <f>IFERROR(__xludf.DUMMYFUNCTION("""COMPUTED_VALUE"""),"P5443")</f>
        <v>P5443</v>
      </c>
      <c r="G3746" s="1">
        <f>IFERROR(__xludf.DUMMYFUNCTION("""COMPUTED_VALUE"""),147.0)</f>
        <v>147</v>
      </c>
    </row>
    <row r="3747">
      <c r="A3747" s="1" t="str">
        <f t="shared" si="1"/>
        <v>EN P3714 196</v>
      </c>
      <c r="C3747" s="1" t="str">
        <f t="shared" si="2"/>
        <v>PT P3714</v>
      </c>
      <c r="E3747" s="1" t="str">
        <f>IFERROR(__xludf.DUMMYFUNCTION("SPLIT(A:A,"" "",TRUE,TRUE)"),"EN")</f>
        <v>EN</v>
      </c>
      <c r="F3747" s="1" t="str">
        <f>IFERROR(__xludf.DUMMYFUNCTION("""COMPUTED_VALUE"""),"P3714")</f>
        <v>P3714</v>
      </c>
      <c r="G3747" s="1">
        <f>IFERROR(__xludf.DUMMYFUNCTION("""COMPUTED_VALUE"""),196.0)</f>
        <v>196</v>
      </c>
    </row>
    <row r="3748">
      <c r="A3748" s="1" t="str">
        <f t="shared" si="1"/>
        <v>EN P1094 53</v>
      </c>
      <c r="C3748" s="1" t="str">
        <f t="shared" si="2"/>
        <v>PT P1094</v>
      </c>
      <c r="E3748" s="1" t="str">
        <f>IFERROR(__xludf.DUMMYFUNCTION("SPLIT(A:A,"" "",TRUE,TRUE)"),"EN")</f>
        <v>EN</v>
      </c>
      <c r="F3748" s="1" t="str">
        <f>IFERROR(__xludf.DUMMYFUNCTION("""COMPUTED_VALUE"""),"P1094")</f>
        <v>P1094</v>
      </c>
      <c r="G3748" s="1">
        <f>IFERROR(__xludf.DUMMYFUNCTION("""COMPUTED_VALUE"""),53.0)</f>
        <v>53</v>
      </c>
    </row>
    <row r="3749">
      <c r="A3749" s="1" t="str">
        <f t="shared" si="1"/>
        <v>EN P2391 325</v>
      </c>
      <c r="C3749" s="1" t="str">
        <f t="shared" si="2"/>
        <v>PT P2391</v>
      </c>
      <c r="E3749" s="1" t="str">
        <f>IFERROR(__xludf.DUMMYFUNCTION("SPLIT(A:A,"" "",TRUE,TRUE)"),"EN")</f>
        <v>EN</v>
      </c>
      <c r="F3749" s="1" t="str">
        <f>IFERROR(__xludf.DUMMYFUNCTION("""COMPUTED_VALUE"""),"P2391")</f>
        <v>P2391</v>
      </c>
      <c r="G3749" s="1">
        <f>IFERROR(__xludf.DUMMYFUNCTION("""COMPUTED_VALUE"""),325.0)</f>
        <v>325</v>
      </c>
    </row>
    <row r="3750">
      <c r="A3750" s="1" t="str">
        <f t="shared" si="1"/>
        <v>EN P2494 24</v>
      </c>
      <c r="C3750" s="1" t="str">
        <f t="shared" si="2"/>
        <v>PT P2494</v>
      </c>
      <c r="E3750" s="1" t="str">
        <f>IFERROR(__xludf.DUMMYFUNCTION("SPLIT(A:A,"" "",TRUE,TRUE)"),"EN")</f>
        <v>EN</v>
      </c>
      <c r="F3750" s="1" t="str">
        <f>IFERROR(__xludf.DUMMYFUNCTION("""COMPUTED_VALUE"""),"P2494")</f>
        <v>P2494</v>
      </c>
      <c r="G3750" s="1">
        <f>IFERROR(__xludf.DUMMYFUNCTION("""COMPUTED_VALUE"""),24.0)</f>
        <v>24</v>
      </c>
    </row>
    <row r="3751">
      <c r="A3751" s="1" t="str">
        <f t="shared" si="1"/>
        <v>EN P4758 36</v>
      </c>
      <c r="C3751" s="1" t="str">
        <f t="shared" si="2"/>
        <v>PT P4758</v>
      </c>
      <c r="E3751" s="1" t="str">
        <f>IFERROR(__xludf.DUMMYFUNCTION("SPLIT(A:A,"" "",TRUE,TRUE)"),"EN")</f>
        <v>EN</v>
      </c>
      <c r="F3751" s="1" t="str">
        <f>IFERROR(__xludf.DUMMYFUNCTION("""COMPUTED_VALUE"""),"P4758")</f>
        <v>P4758</v>
      </c>
      <c r="G3751" s="1">
        <f>IFERROR(__xludf.DUMMYFUNCTION("""COMPUTED_VALUE"""),36.0)</f>
        <v>36</v>
      </c>
    </row>
    <row r="3752">
      <c r="A3752" s="1" t="str">
        <f t="shared" si="1"/>
        <v>EN P2188 98</v>
      </c>
      <c r="C3752" s="1" t="str">
        <f t="shared" si="2"/>
        <v>PT P2188</v>
      </c>
      <c r="E3752" s="1" t="str">
        <f>IFERROR(__xludf.DUMMYFUNCTION("SPLIT(A:A,"" "",TRUE,TRUE)"),"EN")</f>
        <v>EN</v>
      </c>
      <c r="F3752" s="1" t="str">
        <f>IFERROR(__xludf.DUMMYFUNCTION("""COMPUTED_VALUE"""),"P2188")</f>
        <v>P2188</v>
      </c>
      <c r="G3752" s="1">
        <f>IFERROR(__xludf.DUMMYFUNCTION("""COMPUTED_VALUE"""),98.0)</f>
        <v>98</v>
      </c>
    </row>
    <row r="3753">
      <c r="A3753" s="1" t="str">
        <f t="shared" si="1"/>
        <v>EN P4529 132</v>
      </c>
      <c r="C3753" s="1" t="str">
        <f t="shared" si="2"/>
        <v>PT P4529</v>
      </c>
      <c r="E3753" s="1" t="str">
        <f>IFERROR(__xludf.DUMMYFUNCTION("SPLIT(A:A,"" "",TRUE,TRUE)"),"EN")</f>
        <v>EN</v>
      </c>
      <c r="F3753" s="1" t="str">
        <f>IFERROR(__xludf.DUMMYFUNCTION("""COMPUTED_VALUE"""),"P4529")</f>
        <v>P4529</v>
      </c>
      <c r="G3753" s="1">
        <f>IFERROR(__xludf.DUMMYFUNCTION("""COMPUTED_VALUE"""),132.0)</f>
        <v>132</v>
      </c>
    </row>
    <row r="3754">
      <c r="A3754" s="1" t="str">
        <f t="shared" si="1"/>
        <v>EN P3846 200</v>
      </c>
      <c r="C3754" s="1" t="str">
        <f t="shared" si="2"/>
        <v>PT P3846</v>
      </c>
      <c r="E3754" s="1" t="str">
        <f>IFERROR(__xludf.DUMMYFUNCTION("SPLIT(A:A,"" "",TRUE,TRUE)"),"EN")</f>
        <v>EN</v>
      </c>
      <c r="F3754" s="1" t="str">
        <f>IFERROR(__xludf.DUMMYFUNCTION("""COMPUTED_VALUE"""),"P3846")</f>
        <v>P3846</v>
      </c>
      <c r="G3754" s="1">
        <f>IFERROR(__xludf.DUMMYFUNCTION("""COMPUTED_VALUE"""),200.0)</f>
        <v>200</v>
      </c>
    </row>
    <row r="3755">
      <c r="A3755" s="1" t="str">
        <f t="shared" si="1"/>
        <v>EN P2977 333</v>
      </c>
      <c r="C3755" s="1" t="str">
        <f t="shared" si="2"/>
        <v>PT P2977</v>
      </c>
      <c r="E3755" s="1" t="str">
        <f>IFERROR(__xludf.DUMMYFUNCTION("SPLIT(A:A,"" "",TRUE,TRUE)"),"EN")</f>
        <v>EN</v>
      </c>
      <c r="F3755" s="1" t="str">
        <f>IFERROR(__xludf.DUMMYFUNCTION("""COMPUTED_VALUE"""),"P2977")</f>
        <v>P2977</v>
      </c>
      <c r="G3755" s="1">
        <f>IFERROR(__xludf.DUMMYFUNCTION("""COMPUTED_VALUE"""),333.0)</f>
        <v>333</v>
      </c>
    </row>
    <row r="3756">
      <c r="A3756" s="1" t="str">
        <f t="shared" si="1"/>
        <v>EN P3480 33</v>
      </c>
      <c r="C3756" s="1" t="str">
        <f t="shared" si="2"/>
        <v>PT P3480</v>
      </c>
      <c r="E3756" s="1" t="str">
        <f>IFERROR(__xludf.DUMMYFUNCTION("SPLIT(A:A,"" "",TRUE,TRUE)"),"EN")</f>
        <v>EN</v>
      </c>
      <c r="F3756" s="1" t="str">
        <f>IFERROR(__xludf.DUMMYFUNCTION("""COMPUTED_VALUE"""),"P3480")</f>
        <v>P3480</v>
      </c>
      <c r="G3756" s="1">
        <f>IFERROR(__xludf.DUMMYFUNCTION("""COMPUTED_VALUE"""),33.0)</f>
        <v>33</v>
      </c>
    </row>
    <row r="3757">
      <c r="A3757" s="1" t="str">
        <f t="shared" si="1"/>
        <v>EN P1574 203</v>
      </c>
      <c r="C3757" s="1" t="str">
        <f t="shared" si="2"/>
        <v>PT P1574</v>
      </c>
      <c r="E3757" s="1" t="str">
        <f>IFERROR(__xludf.DUMMYFUNCTION("SPLIT(A:A,"" "",TRUE,TRUE)"),"EN")</f>
        <v>EN</v>
      </c>
      <c r="F3757" s="1" t="str">
        <f>IFERROR(__xludf.DUMMYFUNCTION("""COMPUTED_VALUE"""),"P1574")</f>
        <v>P1574</v>
      </c>
      <c r="G3757" s="1">
        <f>IFERROR(__xludf.DUMMYFUNCTION("""COMPUTED_VALUE"""),203.0)</f>
        <v>203</v>
      </c>
    </row>
    <row r="3758">
      <c r="A3758" s="1" t="str">
        <f t="shared" si="1"/>
        <v>EN P990 330</v>
      </c>
      <c r="C3758" s="1" t="str">
        <f t="shared" si="2"/>
        <v>PT P990</v>
      </c>
      <c r="E3758" s="1" t="str">
        <f>IFERROR(__xludf.DUMMYFUNCTION("SPLIT(A:A,"" "",TRUE,TRUE)"),"EN")</f>
        <v>EN</v>
      </c>
      <c r="F3758" s="1" t="str">
        <f>IFERROR(__xludf.DUMMYFUNCTION("""COMPUTED_VALUE"""),"P990")</f>
        <v>P990</v>
      </c>
      <c r="G3758" s="1">
        <f>IFERROR(__xludf.DUMMYFUNCTION("""COMPUTED_VALUE"""),330.0)</f>
        <v>330</v>
      </c>
    </row>
    <row r="3759">
      <c r="A3759" s="1" t="str">
        <f t="shared" si="1"/>
        <v>EN P1396 55</v>
      </c>
      <c r="C3759" s="1" t="str">
        <f t="shared" si="2"/>
        <v>PT P1396</v>
      </c>
      <c r="E3759" s="1" t="str">
        <f>IFERROR(__xludf.DUMMYFUNCTION("SPLIT(A:A,"" "",TRUE,TRUE)"),"EN")</f>
        <v>EN</v>
      </c>
      <c r="F3759" s="1" t="str">
        <f>IFERROR(__xludf.DUMMYFUNCTION("""COMPUTED_VALUE"""),"P1396")</f>
        <v>P1396</v>
      </c>
      <c r="G3759" s="1">
        <f>IFERROR(__xludf.DUMMYFUNCTION("""COMPUTED_VALUE"""),55.0)</f>
        <v>55</v>
      </c>
    </row>
    <row r="3760">
      <c r="A3760" s="1" t="str">
        <f t="shared" si="1"/>
        <v>EN P1773 221</v>
      </c>
      <c r="C3760" s="1" t="str">
        <f t="shared" si="2"/>
        <v>PT P1773</v>
      </c>
      <c r="E3760" s="1" t="str">
        <f>IFERROR(__xludf.DUMMYFUNCTION("SPLIT(A:A,"" "",TRUE,TRUE)"),"EN")</f>
        <v>EN</v>
      </c>
      <c r="F3760" s="1" t="str">
        <f>IFERROR(__xludf.DUMMYFUNCTION("""COMPUTED_VALUE"""),"P1773")</f>
        <v>P1773</v>
      </c>
      <c r="G3760" s="1">
        <f>IFERROR(__xludf.DUMMYFUNCTION("""COMPUTED_VALUE"""),221.0)</f>
        <v>221</v>
      </c>
    </row>
    <row r="3761">
      <c r="A3761" s="1" t="str">
        <f t="shared" si="1"/>
        <v>EN P2283 57</v>
      </c>
      <c r="C3761" s="1" t="str">
        <f t="shared" si="2"/>
        <v>PT P2283</v>
      </c>
      <c r="E3761" s="1" t="str">
        <f>IFERROR(__xludf.DUMMYFUNCTION("SPLIT(A:A,"" "",TRUE,TRUE)"),"EN")</f>
        <v>EN</v>
      </c>
      <c r="F3761" s="1" t="str">
        <f>IFERROR(__xludf.DUMMYFUNCTION("""COMPUTED_VALUE"""),"P2283")</f>
        <v>P2283</v>
      </c>
      <c r="G3761" s="1">
        <f>IFERROR(__xludf.DUMMYFUNCTION("""COMPUTED_VALUE"""),57.0)</f>
        <v>57</v>
      </c>
    </row>
    <row r="3762">
      <c r="A3762" s="1" t="str">
        <f t="shared" si="1"/>
        <v>EN P2072 246</v>
      </c>
      <c r="C3762" s="1" t="str">
        <f t="shared" si="2"/>
        <v>PT P2072</v>
      </c>
      <c r="E3762" s="1" t="str">
        <f>IFERROR(__xludf.DUMMYFUNCTION("SPLIT(A:A,"" "",TRUE,TRUE)"),"EN")</f>
        <v>EN</v>
      </c>
      <c r="F3762" s="1" t="str">
        <f>IFERROR(__xludf.DUMMYFUNCTION("""COMPUTED_VALUE"""),"P2072")</f>
        <v>P2072</v>
      </c>
      <c r="G3762" s="1">
        <f>IFERROR(__xludf.DUMMYFUNCTION("""COMPUTED_VALUE"""),246.0)</f>
        <v>246</v>
      </c>
    </row>
    <row r="3763">
      <c r="A3763" s="1" t="str">
        <f t="shared" si="1"/>
        <v>EN P285 306</v>
      </c>
      <c r="C3763" s="1" t="str">
        <f t="shared" si="2"/>
        <v>PT P285</v>
      </c>
      <c r="E3763" s="1" t="str">
        <f>IFERROR(__xludf.DUMMYFUNCTION("SPLIT(A:A,"" "",TRUE,TRUE)"),"EN")</f>
        <v>EN</v>
      </c>
      <c r="F3763" s="1" t="str">
        <f>IFERROR(__xludf.DUMMYFUNCTION("""COMPUTED_VALUE"""),"P285")</f>
        <v>P285</v>
      </c>
      <c r="G3763" s="1">
        <f>IFERROR(__xludf.DUMMYFUNCTION("""COMPUTED_VALUE"""),306.0)</f>
        <v>306</v>
      </c>
    </row>
    <row r="3764">
      <c r="A3764" s="1" t="str">
        <f t="shared" si="1"/>
        <v>EN P2360 284</v>
      </c>
      <c r="C3764" s="1" t="str">
        <f t="shared" si="2"/>
        <v>PT P2360</v>
      </c>
      <c r="E3764" s="1" t="str">
        <f>IFERROR(__xludf.DUMMYFUNCTION("SPLIT(A:A,"" "",TRUE,TRUE)"),"EN")</f>
        <v>EN</v>
      </c>
      <c r="F3764" s="1" t="str">
        <f>IFERROR(__xludf.DUMMYFUNCTION("""COMPUTED_VALUE"""),"P2360")</f>
        <v>P2360</v>
      </c>
      <c r="G3764" s="1">
        <f>IFERROR(__xludf.DUMMYFUNCTION("""COMPUTED_VALUE"""),284.0)</f>
        <v>284</v>
      </c>
    </row>
    <row r="3765">
      <c r="A3765" s="1" t="str">
        <f t="shared" si="1"/>
        <v>EN P1134 97</v>
      </c>
      <c r="C3765" s="1" t="str">
        <f t="shared" si="2"/>
        <v>PT P1134</v>
      </c>
      <c r="E3765" s="1" t="str">
        <f>IFERROR(__xludf.DUMMYFUNCTION("SPLIT(A:A,"" "",TRUE,TRUE)"),"EN")</f>
        <v>EN</v>
      </c>
      <c r="F3765" s="1" t="str">
        <f>IFERROR(__xludf.DUMMYFUNCTION("""COMPUTED_VALUE"""),"P1134")</f>
        <v>P1134</v>
      </c>
      <c r="G3765" s="1">
        <f>IFERROR(__xludf.DUMMYFUNCTION("""COMPUTED_VALUE"""),97.0)</f>
        <v>97</v>
      </c>
    </row>
    <row r="3766">
      <c r="A3766" s="1" t="str">
        <f t="shared" si="1"/>
        <v>EN P4396 50</v>
      </c>
      <c r="C3766" s="1" t="str">
        <f t="shared" si="2"/>
        <v>PT P4396</v>
      </c>
      <c r="E3766" s="1" t="str">
        <f>IFERROR(__xludf.DUMMYFUNCTION("SPLIT(A:A,"" "",TRUE,TRUE)"),"EN")</f>
        <v>EN</v>
      </c>
      <c r="F3766" s="1" t="str">
        <f>IFERROR(__xludf.DUMMYFUNCTION("""COMPUTED_VALUE"""),"P4396")</f>
        <v>P4396</v>
      </c>
      <c r="G3766" s="1">
        <f>IFERROR(__xludf.DUMMYFUNCTION("""COMPUTED_VALUE"""),50.0)</f>
        <v>50</v>
      </c>
    </row>
    <row r="3767">
      <c r="A3767" s="1" t="str">
        <f t="shared" si="1"/>
        <v>EN P4427 36</v>
      </c>
      <c r="C3767" s="1" t="str">
        <f t="shared" si="2"/>
        <v>PT P4427</v>
      </c>
      <c r="E3767" s="1" t="str">
        <f>IFERROR(__xludf.DUMMYFUNCTION("SPLIT(A:A,"" "",TRUE,TRUE)"),"EN")</f>
        <v>EN</v>
      </c>
      <c r="F3767" s="1" t="str">
        <f>IFERROR(__xludf.DUMMYFUNCTION("""COMPUTED_VALUE"""),"P4427")</f>
        <v>P4427</v>
      </c>
      <c r="G3767" s="1">
        <f>IFERROR(__xludf.DUMMYFUNCTION("""COMPUTED_VALUE"""),36.0)</f>
        <v>36</v>
      </c>
    </row>
    <row r="3768">
      <c r="A3768" s="1" t="str">
        <f t="shared" si="1"/>
        <v>EN P1567 399</v>
      </c>
      <c r="C3768" s="1" t="str">
        <f t="shared" si="2"/>
        <v>PT P1567</v>
      </c>
      <c r="E3768" s="1" t="str">
        <f>IFERROR(__xludf.DUMMYFUNCTION("SPLIT(A:A,"" "",TRUE,TRUE)"),"EN")</f>
        <v>EN</v>
      </c>
      <c r="F3768" s="1" t="str">
        <f>IFERROR(__xludf.DUMMYFUNCTION("""COMPUTED_VALUE"""),"P1567")</f>
        <v>P1567</v>
      </c>
      <c r="G3768" s="1">
        <f>IFERROR(__xludf.DUMMYFUNCTION("""COMPUTED_VALUE"""),399.0)</f>
        <v>399</v>
      </c>
    </row>
    <row r="3769">
      <c r="A3769" s="1" t="str">
        <f t="shared" si="1"/>
        <v>EN P1767 51</v>
      </c>
      <c r="C3769" s="1" t="str">
        <f t="shared" si="2"/>
        <v>PT P1767</v>
      </c>
      <c r="E3769" s="1" t="str">
        <f>IFERROR(__xludf.DUMMYFUNCTION("SPLIT(A:A,"" "",TRUE,TRUE)"),"EN")</f>
        <v>EN</v>
      </c>
      <c r="F3769" s="1" t="str">
        <f>IFERROR(__xludf.DUMMYFUNCTION("""COMPUTED_VALUE"""),"P1767")</f>
        <v>P1767</v>
      </c>
      <c r="G3769" s="1">
        <f>IFERROR(__xludf.DUMMYFUNCTION("""COMPUTED_VALUE"""),51.0)</f>
        <v>51</v>
      </c>
    </row>
    <row r="3770">
      <c r="A3770" s="1" t="str">
        <f t="shared" si="1"/>
        <v>EN P849 56</v>
      </c>
      <c r="C3770" s="1" t="str">
        <f t="shared" si="2"/>
        <v>PT P849</v>
      </c>
      <c r="E3770" s="1" t="str">
        <f>IFERROR(__xludf.DUMMYFUNCTION("SPLIT(A:A,"" "",TRUE,TRUE)"),"EN")</f>
        <v>EN</v>
      </c>
      <c r="F3770" s="1" t="str">
        <f>IFERROR(__xludf.DUMMYFUNCTION("""COMPUTED_VALUE"""),"P849")</f>
        <v>P849</v>
      </c>
      <c r="G3770" s="1">
        <f>IFERROR(__xludf.DUMMYFUNCTION("""COMPUTED_VALUE"""),56.0)</f>
        <v>56</v>
      </c>
    </row>
    <row r="3771">
      <c r="A3771" s="1" t="str">
        <f t="shared" si="1"/>
        <v>EN P2424 265</v>
      </c>
      <c r="C3771" s="1" t="str">
        <f t="shared" si="2"/>
        <v>PT P2424</v>
      </c>
      <c r="E3771" s="1" t="str">
        <f>IFERROR(__xludf.DUMMYFUNCTION("SPLIT(A:A,"" "",TRUE,TRUE)"),"EN")</f>
        <v>EN</v>
      </c>
      <c r="F3771" s="1" t="str">
        <f>IFERROR(__xludf.DUMMYFUNCTION("""COMPUTED_VALUE"""),"P2424")</f>
        <v>P2424</v>
      </c>
      <c r="G3771" s="1">
        <f>IFERROR(__xludf.DUMMYFUNCTION("""COMPUTED_VALUE"""),265.0)</f>
        <v>265</v>
      </c>
    </row>
    <row r="3772">
      <c r="A3772" s="1" t="str">
        <f t="shared" si="1"/>
        <v>EN P4082 229</v>
      </c>
      <c r="C3772" s="1" t="str">
        <f t="shared" si="2"/>
        <v>PT P4082</v>
      </c>
      <c r="E3772" s="1" t="str">
        <f>IFERROR(__xludf.DUMMYFUNCTION("SPLIT(A:A,"" "",TRUE,TRUE)"),"EN")</f>
        <v>EN</v>
      </c>
      <c r="F3772" s="1" t="str">
        <f>IFERROR(__xludf.DUMMYFUNCTION("""COMPUTED_VALUE"""),"P4082")</f>
        <v>P4082</v>
      </c>
      <c r="G3772" s="1">
        <f>IFERROR(__xludf.DUMMYFUNCTION("""COMPUTED_VALUE"""),229.0)</f>
        <v>229</v>
      </c>
    </row>
    <row r="3773">
      <c r="A3773" s="1" t="str">
        <f t="shared" si="1"/>
        <v>EN P32 315</v>
      </c>
      <c r="C3773" s="1" t="str">
        <f t="shared" si="2"/>
        <v>PT P32</v>
      </c>
      <c r="E3773" s="1" t="str">
        <f>IFERROR(__xludf.DUMMYFUNCTION("SPLIT(A:A,"" "",TRUE,TRUE)"),"EN")</f>
        <v>EN</v>
      </c>
      <c r="F3773" s="1" t="str">
        <f>IFERROR(__xludf.DUMMYFUNCTION("""COMPUTED_VALUE"""),"P32")</f>
        <v>P32</v>
      </c>
      <c r="G3773" s="1">
        <f>IFERROR(__xludf.DUMMYFUNCTION("""COMPUTED_VALUE"""),315.0)</f>
        <v>315</v>
      </c>
    </row>
    <row r="3774">
      <c r="A3774" s="1" t="str">
        <f t="shared" si="1"/>
        <v>EN P4334 357</v>
      </c>
      <c r="C3774" s="1" t="str">
        <f t="shared" si="2"/>
        <v>PT P4334</v>
      </c>
      <c r="E3774" s="1" t="str">
        <f>IFERROR(__xludf.DUMMYFUNCTION("SPLIT(A:A,"" "",TRUE,TRUE)"),"EN")</f>
        <v>EN</v>
      </c>
      <c r="F3774" s="1" t="str">
        <f>IFERROR(__xludf.DUMMYFUNCTION("""COMPUTED_VALUE"""),"P4334")</f>
        <v>P4334</v>
      </c>
      <c r="G3774" s="1">
        <f>IFERROR(__xludf.DUMMYFUNCTION("""COMPUTED_VALUE"""),357.0)</f>
        <v>357</v>
      </c>
    </row>
    <row r="3775">
      <c r="A3775" s="1" t="str">
        <f t="shared" si="1"/>
        <v>EN P1524 201</v>
      </c>
      <c r="C3775" s="1" t="str">
        <f t="shared" si="2"/>
        <v>PT P1524</v>
      </c>
      <c r="E3775" s="1" t="str">
        <f>IFERROR(__xludf.DUMMYFUNCTION("SPLIT(A:A,"" "",TRUE,TRUE)"),"EN")</f>
        <v>EN</v>
      </c>
      <c r="F3775" s="1" t="str">
        <f>IFERROR(__xludf.DUMMYFUNCTION("""COMPUTED_VALUE"""),"P1524")</f>
        <v>P1524</v>
      </c>
      <c r="G3775" s="1">
        <f>IFERROR(__xludf.DUMMYFUNCTION("""COMPUTED_VALUE"""),201.0)</f>
        <v>201</v>
      </c>
    </row>
    <row r="3776">
      <c r="A3776" s="1" t="str">
        <f t="shared" si="1"/>
        <v>EN P5884 94</v>
      </c>
      <c r="C3776" s="1" t="str">
        <f t="shared" si="2"/>
        <v>PT P5884</v>
      </c>
      <c r="E3776" s="1" t="str">
        <f>IFERROR(__xludf.DUMMYFUNCTION("SPLIT(A:A,"" "",TRUE,TRUE)"),"EN")</f>
        <v>EN</v>
      </c>
      <c r="F3776" s="1" t="str">
        <f>IFERROR(__xludf.DUMMYFUNCTION("""COMPUTED_VALUE"""),"P5884")</f>
        <v>P5884</v>
      </c>
      <c r="G3776" s="1">
        <f>IFERROR(__xludf.DUMMYFUNCTION("""COMPUTED_VALUE"""),94.0)</f>
        <v>94</v>
      </c>
    </row>
    <row r="3777">
      <c r="A3777" s="1" t="str">
        <f t="shared" si="1"/>
        <v>EN P4831 36</v>
      </c>
      <c r="C3777" s="1" t="str">
        <f t="shared" si="2"/>
        <v>PT P4831</v>
      </c>
      <c r="E3777" s="1" t="str">
        <f>IFERROR(__xludf.DUMMYFUNCTION("SPLIT(A:A,"" "",TRUE,TRUE)"),"EN")</f>
        <v>EN</v>
      </c>
      <c r="F3777" s="1" t="str">
        <f>IFERROR(__xludf.DUMMYFUNCTION("""COMPUTED_VALUE"""),"P4831")</f>
        <v>P4831</v>
      </c>
      <c r="G3777" s="1">
        <f>IFERROR(__xludf.DUMMYFUNCTION("""COMPUTED_VALUE"""),36.0)</f>
        <v>36</v>
      </c>
    </row>
    <row r="3778">
      <c r="A3778" s="1" t="str">
        <f t="shared" si="1"/>
        <v>EN P3786 283</v>
      </c>
      <c r="C3778" s="1" t="str">
        <f t="shared" si="2"/>
        <v>PT P3786</v>
      </c>
      <c r="E3778" s="1" t="str">
        <f>IFERROR(__xludf.DUMMYFUNCTION("SPLIT(A:A,"" "",TRUE,TRUE)"),"EN")</f>
        <v>EN</v>
      </c>
      <c r="F3778" s="1" t="str">
        <f>IFERROR(__xludf.DUMMYFUNCTION("""COMPUTED_VALUE"""),"P3786")</f>
        <v>P3786</v>
      </c>
      <c r="G3778" s="1">
        <f>IFERROR(__xludf.DUMMYFUNCTION("""COMPUTED_VALUE"""),283.0)</f>
        <v>283</v>
      </c>
    </row>
    <row r="3779">
      <c r="A3779" s="1" t="str">
        <f t="shared" si="1"/>
        <v>EN P4921 373</v>
      </c>
      <c r="C3779" s="1" t="str">
        <f t="shared" si="2"/>
        <v>PT P4921</v>
      </c>
      <c r="E3779" s="1" t="str">
        <f>IFERROR(__xludf.DUMMYFUNCTION("SPLIT(A:A,"" "",TRUE,TRUE)"),"EN")</f>
        <v>EN</v>
      </c>
      <c r="F3779" s="1" t="str">
        <f>IFERROR(__xludf.DUMMYFUNCTION("""COMPUTED_VALUE"""),"P4921")</f>
        <v>P4921</v>
      </c>
      <c r="G3779" s="1">
        <f>IFERROR(__xludf.DUMMYFUNCTION("""COMPUTED_VALUE"""),373.0)</f>
        <v>373</v>
      </c>
    </row>
    <row r="3780">
      <c r="A3780" s="1" t="str">
        <f t="shared" si="1"/>
        <v>EN P1127 312</v>
      </c>
      <c r="C3780" s="1" t="str">
        <f t="shared" si="2"/>
        <v>PT P1127</v>
      </c>
      <c r="E3780" s="1" t="str">
        <f>IFERROR(__xludf.DUMMYFUNCTION("SPLIT(A:A,"" "",TRUE,TRUE)"),"EN")</f>
        <v>EN</v>
      </c>
      <c r="F3780" s="1" t="str">
        <f>IFERROR(__xludf.DUMMYFUNCTION("""COMPUTED_VALUE"""),"P1127")</f>
        <v>P1127</v>
      </c>
      <c r="G3780" s="1">
        <f>IFERROR(__xludf.DUMMYFUNCTION("""COMPUTED_VALUE"""),312.0)</f>
        <v>312</v>
      </c>
    </row>
    <row r="3781">
      <c r="A3781" s="1" t="str">
        <f t="shared" si="1"/>
        <v>EN P2487 292</v>
      </c>
      <c r="C3781" s="1" t="str">
        <f t="shared" si="2"/>
        <v>PT P2487</v>
      </c>
      <c r="E3781" s="1" t="str">
        <f>IFERROR(__xludf.DUMMYFUNCTION("SPLIT(A:A,"" "",TRUE,TRUE)"),"EN")</f>
        <v>EN</v>
      </c>
      <c r="F3781" s="1" t="str">
        <f>IFERROR(__xludf.DUMMYFUNCTION("""COMPUTED_VALUE"""),"P2487")</f>
        <v>P2487</v>
      </c>
      <c r="G3781" s="1">
        <f>IFERROR(__xludf.DUMMYFUNCTION("""COMPUTED_VALUE"""),292.0)</f>
        <v>292</v>
      </c>
    </row>
    <row r="3782">
      <c r="A3782" s="1" t="str">
        <f t="shared" si="1"/>
        <v>EN P882 140</v>
      </c>
      <c r="C3782" s="1" t="str">
        <f t="shared" si="2"/>
        <v>PT P882</v>
      </c>
      <c r="E3782" s="1" t="str">
        <f>IFERROR(__xludf.DUMMYFUNCTION("SPLIT(A:A,"" "",TRUE,TRUE)"),"EN")</f>
        <v>EN</v>
      </c>
      <c r="F3782" s="1" t="str">
        <f>IFERROR(__xludf.DUMMYFUNCTION("""COMPUTED_VALUE"""),"P882")</f>
        <v>P882</v>
      </c>
      <c r="G3782" s="1">
        <f>IFERROR(__xludf.DUMMYFUNCTION("""COMPUTED_VALUE"""),140.0)</f>
        <v>140</v>
      </c>
    </row>
    <row r="3783">
      <c r="A3783" s="1" t="str">
        <f t="shared" si="1"/>
        <v>EN P5983 374</v>
      </c>
      <c r="C3783" s="1" t="str">
        <f t="shared" si="2"/>
        <v>PT P5983</v>
      </c>
      <c r="E3783" s="1" t="str">
        <f>IFERROR(__xludf.DUMMYFUNCTION("SPLIT(A:A,"" "",TRUE,TRUE)"),"EN")</f>
        <v>EN</v>
      </c>
      <c r="F3783" s="1" t="str">
        <f>IFERROR(__xludf.DUMMYFUNCTION("""COMPUTED_VALUE"""),"P5983")</f>
        <v>P5983</v>
      </c>
      <c r="G3783" s="1">
        <f>IFERROR(__xludf.DUMMYFUNCTION("""COMPUTED_VALUE"""),374.0)</f>
        <v>374</v>
      </c>
    </row>
    <row r="3784">
      <c r="A3784" s="1" t="str">
        <f t="shared" si="1"/>
        <v>EN P810 349</v>
      </c>
      <c r="C3784" s="1" t="str">
        <f t="shared" si="2"/>
        <v>PT P810</v>
      </c>
      <c r="E3784" s="1" t="str">
        <f>IFERROR(__xludf.DUMMYFUNCTION("SPLIT(A:A,"" "",TRUE,TRUE)"),"EN")</f>
        <v>EN</v>
      </c>
      <c r="F3784" s="1" t="str">
        <f>IFERROR(__xludf.DUMMYFUNCTION("""COMPUTED_VALUE"""),"P810")</f>
        <v>P810</v>
      </c>
      <c r="G3784" s="1">
        <f>IFERROR(__xludf.DUMMYFUNCTION("""COMPUTED_VALUE"""),349.0)</f>
        <v>349</v>
      </c>
    </row>
    <row r="3785">
      <c r="A3785" s="1" t="str">
        <f t="shared" si="1"/>
        <v>EN P5830 18</v>
      </c>
      <c r="C3785" s="1" t="str">
        <f t="shared" si="2"/>
        <v>PT P5830</v>
      </c>
      <c r="E3785" s="1" t="str">
        <f>IFERROR(__xludf.DUMMYFUNCTION("SPLIT(A:A,"" "",TRUE,TRUE)"),"EN")</f>
        <v>EN</v>
      </c>
      <c r="F3785" s="1" t="str">
        <f>IFERROR(__xludf.DUMMYFUNCTION("""COMPUTED_VALUE"""),"P5830")</f>
        <v>P5830</v>
      </c>
      <c r="G3785" s="1">
        <f>IFERROR(__xludf.DUMMYFUNCTION("""COMPUTED_VALUE"""),18.0)</f>
        <v>18</v>
      </c>
    </row>
    <row r="3786">
      <c r="A3786" s="1" t="str">
        <f t="shared" si="1"/>
        <v>EN P1998 92</v>
      </c>
      <c r="C3786" s="1" t="str">
        <f t="shared" si="2"/>
        <v>PT P1998</v>
      </c>
      <c r="E3786" s="1" t="str">
        <f>IFERROR(__xludf.DUMMYFUNCTION("SPLIT(A:A,"" "",TRUE,TRUE)"),"EN")</f>
        <v>EN</v>
      </c>
      <c r="F3786" s="1" t="str">
        <f>IFERROR(__xludf.DUMMYFUNCTION("""COMPUTED_VALUE"""),"P1998")</f>
        <v>P1998</v>
      </c>
      <c r="G3786" s="1">
        <f>IFERROR(__xludf.DUMMYFUNCTION("""COMPUTED_VALUE"""),92.0)</f>
        <v>92</v>
      </c>
    </row>
    <row r="3787">
      <c r="A3787" s="1" t="str">
        <f t="shared" si="1"/>
        <v>EN P3380 109</v>
      </c>
      <c r="C3787" s="1" t="str">
        <f t="shared" si="2"/>
        <v>PT P3380</v>
      </c>
      <c r="E3787" s="1" t="str">
        <f>IFERROR(__xludf.DUMMYFUNCTION("SPLIT(A:A,"" "",TRUE,TRUE)"),"EN")</f>
        <v>EN</v>
      </c>
      <c r="F3787" s="1" t="str">
        <f>IFERROR(__xludf.DUMMYFUNCTION("""COMPUTED_VALUE"""),"P3380")</f>
        <v>P3380</v>
      </c>
      <c r="G3787" s="1">
        <f>IFERROR(__xludf.DUMMYFUNCTION("""COMPUTED_VALUE"""),109.0)</f>
        <v>109</v>
      </c>
    </row>
    <row r="3788">
      <c r="A3788" s="1" t="str">
        <f t="shared" si="1"/>
        <v>EN P4556 289</v>
      </c>
      <c r="C3788" s="1" t="str">
        <f t="shared" si="2"/>
        <v>PT P4556</v>
      </c>
      <c r="E3788" s="1" t="str">
        <f>IFERROR(__xludf.DUMMYFUNCTION("SPLIT(A:A,"" "",TRUE,TRUE)"),"EN")</f>
        <v>EN</v>
      </c>
      <c r="F3788" s="1" t="str">
        <f>IFERROR(__xludf.DUMMYFUNCTION("""COMPUTED_VALUE"""),"P4556")</f>
        <v>P4556</v>
      </c>
      <c r="G3788" s="1">
        <f>IFERROR(__xludf.DUMMYFUNCTION("""COMPUTED_VALUE"""),289.0)</f>
        <v>289</v>
      </c>
    </row>
    <row r="3789">
      <c r="A3789" s="1" t="str">
        <f t="shared" si="1"/>
        <v>EN P725 31</v>
      </c>
      <c r="C3789" s="1" t="str">
        <f t="shared" si="2"/>
        <v>PT P725</v>
      </c>
      <c r="E3789" s="1" t="str">
        <f>IFERROR(__xludf.DUMMYFUNCTION("SPLIT(A:A,"" "",TRUE,TRUE)"),"EN")</f>
        <v>EN</v>
      </c>
      <c r="F3789" s="1" t="str">
        <f>IFERROR(__xludf.DUMMYFUNCTION("""COMPUTED_VALUE"""),"P725")</f>
        <v>P725</v>
      </c>
      <c r="G3789" s="1">
        <f>IFERROR(__xludf.DUMMYFUNCTION("""COMPUTED_VALUE"""),31.0)</f>
        <v>31</v>
      </c>
    </row>
    <row r="3790">
      <c r="A3790" s="1" t="str">
        <f t="shared" si="1"/>
        <v>EN P3529 381</v>
      </c>
      <c r="C3790" s="1" t="str">
        <f t="shared" si="2"/>
        <v>PT P3529</v>
      </c>
      <c r="E3790" s="1" t="str">
        <f>IFERROR(__xludf.DUMMYFUNCTION("SPLIT(A:A,"" "",TRUE,TRUE)"),"EN")</f>
        <v>EN</v>
      </c>
      <c r="F3790" s="1" t="str">
        <f>IFERROR(__xludf.DUMMYFUNCTION("""COMPUTED_VALUE"""),"P3529")</f>
        <v>P3529</v>
      </c>
      <c r="G3790" s="1">
        <f>IFERROR(__xludf.DUMMYFUNCTION("""COMPUTED_VALUE"""),381.0)</f>
        <v>381</v>
      </c>
    </row>
    <row r="3791">
      <c r="A3791" s="1" t="str">
        <f t="shared" si="1"/>
        <v>EN P567 361</v>
      </c>
      <c r="C3791" s="1" t="str">
        <f t="shared" si="2"/>
        <v>PT P567</v>
      </c>
      <c r="E3791" s="1" t="str">
        <f>IFERROR(__xludf.DUMMYFUNCTION("SPLIT(A:A,"" "",TRUE,TRUE)"),"EN")</f>
        <v>EN</v>
      </c>
      <c r="F3791" s="1" t="str">
        <f>IFERROR(__xludf.DUMMYFUNCTION("""COMPUTED_VALUE"""),"P567")</f>
        <v>P567</v>
      </c>
      <c r="G3791" s="1">
        <f>IFERROR(__xludf.DUMMYFUNCTION("""COMPUTED_VALUE"""),361.0)</f>
        <v>361</v>
      </c>
    </row>
    <row r="3792">
      <c r="A3792" s="1" t="str">
        <f t="shared" si="1"/>
        <v>EN P357 60</v>
      </c>
      <c r="C3792" s="1" t="str">
        <f t="shared" si="2"/>
        <v>PT P357</v>
      </c>
      <c r="E3792" s="1" t="str">
        <f>IFERROR(__xludf.DUMMYFUNCTION("SPLIT(A:A,"" "",TRUE,TRUE)"),"EN")</f>
        <v>EN</v>
      </c>
      <c r="F3792" s="1" t="str">
        <f>IFERROR(__xludf.DUMMYFUNCTION("""COMPUTED_VALUE"""),"P357")</f>
        <v>P357</v>
      </c>
      <c r="G3792" s="1">
        <f>IFERROR(__xludf.DUMMYFUNCTION("""COMPUTED_VALUE"""),60.0)</f>
        <v>60</v>
      </c>
    </row>
    <row r="3793">
      <c r="A3793" s="1" t="str">
        <f t="shared" si="1"/>
        <v>EN P253 212</v>
      </c>
      <c r="C3793" s="1" t="str">
        <f t="shared" si="2"/>
        <v>PT P253</v>
      </c>
      <c r="E3793" s="1" t="str">
        <f>IFERROR(__xludf.DUMMYFUNCTION("SPLIT(A:A,"" "",TRUE,TRUE)"),"EN")</f>
        <v>EN</v>
      </c>
      <c r="F3793" s="1" t="str">
        <f>IFERROR(__xludf.DUMMYFUNCTION("""COMPUTED_VALUE"""),"P253")</f>
        <v>P253</v>
      </c>
      <c r="G3793" s="1">
        <f>IFERROR(__xludf.DUMMYFUNCTION("""COMPUTED_VALUE"""),212.0)</f>
        <v>212</v>
      </c>
    </row>
    <row r="3794">
      <c r="A3794" s="1" t="str">
        <f t="shared" si="1"/>
        <v>EN P4139 344</v>
      </c>
      <c r="C3794" s="1" t="str">
        <f t="shared" si="2"/>
        <v>PT P4139</v>
      </c>
      <c r="E3794" s="1" t="str">
        <f>IFERROR(__xludf.DUMMYFUNCTION("SPLIT(A:A,"" "",TRUE,TRUE)"),"EN")</f>
        <v>EN</v>
      </c>
      <c r="F3794" s="1" t="str">
        <f>IFERROR(__xludf.DUMMYFUNCTION("""COMPUTED_VALUE"""),"P4139")</f>
        <v>P4139</v>
      </c>
      <c r="G3794" s="1">
        <f>IFERROR(__xludf.DUMMYFUNCTION("""COMPUTED_VALUE"""),344.0)</f>
        <v>344</v>
      </c>
    </row>
    <row r="3795">
      <c r="A3795" s="1" t="str">
        <f t="shared" si="1"/>
        <v>EN P2582 167</v>
      </c>
      <c r="C3795" s="1" t="str">
        <f t="shared" si="2"/>
        <v>PT P2582</v>
      </c>
      <c r="E3795" s="1" t="str">
        <f>IFERROR(__xludf.DUMMYFUNCTION("SPLIT(A:A,"" "",TRUE,TRUE)"),"EN")</f>
        <v>EN</v>
      </c>
      <c r="F3795" s="1" t="str">
        <f>IFERROR(__xludf.DUMMYFUNCTION("""COMPUTED_VALUE"""),"P2582")</f>
        <v>P2582</v>
      </c>
      <c r="G3795" s="1">
        <f>IFERROR(__xludf.DUMMYFUNCTION("""COMPUTED_VALUE"""),167.0)</f>
        <v>167</v>
      </c>
    </row>
    <row r="3796">
      <c r="A3796" s="1" t="str">
        <f t="shared" si="1"/>
        <v>EN P2608 341</v>
      </c>
      <c r="C3796" s="1" t="str">
        <f t="shared" si="2"/>
        <v>PT P2608</v>
      </c>
      <c r="E3796" s="1" t="str">
        <f>IFERROR(__xludf.DUMMYFUNCTION("SPLIT(A:A,"" "",TRUE,TRUE)"),"EN")</f>
        <v>EN</v>
      </c>
      <c r="F3796" s="1" t="str">
        <f>IFERROR(__xludf.DUMMYFUNCTION("""COMPUTED_VALUE"""),"P2608")</f>
        <v>P2608</v>
      </c>
      <c r="G3796" s="1">
        <f>IFERROR(__xludf.DUMMYFUNCTION("""COMPUTED_VALUE"""),341.0)</f>
        <v>341</v>
      </c>
    </row>
    <row r="3797">
      <c r="A3797" s="1" t="str">
        <f t="shared" si="1"/>
        <v>EN P4241 178</v>
      </c>
      <c r="C3797" s="1" t="str">
        <f t="shared" si="2"/>
        <v>PT P4241</v>
      </c>
      <c r="E3797" s="1" t="str">
        <f>IFERROR(__xludf.DUMMYFUNCTION("SPLIT(A:A,"" "",TRUE,TRUE)"),"EN")</f>
        <v>EN</v>
      </c>
      <c r="F3797" s="1" t="str">
        <f>IFERROR(__xludf.DUMMYFUNCTION("""COMPUTED_VALUE"""),"P4241")</f>
        <v>P4241</v>
      </c>
      <c r="G3797" s="1">
        <f>IFERROR(__xludf.DUMMYFUNCTION("""COMPUTED_VALUE"""),178.0)</f>
        <v>178</v>
      </c>
    </row>
    <row r="3798">
      <c r="A3798" s="1" t="str">
        <f t="shared" si="1"/>
        <v>EN P1032 207</v>
      </c>
      <c r="C3798" s="1" t="str">
        <f t="shared" si="2"/>
        <v>PT P1032</v>
      </c>
      <c r="E3798" s="1" t="str">
        <f>IFERROR(__xludf.DUMMYFUNCTION("SPLIT(A:A,"" "",TRUE,TRUE)"),"EN")</f>
        <v>EN</v>
      </c>
      <c r="F3798" s="1" t="str">
        <f>IFERROR(__xludf.DUMMYFUNCTION("""COMPUTED_VALUE"""),"P1032")</f>
        <v>P1032</v>
      </c>
      <c r="G3798" s="1">
        <f>IFERROR(__xludf.DUMMYFUNCTION("""COMPUTED_VALUE"""),207.0)</f>
        <v>207</v>
      </c>
    </row>
    <row r="3799">
      <c r="A3799" s="1" t="str">
        <f t="shared" si="1"/>
        <v>EN P622 214</v>
      </c>
      <c r="C3799" s="1" t="str">
        <f t="shared" si="2"/>
        <v>PT P622</v>
      </c>
      <c r="E3799" s="1" t="str">
        <f>IFERROR(__xludf.DUMMYFUNCTION("SPLIT(A:A,"" "",TRUE,TRUE)"),"EN")</f>
        <v>EN</v>
      </c>
      <c r="F3799" s="1" t="str">
        <f>IFERROR(__xludf.DUMMYFUNCTION("""COMPUTED_VALUE"""),"P622")</f>
        <v>P622</v>
      </c>
      <c r="G3799" s="1">
        <f>IFERROR(__xludf.DUMMYFUNCTION("""COMPUTED_VALUE"""),214.0)</f>
        <v>214</v>
      </c>
    </row>
    <row r="3800">
      <c r="A3800" s="1" t="str">
        <f t="shared" si="1"/>
        <v>EN P2261 373</v>
      </c>
      <c r="C3800" s="1" t="str">
        <f t="shared" si="2"/>
        <v>PT P2261</v>
      </c>
      <c r="E3800" s="1" t="str">
        <f>IFERROR(__xludf.DUMMYFUNCTION("SPLIT(A:A,"" "",TRUE,TRUE)"),"EN")</f>
        <v>EN</v>
      </c>
      <c r="F3800" s="1" t="str">
        <f>IFERROR(__xludf.DUMMYFUNCTION("""COMPUTED_VALUE"""),"P2261")</f>
        <v>P2261</v>
      </c>
      <c r="G3800" s="1">
        <f>IFERROR(__xludf.DUMMYFUNCTION("""COMPUTED_VALUE"""),373.0)</f>
        <v>373</v>
      </c>
    </row>
    <row r="3801">
      <c r="A3801" s="1" t="str">
        <f t="shared" si="1"/>
        <v>EN P5376 319</v>
      </c>
      <c r="C3801" s="1" t="str">
        <f t="shared" si="2"/>
        <v>PT P5376</v>
      </c>
      <c r="E3801" s="1" t="str">
        <f>IFERROR(__xludf.DUMMYFUNCTION("SPLIT(A:A,"" "",TRUE,TRUE)"),"EN")</f>
        <v>EN</v>
      </c>
      <c r="F3801" s="1" t="str">
        <f>IFERROR(__xludf.DUMMYFUNCTION("""COMPUTED_VALUE"""),"P5376")</f>
        <v>P5376</v>
      </c>
      <c r="G3801" s="1">
        <f>IFERROR(__xludf.DUMMYFUNCTION("""COMPUTED_VALUE"""),319.0)</f>
        <v>319</v>
      </c>
    </row>
    <row r="3802">
      <c r="A3802" s="1" t="str">
        <f t="shared" si="1"/>
        <v>EN P834 150</v>
      </c>
      <c r="C3802" s="1" t="str">
        <f t="shared" si="2"/>
        <v>PT P834</v>
      </c>
      <c r="E3802" s="1" t="str">
        <f>IFERROR(__xludf.DUMMYFUNCTION("SPLIT(A:A,"" "",TRUE,TRUE)"),"EN")</f>
        <v>EN</v>
      </c>
      <c r="F3802" s="1" t="str">
        <f>IFERROR(__xludf.DUMMYFUNCTION("""COMPUTED_VALUE"""),"P834")</f>
        <v>P834</v>
      </c>
      <c r="G3802" s="1">
        <f>IFERROR(__xludf.DUMMYFUNCTION("""COMPUTED_VALUE"""),150.0)</f>
        <v>150</v>
      </c>
    </row>
    <row r="3803">
      <c r="A3803" s="1" t="str">
        <f t="shared" si="1"/>
        <v>EN P2361 345</v>
      </c>
      <c r="C3803" s="1" t="str">
        <f t="shared" si="2"/>
        <v>PT P2361</v>
      </c>
      <c r="E3803" s="1" t="str">
        <f>IFERROR(__xludf.DUMMYFUNCTION("SPLIT(A:A,"" "",TRUE,TRUE)"),"EN")</f>
        <v>EN</v>
      </c>
      <c r="F3803" s="1" t="str">
        <f>IFERROR(__xludf.DUMMYFUNCTION("""COMPUTED_VALUE"""),"P2361")</f>
        <v>P2361</v>
      </c>
      <c r="G3803" s="1">
        <f>IFERROR(__xludf.DUMMYFUNCTION("""COMPUTED_VALUE"""),345.0)</f>
        <v>345</v>
      </c>
    </row>
    <row r="3804">
      <c r="A3804" s="1" t="str">
        <f t="shared" si="1"/>
        <v>EN P4452 1</v>
      </c>
      <c r="C3804" s="1" t="str">
        <f t="shared" si="2"/>
        <v>PT P4452</v>
      </c>
      <c r="E3804" s="1" t="str">
        <f>IFERROR(__xludf.DUMMYFUNCTION("SPLIT(A:A,"" "",TRUE,TRUE)"),"EN")</f>
        <v>EN</v>
      </c>
      <c r="F3804" s="1" t="str">
        <f>IFERROR(__xludf.DUMMYFUNCTION("""COMPUTED_VALUE"""),"P4452")</f>
        <v>P4452</v>
      </c>
      <c r="G3804" s="1">
        <f>IFERROR(__xludf.DUMMYFUNCTION("""COMPUTED_VALUE"""),1.0)</f>
        <v>1</v>
      </c>
    </row>
    <row r="3805">
      <c r="A3805" s="1" t="str">
        <f t="shared" si="1"/>
        <v>EN P4589 135</v>
      </c>
      <c r="C3805" s="1" t="str">
        <f t="shared" si="2"/>
        <v>PT P4589</v>
      </c>
      <c r="E3805" s="1" t="str">
        <f>IFERROR(__xludf.DUMMYFUNCTION("SPLIT(A:A,"" "",TRUE,TRUE)"),"EN")</f>
        <v>EN</v>
      </c>
      <c r="F3805" s="1" t="str">
        <f>IFERROR(__xludf.DUMMYFUNCTION("""COMPUTED_VALUE"""),"P4589")</f>
        <v>P4589</v>
      </c>
      <c r="G3805" s="1">
        <f>IFERROR(__xludf.DUMMYFUNCTION("""COMPUTED_VALUE"""),135.0)</f>
        <v>135</v>
      </c>
    </row>
    <row r="3806">
      <c r="A3806" s="1" t="str">
        <f t="shared" si="1"/>
        <v>EN P5167 391</v>
      </c>
      <c r="C3806" s="1" t="str">
        <f t="shared" si="2"/>
        <v>PT P5167</v>
      </c>
      <c r="E3806" s="1" t="str">
        <f>IFERROR(__xludf.DUMMYFUNCTION("SPLIT(A:A,"" "",TRUE,TRUE)"),"EN")</f>
        <v>EN</v>
      </c>
      <c r="F3806" s="1" t="str">
        <f>IFERROR(__xludf.DUMMYFUNCTION("""COMPUTED_VALUE"""),"P5167")</f>
        <v>P5167</v>
      </c>
      <c r="G3806" s="1">
        <f>IFERROR(__xludf.DUMMYFUNCTION("""COMPUTED_VALUE"""),391.0)</f>
        <v>391</v>
      </c>
    </row>
    <row r="3807">
      <c r="A3807" s="1" t="str">
        <f t="shared" si="1"/>
        <v>EN P5464 190</v>
      </c>
      <c r="C3807" s="1" t="str">
        <f t="shared" si="2"/>
        <v>PT P5464</v>
      </c>
      <c r="E3807" s="1" t="str">
        <f>IFERROR(__xludf.DUMMYFUNCTION("SPLIT(A:A,"" "",TRUE,TRUE)"),"EN")</f>
        <v>EN</v>
      </c>
      <c r="F3807" s="1" t="str">
        <f>IFERROR(__xludf.DUMMYFUNCTION("""COMPUTED_VALUE"""),"P5464")</f>
        <v>P5464</v>
      </c>
      <c r="G3807" s="1">
        <f>IFERROR(__xludf.DUMMYFUNCTION("""COMPUTED_VALUE"""),190.0)</f>
        <v>190</v>
      </c>
    </row>
    <row r="3808">
      <c r="A3808" s="1" t="str">
        <f t="shared" si="1"/>
        <v>EN P424 186</v>
      </c>
      <c r="C3808" s="1" t="str">
        <f t="shared" si="2"/>
        <v>PT P424</v>
      </c>
      <c r="E3808" s="1" t="str">
        <f>IFERROR(__xludf.DUMMYFUNCTION("SPLIT(A:A,"" "",TRUE,TRUE)"),"EN")</f>
        <v>EN</v>
      </c>
      <c r="F3808" s="1" t="str">
        <f>IFERROR(__xludf.DUMMYFUNCTION("""COMPUTED_VALUE"""),"P424")</f>
        <v>P424</v>
      </c>
      <c r="G3808" s="1">
        <f>IFERROR(__xludf.DUMMYFUNCTION("""COMPUTED_VALUE"""),186.0)</f>
        <v>186</v>
      </c>
    </row>
    <row r="3809">
      <c r="A3809" s="1" t="str">
        <f t="shared" si="1"/>
        <v>EN P5939 132</v>
      </c>
      <c r="C3809" s="1" t="str">
        <f t="shared" si="2"/>
        <v>PT P5939</v>
      </c>
      <c r="E3809" s="1" t="str">
        <f>IFERROR(__xludf.DUMMYFUNCTION("SPLIT(A:A,"" "",TRUE,TRUE)"),"EN")</f>
        <v>EN</v>
      </c>
      <c r="F3809" s="1" t="str">
        <f>IFERROR(__xludf.DUMMYFUNCTION("""COMPUTED_VALUE"""),"P5939")</f>
        <v>P5939</v>
      </c>
      <c r="G3809" s="1">
        <f>IFERROR(__xludf.DUMMYFUNCTION("""COMPUTED_VALUE"""),132.0)</f>
        <v>132</v>
      </c>
    </row>
    <row r="3810">
      <c r="A3810" s="1" t="str">
        <f t="shared" si="1"/>
        <v>EN P4504 190</v>
      </c>
      <c r="C3810" s="1" t="str">
        <f t="shared" si="2"/>
        <v>PT P4504</v>
      </c>
      <c r="E3810" s="1" t="str">
        <f>IFERROR(__xludf.DUMMYFUNCTION("SPLIT(A:A,"" "",TRUE,TRUE)"),"EN")</f>
        <v>EN</v>
      </c>
      <c r="F3810" s="1" t="str">
        <f>IFERROR(__xludf.DUMMYFUNCTION("""COMPUTED_VALUE"""),"P4504")</f>
        <v>P4504</v>
      </c>
      <c r="G3810" s="1">
        <f>IFERROR(__xludf.DUMMYFUNCTION("""COMPUTED_VALUE"""),190.0)</f>
        <v>190</v>
      </c>
    </row>
    <row r="3811">
      <c r="A3811" s="1" t="str">
        <f t="shared" si="1"/>
        <v>EN P5261 16</v>
      </c>
      <c r="C3811" s="1" t="str">
        <f t="shared" si="2"/>
        <v>PT P5261</v>
      </c>
      <c r="E3811" s="1" t="str">
        <f>IFERROR(__xludf.DUMMYFUNCTION("SPLIT(A:A,"" "",TRUE,TRUE)"),"EN")</f>
        <v>EN</v>
      </c>
      <c r="F3811" s="1" t="str">
        <f>IFERROR(__xludf.DUMMYFUNCTION("""COMPUTED_VALUE"""),"P5261")</f>
        <v>P5261</v>
      </c>
      <c r="G3811" s="1">
        <f>IFERROR(__xludf.DUMMYFUNCTION("""COMPUTED_VALUE"""),16.0)</f>
        <v>16</v>
      </c>
    </row>
    <row r="3812">
      <c r="A3812" s="1" t="str">
        <f t="shared" si="1"/>
        <v>EN P4080 289</v>
      </c>
      <c r="C3812" s="1" t="str">
        <f t="shared" si="2"/>
        <v>PT P4080</v>
      </c>
      <c r="E3812" s="1" t="str">
        <f>IFERROR(__xludf.DUMMYFUNCTION("SPLIT(A:A,"" "",TRUE,TRUE)"),"EN")</f>
        <v>EN</v>
      </c>
      <c r="F3812" s="1" t="str">
        <f>IFERROR(__xludf.DUMMYFUNCTION("""COMPUTED_VALUE"""),"P4080")</f>
        <v>P4080</v>
      </c>
      <c r="G3812" s="1">
        <f>IFERROR(__xludf.DUMMYFUNCTION("""COMPUTED_VALUE"""),289.0)</f>
        <v>289</v>
      </c>
    </row>
    <row r="3813">
      <c r="A3813" s="1" t="str">
        <f t="shared" si="1"/>
        <v>EN P4697 21</v>
      </c>
      <c r="C3813" s="1" t="str">
        <f t="shared" si="2"/>
        <v>PT P4697</v>
      </c>
      <c r="E3813" s="1" t="str">
        <f>IFERROR(__xludf.DUMMYFUNCTION("SPLIT(A:A,"" "",TRUE,TRUE)"),"EN")</f>
        <v>EN</v>
      </c>
      <c r="F3813" s="1" t="str">
        <f>IFERROR(__xludf.DUMMYFUNCTION("""COMPUTED_VALUE"""),"P4697")</f>
        <v>P4697</v>
      </c>
      <c r="G3813" s="1">
        <f>IFERROR(__xludf.DUMMYFUNCTION("""COMPUTED_VALUE"""),21.0)</f>
        <v>21</v>
      </c>
    </row>
    <row r="3814">
      <c r="A3814" s="1" t="str">
        <f t="shared" si="1"/>
        <v>EN P3385 133</v>
      </c>
      <c r="C3814" s="1" t="str">
        <f t="shared" si="2"/>
        <v>PT P3385</v>
      </c>
      <c r="E3814" s="1" t="str">
        <f>IFERROR(__xludf.DUMMYFUNCTION("SPLIT(A:A,"" "",TRUE,TRUE)"),"EN")</f>
        <v>EN</v>
      </c>
      <c r="F3814" s="1" t="str">
        <f>IFERROR(__xludf.DUMMYFUNCTION("""COMPUTED_VALUE"""),"P3385")</f>
        <v>P3385</v>
      </c>
      <c r="G3814" s="1">
        <f>IFERROR(__xludf.DUMMYFUNCTION("""COMPUTED_VALUE"""),133.0)</f>
        <v>133</v>
      </c>
    </row>
    <row r="3815">
      <c r="A3815" s="1" t="str">
        <f t="shared" si="1"/>
        <v>EN P3047 196</v>
      </c>
      <c r="C3815" s="1" t="str">
        <f t="shared" si="2"/>
        <v>PT P3047</v>
      </c>
      <c r="E3815" s="1" t="str">
        <f>IFERROR(__xludf.DUMMYFUNCTION("SPLIT(A:A,"" "",TRUE,TRUE)"),"EN")</f>
        <v>EN</v>
      </c>
      <c r="F3815" s="1" t="str">
        <f>IFERROR(__xludf.DUMMYFUNCTION("""COMPUTED_VALUE"""),"P3047")</f>
        <v>P3047</v>
      </c>
      <c r="G3815" s="1">
        <f>IFERROR(__xludf.DUMMYFUNCTION("""COMPUTED_VALUE"""),196.0)</f>
        <v>196</v>
      </c>
    </row>
    <row r="3816">
      <c r="A3816" s="1" t="str">
        <f t="shared" si="1"/>
        <v>EN P3017 176</v>
      </c>
      <c r="C3816" s="1" t="str">
        <f t="shared" si="2"/>
        <v>PT P3017</v>
      </c>
      <c r="E3816" s="1" t="str">
        <f>IFERROR(__xludf.DUMMYFUNCTION("SPLIT(A:A,"" "",TRUE,TRUE)"),"EN")</f>
        <v>EN</v>
      </c>
      <c r="F3816" s="1" t="str">
        <f>IFERROR(__xludf.DUMMYFUNCTION("""COMPUTED_VALUE"""),"P3017")</f>
        <v>P3017</v>
      </c>
      <c r="G3816" s="1">
        <f>IFERROR(__xludf.DUMMYFUNCTION("""COMPUTED_VALUE"""),176.0)</f>
        <v>176</v>
      </c>
    </row>
    <row r="3817">
      <c r="A3817" s="1" t="str">
        <f t="shared" si="1"/>
        <v>EN P1846 86</v>
      </c>
      <c r="C3817" s="1" t="str">
        <f t="shared" si="2"/>
        <v>PT P1846</v>
      </c>
      <c r="E3817" s="1" t="str">
        <f>IFERROR(__xludf.DUMMYFUNCTION("SPLIT(A:A,"" "",TRUE,TRUE)"),"EN")</f>
        <v>EN</v>
      </c>
      <c r="F3817" s="1" t="str">
        <f>IFERROR(__xludf.DUMMYFUNCTION("""COMPUTED_VALUE"""),"P1846")</f>
        <v>P1846</v>
      </c>
      <c r="G3817" s="1">
        <f>IFERROR(__xludf.DUMMYFUNCTION("""COMPUTED_VALUE"""),86.0)</f>
        <v>86</v>
      </c>
    </row>
    <row r="3818">
      <c r="A3818" s="1" t="str">
        <f t="shared" si="1"/>
        <v>EN P5593 188</v>
      </c>
      <c r="C3818" s="1" t="str">
        <f t="shared" si="2"/>
        <v>PT P5593</v>
      </c>
      <c r="E3818" s="1" t="str">
        <f>IFERROR(__xludf.DUMMYFUNCTION("SPLIT(A:A,"" "",TRUE,TRUE)"),"EN")</f>
        <v>EN</v>
      </c>
      <c r="F3818" s="1" t="str">
        <f>IFERROR(__xludf.DUMMYFUNCTION("""COMPUTED_VALUE"""),"P5593")</f>
        <v>P5593</v>
      </c>
      <c r="G3818" s="1">
        <f>IFERROR(__xludf.DUMMYFUNCTION("""COMPUTED_VALUE"""),188.0)</f>
        <v>188</v>
      </c>
    </row>
    <row r="3819">
      <c r="A3819" s="1" t="str">
        <f t="shared" si="1"/>
        <v>EN P957 201</v>
      </c>
      <c r="C3819" s="1" t="str">
        <f t="shared" si="2"/>
        <v>PT P957</v>
      </c>
      <c r="E3819" s="1" t="str">
        <f>IFERROR(__xludf.DUMMYFUNCTION("SPLIT(A:A,"" "",TRUE,TRUE)"),"EN")</f>
        <v>EN</v>
      </c>
      <c r="F3819" s="1" t="str">
        <f>IFERROR(__xludf.DUMMYFUNCTION("""COMPUTED_VALUE"""),"P957")</f>
        <v>P957</v>
      </c>
      <c r="G3819" s="1">
        <f>IFERROR(__xludf.DUMMYFUNCTION("""COMPUTED_VALUE"""),201.0)</f>
        <v>201</v>
      </c>
    </row>
    <row r="3820">
      <c r="A3820" s="1" t="str">
        <f t="shared" si="1"/>
        <v>EN P5353 65</v>
      </c>
      <c r="C3820" s="1" t="str">
        <f t="shared" si="2"/>
        <v>PT P5353</v>
      </c>
      <c r="E3820" s="1" t="str">
        <f>IFERROR(__xludf.DUMMYFUNCTION("SPLIT(A:A,"" "",TRUE,TRUE)"),"EN")</f>
        <v>EN</v>
      </c>
      <c r="F3820" s="1" t="str">
        <f>IFERROR(__xludf.DUMMYFUNCTION("""COMPUTED_VALUE"""),"P5353")</f>
        <v>P5353</v>
      </c>
      <c r="G3820" s="1">
        <f>IFERROR(__xludf.DUMMYFUNCTION("""COMPUTED_VALUE"""),65.0)</f>
        <v>65</v>
      </c>
    </row>
    <row r="3821">
      <c r="A3821" s="1" t="str">
        <f t="shared" si="1"/>
        <v>EN P1704 257</v>
      </c>
      <c r="C3821" s="1" t="str">
        <f t="shared" si="2"/>
        <v>PT P1704</v>
      </c>
      <c r="E3821" s="1" t="str">
        <f>IFERROR(__xludf.DUMMYFUNCTION("SPLIT(A:A,"" "",TRUE,TRUE)"),"EN")</f>
        <v>EN</v>
      </c>
      <c r="F3821" s="1" t="str">
        <f>IFERROR(__xludf.DUMMYFUNCTION("""COMPUTED_VALUE"""),"P1704")</f>
        <v>P1704</v>
      </c>
      <c r="G3821" s="1">
        <f>IFERROR(__xludf.DUMMYFUNCTION("""COMPUTED_VALUE"""),257.0)</f>
        <v>257</v>
      </c>
    </row>
    <row r="3822">
      <c r="A3822" s="1" t="str">
        <f t="shared" si="1"/>
        <v>EN P3359 92</v>
      </c>
      <c r="C3822" s="1" t="str">
        <f t="shared" si="2"/>
        <v>PT P3359</v>
      </c>
      <c r="E3822" s="1" t="str">
        <f>IFERROR(__xludf.DUMMYFUNCTION("SPLIT(A:A,"" "",TRUE,TRUE)"),"EN")</f>
        <v>EN</v>
      </c>
      <c r="F3822" s="1" t="str">
        <f>IFERROR(__xludf.DUMMYFUNCTION("""COMPUTED_VALUE"""),"P3359")</f>
        <v>P3359</v>
      </c>
      <c r="G3822" s="1">
        <f>IFERROR(__xludf.DUMMYFUNCTION("""COMPUTED_VALUE"""),92.0)</f>
        <v>92</v>
      </c>
    </row>
    <row r="3823">
      <c r="A3823" s="1" t="str">
        <f t="shared" si="1"/>
        <v>EN P893 122</v>
      </c>
      <c r="C3823" s="1" t="str">
        <f t="shared" si="2"/>
        <v>PT P893</v>
      </c>
      <c r="E3823" s="1" t="str">
        <f>IFERROR(__xludf.DUMMYFUNCTION("SPLIT(A:A,"" "",TRUE,TRUE)"),"EN")</f>
        <v>EN</v>
      </c>
      <c r="F3823" s="1" t="str">
        <f>IFERROR(__xludf.DUMMYFUNCTION("""COMPUTED_VALUE"""),"P893")</f>
        <v>P893</v>
      </c>
      <c r="G3823" s="1">
        <f>IFERROR(__xludf.DUMMYFUNCTION("""COMPUTED_VALUE"""),122.0)</f>
        <v>122</v>
      </c>
    </row>
    <row r="3824">
      <c r="A3824" s="1" t="str">
        <f t="shared" si="1"/>
        <v>EN P5217 329</v>
      </c>
      <c r="C3824" s="1" t="str">
        <f t="shared" si="2"/>
        <v>PT P5217</v>
      </c>
      <c r="E3824" s="1" t="str">
        <f>IFERROR(__xludf.DUMMYFUNCTION("SPLIT(A:A,"" "",TRUE,TRUE)"),"EN")</f>
        <v>EN</v>
      </c>
      <c r="F3824" s="1" t="str">
        <f>IFERROR(__xludf.DUMMYFUNCTION("""COMPUTED_VALUE"""),"P5217")</f>
        <v>P5217</v>
      </c>
      <c r="G3824" s="1">
        <f>IFERROR(__xludf.DUMMYFUNCTION("""COMPUTED_VALUE"""),329.0)</f>
        <v>329</v>
      </c>
    </row>
    <row r="3825">
      <c r="A3825" s="1" t="str">
        <f t="shared" si="1"/>
        <v>EN P4887 347</v>
      </c>
      <c r="C3825" s="1" t="str">
        <f t="shared" si="2"/>
        <v>PT P4887</v>
      </c>
      <c r="E3825" s="1" t="str">
        <f>IFERROR(__xludf.DUMMYFUNCTION("SPLIT(A:A,"" "",TRUE,TRUE)"),"EN")</f>
        <v>EN</v>
      </c>
      <c r="F3825" s="1" t="str">
        <f>IFERROR(__xludf.DUMMYFUNCTION("""COMPUTED_VALUE"""),"P4887")</f>
        <v>P4887</v>
      </c>
      <c r="G3825" s="1">
        <f>IFERROR(__xludf.DUMMYFUNCTION("""COMPUTED_VALUE"""),347.0)</f>
        <v>347</v>
      </c>
    </row>
    <row r="3826">
      <c r="A3826" s="1" t="str">
        <f t="shared" si="1"/>
        <v>EN P4193 362</v>
      </c>
      <c r="C3826" s="1" t="str">
        <f t="shared" si="2"/>
        <v>PT P4193</v>
      </c>
      <c r="E3826" s="1" t="str">
        <f>IFERROR(__xludf.DUMMYFUNCTION("SPLIT(A:A,"" "",TRUE,TRUE)"),"EN")</f>
        <v>EN</v>
      </c>
      <c r="F3826" s="1" t="str">
        <f>IFERROR(__xludf.DUMMYFUNCTION("""COMPUTED_VALUE"""),"P4193")</f>
        <v>P4193</v>
      </c>
      <c r="G3826" s="1">
        <f>IFERROR(__xludf.DUMMYFUNCTION("""COMPUTED_VALUE"""),362.0)</f>
        <v>362</v>
      </c>
    </row>
    <row r="3827">
      <c r="A3827" s="1" t="str">
        <f t="shared" si="1"/>
        <v>EN P2451 214</v>
      </c>
      <c r="C3827" s="1" t="str">
        <f t="shared" si="2"/>
        <v>PT P2451</v>
      </c>
      <c r="E3827" s="1" t="str">
        <f>IFERROR(__xludf.DUMMYFUNCTION("SPLIT(A:A,"" "",TRUE,TRUE)"),"EN")</f>
        <v>EN</v>
      </c>
      <c r="F3827" s="1" t="str">
        <f>IFERROR(__xludf.DUMMYFUNCTION("""COMPUTED_VALUE"""),"P2451")</f>
        <v>P2451</v>
      </c>
      <c r="G3827" s="1">
        <f>IFERROR(__xludf.DUMMYFUNCTION("""COMPUTED_VALUE"""),214.0)</f>
        <v>214</v>
      </c>
    </row>
    <row r="3828">
      <c r="A3828" s="1" t="str">
        <f t="shared" si="1"/>
        <v>EN P3194 400</v>
      </c>
      <c r="C3828" s="1" t="str">
        <f t="shared" si="2"/>
        <v>PT P3194</v>
      </c>
      <c r="E3828" s="1" t="str">
        <f>IFERROR(__xludf.DUMMYFUNCTION("SPLIT(A:A,"" "",TRUE,TRUE)"),"EN")</f>
        <v>EN</v>
      </c>
      <c r="F3828" s="1" t="str">
        <f>IFERROR(__xludf.DUMMYFUNCTION("""COMPUTED_VALUE"""),"P3194")</f>
        <v>P3194</v>
      </c>
      <c r="G3828" s="1">
        <f>IFERROR(__xludf.DUMMYFUNCTION("""COMPUTED_VALUE"""),400.0)</f>
        <v>400</v>
      </c>
    </row>
    <row r="3829">
      <c r="A3829" s="1" t="str">
        <f t="shared" si="1"/>
        <v>EN P4316 206</v>
      </c>
      <c r="C3829" s="1" t="str">
        <f t="shared" si="2"/>
        <v>PT P4316</v>
      </c>
      <c r="E3829" s="1" t="str">
        <f>IFERROR(__xludf.DUMMYFUNCTION("SPLIT(A:A,"" "",TRUE,TRUE)"),"EN")</f>
        <v>EN</v>
      </c>
      <c r="F3829" s="1" t="str">
        <f>IFERROR(__xludf.DUMMYFUNCTION("""COMPUTED_VALUE"""),"P4316")</f>
        <v>P4316</v>
      </c>
      <c r="G3829" s="1">
        <f>IFERROR(__xludf.DUMMYFUNCTION("""COMPUTED_VALUE"""),206.0)</f>
        <v>206</v>
      </c>
    </row>
    <row r="3830">
      <c r="A3830" s="1" t="str">
        <f t="shared" si="1"/>
        <v>EN P4432 292</v>
      </c>
      <c r="C3830" s="1" t="str">
        <f t="shared" si="2"/>
        <v>PT P4432</v>
      </c>
      <c r="E3830" s="1" t="str">
        <f>IFERROR(__xludf.DUMMYFUNCTION("SPLIT(A:A,"" "",TRUE,TRUE)"),"EN")</f>
        <v>EN</v>
      </c>
      <c r="F3830" s="1" t="str">
        <f>IFERROR(__xludf.DUMMYFUNCTION("""COMPUTED_VALUE"""),"P4432")</f>
        <v>P4432</v>
      </c>
      <c r="G3830" s="1">
        <f>IFERROR(__xludf.DUMMYFUNCTION("""COMPUTED_VALUE"""),292.0)</f>
        <v>292</v>
      </c>
    </row>
    <row r="3831">
      <c r="A3831" s="1" t="str">
        <f t="shared" si="1"/>
        <v>EN P2308 68</v>
      </c>
      <c r="C3831" s="1" t="str">
        <f t="shared" si="2"/>
        <v>PT P2308</v>
      </c>
      <c r="E3831" s="1" t="str">
        <f>IFERROR(__xludf.DUMMYFUNCTION("SPLIT(A:A,"" "",TRUE,TRUE)"),"EN")</f>
        <v>EN</v>
      </c>
      <c r="F3831" s="1" t="str">
        <f>IFERROR(__xludf.DUMMYFUNCTION("""COMPUTED_VALUE"""),"P2308")</f>
        <v>P2308</v>
      </c>
      <c r="G3831" s="1">
        <f>IFERROR(__xludf.DUMMYFUNCTION("""COMPUTED_VALUE"""),68.0)</f>
        <v>68</v>
      </c>
    </row>
    <row r="3832">
      <c r="A3832" s="1" t="str">
        <f t="shared" si="1"/>
        <v>EN P3604 390</v>
      </c>
      <c r="C3832" s="1" t="str">
        <f t="shared" si="2"/>
        <v>PT P3604</v>
      </c>
      <c r="E3832" s="1" t="str">
        <f>IFERROR(__xludf.DUMMYFUNCTION("SPLIT(A:A,"" "",TRUE,TRUE)"),"EN")</f>
        <v>EN</v>
      </c>
      <c r="F3832" s="1" t="str">
        <f>IFERROR(__xludf.DUMMYFUNCTION("""COMPUTED_VALUE"""),"P3604")</f>
        <v>P3604</v>
      </c>
      <c r="G3832" s="1">
        <f>IFERROR(__xludf.DUMMYFUNCTION("""COMPUTED_VALUE"""),390.0)</f>
        <v>390</v>
      </c>
    </row>
    <row r="3833">
      <c r="A3833" s="1" t="str">
        <f t="shared" si="1"/>
        <v>EN P5485 239</v>
      </c>
      <c r="C3833" s="1" t="str">
        <f t="shared" si="2"/>
        <v>PT P5485</v>
      </c>
      <c r="E3833" s="1" t="str">
        <f>IFERROR(__xludf.DUMMYFUNCTION("SPLIT(A:A,"" "",TRUE,TRUE)"),"EN")</f>
        <v>EN</v>
      </c>
      <c r="F3833" s="1" t="str">
        <f>IFERROR(__xludf.DUMMYFUNCTION("""COMPUTED_VALUE"""),"P5485")</f>
        <v>P5485</v>
      </c>
      <c r="G3833" s="1">
        <f>IFERROR(__xludf.DUMMYFUNCTION("""COMPUTED_VALUE"""),239.0)</f>
        <v>239</v>
      </c>
    </row>
    <row r="3834">
      <c r="A3834" s="1" t="str">
        <f t="shared" si="1"/>
        <v>EN P68 228</v>
      </c>
      <c r="C3834" s="1" t="str">
        <f t="shared" si="2"/>
        <v>PT P68</v>
      </c>
      <c r="E3834" s="1" t="str">
        <f>IFERROR(__xludf.DUMMYFUNCTION("SPLIT(A:A,"" "",TRUE,TRUE)"),"EN")</f>
        <v>EN</v>
      </c>
      <c r="F3834" s="1" t="str">
        <f>IFERROR(__xludf.DUMMYFUNCTION("""COMPUTED_VALUE"""),"P68")</f>
        <v>P68</v>
      </c>
      <c r="G3834" s="1">
        <f>IFERROR(__xludf.DUMMYFUNCTION("""COMPUTED_VALUE"""),228.0)</f>
        <v>228</v>
      </c>
    </row>
    <row r="3835">
      <c r="A3835" s="1" t="str">
        <f t="shared" si="1"/>
        <v>EN P5046 314</v>
      </c>
      <c r="C3835" s="1" t="str">
        <f t="shared" si="2"/>
        <v>PT P5046</v>
      </c>
      <c r="E3835" s="1" t="str">
        <f>IFERROR(__xludf.DUMMYFUNCTION("SPLIT(A:A,"" "",TRUE,TRUE)"),"EN")</f>
        <v>EN</v>
      </c>
      <c r="F3835" s="1" t="str">
        <f>IFERROR(__xludf.DUMMYFUNCTION("""COMPUTED_VALUE"""),"P5046")</f>
        <v>P5046</v>
      </c>
      <c r="G3835" s="1">
        <f>IFERROR(__xludf.DUMMYFUNCTION("""COMPUTED_VALUE"""),314.0)</f>
        <v>314</v>
      </c>
    </row>
    <row r="3836">
      <c r="A3836" s="1" t="str">
        <f t="shared" si="1"/>
        <v>EN P1926 352</v>
      </c>
      <c r="C3836" s="1" t="str">
        <f t="shared" si="2"/>
        <v>PT P1926</v>
      </c>
      <c r="E3836" s="1" t="str">
        <f>IFERROR(__xludf.DUMMYFUNCTION("SPLIT(A:A,"" "",TRUE,TRUE)"),"EN")</f>
        <v>EN</v>
      </c>
      <c r="F3836" s="1" t="str">
        <f>IFERROR(__xludf.DUMMYFUNCTION("""COMPUTED_VALUE"""),"P1926")</f>
        <v>P1926</v>
      </c>
      <c r="G3836" s="1">
        <f>IFERROR(__xludf.DUMMYFUNCTION("""COMPUTED_VALUE"""),352.0)</f>
        <v>352</v>
      </c>
    </row>
    <row r="3837">
      <c r="A3837" s="1" t="str">
        <f t="shared" si="1"/>
        <v>EN P3695 42</v>
      </c>
      <c r="C3837" s="1" t="str">
        <f t="shared" si="2"/>
        <v>PT P3695</v>
      </c>
      <c r="E3837" s="1" t="str">
        <f>IFERROR(__xludf.DUMMYFUNCTION("SPLIT(A:A,"" "",TRUE,TRUE)"),"EN")</f>
        <v>EN</v>
      </c>
      <c r="F3837" s="1" t="str">
        <f>IFERROR(__xludf.DUMMYFUNCTION("""COMPUTED_VALUE"""),"P3695")</f>
        <v>P3695</v>
      </c>
      <c r="G3837" s="1">
        <f>IFERROR(__xludf.DUMMYFUNCTION("""COMPUTED_VALUE"""),42.0)</f>
        <v>42</v>
      </c>
    </row>
    <row r="3838">
      <c r="A3838" s="1" t="str">
        <f t="shared" si="1"/>
        <v>EN P970 283</v>
      </c>
      <c r="C3838" s="1" t="str">
        <f t="shared" si="2"/>
        <v>PT P970</v>
      </c>
      <c r="E3838" s="1" t="str">
        <f>IFERROR(__xludf.DUMMYFUNCTION("SPLIT(A:A,"" "",TRUE,TRUE)"),"EN")</f>
        <v>EN</v>
      </c>
      <c r="F3838" s="1" t="str">
        <f>IFERROR(__xludf.DUMMYFUNCTION("""COMPUTED_VALUE"""),"P970")</f>
        <v>P970</v>
      </c>
      <c r="G3838" s="1">
        <f>IFERROR(__xludf.DUMMYFUNCTION("""COMPUTED_VALUE"""),283.0)</f>
        <v>283</v>
      </c>
    </row>
    <row r="3839">
      <c r="A3839" s="1" t="str">
        <f t="shared" si="1"/>
        <v>EN P2857 254</v>
      </c>
      <c r="C3839" s="1" t="str">
        <f t="shared" si="2"/>
        <v>PT P2857</v>
      </c>
      <c r="E3839" s="1" t="str">
        <f>IFERROR(__xludf.DUMMYFUNCTION("SPLIT(A:A,"" "",TRUE,TRUE)"),"EN")</f>
        <v>EN</v>
      </c>
      <c r="F3839" s="1" t="str">
        <f>IFERROR(__xludf.DUMMYFUNCTION("""COMPUTED_VALUE"""),"P2857")</f>
        <v>P2857</v>
      </c>
      <c r="G3839" s="1">
        <f>IFERROR(__xludf.DUMMYFUNCTION("""COMPUTED_VALUE"""),254.0)</f>
        <v>254</v>
      </c>
    </row>
    <row r="3840">
      <c r="A3840" s="1" t="str">
        <f t="shared" si="1"/>
        <v>EN P1201 225</v>
      </c>
      <c r="C3840" s="1" t="str">
        <f t="shared" si="2"/>
        <v>PT P1201</v>
      </c>
      <c r="E3840" s="1" t="str">
        <f>IFERROR(__xludf.DUMMYFUNCTION("SPLIT(A:A,"" "",TRUE,TRUE)"),"EN")</f>
        <v>EN</v>
      </c>
      <c r="F3840" s="1" t="str">
        <f>IFERROR(__xludf.DUMMYFUNCTION("""COMPUTED_VALUE"""),"P1201")</f>
        <v>P1201</v>
      </c>
      <c r="G3840" s="1">
        <f>IFERROR(__xludf.DUMMYFUNCTION("""COMPUTED_VALUE"""),225.0)</f>
        <v>225</v>
      </c>
    </row>
    <row r="3841">
      <c r="A3841" s="1" t="str">
        <f t="shared" si="1"/>
        <v>EN P2469 208</v>
      </c>
      <c r="C3841" s="1" t="str">
        <f t="shared" si="2"/>
        <v>PT P2469</v>
      </c>
      <c r="E3841" s="1" t="str">
        <f>IFERROR(__xludf.DUMMYFUNCTION("SPLIT(A:A,"" "",TRUE,TRUE)"),"EN")</f>
        <v>EN</v>
      </c>
      <c r="F3841" s="1" t="str">
        <f>IFERROR(__xludf.DUMMYFUNCTION("""COMPUTED_VALUE"""),"P2469")</f>
        <v>P2469</v>
      </c>
      <c r="G3841" s="1">
        <f>IFERROR(__xludf.DUMMYFUNCTION("""COMPUTED_VALUE"""),208.0)</f>
        <v>208</v>
      </c>
    </row>
    <row r="3842">
      <c r="A3842" s="1" t="str">
        <f t="shared" si="1"/>
        <v>EN P4072 177</v>
      </c>
      <c r="C3842" s="1" t="str">
        <f t="shared" si="2"/>
        <v>PT P4072</v>
      </c>
      <c r="E3842" s="1" t="str">
        <f>IFERROR(__xludf.DUMMYFUNCTION("SPLIT(A:A,"" "",TRUE,TRUE)"),"EN")</f>
        <v>EN</v>
      </c>
      <c r="F3842" s="1" t="str">
        <f>IFERROR(__xludf.DUMMYFUNCTION("""COMPUTED_VALUE"""),"P4072")</f>
        <v>P4072</v>
      </c>
      <c r="G3842" s="1">
        <f>IFERROR(__xludf.DUMMYFUNCTION("""COMPUTED_VALUE"""),177.0)</f>
        <v>177</v>
      </c>
    </row>
    <row r="3843">
      <c r="A3843" s="1" t="str">
        <f t="shared" si="1"/>
        <v>EN P3093 130</v>
      </c>
      <c r="C3843" s="1" t="str">
        <f t="shared" si="2"/>
        <v>PT P3093</v>
      </c>
      <c r="E3843" s="1" t="str">
        <f>IFERROR(__xludf.DUMMYFUNCTION("SPLIT(A:A,"" "",TRUE,TRUE)"),"EN")</f>
        <v>EN</v>
      </c>
      <c r="F3843" s="1" t="str">
        <f>IFERROR(__xludf.DUMMYFUNCTION("""COMPUTED_VALUE"""),"P3093")</f>
        <v>P3093</v>
      </c>
      <c r="G3843" s="1">
        <f>IFERROR(__xludf.DUMMYFUNCTION("""COMPUTED_VALUE"""),130.0)</f>
        <v>130</v>
      </c>
    </row>
    <row r="3844">
      <c r="A3844" s="1" t="str">
        <f t="shared" si="1"/>
        <v>EN P1769 363</v>
      </c>
      <c r="C3844" s="1" t="str">
        <f t="shared" si="2"/>
        <v>PT P1769</v>
      </c>
      <c r="E3844" s="1" t="str">
        <f>IFERROR(__xludf.DUMMYFUNCTION("SPLIT(A:A,"" "",TRUE,TRUE)"),"EN")</f>
        <v>EN</v>
      </c>
      <c r="F3844" s="1" t="str">
        <f>IFERROR(__xludf.DUMMYFUNCTION("""COMPUTED_VALUE"""),"P1769")</f>
        <v>P1769</v>
      </c>
      <c r="G3844" s="1">
        <f>IFERROR(__xludf.DUMMYFUNCTION("""COMPUTED_VALUE"""),363.0)</f>
        <v>363</v>
      </c>
    </row>
    <row r="3845">
      <c r="A3845" s="1" t="str">
        <f t="shared" si="1"/>
        <v>EN P2861 57</v>
      </c>
      <c r="C3845" s="1" t="str">
        <f t="shared" si="2"/>
        <v>PT P2861</v>
      </c>
      <c r="E3845" s="1" t="str">
        <f>IFERROR(__xludf.DUMMYFUNCTION("SPLIT(A:A,"" "",TRUE,TRUE)"),"EN")</f>
        <v>EN</v>
      </c>
      <c r="F3845" s="1" t="str">
        <f>IFERROR(__xludf.DUMMYFUNCTION("""COMPUTED_VALUE"""),"P2861")</f>
        <v>P2861</v>
      </c>
      <c r="G3845" s="1">
        <f>IFERROR(__xludf.DUMMYFUNCTION("""COMPUTED_VALUE"""),57.0)</f>
        <v>57</v>
      </c>
    </row>
    <row r="3846">
      <c r="A3846" s="1" t="str">
        <f t="shared" si="1"/>
        <v>EN P2603 175</v>
      </c>
      <c r="C3846" s="1" t="str">
        <f t="shared" si="2"/>
        <v>PT P2603</v>
      </c>
      <c r="E3846" s="1" t="str">
        <f>IFERROR(__xludf.DUMMYFUNCTION("SPLIT(A:A,"" "",TRUE,TRUE)"),"EN")</f>
        <v>EN</v>
      </c>
      <c r="F3846" s="1" t="str">
        <f>IFERROR(__xludf.DUMMYFUNCTION("""COMPUTED_VALUE"""),"P2603")</f>
        <v>P2603</v>
      </c>
      <c r="G3846" s="1">
        <f>IFERROR(__xludf.DUMMYFUNCTION("""COMPUTED_VALUE"""),175.0)</f>
        <v>175</v>
      </c>
    </row>
    <row r="3847">
      <c r="A3847" s="1" t="str">
        <f t="shared" si="1"/>
        <v>EN P4130 22</v>
      </c>
      <c r="C3847" s="1" t="str">
        <f t="shared" si="2"/>
        <v>PT P4130</v>
      </c>
      <c r="E3847" s="1" t="str">
        <f>IFERROR(__xludf.DUMMYFUNCTION("SPLIT(A:A,"" "",TRUE,TRUE)"),"EN")</f>
        <v>EN</v>
      </c>
      <c r="F3847" s="1" t="str">
        <f>IFERROR(__xludf.DUMMYFUNCTION("""COMPUTED_VALUE"""),"P4130")</f>
        <v>P4130</v>
      </c>
      <c r="G3847" s="1">
        <f>IFERROR(__xludf.DUMMYFUNCTION("""COMPUTED_VALUE"""),22.0)</f>
        <v>22</v>
      </c>
    </row>
    <row r="3848">
      <c r="A3848" s="1" t="str">
        <f t="shared" si="1"/>
        <v>EN P158 301</v>
      </c>
      <c r="C3848" s="1" t="str">
        <f t="shared" si="2"/>
        <v>PT P158</v>
      </c>
      <c r="E3848" s="1" t="str">
        <f>IFERROR(__xludf.DUMMYFUNCTION("SPLIT(A:A,"" "",TRUE,TRUE)"),"EN")</f>
        <v>EN</v>
      </c>
      <c r="F3848" s="1" t="str">
        <f>IFERROR(__xludf.DUMMYFUNCTION("""COMPUTED_VALUE"""),"P158")</f>
        <v>P158</v>
      </c>
      <c r="G3848" s="1">
        <f>IFERROR(__xludf.DUMMYFUNCTION("""COMPUTED_VALUE"""),301.0)</f>
        <v>301</v>
      </c>
    </row>
    <row r="3849">
      <c r="A3849" s="1" t="str">
        <f t="shared" si="1"/>
        <v>EN P2862 131</v>
      </c>
      <c r="C3849" s="1" t="str">
        <f t="shared" si="2"/>
        <v>PT P2862</v>
      </c>
      <c r="E3849" s="1" t="str">
        <f>IFERROR(__xludf.DUMMYFUNCTION("SPLIT(A:A,"" "",TRUE,TRUE)"),"EN")</f>
        <v>EN</v>
      </c>
      <c r="F3849" s="1" t="str">
        <f>IFERROR(__xludf.DUMMYFUNCTION("""COMPUTED_VALUE"""),"P2862")</f>
        <v>P2862</v>
      </c>
      <c r="G3849" s="1">
        <f>IFERROR(__xludf.DUMMYFUNCTION("""COMPUTED_VALUE"""),131.0)</f>
        <v>131</v>
      </c>
    </row>
    <row r="3850">
      <c r="A3850" s="1" t="str">
        <f t="shared" si="1"/>
        <v>EN P1973 8</v>
      </c>
      <c r="C3850" s="1" t="str">
        <f t="shared" si="2"/>
        <v>PT P1973</v>
      </c>
      <c r="E3850" s="1" t="str">
        <f>IFERROR(__xludf.DUMMYFUNCTION("SPLIT(A:A,"" "",TRUE,TRUE)"),"EN")</f>
        <v>EN</v>
      </c>
      <c r="F3850" s="1" t="str">
        <f>IFERROR(__xludf.DUMMYFUNCTION("""COMPUTED_VALUE"""),"P1973")</f>
        <v>P1973</v>
      </c>
      <c r="G3850" s="1">
        <f>IFERROR(__xludf.DUMMYFUNCTION("""COMPUTED_VALUE"""),8.0)</f>
        <v>8</v>
      </c>
    </row>
    <row r="3851">
      <c r="A3851" s="1" t="str">
        <f t="shared" si="1"/>
        <v>EN P1503 286</v>
      </c>
      <c r="C3851" s="1" t="str">
        <f t="shared" si="2"/>
        <v>PT P1503</v>
      </c>
      <c r="E3851" s="1" t="str">
        <f>IFERROR(__xludf.DUMMYFUNCTION("SPLIT(A:A,"" "",TRUE,TRUE)"),"EN")</f>
        <v>EN</v>
      </c>
      <c r="F3851" s="1" t="str">
        <f>IFERROR(__xludf.DUMMYFUNCTION("""COMPUTED_VALUE"""),"P1503")</f>
        <v>P1503</v>
      </c>
      <c r="G3851" s="1">
        <f>IFERROR(__xludf.DUMMYFUNCTION("""COMPUTED_VALUE"""),286.0)</f>
        <v>286</v>
      </c>
    </row>
    <row r="3852">
      <c r="A3852" s="1" t="str">
        <f t="shared" si="1"/>
        <v>EN P4471 268</v>
      </c>
      <c r="C3852" s="1" t="str">
        <f t="shared" si="2"/>
        <v>PT P4471</v>
      </c>
      <c r="E3852" s="1" t="str">
        <f>IFERROR(__xludf.DUMMYFUNCTION("SPLIT(A:A,"" "",TRUE,TRUE)"),"EN")</f>
        <v>EN</v>
      </c>
      <c r="F3852" s="1" t="str">
        <f>IFERROR(__xludf.DUMMYFUNCTION("""COMPUTED_VALUE"""),"P4471")</f>
        <v>P4471</v>
      </c>
      <c r="G3852" s="1">
        <f>IFERROR(__xludf.DUMMYFUNCTION("""COMPUTED_VALUE"""),268.0)</f>
        <v>268</v>
      </c>
    </row>
    <row r="3853">
      <c r="A3853" s="1" t="str">
        <f t="shared" si="1"/>
        <v>EN P5625 19</v>
      </c>
      <c r="C3853" s="1" t="str">
        <f t="shared" si="2"/>
        <v>PT P5625</v>
      </c>
      <c r="E3853" s="1" t="str">
        <f>IFERROR(__xludf.DUMMYFUNCTION("SPLIT(A:A,"" "",TRUE,TRUE)"),"EN")</f>
        <v>EN</v>
      </c>
      <c r="F3853" s="1" t="str">
        <f>IFERROR(__xludf.DUMMYFUNCTION("""COMPUTED_VALUE"""),"P5625")</f>
        <v>P5625</v>
      </c>
      <c r="G3853" s="1">
        <f>IFERROR(__xludf.DUMMYFUNCTION("""COMPUTED_VALUE"""),19.0)</f>
        <v>19</v>
      </c>
    </row>
    <row r="3854">
      <c r="A3854" s="1" t="str">
        <f t="shared" si="1"/>
        <v>EN P2370 331</v>
      </c>
      <c r="C3854" s="1" t="str">
        <f t="shared" si="2"/>
        <v>PT P2370</v>
      </c>
      <c r="E3854" s="1" t="str">
        <f>IFERROR(__xludf.DUMMYFUNCTION("SPLIT(A:A,"" "",TRUE,TRUE)"),"EN")</f>
        <v>EN</v>
      </c>
      <c r="F3854" s="1" t="str">
        <f>IFERROR(__xludf.DUMMYFUNCTION("""COMPUTED_VALUE"""),"P2370")</f>
        <v>P2370</v>
      </c>
      <c r="G3854" s="1">
        <f>IFERROR(__xludf.DUMMYFUNCTION("""COMPUTED_VALUE"""),331.0)</f>
        <v>331</v>
      </c>
    </row>
    <row r="3855">
      <c r="A3855" s="1" t="str">
        <f t="shared" si="1"/>
        <v>EN P5764 127</v>
      </c>
      <c r="C3855" s="1" t="str">
        <f t="shared" si="2"/>
        <v>PT P5764</v>
      </c>
      <c r="E3855" s="1" t="str">
        <f>IFERROR(__xludf.DUMMYFUNCTION("SPLIT(A:A,"" "",TRUE,TRUE)"),"EN")</f>
        <v>EN</v>
      </c>
      <c r="F3855" s="1" t="str">
        <f>IFERROR(__xludf.DUMMYFUNCTION("""COMPUTED_VALUE"""),"P5764")</f>
        <v>P5764</v>
      </c>
      <c r="G3855" s="1">
        <f>IFERROR(__xludf.DUMMYFUNCTION("""COMPUTED_VALUE"""),127.0)</f>
        <v>127</v>
      </c>
    </row>
    <row r="3856">
      <c r="A3856" s="1" t="str">
        <f t="shared" si="1"/>
        <v>EN P3099 75</v>
      </c>
      <c r="C3856" s="1" t="str">
        <f t="shared" si="2"/>
        <v>PT P3099</v>
      </c>
      <c r="E3856" s="1" t="str">
        <f>IFERROR(__xludf.DUMMYFUNCTION("SPLIT(A:A,"" "",TRUE,TRUE)"),"EN")</f>
        <v>EN</v>
      </c>
      <c r="F3856" s="1" t="str">
        <f>IFERROR(__xludf.DUMMYFUNCTION("""COMPUTED_VALUE"""),"P3099")</f>
        <v>P3099</v>
      </c>
      <c r="G3856" s="1">
        <f>IFERROR(__xludf.DUMMYFUNCTION("""COMPUTED_VALUE"""),75.0)</f>
        <v>75</v>
      </c>
    </row>
    <row r="3857">
      <c r="A3857" s="1" t="str">
        <f t="shared" si="1"/>
        <v>EN P706 156</v>
      </c>
      <c r="C3857" s="1" t="str">
        <f t="shared" si="2"/>
        <v>PT P706</v>
      </c>
      <c r="E3857" s="1" t="str">
        <f>IFERROR(__xludf.DUMMYFUNCTION("SPLIT(A:A,"" "",TRUE,TRUE)"),"EN")</f>
        <v>EN</v>
      </c>
      <c r="F3857" s="1" t="str">
        <f>IFERROR(__xludf.DUMMYFUNCTION("""COMPUTED_VALUE"""),"P706")</f>
        <v>P706</v>
      </c>
      <c r="G3857" s="1">
        <f>IFERROR(__xludf.DUMMYFUNCTION("""COMPUTED_VALUE"""),156.0)</f>
        <v>156</v>
      </c>
    </row>
    <row r="3858">
      <c r="A3858" s="1" t="str">
        <f t="shared" si="1"/>
        <v>EN P5672 230</v>
      </c>
      <c r="C3858" s="1" t="str">
        <f t="shared" si="2"/>
        <v>PT P5672</v>
      </c>
      <c r="E3858" s="1" t="str">
        <f>IFERROR(__xludf.DUMMYFUNCTION("SPLIT(A:A,"" "",TRUE,TRUE)"),"EN")</f>
        <v>EN</v>
      </c>
      <c r="F3858" s="1" t="str">
        <f>IFERROR(__xludf.DUMMYFUNCTION("""COMPUTED_VALUE"""),"P5672")</f>
        <v>P5672</v>
      </c>
      <c r="G3858" s="1">
        <f>IFERROR(__xludf.DUMMYFUNCTION("""COMPUTED_VALUE"""),230.0)</f>
        <v>230</v>
      </c>
    </row>
    <row r="3859">
      <c r="A3859" s="1" t="str">
        <f t="shared" si="1"/>
        <v>EN P1044 211</v>
      </c>
      <c r="C3859" s="1" t="str">
        <f t="shared" si="2"/>
        <v>PT P1044</v>
      </c>
      <c r="E3859" s="1" t="str">
        <f>IFERROR(__xludf.DUMMYFUNCTION("SPLIT(A:A,"" "",TRUE,TRUE)"),"EN")</f>
        <v>EN</v>
      </c>
      <c r="F3859" s="1" t="str">
        <f>IFERROR(__xludf.DUMMYFUNCTION("""COMPUTED_VALUE"""),"P1044")</f>
        <v>P1044</v>
      </c>
      <c r="G3859" s="1">
        <f>IFERROR(__xludf.DUMMYFUNCTION("""COMPUTED_VALUE"""),211.0)</f>
        <v>211</v>
      </c>
    </row>
    <row r="3860">
      <c r="A3860" s="1" t="str">
        <f t="shared" si="1"/>
        <v>EN P5102 117</v>
      </c>
      <c r="C3860" s="1" t="str">
        <f t="shared" si="2"/>
        <v>PT P5102</v>
      </c>
      <c r="E3860" s="1" t="str">
        <f>IFERROR(__xludf.DUMMYFUNCTION("SPLIT(A:A,"" "",TRUE,TRUE)"),"EN")</f>
        <v>EN</v>
      </c>
      <c r="F3860" s="1" t="str">
        <f>IFERROR(__xludf.DUMMYFUNCTION("""COMPUTED_VALUE"""),"P5102")</f>
        <v>P5102</v>
      </c>
      <c r="G3860" s="1">
        <f>IFERROR(__xludf.DUMMYFUNCTION("""COMPUTED_VALUE"""),117.0)</f>
        <v>117</v>
      </c>
    </row>
    <row r="3861">
      <c r="A3861" s="1" t="str">
        <f t="shared" si="1"/>
        <v>EN P4044 352</v>
      </c>
      <c r="C3861" s="1" t="str">
        <f t="shared" si="2"/>
        <v>PT P4044</v>
      </c>
      <c r="E3861" s="1" t="str">
        <f>IFERROR(__xludf.DUMMYFUNCTION("SPLIT(A:A,"" "",TRUE,TRUE)"),"EN")</f>
        <v>EN</v>
      </c>
      <c r="F3861" s="1" t="str">
        <f>IFERROR(__xludf.DUMMYFUNCTION("""COMPUTED_VALUE"""),"P4044")</f>
        <v>P4044</v>
      </c>
      <c r="G3861" s="1">
        <f>IFERROR(__xludf.DUMMYFUNCTION("""COMPUTED_VALUE"""),352.0)</f>
        <v>352</v>
      </c>
    </row>
    <row r="3862">
      <c r="A3862" s="1" t="str">
        <f t="shared" si="1"/>
        <v>EN P3761 320</v>
      </c>
      <c r="C3862" s="1" t="str">
        <f t="shared" si="2"/>
        <v>PT P3761</v>
      </c>
      <c r="E3862" s="1" t="str">
        <f>IFERROR(__xludf.DUMMYFUNCTION("SPLIT(A:A,"" "",TRUE,TRUE)"),"EN")</f>
        <v>EN</v>
      </c>
      <c r="F3862" s="1" t="str">
        <f>IFERROR(__xludf.DUMMYFUNCTION("""COMPUTED_VALUE"""),"P3761")</f>
        <v>P3761</v>
      </c>
      <c r="G3862" s="1">
        <f>IFERROR(__xludf.DUMMYFUNCTION("""COMPUTED_VALUE"""),320.0)</f>
        <v>320</v>
      </c>
    </row>
    <row r="3863">
      <c r="A3863" s="1" t="str">
        <f t="shared" si="1"/>
        <v>EN P2752 118</v>
      </c>
      <c r="C3863" s="1" t="str">
        <f t="shared" si="2"/>
        <v>PT P2752</v>
      </c>
      <c r="E3863" s="1" t="str">
        <f>IFERROR(__xludf.DUMMYFUNCTION("SPLIT(A:A,"" "",TRUE,TRUE)"),"EN")</f>
        <v>EN</v>
      </c>
      <c r="F3863" s="1" t="str">
        <f>IFERROR(__xludf.DUMMYFUNCTION("""COMPUTED_VALUE"""),"P2752")</f>
        <v>P2752</v>
      </c>
      <c r="G3863" s="1">
        <f>IFERROR(__xludf.DUMMYFUNCTION("""COMPUTED_VALUE"""),118.0)</f>
        <v>118</v>
      </c>
    </row>
    <row r="3864">
      <c r="A3864" s="1" t="str">
        <f t="shared" si="1"/>
        <v>EN P2098 98</v>
      </c>
      <c r="C3864" s="1" t="str">
        <f t="shared" si="2"/>
        <v>PT P2098</v>
      </c>
      <c r="E3864" s="1" t="str">
        <f>IFERROR(__xludf.DUMMYFUNCTION("SPLIT(A:A,"" "",TRUE,TRUE)"),"EN")</f>
        <v>EN</v>
      </c>
      <c r="F3864" s="1" t="str">
        <f>IFERROR(__xludf.DUMMYFUNCTION("""COMPUTED_VALUE"""),"P2098")</f>
        <v>P2098</v>
      </c>
      <c r="G3864" s="1">
        <f>IFERROR(__xludf.DUMMYFUNCTION("""COMPUTED_VALUE"""),98.0)</f>
        <v>98</v>
      </c>
    </row>
    <row r="3865">
      <c r="A3865" s="1" t="str">
        <f t="shared" si="1"/>
        <v>EN P3893 291</v>
      </c>
      <c r="C3865" s="1" t="str">
        <f t="shared" si="2"/>
        <v>PT P3893</v>
      </c>
      <c r="E3865" s="1" t="str">
        <f>IFERROR(__xludf.DUMMYFUNCTION("SPLIT(A:A,"" "",TRUE,TRUE)"),"EN")</f>
        <v>EN</v>
      </c>
      <c r="F3865" s="1" t="str">
        <f>IFERROR(__xludf.DUMMYFUNCTION("""COMPUTED_VALUE"""),"P3893")</f>
        <v>P3893</v>
      </c>
      <c r="G3865" s="1">
        <f>IFERROR(__xludf.DUMMYFUNCTION("""COMPUTED_VALUE"""),291.0)</f>
        <v>291</v>
      </c>
    </row>
    <row r="3866">
      <c r="A3866" s="1" t="str">
        <f t="shared" si="1"/>
        <v>EN P2814 330</v>
      </c>
      <c r="C3866" s="1" t="str">
        <f t="shared" si="2"/>
        <v>PT P2814</v>
      </c>
      <c r="E3866" s="1" t="str">
        <f>IFERROR(__xludf.DUMMYFUNCTION("SPLIT(A:A,"" "",TRUE,TRUE)"),"EN")</f>
        <v>EN</v>
      </c>
      <c r="F3866" s="1" t="str">
        <f>IFERROR(__xludf.DUMMYFUNCTION("""COMPUTED_VALUE"""),"P2814")</f>
        <v>P2814</v>
      </c>
      <c r="G3866" s="1">
        <f>IFERROR(__xludf.DUMMYFUNCTION("""COMPUTED_VALUE"""),330.0)</f>
        <v>330</v>
      </c>
    </row>
    <row r="3867">
      <c r="A3867" s="1" t="str">
        <f t="shared" si="1"/>
        <v>EN P2404 337</v>
      </c>
      <c r="C3867" s="1" t="str">
        <f t="shared" si="2"/>
        <v>PT P2404</v>
      </c>
      <c r="E3867" s="1" t="str">
        <f>IFERROR(__xludf.DUMMYFUNCTION("SPLIT(A:A,"" "",TRUE,TRUE)"),"EN")</f>
        <v>EN</v>
      </c>
      <c r="F3867" s="1" t="str">
        <f>IFERROR(__xludf.DUMMYFUNCTION("""COMPUTED_VALUE"""),"P2404")</f>
        <v>P2404</v>
      </c>
      <c r="G3867" s="1">
        <f>IFERROR(__xludf.DUMMYFUNCTION("""COMPUTED_VALUE"""),337.0)</f>
        <v>337</v>
      </c>
    </row>
    <row r="3868">
      <c r="A3868" s="1" t="str">
        <f t="shared" si="1"/>
        <v>EN P2982 16</v>
      </c>
      <c r="C3868" s="1" t="str">
        <f t="shared" si="2"/>
        <v>PT P2982</v>
      </c>
      <c r="E3868" s="1" t="str">
        <f>IFERROR(__xludf.DUMMYFUNCTION("SPLIT(A:A,"" "",TRUE,TRUE)"),"EN")</f>
        <v>EN</v>
      </c>
      <c r="F3868" s="1" t="str">
        <f>IFERROR(__xludf.DUMMYFUNCTION("""COMPUTED_VALUE"""),"P2982")</f>
        <v>P2982</v>
      </c>
      <c r="G3868" s="1">
        <f>IFERROR(__xludf.DUMMYFUNCTION("""COMPUTED_VALUE"""),16.0)</f>
        <v>16</v>
      </c>
    </row>
    <row r="3869">
      <c r="A3869" s="1" t="str">
        <f t="shared" si="1"/>
        <v>EN P3395 171</v>
      </c>
      <c r="C3869" s="1" t="str">
        <f t="shared" si="2"/>
        <v>PT P3395</v>
      </c>
      <c r="E3869" s="1" t="str">
        <f>IFERROR(__xludf.DUMMYFUNCTION("SPLIT(A:A,"" "",TRUE,TRUE)"),"EN")</f>
        <v>EN</v>
      </c>
      <c r="F3869" s="1" t="str">
        <f>IFERROR(__xludf.DUMMYFUNCTION("""COMPUTED_VALUE"""),"P3395")</f>
        <v>P3395</v>
      </c>
      <c r="G3869" s="1">
        <f>IFERROR(__xludf.DUMMYFUNCTION("""COMPUTED_VALUE"""),171.0)</f>
        <v>171</v>
      </c>
    </row>
    <row r="3870">
      <c r="A3870" s="1" t="str">
        <f t="shared" si="1"/>
        <v>EN P1662 147</v>
      </c>
      <c r="C3870" s="1" t="str">
        <f t="shared" si="2"/>
        <v>PT P1662</v>
      </c>
      <c r="E3870" s="1" t="str">
        <f>IFERROR(__xludf.DUMMYFUNCTION("SPLIT(A:A,"" "",TRUE,TRUE)"),"EN")</f>
        <v>EN</v>
      </c>
      <c r="F3870" s="1" t="str">
        <f>IFERROR(__xludf.DUMMYFUNCTION("""COMPUTED_VALUE"""),"P1662")</f>
        <v>P1662</v>
      </c>
      <c r="G3870" s="1">
        <f>IFERROR(__xludf.DUMMYFUNCTION("""COMPUTED_VALUE"""),147.0)</f>
        <v>147</v>
      </c>
    </row>
    <row r="3871">
      <c r="A3871" s="1" t="str">
        <f t="shared" si="1"/>
        <v>EN P3015 206</v>
      </c>
      <c r="C3871" s="1" t="str">
        <f t="shared" si="2"/>
        <v>PT P3015</v>
      </c>
      <c r="E3871" s="1" t="str">
        <f>IFERROR(__xludf.DUMMYFUNCTION("SPLIT(A:A,"" "",TRUE,TRUE)"),"EN")</f>
        <v>EN</v>
      </c>
      <c r="F3871" s="1" t="str">
        <f>IFERROR(__xludf.DUMMYFUNCTION("""COMPUTED_VALUE"""),"P3015")</f>
        <v>P3015</v>
      </c>
      <c r="G3871" s="1">
        <f>IFERROR(__xludf.DUMMYFUNCTION("""COMPUTED_VALUE"""),206.0)</f>
        <v>206</v>
      </c>
    </row>
    <row r="3872">
      <c r="A3872" s="1" t="str">
        <f t="shared" si="1"/>
        <v>EN P322 36</v>
      </c>
      <c r="C3872" s="1" t="str">
        <f t="shared" si="2"/>
        <v>PT P322</v>
      </c>
      <c r="E3872" s="1" t="str">
        <f>IFERROR(__xludf.DUMMYFUNCTION("SPLIT(A:A,"" "",TRUE,TRUE)"),"EN")</f>
        <v>EN</v>
      </c>
      <c r="F3872" s="1" t="str">
        <f>IFERROR(__xludf.DUMMYFUNCTION("""COMPUTED_VALUE"""),"P322")</f>
        <v>P322</v>
      </c>
      <c r="G3872" s="1">
        <f>IFERROR(__xludf.DUMMYFUNCTION("""COMPUTED_VALUE"""),36.0)</f>
        <v>36</v>
      </c>
    </row>
    <row r="3873">
      <c r="A3873" s="1" t="str">
        <f t="shared" si="1"/>
        <v>EN P4038 120</v>
      </c>
      <c r="C3873" s="1" t="str">
        <f t="shared" si="2"/>
        <v>PT P4038</v>
      </c>
      <c r="E3873" s="1" t="str">
        <f>IFERROR(__xludf.DUMMYFUNCTION("SPLIT(A:A,"" "",TRUE,TRUE)"),"EN")</f>
        <v>EN</v>
      </c>
      <c r="F3873" s="1" t="str">
        <f>IFERROR(__xludf.DUMMYFUNCTION("""COMPUTED_VALUE"""),"P4038")</f>
        <v>P4038</v>
      </c>
      <c r="G3873" s="1">
        <f>IFERROR(__xludf.DUMMYFUNCTION("""COMPUTED_VALUE"""),120.0)</f>
        <v>120</v>
      </c>
    </row>
    <row r="3874">
      <c r="A3874" s="1" t="str">
        <f t="shared" si="1"/>
        <v>EN P5810 197</v>
      </c>
      <c r="C3874" s="1" t="str">
        <f t="shared" si="2"/>
        <v>PT P5810</v>
      </c>
      <c r="E3874" s="1" t="str">
        <f>IFERROR(__xludf.DUMMYFUNCTION("SPLIT(A:A,"" "",TRUE,TRUE)"),"EN")</f>
        <v>EN</v>
      </c>
      <c r="F3874" s="1" t="str">
        <f>IFERROR(__xludf.DUMMYFUNCTION("""COMPUTED_VALUE"""),"P5810")</f>
        <v>P5810</v>
      </c>
      <c r="G3874" s="1">
        <f>IFERROR(__xludf.DUMMYFUNCTION("""COMPUTED_VALUE"""),197.0)</f>
        <v>197</v>
      </c>
    </row>
    <row r="3875">
      <c r="A3875" s="1" t="str">
        <f t="shared" si="1"/>
        <v>EN P2031 91</v>
      </c>
      <c r="C3875" s="1" t="str">
        <f t="shared" si="2"/>
        <v>PT P2031</v>
      </c>
      <c r="E3875" s="1" t="str">
        <f>IFERROR(__xludf.DUMMYFUNCTION("SPLIT(A:A,"" "",TRUE,TRUE)"),"EN")</f>
        <v>EN</v>
      </c>
      <c r="F3875" s="1" t="str">
        <f>IFERROR(__xludf.DUMMYFUNCTION("""COMPUTED_VALUE"""),"P2031")</f>
        <v>P2031</v>
      </c>
      <c r="G3875" s="1">
        <f>IFERROR(__xludf.DUMMYFUNCTION("""COMPUTED_VALUE"""),91.0)</f>
        <v>91</v>
      </c>
    </row>
    <row r="3876">
      <c r="A3876" s="1" t="str">
        <f t="shared" si="1"/>
        <v>EN P4769 371</v>
      </c>
      <c r="C3876" s="1" t="str">
        <f t="shared" si="2"/>
        <v>PT P4769</v>
      </c>
      <c r="E3876" s="1" t="str">
        <f>IFERROR(__xludf.DUMMYFUNCTION("SPLIT(A:A,"" "",TRUE,TRUE)"),"EN")</f>
        <v>EN</v>
      </c>
      <c r="F3876" s="1" t="str">
        <f>IFERROR(__xludf.DUMMYFUNCTION("""COMPUTED_VALUE"""),"P4769")</f>
        <v>P4769</v>
      </c>
      <c r="G3876" s="1">
        <f>IFERROR(__xludf.DUMMYFUNCTION("""COMPUTED_VALUE"""),371.0)</f>
        <v>371</v>
      </c>
    </row>
    <row r="3877">
      <c r="A3877" s="1" t="str">
        <f t="shared" si="1"/>
        <v>EN P3678 345</v>
      </c>
      <c r="C3877" s="1" t="str">
        <f t="shared" si="2"/>
        <v>PT P3678</v>
      </c>
      <c r="E3877" s="1" t="str">
        <f>IFERROR(__xludf.DUMMYFUNCTION("SPLIT(A:A,"" "",TRUE,TRUE)"),"EN")</f>
        <v>EN</v>
      </c>
      <c r="F3877" s="1" t="str">
        <f>IFERROR(__xludf.DUMMYFUNCTION("""COMPUTED_VALUE"""),"P3678")</f>
        <v>P3678</v>
      </c>
      <c r="G3877" s="1">
        <f>IFERROR(__xludf.DUMMYFUNCTION("""COMPUTED_VALUE"""),345.0)</f>
        <v>345</v>
      </c>
    </row>
    <row r="3878">
      <c r="A3878" s="1" t="str">
        <f t="shared" si="1"/>
        <v>EN P4190 332</v>
      </c>
      <c r="C3878" s="1" t="str">
        <f t="shared" si="2"/>
        <v>PT P4190</v>
      </c>
      <c r="E3878" s="1" t="str">
        <f>IFERROR(__xludf.DUMMYFUNCTION("SPLIT(A:A,"" "",TRUE,TRUE)"),"EN")</f>
        <v>EN</v>
      </c>
      <c r="F3878" s="1" t="str">
        <f>IFERROR(__xludf.DUMMYFUNCTION("""COMPUTED_VALUE"""),"P4190")</f>
        <v>P4190</v>
      </c>
      <c r="G3878" s="1">
        <f>IFERROR(__xludf.DUMMYFUNCTION("""COMPUTED_VALUE"""),332.0)</f>
        <v>332</v>
      </c>
    </row>
    <row r="3879">
      <c r="A3879" s="1" t="str">
        <f t="shared" si="1"/>
        <v>EN P2257 222</v>
      </c>
      <c r="C3879" s="1" t="str">
        <f t="shared" si="2"/>
        <v>PT P2257</v>
      </c>
      <c r="E3879" s="1" t="str">
        <f>IFERROR(__xludf.DUMMYFUNCTION("SPLIT(A:A,"" "",TRUE,TRUE)"),"EN")</f>
        <v>EN</v>
      </c>
      <c r="F3879" s="1" t="str">
        <f>IFERROR(__xludf.DUMMYFUNCTION("""COMPUTED_VALUE"""),"P2257")</f>
        <v>P2257</v>
      </c>
      <c r="G3879" s="1">
        <f>IFERROR(__xludf.DUMMYFUNCTION("""COMPUTED_VALUE"""),222.0)</f>
        <v>222</v>
      </c>
    </row>
    <row r="3880">
      <c r="A3880" s="1" t="str">
        <f t="shared" si="1"/>
        <v>EN P3307 2</v>
      </c>
      <c r="C3880" s="1" t="str">
        <f t="shared" si="2"/>
        <v>PT P3307</v>
      </c>
      <c r="E3880" s="1" t="str">
        <f>IFERROR(__xludf.DUMMYFUNCTION("SPLIT(A:A,"" "",TRUE,TRUE)"),"EN")</f>
        <v>EN</v>
      </c>
      <c r="F3880" s="1" t="str">
        <f>IFERROR(__xludf.DUMMYFUNCTION("""COMPUTED_VALUE"""),"P3307")</f>
        <v>P3307</v>
      </c>
      <c r="G3880" s="1">
        <f>IFERROR(__xludf.DUMMYFUNCTION("""COMPUTED_VALUE"""),2.0)</f>
        <v>2</v>
      </c>
    </row>
    <row r="3881">
      <c r="A3881" s="1" t="str">
        <f t="shared" si="1"/>
        <v>EN P361 70</v>
      </c>
      <c r="C3881" s="1" t="str">
        <f t="shared" si="2"/>
        <v>PT P361</v>
      </c>
      <c r="E3881" s="1" t="str">
        <f>IFERROR(__xludf.DUMMYFUNCTION("SPLIT(A:A,"" "",TRUE,TRUE)"),"EN")</f>
        <v>EN</v>
      </c>
      <c r="F3881" s="1" t="str">
        <f>IFERROR(__xludf.DUMMYFUNCTION("""COMPUTED_VALUE"""),"P361")</f>
        <v>P361</v>
      </c>
      <c r="G3881" s="1">
        <f>IFERROR(__xludf.DUMMYFUNCTION("""COMPUTED_VALUE"""),70.0)</f>
        <v>70</v>
      </c>
    </row>
    <row r="3882">
      <c r="A3882" s="1" t="str">
        <f t="shared" si="1"/>
        <v>EN P5246 116</v>
      </c>
      <c r="C3882" s="1" t="str">
        <f t="shared" si="2"/>
        <v>PT P5246</v>
      </c>
      <c r="E3882" s="1" t="str">
        <f>IFERROR(__xludf.DUMMYFUNCTION("SPLIT(A:A,"" "",TRUE,TRUE)"),"EN")</f>
        <v>EN</v>
      </c>
      <c r="F3882" s="1" t="str">
        <f>IFERROR(__xludf.DUMMYFUNCTION("""COMPUTED_VALUE"""),"P5246")</f>
        <v>P5246</v>
      </c>
      <c r="G3882" s="1">
        <f>IFERROR(__xludf.DUMMYFUNCTION("""COMPUTED_VALUE"""),116.0)</f>
        <v>116</v>
      </c>
    </row>
    <row r="3883">
      <c r="A3883" s="1" t="str">
        <f t="shared" si="1"/>
        <v>EN P742 268</v>
      </c>
      <c r="C3883" s="1" t="str">
        <f t="shared" si="2"/>
        <v>PT P742</v>
      </c>
      <c r="E3883" s="1" t="str">
        <f>IFERROR(__xludf.DUMMYFUNCTION("SPLIT(A:A,"" "",TRUE,TRUE)"),"EN")</f>
        <v>EN</v>
      </c>
      <c r="F3883" s="1" t="str">
        <f>IFERROR(__xludf.DUMMYFUNCTION("""COMPUTED_VALUE"""),"P742")</f>
        <v>P742</v>
      </c>
      <c r="G3883" s="1">
        <f>IFERROR(__xludf.DUMMYFUNCTION("""COMPUTED_VALUE"""),268.0)</f>
        <v>268</v>
      </c>
    </row>
    <row r="3884">
      <c r="A3884" s="1" t="str">
        <f t="shared" si="1"/>
        <v>EN P4691 361</v>
      </c>
      <c r="C3884" s="1" t="str">
        <f t="shared" si="2"/>
        <v>PT P4691</v>
      </c>
      <c r="E3884" s="1" t="str">
        <f>IFERROR(__xludf.DUMMYFUNCTION("SPLIT(A:A,"" "",TRUE,TRUE)"),"EN")</f>
        <v>EN</v>
      </c>
      <c r="F3884" s="1" t="str">
        <f>IFERROR(__xludf.DUMMYFUNCTION("""COMPUTED_VALUE"""),"P4691")</f>
        <v>P4691</v>
      </c>
      <c r="G3884" s="1">
        <f>IFERROR(__xludf.DUMMYFUNCTION("""COMPUTED_VALUE"""),361.0)</f>
        <v>361</v>
      </c>
    </row>
    <row r="3885">
      <c r="A3885" s="1" t="str">
        <f t="shared" si="1"/>
        <v>EN P638 205</v>
      </c>
      <c r="C3885" s="1" t="str">
        <f t="shared" si="2"/>
        <v>PT P638</v>
      </c>
      <c r="E3885" s="1" t="str">
        <f>IFERROR(__xludf.DUMMYFUNCTION("SPLIT(A:A,"" "",TRUE,TRUE)"),"EN")</f>
        <v>EN</v>
      </c>
      <c r="F3885" s="1" t="str">
        <f>IFERROR(__xludf.DUMMYFUNCTION("""COMPUTED_VALUE"""),"P638")</f>
        <v>P638</v>
      </c>
      <c r="G3885" s="1">
        <f>IFERROR(__xludf.DUMMYFUNCTION("""COMPUTED_VALUE"""),205.0)</f>
        <v>205</v>
      </c>
    </row>
    <row r="3886">
      <c r="A3886" s="1" t="str">
        <f t="shared" si="1"/>
        <v>EN P2432 263</v>
      </c>
      <c r="C3886" s="1" t="str">
        <f t="shared" si="2"/>
        <v>PT P2432</v>
      </c>
      <c r="E3886" s="1" t="str">
        <f>IFERROR(__xludf.DUMMYFUNCTION("SPLIT(A:A,"" "",TRUE,TRUE)"),"EN")</f>
        <v>EN</v>
      </c>
      <c r="F3886" s="1" t="str">
        <f>IFERROR(__xludf.DUMMYFUNCTION("""COMPUTED_VALUE"""),"P2432")</f>
        <v>P2432</v>
      </c>
      <c r="G3886" s="1">
        <f>IFERROR(__xludf.DUMMYFUNCTION("""COMPUTED_VALUE"""),263.0)</f>
        <v>263</v>
      </c>
    </row>
    <row r="3887">
      <c r="A3887" s="1" t="str">
        <f t="shared" si="1"/>
        <v>EN P3085 265</v>
      </c>
      <c r="C3887" s="1" t="str">
        <f t="shared" si="2"/>
        <v>PT P3085</v>
      </c>
      <c r="E3887" s="1" t="str">
        <f>IFERROR(__xludf.DUMMYFUNCTION("SPLIT(A:A,"" "",TRUE,TRUE)"),"EN")</f>
        <v>EN</v>
      </c>
      <c r="F3887" s="1" t="str">
        <f>IFERROR(__xludf.DUMMYFUNCTION("""COMPUTED_VALUE"""),"P3085")</f>
        <v>P3085</v>
      </c>
      <c r="G3887" s="1">
        <f>IFERROR(__xludf.DUMMYFUNCTION("""COMPUTED_VALUE"""),265.0)</f>
        <v>265</v>
      </c>
    </row>
    <row r="3888">
      <c r="A3888" s="1" t="str">
        <f t="shared" si="1"/>
        <v>EN P895 205</v>
      </c>
      <c r="C3888" s="1" t="str">
        <f t="shared" si="2"/>
        <v>PT P895</v>
      </c>
      <c r="E3888" s="1" t="str">
        <f>IFERROR(__xludf.DUMMYFUNCTION("SPLIT(A:A,"" "",TRUE,TRUE)"),"EN")</f>
        <v>EN</v>
      </c>
      <c r="F3888" s="1" t="str">
        <f>IFERROR(__xludf.DUMMYFUNCTION("""COMPUTED_VALUE"""),"P895")</f>
        <v>P895</v>
      </c>
      <c r="G3888" s="1">
        <f>IFERROR(__xludf.DUMMYFUNCTION("""COMPUTED_VALUE"""),205.0)</f>
        <v>205</v>
      </c>
    </row>
    <row r="3889">
      <c r="A3889" s="1" t="str">
        <f t="shared" si="1"/>
        <v>EN P2598 9</v>
      </c>
      <c r="C3889" s="1" t="str">
        <f t="shared" si="2"/>
        <v>PT P2598</v>
      </c>
      <c r="E3889" s="1" t="str">
        <f>IFERROR(__xludf.DUMMYFUNCTION("SPLIT(A:A,"" "",TRUE,TRUE)"),"EN")</f>
        <v>EN</v>
      </c>
      <c r="F3889" s="1" t="str">
        <f>IFERROR(__xludf.DUMMYFUNCTION("""COMPUTED_VALUE"""),"P2598")</f>
        <v>P2598</v>
      </c>
      <c r="G3889" s="1">
        <f>IFERROR(__xludf.DUMMYFUNCTION("""COMPUTED_VALUE"""),9.0)</f>
        <v>9</v>
      </c>
    </row>
    <row r="3890">
      <c r="A3890" s="1" t="str">
        <f t="shared" si="1"/>
        <v>EN P4700 328</v>
      </c>
      <c r="C3890" s="1" t="str">
        <f t="shared" si="2"/>
        <v>PT P4700</v>
      </c>
      <c r="E3890" s="1" t="str">
        <f>IFERROR(__xludf.DUMMYFUNCTION("SPLIT(A:A,"" "",TRUE,TRUE)"),"EN")</f>
        <v>EN</v>
      </c>
      <c r="F3890" s="1" t="str">
        <f>IFERROR(__xludf.DUMMYFUNCTION("""COMPUTED_VALUE"""),"P4700")</f>
        <v>P4700</v>
      </c>
      <c r="G3890" s="1">
        <f>IFERROR(__xludf.DUMMYFUNCTION("""COMPUTED_VALUE"""),328.0)</f>
        <v>328</v>
      </c>
    </row>
    <row r="3891">
      <c r="A3891" s="1" t="str">
        <f t="shared" si="1"/>
        <v>EN P4112 399</v>
      </c>
      <c r="C3891" s="1" t="str">
        <f t="shared" si="2"/>
        <v>PT P4112</v>
      </c>
      <c r="E3891" s="1" t="str">
        <f>IFERROR(__xludf.DUMMYFUNCTION("SPLIT(A:A,"" "",TRUE,TRUE)"),"EN")</f>
        <v>EN</v>
      </c>
      <c r="F3891" s="1" t="str">
        <f>IFERROR(__xludf.DUMMYFUNCTION("""COMPUTED_VALUE"""),"P4112")</f>
        <v>P4112</v>
      </c>
      <c r="G3891" s="1">
        <f>IFERROR(__xludf.DUMMYFUNCTION("""COMPUTED_VALUE"""),399.0)</f>
        <v>399</v>
      </c>
    </row>
    <row r="3892">
      <c r="A3892" s="1" t="str">
        <f t="shared" si="1"/>
        <v>EN P4925 11</v>
      </c>
      <c r="C3892" s="1" t="str">
        <f t="shared" si="2"/>
        <v>PT P4925</v>
      </c>
      <c r="E3892" s="1" t="str">
        <f>IFERROR(__xludf.DUMMYFUNCTION("SPLIT(A:A,"" "",TRUE,TRUE)"),"EN")</f>
        <v>EN</v>
      </c>
      <c r="F3892" s="1" t="str">
        <f>IFERROR(__xludf.DUMMYFUNCTION("""COMPUTED_VALUE"""),"P4925")</f>
        <v>P4925</v>
      </c>
      <c r="G3892" s="1">
        <f>IFERROR(__xludf.DUMMYFUNCTION("""COMPUTED_VALUE"""),11.0)</f>
        <v>11</v>
      </c>
    </row>
    <row r="3893">
      <c r="A3893" s="1" t="str">
        <f t="shared" si="1"/>
        <v>EN P3315 87</v>
      </c>
      <c r="C3893" s="1" t="str">
        <f t="shared" si="2"/>
        <v>PT P3315</v>
      </c>
      <c r="E3893" s="1" t="str">
        <f>IFERROR(__xludf.DUMMYFUNCTION("SPLIT(A:A,"" "",TRUE,TRUE)"),"EN")</f>
        <v>EN</v>
      </c>
      <c r="F3893" s="1" t="str">
        <f>IFERROR(__xludf.DUMMYFUNCTION("""COMPUTED_VALUE"""),"P3315")</f>
        <v>P3315</v>
      </c>
      <c r="G3893" s="1">
        <f>IFERROR(__xludf.DUMMYFUNCTION("""COMPUTED_VALUE"""),87.0)</f>
        <v>87</v>
      </c>
    </row>
    <row r="3894">
      <c r="A3894" s="1" t="str">
        <f t="shared" si="1"/>
        <v>EN P5084 210</v>
      </c>
      <c r="C3894" s="1" t="str">
        <f t="shared" si="2"/>
        <v>PT P5084</v>
      </c>
      <c r="E3894" s="1" t="str">
        <f>IFERROR(__xludf.DUMMYFUNCTION("SPLIT(A:A,"" "",TRUE,TRUE)"),"EN")</f>
        <v>EN</v>
      </c>
      <c r="F3894" s="1" t="str">
        <f>IFERROR(__xludf.DUMMYFUNCTION("""COMPUTED_VALUE"""),"P5084")</f>
        <v>P5084</v>
      </c>
      <c r="G3894" s="1">
        <f>IFERROR(__xludf.DUMMYFUNCTION("""COMPUTED_VALUE"""),210.0)</f>
        <v>210</v>
      </c>
    </row>
    <row r="3895">
      <c r="A3895" s="1" t="str">
        <f t="shared" si="1"/>
        <v>EN P3408 36</v>
      </c>
      <c r="C3895" s="1" t="str">
        <f t="shared" si="2"/>
        <v>PT P3408</v>
      </c>
      <c r="E3895" s="1" t="str">
        <f>IFERROR(__xludf.DUMMYFUNCTION("SPLIT(A:A,"" "",TRUE,TRUE)"),"EN")</f>
        <v>EN</v>
      </c>
      <c r="F3895" s="1" t="str">
        <f>IFERROR(__xludf.DUMMYFUNCTION("""COMPUTED_VALUE"""),"P3408")</f>
        <v>P3408</v>
      </c>
      <c r="G3895" s="1">
        <f>IFERROR(__xludf.DUMMYFUNCTION("""COMPUTED_VALUE"""),36.0)</f>
        <v>36</v>
      </c>
    </row>
    <row r="3896">
      <c r="A3896" s="1" t="str">
        <f t="shared" si="1"/>
        <v>EN P2809 310</v>
      </c>
      <c r="C3896" s="1" t="str">
        <f t="shared" si="2"/>
        <v>PT P2809</v>
      </c>
      <c r="E3896" s="1" t="str">
        <f>IFERROR(__xludf.DUMMYFUNCTION("SPLIT(A:A,"" "",TRUE,TRUE)"),"EN")</f>
        <v>EN</v>
      </c>
      <c r="F3896" s="1" t="str">
        <f>IFERROR(__xludf.DUMMYFUNCTION("""COMPUTED_VALUE"""),"P2809")</f>
        <v>P2809</v>
      </c>
      <c r="G3896" s="1">
        <f>IFERROR(__xludf.DUMMYFUNCTION("""COMPUTED_VALUE"""),310.0)</f>
        <v>310</v>
      </c>
    </row>
    <row r="3897">
      <c r="A3897" s="1" t="str">
        <f t="shared" si="1"/>
        <v>EN P3938 184</v>
      </c>
      <c r="C3897" s="1" t="str">
        <f t="shared" si="2"/>
        <v>PT P3938</v>
      </c>
      <c r="E3897" s="1" t="str">
        <f>IFERROR(__xludf.DUMMYFUNCTION("SPLIT(A:A,"" "",TRUE,TRUE)"),"EN")</f>
        <v>EN</v>
      </c>
      <c r="F3897" s="1" t="str">
        <f>IFERROR(__xludf.DUMMYFUNCTION("""COMPUTED_VALUE"""),"P3938")</f>
        <v>P3938</v>
      </c>
      <c r="G3897" s="1">
        <f>IFERROR(__xludf.DUMMYFUNCTION("""COMPUTED_VALUE"""),184.0)</f>
        <v>184</v>
      </c>
    </row>
    <row r="3898">
      <c r="A3898" s="1" t="str">
        <f t="shared" si="1"/>
        <v>EN P1946 350</v>
      </c>
      <c r="C3898" s="1" t="str">
        <f t="shared" si="2"/>
        <v>PT P1946</v>
      </c>
      <c r="E3898" s="1" t="str">
        <f>IFERROR(__xludf.DUMMYFUNCTION("SPLIT(A:A,"" "",TRUE,TRUE)"),"EN")</f>
        <v>EN</v>
      </c>
      <c r="F3898" s="1" t="str">
        <f>IFERROR(__xludf.DUMMYFUNCTION("""COMPUTED_VALUE"""),"P1946")</f>
        <v>P1946</v>
      </c>
      <c r="G3898" s="1">
        <f>IFERROR(__xludf.DUMMYFUNCTION("""COMPUTED_VALUE"""),350.0)</f>
        <v>350</v>
      </c>
    </row>
    <row r="3899">
      <c r="A3899" s="1" t="str">
        <f t="shared" si="1"/>
        <v>EN P5631 109</v>
      </c>
      <c r="C3899" s="1" t="str">
        <f t="shared" si="2"/>
        <v>PT P5631</v>
      </c>
      <c r="E3899" s="1" t="str">
        <f>IFERROR(__xludf.DUMMYFUNCTION("SPLIT(A:A,"" "",TRUE,TRUE)"),"EN")</f>
        <v>EN</v>
      </c>
      <c r="F3899" s="1" t="str">
        <f>IFERROR(__xludf.DUMMYFUNCTION("""COMPUTED_VALUE"""),"P5631")</f>
        <v>P5631</v>
      </c>
      <c r="G3899" s="1">
        <f>IFERROR(__xludf.DUMMYFUNCTION("""COMPUTED_VALUE"""),109.0)</f>
        <v>109</v>
      </c>
    </row>
    <row r="3900">
      <c r="A3900" s="1" t="str">
        <f t="shared" si="1"/>
        <v>EN P1126 91</v>
      </c>
      <c r="C3900" s="1" t="str">
        <f t="shared" si="2"/>
        <v>PT P1126</v>
      </c>
      <c r="E3900" s="1" t="str">
        <f>IFERROR(__xludf.DUMMYFUNCTION("SPLIT(A:A,"" "",TRUE,TRUE)"),"EN")</f>
        <v>EN</v>
      </c>
      <c r="F3900" s="1" t="str">
        <f>IFERROR(__xludf.DUMMYFUNCTION("""COMPUTED_VALUE"""),"P1126")</f>
        <v>P1126</v>
      </c>
      <c r="G3900" s="1">
        <f>IFERROR(__xludf.DUMMYFUNCTION("""COMPUTED_VALUE"""),91.0)</f>
        <v>91</v>
      </c>
    </row>
    <row r="3901">
      <c r="A3901" s="1" t="str">
        <f t="shared" si="1"/>
        <v>EN P5115 318</v>
      </c>
      <c r="C3901" s="1" t="str">
        <f t="shared" si="2"/>
        <v>PT P5115</v>
      </c>
      <c r="E3901" s="1" t="str">
        <f>IFERROR(__xludf.DUMMYFUNCTION("SPLIT(A:A,"" "",TRUE,TRUE)"),"EN")</f>
        <v>EN</v>
      </c>
      <c r="F3901" s="1" t="str">
        <f>IFERROR(__xludf.DUMMYFUNCTION("""COMPUTED_VALUE"""),"P5115")</f>
        <v>P5115</v>
      </c>
      <c r="G3901" s="1">
        <f>IFERROR(__xludf.DUMMYFUNCTION("""COMPUTED_VALUE"""),318.0)</f>
        <v>318</v>
      </c>
    </row>
    <row r="3902">
      <c r="A3902" s="1" t="str">
        <f t="shared" si="1"/>
        <v>EN P2982 3</v>
      </c>
      <c r="C3902" s="1" t="str">
        <f t="shared" si="2"/>
        <v>PT P2982</v>
      </c>
      <c r="E3902" s="1" t="str">
        <f>IFERROR(__xludf.DUMMYFUNCTION("SPLIT(A:A,"" "",TRUE,TRUE)"),"EN")</f>
        <v>EN</v>
      </c>
      <c r="F3902" s="1" t="str">
        <f>IFERROR(__xludf.DUMMYFUNCTION("""COMPUTED_VALUE"""),"P2982")</f>
        <v>P2982</v>
      </c>
      <c r="G3902" s="1">
        <f>IFERROR(__xludf.DUMMYFUNCTION("""COMPUTED_VALUE"""),3.0)</f>
        <v>3</v>
      </c>
    </row>
    <row r="3903">
      <c r="A3903" s="1" t="str">
        <f t="shared" si="1"/>
        <v>EN P5107 265</v>
      </c>
      <c r="C3903" s="1" t="str">
        <f t="shared" si="2"/>
        <v>PT P5107</v>
      </c>
      <c r="E3903" s="1" t="str">
        <f>IFERROR(__xludf.DUMMYFUNCTION("SPLIT(A:A,"" "",TRUE,TRUE)"),"EN")</f>
        <v>EN</v>
      </c>
      <c r="F3903" s="1" t="str">
        <f>IFERROR(__xludf.DUMMYFUNCTION("""COMPUTED_VALUE"""),"P5107")</f>
        <v>P5107</v>
      </c>
      <c r="G3903" s="1">
        <f>IFERROR(__xludf.DUMMYFUNCTION("""COMPUTED_VALUE"""),265.0)</f>
        <v>265</v>
      </c>
    </row>
    <row r="3904">
      <c r="A3904" s="1" t="str">
        <f t="shared" si="1"/>
        <v>EN P4885 311</v>
      </c>
      <c r="C3904" s="1" t="str">
        <f t="shared" si="2"/>
        <v>PT P4885</v>
      </c>
      <c r="E3904" s="1" t="str">
        <f>IFERROR(__xludf.DUMMYFUNCTION("SPLIT(A:A,"" "",TRUE,TRUE)"),"EN")</f>
        <v>EN</v>
      </c>
      <c r="F3904" s="1" t="str">
        <f>IFERROR(__xludf.DUMMYFUNCTION("""COMPUTED_VALUE"""),"P4885")</f>
        <v>P4885</v>
      </c>
      <c r="G3904" s="1">
        <f>IFERROR(__xludf.DUMMYFUNCTION("""COMPUTED_VALUE"""),311.0)</f>
        <v>311</v>
      </c>
    </row>
    <row r="3905">
      <c r="A3905" s="1" t="str">
        <f t="shared" si="1"/>
        <v>EN P4979 305</v>
      </c>
      <c r="C3905" s="1" t="str">
        <f t="shared" si="2"/>
        <v>PT P4979</v>
      </c>
      <c r="E3905" s="1" t="str">
        <f>IFERROR(__xludf.DUMMYFUNCTION("SPLIT(A:A,"" "",TRUE,TRUE)"),"EN")</f>
        <v>EN</v>
      </c>
      <c r="F3905" s="1" t="str">
        <f>IFERROR(__xludf.DUMMYFUNCTION("""COMPUTED_VALUE"""),"P4979")</f>
        <v>P4979</v>
      </c>
      <c r="G3905" s="1">
        <f>IFERROR(__xludf.DUMMYFUNCTION("""COMPUTED_VALUE"""),305.0)</f>
        <v>305</v>
      </c>
    </row>
    <row r="3906">
      <c r="A3906" s="1" t="str">
        <f t="shared" si="1"/>
        <v>EN P3570 257</v>
      </c>
      <c r="C3906" s="1" t="str">
        <f t="shared" si="2"/>
        <v>PT P3570</v>
      </c>
      <c r="E3906" s="1" t="str">
        <f>IFERROR(__xludf.DUMMYFUNCTION("SPLIT(A:A,"" "",TRUE,TRUE)"),"EN")</f>
        <v>EN</v>
      </c>
      <c r="F3906" s="1" t="str">
        <f>IFERROR(__xludf.DUMMYFUNCTION("""COMPUTED_VALUE"""),"P3570")</f>
        <v>P3570</v>
      </c>
      <c r="G3906" s="1">
        <f>IFERROR(__xludf.DUMMYFUNCTION("""COMPUTED_VALUE"""),257.0)</f>
        <v>257</v>
      </c>
    </row>
    <row r="3907">
      <c r="A3907" s="1" t="str">
        <f t="shared" si="1"/>
        <v>EN P3635 261</v>
      </c>
      <c r="C3907" s="1" t="str">
        <f t="shared" si="2"/>
        <v>PT P3635</v>
      </c>
      <c r="E3907" s="1" t="str">
        <f>IFERROR(__xludf.DUMMYFUNCTION("SPLIT(A:A,"" "",TRUE,TRUE)"),"EN")</f>
        <v>EN</v>
      </c>
      <c r="F3907" s="1" t="str">
        <f>IFERROR(__xludf.DUMMYFUNCTION("""COMPUTED_VALUE"""),"P3635")</f>
        <v>P3635</v>
      </c>
      <c r="G3907" s="1">
        <f>IFERROR(__xludf.DUMMYFUNCTION("""COMPUTED_VALUE"""),261.0)</f>
        <v>261</v>
      </c>
    </row>
    <row r="3908">
      <c r="A3908" s="1" t="str">
        <f t="shared" si="1"/>
        <v>EN P2108 18</v>
      </c>
      <c r="C3908" s="1" t="str">
        <f t="shared" si="2"/>
        <v>PT P2108</v>
      </c>
      <c r="E3908" s="1" t="str">
        <f>IFERROR(__xludf.DUMMYFUNCTION("SPLIT(A:A,"" "",TRUE,TRUE)"),"EN")</f>
        <v>EN</v>
      </c>
      <c r="F3908" s="1" t="str">
        <f>IFERROR(__xludf.DUMMYFUNCTION("""COMPUTED_VALUE"""),"P2108")</f>
        <v>P2108</v>
      </c>
      <c r="G3908" s="1">
        <f>IFERROR(__xludf.DUMMYFUNCTION("""COMPUTED_VALUE"""),18.0)</f>
        <v>18</v>
      </c>
    </row>
    <row r="3909">
      <c r="A3909" s="1" t="str">
        <f t="shared" si="1"/>
        <v>EN P1400 39</v>
      </c>
      <c r="C3909" s="1" t="str">
        <f t="shared" si="2"/>
        <v>PT P1400</v>
      </c>
      <c r="E3909" s="1" t="str">
        <f>IFERROR(__xludf.DUMMYFUNCTION("SPLIT(A:A,"" "",TRUE,TRUE)"),"EN")</f>
        <v>EN</v>
      </c>
      <c r="F3909" s="1" t="str">
        <f>IFERROR(__xludf.DUMMYFUNCTION("""COMPUTED_VALUE"""),"P1400")</f>
        <v>P1400</v>
      </c>
      <c r="G3909" s="1">
        <f>IFERROR(__xludf.DUMMYFUNCTION("""COMPUTED_VALUE"""),39.0)</f>
        <v>39</v>
      </c>
    </row>
    <row r="3910">
      <c r="A3910" s="1" t="str">
        <f t="shared" si="1"/>
        <v>EN P4540 175</v>
      </c>
      <c r="C3910" s="1" t="str">
        <f t="shared" si="2"/>
        <v>PT P4540</v>
      </c>
      <c r="E3910" s="1" t="str">
        <f>IFERROR(__xludf.DUMMYFUNCTION("SPLIT(A:A,"" "",TRUE,TRUE)"),"EN")</f>
        <v>EN</v>
      </c>
      <c r="F3910" s="1" t="str">
        <f>IFERROR(__xludf.DUMMYFUNCTION("""COMPUTED_VALUE"""),"P4540")</f>
        <v>P4540</v>
      </c>
      <c r="G3910" s="1">
        <f>IFERROR(__xludf.DUMMYFUNCTION("""COMPUTED_VALUE"""),175.0)</f>
        <v>175</v>
      </c>
    </row>
    <row r="3911">
      <c r="A3911" s="1" t="str">
        <f t="shared" si="1"/>
        <v>EN P3981 26</v>
      </c>
      <c r="C3911" s="1" t="str">
        <f t="shared" si="2"/>
        <v>PT P3981</v>
      </c>
      <c r="E3911" s="1" t="str">
        <f>IFERROR(__xludf.DUMMYFUNCTION("SPLIT(A:A,"" "",TRUE,TRUE)"),"EN")</f>
        <v>EN</v>
      </c>
      <c r="F3911" s="1" t="str">
        <f>IFERROR(__xludf.DUMMYFUNCTION("""COMPUTED_VALUE"""),"P3981")</f>
        <v>P3981</v>
      </c>
      <c r="G3911" s="1">
        <f>IFERROR(__xludf.DUMMYFUNCTION("""COMPUTED_VALUE"""),26.0)</f>
        <v>26</v>
      </c>
    </row>
    <row r="3912">
      <c r="A3912" s="1" t="str">
        <f t="shared" si="1"/>
        <v>EN P2947 328</v>
      </c>
      <c r="C3912" s="1" t="str">
        <f t="shared" si="2"/>
        <v>PT P2947</v>
      </c>
      <c r="E3912" s="1" t="str">
        <f>IFERROR(__xludf.DUMMYFUNCTION("SPLIT(A:A,"" "",TRUE,TRUE)"),"EN")</f>
        <v>EN</v>
      </c>
      <c r="F3912" s="1" t="str">
        <f>IFERROR(__xludf.DUMMYFUNCTION("""COMPUTED_VALUE"""),"P2947")</f>
        <v>P2947</v>
      </c>
      <c r="G3912" s="1">
        <f>IFERROR(__xludf.DUMMYFUNCTION("""COMPUTED_VALUE"""),328.0)</f>
        <v>328</v>
      </c>
    </row>
    <row r="3913">
      <c r="A3913" s="1" t="str">
        <f t="shared" si="1"/>
        <v>EN P1709 158</v>
      </c>
      <c r="C3913" s="1" t="str">
        <f t="shared" si="2"/>
        <v>PT P1709</v>
      </c>
      <c r="E3913" s="1" t="str">
        <f>IFERROR(__xludf.DUMMYFUNCTION("SPLIT(A:A,"" "",TRUE,TRUE)"),"EN")</f>
        <v>EN</v>
      </c>
      <c r="F3913" s="1" t="str">
        <f>IFERROR(__xludf.DUMMYFUNCTION("""COMPUTED_VALUE"""),"P1709")</f>
        <v>P1709</v>
      </c>
      <c r="G3913" s="1">
        <f>IFERROR(__xludf.DUMMYFUNCTION("""COMPUTED_VALUE"""),158.0)</f>
        <v>158</v>
      </c>
    </row>
    <row r="3914">
      <c r="A3914" s="1" t="str">
        <f t="shared" si="1"/>
        <v>EN P3972 136</v>
      </c>
      <c r="C3914" s="1" t="str">
        <f t="shared" si="2"/>
        <v>PT P3972</v>
      </c>
      <c r="E3914" s="1" t="str">
        <f>IFERROR(__xludf.DUMMYFUNCTION("SPLIT(A:A,"" "",TRUE,TRUE)"),"EN")</f>
        <v>EN</v>
      </c>
      <c r="F3914" s="1" t="str">
        <f>IFERROR(__xludf.DUMMYFUNCTION("""COMPUTED_VALUE"""),"P3972")</f>
        <v>P3972</v>
      </c>
      <c r="G3914" s="1">
        <f>IFERROR(__xludf.DUMMYFUNCTION("""COMPUTED_VALUE"""),136.0)</f>
        <v>136</v>
      </c>
    </row>
    <row r="3915">
      <c r="A3915" s="1" t="str">
        <f t="shared" si="1"/>
        <v>EN P1016 86</v>
      </c>
      <c r="C3915" s="1" t="str">
        <f t="shared" si="2"/>
        <v>PT P1016</v>
      </c>
      <c r="E3915" s="1" t="str">
        <f>IFERROR(__xludf.DUMMYFUNCTION("SPLIT(A:A,"" "",TRUE,TRUE)"),"EN")</f>
        <v>EN</v>
      </c>
      <c r="F3915" s="1" t="str">
        <f>IFERROR(__xludf.DUMMYFUNCTION("""COMPUTED_VALUE"""),"P1016")</f>
        <v>P1016</v>
      </c>
      <c r="G3915" s="1">
        <f>IFERROR(__xludf.DUMMYFUNCTION("""COMPUTED_VALUE"""),86.0)</f>
        <v>86</v>
      </c>
    </row>
    <row r="3916">
      <c r="A3916" s="1" t="str">
        <f t="shared" si="1"/>
        <v>EN P2665 381</v>
      </c>
      <c r="C3916" s="1" t="str">
        <f t="shared" si="2"/>
        <v>PT P2665</v>
      </c>
      <c r="E3916" s="1" t="str">
        <f>IFERROR(__xludf.DUMMYFUNCTION("SPLIT(A:A,"" "",TRUE,TRUE)"),"EN")</f>
        <v>EN</v>
      </c>
      <c r="F3916" s="1" t="str">
        <f>IFERROR(__xludf.DUMMYFUNCTION("""COMPUTED_VALUE"""),"P2665")</f>
        <v>P2665</v>
      </c>
      <c r="G3916" s="1">
        <f>IFERROR(__xludf.DUMMYFUNCTION("""COMPUTED_VALUE"""),381.0)</f>
        <v>381</v>
      </c>
    </row>
    <row r="3917">
      <c r="A3917" s="1" t="str">
        <f t="shared" si="1"/>
        <v>EN P2613 67</v>
      </c>
      <c r="C3917" s="1" t="str">
        <f t="shared" si="2"/>
        <v>PT P2613</v>
      </c>
      <c r="E3917" s="1" t="str">
        <f>IFERROR(__xludf.DUMMYFUNCTION("SPLIT(A:A,"" "",TRUE,TRUE)"),"EN")</f>
        <v>EN</v>
      </c>
      <c r="F3917" s="1" t="str">
        <f>IFERROR(__xludf.DUMMYFUNCTION("""COMPUTED_VALUE"""),"P2613")</f>
        <v>P2613</v>
      </c>
      <c r="G3917" s="1">
        <f>IFERROR(__xludf.DUMMYFUNCTION("""COMPUTED_VALUE"""),67.0)</f>
        <v>67</v>
      </c>
    </row>
    <row r="3918">
      <c r="A3918" s="1" t="str">
        <f t="shared" si="1"/>
        <v>EN P1077 164</v>
      </c>
      <c r="C3918" s="1" t="str">
        <f t="shared" si="2"/>
        <v>PT P1077</v>
      </c>
      <c r="E3918" s="1" t="str">
        <f>IFERROR(__xludf.DUMMYFUNCTION("SPLIT(A:A,"" "",TRUE,TRUE)"),"EN")</f>
        <v>EN</v>
      </c>
      <c r="F3918" s="1" t="str">
        <f>IFERROR(__xludf.DUMMYFUNCTION("""COMPUTED_VALUE"""),"P1077")</f>
        <v>P1077</v>
      </c>
      <c r="G3918" s="1">
        <f>IFERROR(__xludf.DUMMYFUNCTION("""COMPUTED_VALUE"""),164.0)</f>
        <v>164</v>
      </c>
    </row>
    <row r="3919">
      <c r="A3919" s="1" t="str">
        <f t="shared" si="1"/>
        <v>EN P5960 139</v>
      </c>
      <c r="C3919" s="1" t="str">
        <f t="shared" si="2"/>
        <v>PT P5960</v>
      </c>
      <c r="E3919" s="1" t="str">
        <f>IFERROR(__xludf.DUMMYFUNCTION("SPLIT(A:A,"" "",TRUE,TRUE)"),"EN")</f>
        <v>EN</v>
      </c>
      <c r="F3919" s="1" t="str">
        <f>IFERROR(__xludf.DUMMYFUNCTION("""COMPUTED_VALUE"""),"P5960")</f>
        <v>P5960</v>
      </c>
      <c r="G3919" s="1">
        <f>IFERROR(__xludf.DUMMYFUNCTION("""COMPUTED_VALUE"""),139.0)</f>
        <v>139</v>
      </c>
    </row>
    <row r="3920">
      <c r="A3920" s="1" t="str">
        <f t="shared" si="1"/>
        <v>EN P3330 300</v>
      </c>
      <c r="C3920" s="1" t="str">
        <f t="shared" si="2"/>
        <v>PT P3330</v>
      </c>
      <c r="E3920" s="1" t="str">
        <f>IFERROR(__xludf.DUMMYFUNCTION("SPLIT(A:A,"" "",TRUE,TRUE)"),"EN")</f>
        <v>EN</v>
      </c>
      <c r="F3920" s="1" t="str">
        <f>IFERROR(__xludf.DUMMYFUNCTION("""COMPUTED_VALUE"""),"P3330")</f>
        <v>P3330</v>
      </c>
      <c r="G3920" s="1">
        <f>IFERROR(__xludf.DUMMYFUNCTION("""COMPUTED_VALUE"""),300.0)</f>
        <v>300</v>
      </c>
    </row>
    <row r="3921">
      <c r="A3921" s="1" t="str">
        <f t="shared" si="1"/>
        <v>EN P510 362</v>
      </c>
      <c r="C3921" s="1" t="str">
        <f t="shared" si="2"/>
        <v>PT P510</v>
      </c>
      <c r="E3921" s="1" t="str">
        <f>IFERROR(__xludf.DUMMYFUNCTION("SPLIT(A:A,"" "",TRUE,TRUE)"),"EN")</f>
        <v>EN</v>
      </c>
      <c r="F3921" s="1" t="str">
        <f>IFERROR(__xludf.DUMMYFUNCTION("""COMPUTED_VALUE"""),"P510")</f>
        <v>P510</v>
      </c>
      <c r="G3921" s="1">
        <f>IFERROR(__xludf.DUMMYFUNCTION("""COMPUTED_VALUE"""),362.0)</f>
        <v>362</v>
      </c>
    </row>
    <row r="3922">
      <c r="A3922" s="1" t="str">
        <f t="shared" si="1"/>
        <v>EN P3777 296</v>
      </c>
      <c r="C3922" s="1" t="str">
        <f t="shared" si="2"/>
        <v>PT P3777</v>
      </c>
      <c r="E3922" s="1" t="str">
        <f>IFERROR(__xludf.DUMMYFUNCTION("SPLIT(A:A,"" "",TRUE,TRUE)"),"EN")</f>
        <v>EN</v>
      </c>
      <c r="F3922" s="1" t="str">
        <f>IFERROR(__xludf.DUMMYFUNCTION("""COMPUTED_VALUE"""),"P3777")</f>
        <v>P3777</v>
      </c>
      <c r="G3922" s="1">
        <f>IFERROR(__xludf.DUMMYFUNCTION("""COMPUTED_VALUE"""),296.0)</f>
        <v>296</v>
      </c>
    </row>
    <row r="3923">
      <c r="A3923" s="1" t="str">
        <f t="shared" si="1"/>
        <v>EN P2695 111</v>
      </c>
      <c r="C3923" s="1" t="str">
        <f t="shared" si="2"/>
        <v>PT P2695</v>
      </c>
      <c r="E3923" s="1" t="str">
        <f>IFERROR(__xludf.DUMMYFUNCTION("SPLIT(A:A,"" "",TRUE,TRUE)"),"EN")</f>
        <v>EN</v>
      </c>
      <c r="F3923" s="1" t="str">
        <f>IFERROR(__xludf.DUMMYFUNCTION("""COMPUTED_VALUE"""),"P2695")</f>
        <v>P2695</v>
      </c>
      <c r="G3923" s="1">
        <f>IFERROR(__xludf.DUMMYFUNCTION("""COMPUTED_VALUE"""),111.0)</f>
        <v>111</v>
      </c>
    </row>
    <row r="3924">
      <c r="A3924" s="1" t="str">
        <f t="shared" si="1"/>
        <v>EN P2546 276</v>
      </c>
      <c r="C3924" s="1" t="str">
        <f t="shared" si="2"/>
        <v>PT P2546</v>
      </c>
      <c r="E3924" s="1" t="str">
        <f>IFERROR(__xludf.DUMMYFUNCTION("SPLIT(A:A,"" "",TRUE,TRUE)"),"EN")</f>
        <v>EN</v>
      </c>
      <c r="F3924" s="1" t="str">
        <f>IFERROR(__xludf.DUMMYFUNCTION("""COMPUTED_VALUE"""),"P2546")</f>
        <v>P2546</v>
      </c>
      <c r="G3924" s="1">
        <f>IFERROR(__xludf.DUMMYFUNCTION("""COMPUTED_VALUE"""),276.0)</f>
        <v>276</v>
      </c>
    </row>
    <row r="3925">
      <c r="A3925" s="1" t="str">
        <f t="shared" si="1"/>
        <v>EN P3912 398</v>
      </c>
      <c r="C3925" s="1" t="str">
        <f t="shared" si="2"/>
        <v>PT P3912</v>
      </c>
      <c r="E3925" s="1" t="str">
        <f>IFERROR(__xludf.DUMMYFUNCTION("SPLIT(A:A,"" "",TRUE,TRUE)"),"EN")</f>
        <v>EN</v>
      </c>
      <c r="F3925" s="1" t="str">
        <f>IFERROR(__xludf.DUMMYFUNCTION("""COMPUTED_VALUE"""),"P3912")</f>
        <v>P3912</v>
      </c>
      <c r="G3925" s="1">
        <f>IFERROR(__xludf.DUMMYFUNCTION("""COMPUTED_VALUE"""),398.0)</f>
        <v>398</v>
      </c>
    </row>
    <row r="3926">
      <c r="A3926" s="1" t="str">
        <f t="shared" si="1"/>
        <v>EN P3049 191</v>
      </c>
      <c r="C3926" s="1" t="str">
        <f t="shared" si="2"/>
        <v>PT P3049</v>
      </c>
      <c r="E3926" s="1" t="str">
        <f>IFERROR(__xludf.DUMMYFUNCTION("SPLIT(A:A,"" "",TRUE,TRUE)"),"EN")</f>
        <v>EN</v>
      </c>
      <c r="F3926" s="1" t="str">
        <f>IFERROR(__xludf.DUMMYFUNCTION("""COMPUTED_VALUE"""),"P3049")</f>
        <v>P3049</v>
      </c>
      <c r="G3926" s="1">
        <f>IFERROR(__xludf.DUMMYFUNCTION("""COMPUTED_VALUE"""),191.0)</f>
        <v>191</v>
      </c>
    </row>
    <row r="3927">
      <c r="A3927" s="1" t="str">
        <f t="shared" si="1"/>
        <v>EN P601 61</v>
      </c>
      <c r="C3927" s="1" t="str">
        <f t="shared" si="2"/>
        <v>PT P601</v>
      </c>
      <c r="E3927" s="1" t="str">
        <f>IFERROR(__xludf.DUMMYFUNCTION("SPLIT(A:A,"" "",TRUE,TRUE)"),"EN")</f>
        <v>EN</v>
      </c>
      <c r="F3927" s="1" t="str">
        <f>IFERROR(__xludf.DUMMYFUNCTION("""COMPUTED_VALUE"""),"P601")</f>
        <v>P601</v>
      </c>
      <c r="G3927" s="1">
        <f>IFERROR(__xludf.DUMMYFUNCTION("""COMPUTED_VALUE"""),61.0)</f>
        <v>61</v>
      </c>
    </row>
    <row r="3928">
      <c r="A3928" s="1" t="str">
        <f t="shared" si="1"/>
        <v>EN P3059 213</v>
      </c>
      <c r="C3928" s="1" t="str">
        <f t="shared" si="2"/>
        <v>PT P3059</v>
      </c>
      <c r="E3928" s="1" t="str">
        <f>IFERROR(__xludf.DUMMYFUNCTION("SPLIT(A:A,"" "",TRUE,TRUE)"),"EN")</f>
        <v>EN</v>
      </c>
      <c r="F3928" s="1" t="str">
        <f>IFERROR(__xludf.DUMMYFUNCTION("""COMPUTED_VALUE"""),"P3059")</f>
        <v>P3059</v>
      </c>
      <c r="G3928" s="1">
        <f>IFERROR(__xludf.DUMMYFUNCTION("""COMPUTED_VALUE"""),213.0)</f>
        <v>213</v>
      </c>
    </row>
    <row r="3929">
      <c r="A3929" s="1" t="str">
        <f t="shared" si="1"/>
        <v>EN P3188 269</v>
      </c>
      <c r="C3929" s="1" t="str">
        <f t="shared" si="2"/>
        <v>PT P3188</v>
      </c>
      <c r="E3929" s="1" t="str">
        <f>IFERROR(__xludf.DUMMYFUNCTION("SPLIT(A:A,"" "",TRUE,TRUE)"),"EN")</f>
        <v>EN</v>
      </c>
      <c r="F3929" s="1" t="str">
        <f>IFERROR(__xludf.DUMMYFUNCTION("""COMPUTED_VALUE"""),"P3188")</f>
        <v>P3188</v>
      </c>
      <c r="G3929" s="1">
        <f>IFERROR(__xludf.DUMMYFUNCTION("""COMPUTED_VALUE"""),269.0)</f>
        <v>269</v>
      </c>
    </row>
    <row r="3930">
      <c r="A3930" s="1" t="str">
        <f t="shared" si="1"/>
        <v>EN P4634 45</v>
      </c>
      <c r="C3930" s="1" t="str">
        <f t="shared" si="2"/>
        <v>PT P4634</v>
      </c>
      <c r="E3930" s="1" t="str">
        <f>IFERROR(__xludf.DUMMYFUNCTION("SPLIT(A:A,"" "",TRUE,TRUE)"),"EN")</f>
        <v>EN</v>
      </c>
      <c r="F3930" s="1" t="str">
        <f>IFERROR(__xludf.DUMMYFUNCTION("""COMPUTED_VALUE"""),"P4634")</f>
        <v>P4634</v>
      </c>
      <c r="G3930" s="1">
        <f>IFERROR(__xludf.DUMMYFUNCTION("""COMPUTED_VALUE"""),45.0)</f>
        <v>45</v>
      </c>
    </row>
    <row r="3931">
      <c r="A3931" s="1" t="str">
        <f t="shared" si="1"/>
        <v>EN P1882 268</v>
      </c>
      <c r="C3931" s="1" t="str">
        <f t="shared" si="2"/>
        <v>PT P1882</v>
      </c>
      <c r="E3931" s="1" t="str">
        <f>IFERROR(__xludf.DUMMYFUNCTION("SPLIT(A:A,"" "",TRUE,TRUE)"),"EN")</f>
        <v>EN</v>
      </c>
      <c r="F3931" s="1" t="str">
        <f>IFERROR(__xludf.DUMMYFUNCTION("""COMPUTED_VALUE"""),"P1882")</f>
        <v>P1882</v>
      </c>
      <c r="G3931" s="1">
        <f>IFERROR(__xludf.DUMMYFUNCTION("""COMPUTED_VALUE"""),268.0)</f>
        <v>268</v>
      </c>
    </row>
    <row r="3932">
      <c r="A3932" s="1" t="str">
        <f t="shared" si="1"/>
        <v>EN P2581 55</v>
      </c>
      <c r="C3932" s="1" t="str">
        <f t="shared" si="2"/>
        <v>PT P2581</v>
      </c>
      <c r="E3932" s="1" t="str">
        <f>IFERROR(__xludf.DUMMYFUNCTION("SPLIT(A:A,"" "",TRUE,TRUE)"),"EN")</f>
        <v>EN</v>
      </c>
      <c r="F3932" s="1" t="str">
        <f>IFERROR(__xludf.DUMMYFUNCTION("""COMPUTED_VALUE"""),"P2581")</f>
        <v>P2581</v>
      </c>
      <c r="G3932" s="1">
        <f>IFERROR(__xludf.DUMMYFUNCTION("""COMPUTED_VALUE"""),55.0)</f>
        <v>55</v>
      </c>
    </row>
    <row r="3933">
      <c r="A3933" s="1" t="str">
        <f t="shared" si="1"/>
        <v>EN P4341 143</v>
      </c>
      <c r="C3933" s="1" t="str">
        <f t="shared" si="2"/>
        <v>PT P4341</v>
      </c>
      <c r="E3933" s="1" t="str">
        <f>IFERROR(__xludf.DUMMYFUNCTION("SPLIT(A:A,"" "",TRUE,TRUE)"),"EN")</f>
        <v>EN</v>
      </c>
      <c r="F3933" s="1" t="str">
        <f>IFERROR(__xludf.DUMMYFUNCTION("""COMPUTED_VALUE"""),"P4341")</f>
        <v>P4341</v>
      </c>
      <c r="G3933" s="1">
        <f>IFERROR(__xludf.DUMMYFUNCTION("""COMPUTED_VALUE"""),143.0)</f>
        <v>143</v>
      </c>
    </row>
    <row r="3934">
      <c r="A3934" s="1" t="str">
        <f t="shared" si="1"/>
        <v>EN P179 187</v>
      </c>
      <c r="C3934" s="1" t="str">
        <f t="shared" si="2"/>
        <v>PT P179</v>
      </c>
      <c r="E3934" s="1" t="str">
        <f>IFERROR(__xludf.DUMMYFUNCTION("SPLIT(A:A,"" "",TRUE,TRUE)"),"EN")</f>
        <v>EN</v>
      </c>
      <c r="F3934" s="1" t="str">
        <f>IFERROR(__xludf.DUMMYFUNCTION("""COMPUTED_VALUE"""),"P179")</f>
        <v>P179</v>
      </c>
      <c r="G3934" s="1">
        <f>IFERROR(__xludf.DUMMYFUNCTION("""COMPUTED_VALUE"""),187.0)</f>
        <v>187</v>
      </c>
    </row>
    <row r="3935">
      <c r="A3935" s="1" t="str">
        <f t="shared" si="1"/>
        <v>EN P2848 71</v>
      </c>
      <c r="C3935" s="1" t="str">
        <f t="shared" si="2"/>
        <v>PT P2848</v>
      </c>
      <c r="E3935" s="1" t="str">
        <f>IFERROR(__xludf.DUMMYFUNCTION("SPLIT(A:A,"" "",TRUE,TRUE)"),"EN")</f>
        <v>EN</v>
      </c>
      <c r="F3935" s="1" t="str">
        <f>IFERROR(__xludf.DUMMYFUNCTION("""COMPUTED_VALUE"""),"P2848")</f>
        <v>P2848</v>
      </c>
      <c r="G3935" s="1">
        <f>IFERROR(__xludf.DUMMYFUNCTION("""COMPUTED_VALUE"""),71.0)</f>
        <v>71</v>
      </c>
    </row>
    <row r="3936">
      <c r="A3936" s="1" t="str">
        <f t="shared" si="1"/>
        <v>EN P2664 224</v>
      </c>
      <c r="C3936" s="1" t="str">
        <f t="shared" si="2"/>
        <v>PT P2664</v>
      </c>
      <c r="E3936" s="1" t="str">
        <f>IFERROR(__xludf.DUMMYFUNCTION("SPLIT(A:A,"" "",TRUE,TRUE)"),"EN")</f>
        <v>EN</v>
      </c>
      <c r="F3936" s="1" t="str">
        <f>IFERROR(__xludf.DUMMYFUNCTION("""COMPUTED_VALUE"""),"P2664")</f>
        <v>P2664</v>
      </c>
      <c r="G3936" s="1">
        <f>IFERROR(__xludf.DUMMYFUNCTION("""COMPUTED_VALUE"""),224.0)</f>
        <v>224</v>
      </c>
    </row>
    <row r="3937">
      <c r="A3937" s="1" t="str">
        <f t="shared" si="1"/>
        <v>EN P1024 395</v>
      </c>
      <c r="C3937" s="1" t="str">
        <f t="shared" si="2"/>
        <v>PT P1024</v>
      </c>
      <c r="E3937" s="1" t="str">
        <f>IFERROR(__xludf.DUMMYFUNCTION("SPLIT(A:A,"" "",TRUE,TRUE)"),"EN")</f>
        <v>EN</v>
      </c>
      <c r="F3937" s="1" t="str">
        <f>IFERROR(__xludf.DUMMYFUNCTION("""COMPUTED_VALUE"""),"P1024")</f>
        <v>P1024</v>
      </c>
      <c r="G3937" s="1">
        <f>IFERROR(__xludf.DUMMYFUNCTION("""COMPUTED_VALUE"""),395.0)</f>
        <v>395</v>
      </c>
    </row>
    <row r="3938">
      <c r="A3938" s="1" t="str">
        <f t="shared" si="1"/>
        <v>EN P1422 35</v>
      </c>
      <c r="C3938" s="1" t="str">
        <f t="shared" si="2"/>
        <v>PT P1422</v>
      </c>
      <c r="E3938" s="1" t="str">
        <f>IFERROR(__xludf.DUMMYFUNCTION("SPLIT(A:A,"" "",TRUE,TRUE)"),"EN")</f>
        <v>EN</v>
      </c>
      <c r="F3938" s="1" t="str">
        <f>IFERROR(__xludf.DUMMYFUNCTION("""COMPUTED_VALUE"""),"P1422")</f>
        <v>P1422</v>
      </c>
      <c r="G3938" s="1">
        <f>IFERROR(__xludf.DUMMYFUNCTION("""COMPUTED_VALUE"""),35.0)</f>
        <v>35</v>
      </c>
    </row>
    <row r="3939">
      <c r="A3939" s="1" t="str">
        <f t="shared" si="1"/>
        <v>EN P96 195</v>
      </c>
      <c r="C3939" s="1" t="str">
        <f t="shared" si="2"/>
        <v>PT P96</v>
      </c>
      <c r="E3939" s="1" t="str">
        <f>IFERROR(__xludf.DUMMYFUNCTION("SPLIT(A:A,"" "",TRUE,TRUE)"),"EN")</f>
        <v>EN</v>
      </c>
      <c r="F3939" s="1" t="str">
        <f>IFERROR(__xludf.DUMMYFUNCTION("""COMPUTED_VALUE"""),"P96")</f>
        <v>P96</v>
      </c>
      <c r="G3939" s="1">
        <f>IFERROR(__xludf.DUMMYFUNCTION("""COMPUTED_VALUE"""),195.0)</f>
        <v>195</v>
      </c>
    </row>
    <row r="3940">
      <c r="A3940" s="1" t="str">
        <f t="shared" si="1"/>
        <v>EN P4951 89</v>
      </c>
      <c r="C3940" s="1" t="str">
        <f t="shared" si="2"/>
        <v>PT P4951</v>
      </c>
      <c r="E3940" s="1" t="str">
        <f>IFERROR(__xludf.DUMMYFUNCTION("SPLIT(A:A,"" "",TRUE,TRUE)"),"EN")</f>
        <v>EN</v>
      </c>
      <c r="F3940" s="1" t="str">
        <f>IFERROR(__xludf.DUMMYFUNCTION("""COMPUTED_VALUE"""),"P4951")</f>
        <v>P4951</v>
      </c>
      <c r="G3940" s="1">
        <f>IFERROR(__xludf.DUMMYFUNCTION("""COMPUTED_VALUE"""),89.0)</f>
        <v>89</v>
      </c>
    </row>
    <row r="3941">
      <c r="A3941" s="1" t="str">
        <f t="shared" si="1"/>
        <v>EN P513 112</v>
      </c>
      <c r="C3941" s="1" t="str">
        <f t="shared" si="2"/>
        <v>PT P513</v>
      </c>
      <c r="E3941" s="1" t="str">
        <f>IFERROR(__xludf.DUMMYFUNCTION("SPLIT(A:A,"" "",TRUE,TRUE)"),"EN")</f>
        <v>EN</v>
      </c>
      <c r="F3941" s="1" t="str">
        <f>IFERROR(__xludf.DUMMYFUNCTION("""COMPUTED_VALUE"""),"P513")</f>
        <v>P513</v>
      </c>
      <c r="G3941" s="1">
        <f>IFERROR(__xludf.DUMMYFUNCTION("""COMPUTED_VALUE"""),112.0)</f>
        <v>112</v>
      </c>
    </row>
    <row r="3942">
      <c r="A3942" s="1" t="str">
        <f t="shared" si="1"/>
        <v>EN P4482 395</v>
      </c>
      <c r="C3942" s="1" t="str">
        <f t="shared" si="2"/>
        <v>PT P4482</v>
      </c>
      <c r="E3942" s="1" t="str">
        <f>IFERROR(__xludf.DUMMYFUNCTION("SPLIT(A:A,"" "",TRUE,TRUE)"),"EN")</f>
        <v>EN</v>
      </c>
      <c r="F3942" s="1" t="str">
        <f>IFERROR(__xludf.DUMMYFUNCTION("""COMPUTED_VALUE"""),"P4482")</f>
        <v>P4482</v>
      </c>
      <c r="G3942" s="1">
        <f>IFERROR(__xludf.DUMMYFUNCTION("""COMPUTED_VALUE"""),395.0)</f>
        <v>395</v>
      </c>
    </row>
    <row r="3943">
      <c r="A3943" s="1" t="str">
        <f t="shared" si="1"/>
        <v>EN P4073 137</v>
      </c>
      <c r="C3943" s="1" t="str">
        <f t="shared" si="2"/>
        <v>PT P4073</v>
      </c>
      <c r="E3943" s="1" t="str">
        <f>IFERROR(__xludf.DUMMYFUNCTION("SPLIT(A:A,"" "",TRUE,TRUE)"),"EN")</f>
        <v>EN</v>
      </c>
      <c r="F3943" s="1" t="str">
        <f>IFERROR(__xludf.DUMMYFUNCTION("""COMPUTED_VALUE"""),"P4073")</f>
        <v>P4073</v>
      </c>
      <c r="G3943" s="1">
        <f>IFERROR(__xludf.DUMMYFUNCTION("""COMPUTED_VALUE"""),137.0)</f>
        <v>137</v>
      </c>
    </row>
    <row r="3944">
      <c r="A3944" s="1" t="str">
        <f t="shared" si="1"/>
        <v>EN P658 109</v>
      </c>
      <c r="C3944" s="1" t="str">
        <f t="shared" si="2"/>
        <v>PT P658</v>
      </c>
      <c r="E3944" s="1" t="str">
        <f>IFERROR(__xludf.DUMMYFUNCTION("SPLIT(A:A,"" "",TRUE,TRUE)"),"EN")</f>
        <v>EN</v>
      </c>
      <c r="F3944" s="1" t="str">
        <f>IFERROR(__xludf.DUMMYFUNCTION("""COMPUTED_VALUE"""),"P658")</f>
        <v>P658</v>
      </c>
      <c r="G3944" s="1">
        <f>IFERROR(__xludf.DUMMYFUNCTION("""COMPUTED_VALUE"""),109.0)</f>
        <v>109</v>
      </c>
    </row>
    <row r="3945">
      <c r="A3945" s="1" t="str">
        <f t="shared" si="1"/>
        <v>EN P4846 396</v>
      </c>
      <c r="C3945" s="1" t="str">
        <f t="shared" si="2"/>
        <v>PT P4846</v>
      </c>
      <c r="E3945" s="1" t="str">
        <f>IFERROR(__xludf.DUMMYFUNCTION("SPLIT(A:A,"" "",TRUE,TRUE)"),"EN")</f>
        <v>EN</v>
      </c>
      <c r="F3945" s="1" t="str">
        <f>IFERROR(__xludf.DUMMYFUNCTION("""COMPUTED_VALUE"""),"P4846")</f>
        <v>P4846</v>
      </c>
      <c r="G3945" s="1">
        <f>IFERROR(__xludf.DUMMYFUNCTION("""COMPUTED_VALUE"""),396.0)</f>
        <v>396</v>
      </c>
    </row>
    <row r="3946">
      <c r="A3946" s="1" t="str">
        <f t="shared" si="1"/>
        <v>EN P4853 364</v>
      </c>
      <c r="C3946" s="1" t="str">
        <f t="shared" si="2"/>
        <v>PT P4853</v>
      </c>
      <c r="E3946" s="1" t="str">
        <f>IFERROR(__xludf.DUMMYFUNCTION("SPLIT(A:A,"" "",TRUE,TRUE)"),"EN")</f>
        <v>EN</v>
      </c>
      <c r="F3946" s="1" t="str">
        <f>IFERROR(__xludf.DUMMYFUNCTION("""COMPUTED_VALUE"""),"P4853")</f>
        <v>P4853</v>
      </c>
      <c r="G3946" s="1">
        <f>IFERROR(__xludf.DUMMYFUNCTION("""COMPUTED_VALUE"""),364.0)</f>
        <v>364</v>
      </c>
    </row>
    <row r="3947">
      <c r="A3947" s="1" t="str">
        <f t="shared" si="1"/>
        <v>EN P3966 329</v>
      </c>
      <c r="C3947" s="1" t="str">
        <f t="shared" si="2"/>
        <v>PT P3966</v>
      </c>
      <c r="E3947" s="1" t="str">
        <f>IFERROR(__xludf.DUMMYFUNCTION("SPLIT(A:A,"" "",TRUE,TRUE)"),"EN")</f>
        <v>EN</v>
      </c>
      <c r="F3947" s="1" t="str">
        <f>IFERROR(__xludf.DUMMYFUNCTION("""COMPUTED_VALUE"""),"P3966")</f>
        <v>P3966</v>
      </c>
      <c r="G3947" s="1">
        <f>IFERROR(__xludf.DUMMYFUNCTION("""COMPUTED_VALUE"""),329.0)</f>
        <v>329</v>
      </c>
    </row>
    <row r="3948">
      <c r="A3948" s="1" t="str">
        <f t="shared" si="1"/>
        <v>EN P2605 149</v>
      </c>
      <c r="C3948" s="1" t="str">
        <f t="shared" si="2"/>
        <v>PT P2605</v>
      </c>
      <c r="E3948" s="1" t="str">
        <f>IFERROR(__xludf.DUMMYFUNCTION("SPLIT(A:A,"" "",TRUE,TRUE)"),"EN")</f>
        <v>EN</v>
      </c>
      <c r="F3948" s="1" t="str">
        <f>IFERROR(__xludf.DUMMYFUNCTION("""COMPUTED_VALUE"""),"P2605")</f>
        <v>P2605</v>
      </c>
      <c r="G3948" s="1">
        <f>IFERROR(__xludf.DUMMYFUNCTION("""COMPUTED_VALUE"""),149.0)</f>
        <v>149</v>
      </c>
    </row>
    <row r="3949">
      <c r="A3949" s="1" t="str">
        <f t="shared" si="1"/>
        <v>EN P5827 232</v>
      </c>
      <c r="C3949" s="1" t="str">
        <f t="shared" si="2"/>
        <v>PT P5827</v>
      </c>
      <c r="E3949" s="1" t="str">
        <f>IFERROR(__xludf.DUMMYFUNCTION("SPLIT(A:A,"" "",TRUE,TRUE)"),"EN")</f>
        <v>EN</v>
      </c>
      <c r="F3949" s="1" t="str">
        <f>IFERROR(__xludf.DUMMYFUNCTION("""COMPUTED_VALUE"""),"P5827")</f>
        <v>P5827</v>
      </c>
      <c r="G3949" s="1">
        <f>IFERROR(__xludf.DUMMYFUNCTION("""COMPUTED_VALUE"""),232.0)</f>
        <v>232</v>
      </c>
    </row>
    <row r="3950">
      <c r="A3950" s="1" t="str">
        <f t="shared" si="1"/>
        <v>EN P5191 233</v>
      </c>
      <c r="C3950" s="1" t="str">
        <f t="shared" si="2"/>
        <v>PT P5191</v>
      </c>
      <c r="E3950" s="1" t="str">
        <f>IFERROR(__xludf.DUMMYFUNCTION("SPLIT(A:A,"" "",TRUE,TRUE)"),"EN")</f>
        <v>EN</v>
      </c>
      <c r="F3950" s="1" t="str">
        <f>IFERROR(__xludf.DUMMYFUNCTION("""COMPUTED_VALUE"""),"P5191")</f>
        <v>P5191</v>
      </c>
      <c r="G3950" s="1">
        <f>IFERROR(__xludf.DUMMYFUNCTION("""COMPUTED_VALUE"""),233.0)</f>
        <v>233</v>
      </c>
    </row>
    <row r="3951">
      <c r="A3951" s="1" t="str">
        <f t="shared" si="1"/>
        <v>EN P3386 79</v>
      </c>
      <c r="C3951" s="1" t="str">
        <f t="shared" si="2"/>
        <v>PT P3386</v>
      </c>
      <c r="E3951" s="1" t="str">
        <f>IFERROR(__xludf.DUMMYFUNCTION("SPLIT(A:A,"" "",TRUE,TRUE)"),"EN")</f>
        <v>EN</v>
      </c>
      <c r="F3951" s="1" t="str">
        <f>IFERROR(__xludf.DUMMYFUNCTION("""COMPUTED_VALUE"""),"P3386")</f>
        <v>P3386</v>
      </c>
      <c r="G3951" s="1">
        <f>IFERROR(__xludf.DUMMYFUNCTION("""COMPUTED_VALUE"""),79.0)</f>
        <v>79</v>
      </c>
    </row>
    <row r="3952">
      <c r="A3952" s="1" t="str">
        <f t="shared" si="1"/>
        <v>EN P2648 227</v>
      </c>
      <c r="C3952" s="1" t="str">
        <f t="shared" si="2"/>
        <v>PT P2648</v>
      </c>
      <c r="E3952" s="1" t="str">
        <f>IFERROR(__xludf.DUMMYFUNCTION("SPLIT(A:A,"" "",TRUE,TRUE)"),"EN")</f>
        <v>EN</v>
      </c>
      <c r="F3952" s="1" t="str">
        <f>IFERROR(__xludf.DUMMYFUNCTION("""COMPUTED_VALUE"""),"P2648")</f>
        <v>P2648</v>
      </c>
      <c r="G3952" s="1">
        <f>IFERROR(__xludf.DUMMYFUNCTION("""COMPUTED_VALUE"""),227.0)</f>
        <v>227</v>
      </c>
    </row>
    <row r="3953">
      <c r="A3953" s="1" t="str">
        <f t="shared" si="1"/>
        <v>EN P132 378</v>
      </c>
      <c r="C3953" s="1" t="str">
        <f t="shared" si="2"/>
        <v>PT P132</v>
      </c>
      <c r="E3953" s="1" t="str">
        <f>IFERROR(__xludf.DUMMYFUNCTION("SPLIT(A:A,"" "",TRUE,TRUE)"),"EN")</f>
        <v>EN</v>
      </c>
      <c r="F3953" s="1" t="str">
        <f>IFERROR(__xludf.DUMMYFUNCTION("""COMPUTED_VALUE"""),"P132")</f>
        <v>P132</v>
      </c>
      <c r="G3953" s="1">
        <f>IFERROR(__xludf.DUMMYFUNCTION("""COMPUTED_VALUE"""),378.0)</f>
        <v>378</v>
      </c>
    </row>
    <row r="3954">
      <c r="A3954" s="1" t="str">
        <f t="shared" si="1"/>
        <v>EN P1467 247</v>
      </c>
      <c r="C3954" s="1" t="str">
        <f t="shared" si="2"/>
        <v>PT P1467</v>
      </c>
      <c r="E3954" s="1" t="str">
        <f>IFERROR(__xludf.DUMMYFUNCTION("SPLIT(A:A,"" "",TRUE,TRUE)"),"EN")</f>
        <v>EN</v>
      </c>
      <c r="F3954" s="1" t="str">
        <f>IFERROR(__xludf.DUMMYFUNCTION("""COMPUTED_VALUE"""),"P1467")</f>
        <v>P1467</v>
      </c>
      <c r="G3954" s="1">
        <f>IFERROR(__xludf.DUMMYFUNCTION("""COMPUTED_VALUE"""),247.0)</f>
        <v>247</v>
      </c>
    </row>
    <row r="3955">
      <c r="A3955" s="1" t="str">
        <f t="shared" si="1"/>
        <v>EN P1807 381</v>
      </c>
      <c r="C3955" s="1" t="str">
        <f t="shared" si="2"/>
        <v>PT P1807</v>
      </c>
      <c r="E3955" s="1" t="str">
        <f>IFERROR(__xludf.DUMMYFUNCTION("SPLIT(A:A,"" "",TRUE,TRUE)"),"EN")</f>
        <v>EN</v>
      </c>
      <c r="F3955" s="1" t="str">
        <f>IFERROR(__xludf.DUMMYFUNCTION("""COMPUTED_VALUE"""),"P1807")</f>
        <v>P1807</v>
      </c>
      <c r="G3955" s="1">
        <f>IFERROR(__xludf.DUMMYFUNCTION("""COMPUTED_VALUE"""),381.0)</f>
        <v>381</v>
      </c>
    </row>
    <row r="3956">
      <c r="A3956" s="1" t="str">
        <f t="shared" si="1"/>
        <v>EN P2831 393</v>
      </c>
      <c r="C3956" s="1" t="str">
        <f t="shared" si="2"/>
        <v>PT P2831</v>
      </c>
      <c r="E3956" s="1" t="str">
        <f>IFERROR(__xludf.DUMMYFUNCTION("SPLIT(A:A,"" "",TRUE,TRUE)"),"EN")</f>
        <v>EN</v>
      </c>
      <c r="F3956" s="1" t="str">
        <f>IFERROR(__xludf.DUMMYFUNCTION("""COMPUTED_VALUE"""),"P2831")</f>
        <v>P2831</v>
      </c>
      <c r="G3956" s="1">
        <f>IFERROR(__xludf.DUMMYFUNCTION("""COMPUTED_VALUE"""),393.0)</f>
        <v>393</v>
      </c>
    </row>
    <row r="3957">
      <c r="A3957" s="1" t="str">
        <f t="shared" si="1"/>
        <v>EN P2197 2</v>
      </c>
      <c r="C3957" s="1" t="str">
        <f t="shared" si="2"/>
        <v>PT P2197</v>
      </c>
      <c r="E3957" s="1" t="str">
        <f>IFERROR(__xludf.DUMMYFUNCTION("SPLIT(A:A,"" "",TRUE,TRUE)"),"EN")</f>
        <v>EN</v>
      </c>
      <c r="F3957" s="1" t="str">
        <f>IFERROR(__xludf.DUMMYFUNCTION("""COMPUTED_VALUE"""),"P2197")</f>
        <v>P2197</v>
      </c>
      <c r="G3957" s="1">
        <f>IFERROR(__xludf.DUMMYFUNCTION("""COMPUTED_VALUE"""),2.0)</f>
        <v>2</v>
      </c>
    </row>
    <row r="3958">
      <c r="A3958" s="1" t="str">
        <f t="shared" si="1"/>
        <v>EN P583 18</v>
      </c>
      <c r="C3958" s="1" t="str">
        <f t="shared" si="2"/>
        <v>PT P583</v>
      </c>
      <c r="E3958" s="1" t="str">
        <f>IFERROR(__xludf.DUMMYFUNCTION("SPLIT(A:A,"" "",TRUE,TRUE)"),"EN")</f>
        <v>EN</v>
      </c>
      <c r="F3958" s="1" t="str">
        <f>IFERROR(__xludf.DUMMYFUNCTION("""COMPUTED_VALUE"""),"P583")</f>
        <v>P583</v>
      </c>
      <c r="G3958" s="1">
        <f>IFERROR(__xludf.DUMMYFUNCTION("""COMPUTED_VALUE"""),18.0)</f>
        <v>18</v>
      </c>
    </row>
    <row r="3959">
      <c r="A3959" s="1" t="str">
        <f t="shared" si="1"/>
        <v>EN P2219 14</v>
      </c>
      <c r="C3959" s="1" t="str">
        <f t="shared" si="2"/>
        <v>PT P2219</v>
      </c>
      <c r="E3959" s="1" t="str">
        <f>IFERROR(__xludf.DUMMYFUNCTION("SPLIT(A:A,"" "",TRUE,TRUE)"),"EN")</f>
        <v>EN</v>
      </c>
      <c r="F3959" s="1" t="str">
        <f>IFERROR(__xludf.DUMMYFUNCTION("""COMPUTED_VALUE"""),"P2219")</f>
        <v>P2219</v>
      </c>
      <c r="G3959" s="1">
        <f>IFERROR(__xludf.DUMMYFUNCTION("""COMPUTED_VALUE"""),14.0)</f>
        <v>14</v>
      </c>
    </row>
    <row r="3960">
      <c r="A3960" s="1" t="str">
        <f t="shared" si="1"/>
        <v>EN P109 185</v>
      </c>
      <c r="C3960" s="1" t="str">
        <f t="shared" si="2"/>
        <v>PT P109</v>
      </c>
      <c r="E3960" s="1" t="str">
        <f>IFERROR(__xludf.DUMMYFUNCTION("SPLIT(A:A,"" "",TRUE,TRUE)"),"EN")</f>
        <v>EN</v>
      </c>
      <c r="F3960" s="1" t="str">
        <f>IFERROR(__xludf.DUMMYFUNCTION("""COMPUTED_VALUE"""),"P109")</f>
        <v>P109</v>
      </c>
      <c r="G3960" s="1">
        <f>IFERROR(__xludf.DUMMYFUNCTION("""COMPUTED_VALUE"""),185.0)</f>
        <v>185</v>
      </c>
    </row>
    <row r="3961">
      <c r="A3961" s="1" t="str">
        <f t="shared" si="1"/>
        <v>EN P4127 154</v>
      </c>
      <c r="C3961" s="1" t="str">
        <f t="shared" si="2"/>
        <v>PT P4127</v>
      </c>
      <c r="E3961" s="1" t="str">
        <f>IFERROR(__xludf.DUMMYFUNCTION("SPLIT(A:A,"" "",TRUE,TRUE)"),"EN")</f>
        <v>EN</v>
      </c>
      <c r="F3961" s="1" t="str">
        <f>IFERROR(__xludf.DUMMYFUNCTION("""COMPUTED_VALUE"""),"P4127")</f>
        <v>P4127</v>
      </c>
      <c r="G3961" s="1">
        <f>IFERROR(__xludf.DUMMYFUNCTION("""COMPUTED_VALUE"""),154.0)</f>
        <v>154</v>
      </c>
    </row>
    <row r="3962">
      <c r="A3962" s="1" t="str">
        <f t="shared" si="1"/>
        <v>EN P4033 250</v>
      </c>
      <c r="C3962" s="1" t="str">
        <f t="shared" si="2"/>
        <v>PT P4033</v>
      </c>
      <c r="E3962" s="1" t="str">
        <f>IFERROR(__xludf.DUMMYFUNCTION("SPLIT(A:A,"" "",TRUE,TRUE)"),"EN")</f>
        <v>EN</v>
      </c>
      <c r="F3962" s="1" t="str">
        <f>IFERROR(__xludf.DUMMYFUNCTION("""COMPUTED_VALUE"""),"P4033")</f>
        <v>P4033</v>
      </c>
      <c r="G3962" s="1">
        <f>IFERROR(__xludf.DUMMYFUNCTION("""COMPUTED_VALUE"""),250.0)</f>
        <v>250</v>
      </c>
    </row>
    <row r="3963">
      <c r="A3963" s="1" t="str">
        <f t="shared" si="1"/>
        <v>EN P961 206</v>
      </c>
      <c r="C3963" s="1" t="str">
        <f t="shared" si="2"/>
        <v>PT P961</v>
      </c>
      <c r="E3963" s="1" t="str">
        <f>IFERROR(__xludf.DUMMYFUNCTION("SPLIT(A:A,"" "",TRUE,TRUE)"),"EN")</f>
        <v>EN</v>
      </c>
      <c r="F3963" s="1" t="str">
        <f>IFERROR(__xludf.DUMMYFUNCTION("""COMPUTED_VALUE"""),"P961")</f>
        <v>P961</v>
      </c>
      <c r="G3963" s="1">
        <f>IFERROR(__xludf.DUMMYFUNCTION("""COMPUTED_VALUE"""),206.0)</f>
        <v>206</v>
      </c>
    </row>
    <row r="3964">
      <c r="A3964" s="1" t="str">
        <f t="shared" si="1"/>
        <v>EN P3971 175</v>
      </c>
      <c r="C3964" s="1" t="str">
        <f t="shared" si="2"/>
        <v>PT P3971</v>
      </c>
      <c r="E3964" s="1" t="str">
        <f>IFERROR(__xludf.DUMMYFUNCTION("SPLIT(A:A,"" "",TRUE,TRUE)"),"EN")</f>
        <v>EN</v>
      </c>
      <c r="F3964" s="1" t="str">
        <f>IFERROR(__xludf.DUMMYFUNCTION("""COMPUTED_VALUE"""),"P3971")</f>
        <v>P3971</v>
      </c>
      <c r="G3964" s="1">
        <f>IFERROR(__xludf.DUMMYFUNCTION("""COMPUTED_VALUE"""),175.0)</f>
        <v>175</v>
      </c>
    </row>
    <row r="3965">
      <c r="A3965" s="1" t="str">
        <f t="shared" si="1"/>
        <v>EN P1314 192</v>
      </c>
      <c r="C3965" s="1" t="str">
        <f t="shared" si="2"/>
        <v>PT P1314</v>
      </c>
      <c r="E3965" s="1" t="str">
        <f>IFERROR(__xludf.DUMMYFUNCTION("SPLIT(A:A,"" "",TRUE,TRUE)"),"EN")</f>
        <v>EN</v>
      </c>
      <c r="F3965" s="1" t="str">
        <f>IFERROR(__xludf.DUMMYFUNCTION("""COMPUTED_VALUE"""),"P1314")</f>
        <v>P1314</v>
      </c>
      <c r="G3965" s="1">
        <f>IFERROR(__xludf.DUMMYFUNCTION("""COMPUTED_VALUE"""),192.0)</f>
        <v>192</v>
      </c>
    </row>
    <row r="3966">
      <c r="A3966" s="1" t="str">
        <f t="shared" si="1"/>
        <v>EN P1696 161</v>
      </c>
      <c r="C3966" s="1" t="str">
        <f t="shared" si="2"/>
        <v>PT P1696</v>
      </c>
      <c r="E3966" s="1" t="str">
        <f>IFERROR(__xludf.DUMMYFUNCTION("SPLIT(A:A,"" "",TRUE,TRUE)"),"EN")</f>
        <v>EN</v>
      </c>
      <c r="F3966" s="1" t="str">
        <f>IFERROR(__xludf.DUMMYFUNCTION("""COMPUTED_VALUE"""),"P1696")</f>
        <v>P1696</v>
      </c>
      <c r="G3966" s="1">
        <f>IFERROR(__xludf.DUMMYFUNCTION("""COMPUTED_VALUE"""),161.0)</f>
        <v>161</v>
      </c>
    </row>
    <row r="3967">
      <c r="A3967" s="1" t="str">
        <f t="shared" si="1"/>
        <v>EN P1185 96</v>
      </c>
      <c r="C3967" s="1" t="str">
        <f t="shared" si="2"/>
        <v>PT P1185</v>
      </c>
      <c r="E3967" s="1" t="str">
        <f>IFERROR(__xludf.DUMMYFUNCTION("SPLIT(A:A,"" "",TRUE,TRUE)"),"EN")</f>
        <v>EN</v>
      </c>
      <c r="F3967" s="1" t="str">
        <f>IFERROR(__xludf.DUMMYFUNCTION("""COMPUTED_VALUE"""),"P1185")</f>
        <v>P1185</v>
      </c>
      <c r="G3967" s="1">
        <f>IFERROR(__xludf.DUMMYFUNCTION("""COMPUTED_VALUE"""),96.0)</f>
        <v>96</v>
      </c>
    </row>
    <row r="3968">
      <c r="A3968" s="1" t="str">
        <f t="shared" si="1"/>
        <v>EN P5795 236</v>
      </c>
      <c r="C3968" s="1" t="str">
        <f t="shared" si="2"/>
        <v>PT P5795</v>
      </c>
      <c r="E3968" s="1" t="str">
        <f>IFERROR(__xludf.DUMMYFUNCTION("SPLIT(A:A,"" "",TRUE,TRUE)"),"EN")</f>
        <v>EN</v>
      </c>
      <c r="F3968" s="1" t="str">
        <f>IFERROR(__xludf.DUMMYFUNCTION("""COMPUTED_VALUE"""),"P5795")</f>
        <v>P5795</v>
      </c>
      <c r="G3968" s="1">
        <f>IFERROR(__xludf.DUMMYFUNCTION("""COMPUTED_VALUE"""),236.0)</f>
        <v>236</v>
      </c>
    </row>
    <row r="3969">
      <c r="A3969" s="1" t="str">
        <f t="shared" si="1"/>
        <v>EN P5993 233</v>
      </c>
      <c r="C3969" s="1" t="str">
        <f t="shared" si="2"/>
        <v>PT P5993</v>
      </c>
      <c r="E3969" s="1" t="str">
        <f>IFERROR(__xludf.DUMMYFUNCTION("SPLIT(A:A,"" "",TRUE,TRUE)"),"EN")</f>
        <v>EN</v>
      </c>
      <c r="F3969" s="1" t="str">
        <f>IFERROR(__xludf.DUMMYFUNCTION("""COMPUTED_VALUE"""),"P5993")</f>
        <v>P5993</v>
      </c>
      <c r="G3969" s="1">
        <f>IFERROR(__xludf.DUMMYFUNCTION("""COMPUTED_VALUE"""),233.0)</f>
        <v>233</v>
      </c>
    </row>
    <row r="3970">
      <c r="A3970" s="1" t="str">
        <f t="shared" si="1"/>
        <v>EN P3345 85</v>
      </c>
      <c r="C3970" s="1" t="str">
        <f t="shared" si="2"/>
        <v>PT P3345</v>
      </c>
      <c r="E3970" s="1" t="str">
        <f>IFERROR(__xludf.DUMMYFUNCTION("SPLIT(A:A,"" "",TRUE,TRUE)"),"EN")</f>
        <v>EN</v>
      </c>
      <c r="F3970" s="1" t="str">
        <f>IFERROR(__xludf.DUMMYFUNCTION("""COMPUTED_VALUE"""),"P3345")</f>
        <v>P3345</v>
      </c>
      <c r="G3970" s="1">
        <f>IFERROR(__xludf.DUMMYFUNCTION("""COMPUTED_VALUE"""),85.0)</f>
        <v>85</v>
      </c>
    </row>
    <row r="3971">
      <c r="A3971" s="1" t="str">
        <f t="shared" si="1"/>
        <v>EN P2922 61</v>
      </c>
      <c r="C3971" s="1" t="str">
        <f t="shared" si="2"/>
        <v>PT P2922</v>
      </c>
      <c r="E3971" s="1" t="str">
        <f>IFERROR(__xludf.DUMMYFUNCTION("SPLIT(A:A,"" "",TRUE,TRUE)"),"EN")</f>
        <v>EN</v>
      </c>
      <c r="F3971" s="1" t="str">
        <f>IFERROR(__xludf.DUMMYFUNCTION("""COMPUTED_VALUE"""),"P2922")</f>
        <v>P2922</v>
      </c>
      <c r="G3971" s="1">
        <f>IFERROR(__xludf.DUMMYFUNCTION("""COMPUTED_VALUE"""),61.0)</f>
        <v>61</v>
      </c>
    </row>
    <row r="3972">
      <c r="A3972" s="1" t="str">
        <f t="shared" si="1"/>
        <v>EN P286 65</v>
      </c>
      <c r="C3972" s="1" t="str">
        <f t="shared" si="2"/>
        <v>PT P286</v>
      </c>
      <c r="E3972" s="1" t="str">
        <f>IFERROR(__xludf.DUMMYFUNCTION("SPLIT(A:A,"" "",TRUE,TRUE)"),"EN")</f>
        <v>EN</v>
      </c>
      <c r="F3972" s="1" t="str">
        <f>IFERROR(__xludf.DUMMYFUNCTION("""COMPUTED_VALUE"""),"P286")</f>
        <v>P286</v>
      </c>
      <c r="G3972" s="1">
        <f>IFERROR(__xludf.DUMMYFUNCTION("""COMPUTED_VALUE"""),65.0)</f>
        <v>65</v>
      </c>
    </row>
    <row r="3973">
      <c r="A3973" s="1" t="str">
        <f t="shared" si="1"/>
        <v>EN P2430 377</v>
      </c>
      <c r="C3973" s="1" t="str">
        <f t="shared" si="2"/>
        <v>PT P2430</v>
      </c>
      <c r="E3973" s="1" t="str">
        <f>IFERROR(__xludf.DUMMYFUNCTION("SPLIT(A:A,"" "",TRUE,TRUE)"),"EN")</f>
        <v>EN</v>
      </c>
      <c r="F3973" s="1" t="str">
        <f>IFERROR(__xludf.DUMMYFUNCTION("""COMPUTED_VALUE"""),"P2430")</f>
        <v>P2430</v>
      </c>
      <c r="G3973" s="1">
        <f>IFERROR(__xludf.DUMMYFUNCTION("""COMPUTED_VALUE"""),377.0)</f>
        <v>377</v>
      </c>
    </row>
    <row r="3974">
      <c r="A3974" s="1" t="str">
        <f t="shared" si="1"/>
        <v>EN P4958 16</v>
      </c>
      <c r="C3974" s="1" t="str">
        <f t="shared" si="2"/>
        <v>PT P4958</v>
      </c>
      <c r="E3974" s="1" t="str">
        <f>IFERROR(__xludf.DUMMYFUNCTION("SPLIT(A:A,"" "",TRUE,TRUE)"),"EN")</f>
        <v>EN</v>
      </c>
      <c r="F3974" s="1" t="str">
        <f>IFERROR(__xludf.DUMMYFUNCTION("""COMPUTED_VALUE"""),"P4958")</f>
        <v>P4958</v>
      </c>
      <c r="G3974" s="1">
        <f>IFERROR(__xludf.DUMMYFUNCTION("""COMPUTED_VALUE"""),16.0)</f>
        <v>16</v>
      </c>
    </row>
    <row r="3975">
      <c r="A3975" s="1" t="str">
        <f t="shared" si="1"/>
        <v>EN P2209 143</v>
      </c>
      <c r="C3975" s="1" t="str">
        <f t="shared" si="2"/>
        <v>PT P2209</v>
      </c>
      <c r="E3975" s="1" t="str">
        <f>IFERROR(__xludf.DUMMYFUNCTION("SPLIT(A:A,"" "",TRUE,TRUE)"),"EN")</f>
        <v>EN</v>
      </c>
      <c r="F3975" s="1" t="str">
        <f>IFERROR(__xludf.DUMMYFUNCTION("""COMPUTED_VALUE"""),"P2209")</f>
        <v>P2209</v>
      </c>
      <c r="G3975" s="1">
        <f>IFERROR(__xludf.DUMMYFUNCTION("""COMPUTED_VALUE"""),143.0)</f>
        <v>143</v>
      </c>
    </row>
    <row r="3976">
      <c r="A3976" s="1" t="str">
        <f t="shared" si="1"/>
        <v>EN P4807 373</v>
      </c>
      <c r="C3976" s="1" t="str">
        <f t="shared" si="2"/>
        <v>PT P4807</v>
      </c>
      <c r="E3976" s="1" t="str">
        <f>IFERROR(__xludf.DUMMYFUNCTION("SPLIT(A:A,"" "",TRUE,TRUE)"),"EN")</f>
        <v>EN</v>
      </c>
      <c r="F3976" s="1" t="str">
        <f>IFERROR(__xludf.DUMMYFUNCTION("""COMPUTED_VALUE"""),"P4807")</f>
        <v>P4807</v>
      </c>
      <c r="G3976" s="1">
        <f>IFERROR(__xludf.DUMMYFUNCTION("""COMPUTED_VALUE"""),373.0)</f>
        <v>373</v>
      </c>
    </row>
    <row r="3977">
      <c r="A3977" s="1" t="str">
        <f t="shared" si="1"/>
        <v>EN P2973 348</v>
      </c>
      <c r="C3977" s="1" t="str">
        <f t="shared" si="2"/>
        <v>PT P2973</v>
      </c>
      <c r="E3977" s="1" t="str">
        <f>IFERROR(__xludf.DUMMYFUNCTION("SPLIT(A:A,"" "",TRUE,TRUE)"),"EN")</f>
        <v>EN</v>
      </c>
      <c r="F3977" s="1" t="str">
        <f>IFERROR(__xludf.DUMMYFUNCTION("""COMPUTED_VALUE"""),"P2973")</f>
        <v>P2973</v>
      </c>
      <c r="G3977" s="1">
        <f>IFERROR(__xludf.DUMMYFUNCTION("""COMPUTED_VALUE"""),348.0)</f>
        <v>348</v>
      </c>
    </row>
    <row r="3978">
      <c r="A3978" s="1" t="str">
        <f t="shared" si="1"/>
        <v>EN P4420 177</v>
      </c>
      <c r="C3978" s="1" t="str">
        <f t="shared" si="2"/>
        <v>PT P4420</v>
      </c>
      <c r="E3978" s="1" t="str">
        <f>IFERROR(__xludf.DUMMYFUNCTION("SPLIT(A:A,"" "",TRUE,TRUE)"),"EN")</f>
        <v>EN</v>
      </c>
      <c r="F3978" s="1" t="str">
        <f>IFERROR(__xludf.DUMMYFUNCTION("""COMPUTED_VALUE"""),"P4420")</f>
        <v>P4420</v>
      </c>
      <c r="G3978" s="1">
        <f>IFERROR(__xludf.DUMMYFUNCTION("""COMPUTED_VALUE"""),177.0)</f>
        <v>177</v>
      </c>
    </row>
    <row r="3979">
      <c r="A3979" s="1" t="str">
        <f t="shared" si="1"/>
        <v>EN P3227 50</v>
      </c>
      <c r="C3979" s="1" t="str">
        <f t="shared" si="2"/>
        <v>PT P3227</v>
      </c>
      <c r="E3979" s="1" t="str">
        <f>IFERROR(__xludf.DUMMYFUNCTION("SPLIT(A:A,"" "",TRUE,TRUE)"),"EN")</f>
        <v>EN</v>
      </c>
      <c r="F3979" s="1" t="str">
        <f>IFERROR(__xludf.DUMMYFUNCTION("""COMPUTED_VALUE"""),"P3227")</f>
        <v>P3227</v>
      </c>
      <c r="G3979" s="1">
        <f>IFERROR(__xludf.DUMMYFUNCTION("""COMPUTED_VALUE"""),50.0)</f>
        <v>50</v>
      </c>
    </row>
    <row r="3980">
      <c r="A3980" s="1" t="str">
        <f t="shared" si="1"/>
        <v>EN P5971 82</v>
      </c>
      <c r="C3980" s="1" t="str">
        <f t="shared" si="2"/>
        <v>PT P5971</v>
      </c>
      <c r="E3980" s="1" t="str">
        <f>IFERROR(__xludf.DUMMYFUNCTION("SPLIT(A:A,"" "",TRUE,TRUE)"),"EN")</f>
        <v>EN</v>
      </c>
      <c r="F3980" s="1" t="str">
        <f>IFERROR(__xludf.DUMMYFUNCTION("""COMPUTED_VALUE"""),"P5971")</f>
        <v>P5971</v>
      </c>
      <c r="G3980" s="1">
        <f>IFERROR(__xludf.DUMMYFUNCTION("""COMPUTED_VALUE"""),82.0)</f>
        <v>82</v>
      </c>
    </row>
    <row r="3981">
      <c r="A3981" s="1" t="str">
        <f t="shared" si="1"/>
        <v>EN P5657 114</v>
      </c>
      <c r="C3981" s="1" t="str">
        <f t="shared" si="2"/>
        <v>PT P5657</v>
      </c>
      <c r="E3981" s="1" t="str">
        <f>IFERROR(__xludf.DUMMYFUNCTION("SPLIT(A:A,"" "",TRUE,TRUE)"),"EN")</f>
        <v>EN</v>
      </c>
      <c r="F3981" s="1" t="str">
        <f>IFERROR(__xludf.DUMMYFUNCTION("""COMPUTED_VALUE"""),"P5657")</f>
        <v>P5657</v>
      </c>
      <c r="G3981" s="1">
        <f>IFERROR(__xludf.DUMMYFUNCTION("""COMPUTED_VALUE"""),114.0)</f>
        <v>114</v>
      </c>
    </row>
    <row r="3982">
      <c r="A3982" s="1" t="str">
        <f t="shared" si="1"/>
        <v>EN P2698 202</v>
      </c>
      <c r="C3982" s="1" t="str">
        <f t="shared" si="2"/>
        <v>PT P2698</v>
      </c>
      <c r="E3982" s="1" t="str">
        <f>IFERROR(__xludf.DUMMYFUNCTION("SPLIT(A:A,"" "",TRUE,TRUE)"),"EN")</f>
        <v>EN</v>
      </c>
      <c r="F3982" s="1" t="str">
        <f>IFERROR(__xludf.DUMMYFUNCTION("""COMPUTED_VALUE"""),"P2698")</f>
        <v>P2698</v>
      </c>
      <c r="G3982" s="1">
        <f>IFERROR(__xludf.DUMMYFUNCTION("""COMPUTED_VALUE"""),202.0)</f>
        <v>202</v>
      </c>
    </row>
    <row r="3983">
      <c r="A3983" s="1" t="str">
        <f t="shared" si="1"/>
        <v>EN P933 152</v>
      </c>
      <c r="C3983" s="1" t="str">
        <f t="shared" si="2"/>
        <v>PT P933</v>
      </c>
      <c r="E3983" s="1" t="str">
        <f>IFERROR(__xludf.DUMMYFUNCTION("SPLIT(A:A,"" "",TRUE,TRUE)"),"EN")</f>
        <v>EN</v>
      </c>
      <c r="F3983" s="1" t="str">
        <f>IFERROR(__xludf.DUMMYFUNCTION("""COMPUTED_VALUE"""),"P933")</f>
        <v>P933</v>
      </c>
      <c r="G3983" s="1">
        <f>IFERROR(__xludf.DUMMYFUNCTION("""COMPUTED_VALUE"""),152.0)</f>
        <v>152</v>
      </c>
    </row>
    <row r="3984">
      <c r="A3984" s="1" t="str">
        <f t="shared" si="1"/>
        <v>EN P4301 149</v>
      </c>
      <c r="C3984" s="1" t="str">
        <f t="shared" si="2"/>
        <v>PT P4301</v>
      </c>
      <c r="E3984" s="1" t="str">
        <f>IFERROR(__xludf.DUMMYFUNCTION("SPLIT(A:A,"" "",TRUE,TRUE)"),"EN")</f>
        <v>EN</v>
      </c>
      <c r="F3984" s="1" t="str">
        <f>IFERROR(__xludf.DUMMYFUNCTION("""COMPUTED_VALUE"""),"P4301")</f>
        <v>P4301</v>
      </c>
      <c r="G3984" s="1">
        <f>IFERROR(__xludf.DUMMYFUNCTION("""COMPUTED_VALUE"""),149.0)</f>
        <v>149</v>
      </c>
    </row>
    <row r="3985">
      <c r="A3985" s="1" t="str">
        <f t="shared" si="1"/>
        <v>EN P3586 130</v>
      </c>
      <c r="C3985" s="1" t="str">
        <f t="shared" si="2"/>
        <v>PT P3586</v>
      </c>
      <c r="E3985" s="1" t="str">
        <f>IFERROR(__xludf.DUMMYFUNCTION("SPLIT(A:A,"" "",TRUE,TRUE)"),"EN")</f>
        <v>EN</v>
      </c>
      <c r="F3985" s="1" t="str">
        <f>IFERROR(__xludf.DUMMYFUNCTION("""COMPUTED_VALUE"""),"P3586")</f>
        <v>P3586</v>
      </c>
      <c r="G3985" s="1">
        <f>IFERROR(__xludf.DUMMYFUNCTION("""COMPUTED_VALUE"""),130.0)</f>
        <v>130</v>
      </c>
    </row>
    <row r="3986">
      <c r="A3986" s="1" t="str">
        <f t="shared" si="1"/>
        <v>EN P83 384</v>
      </c>
      <c r="C3986" s="1" t="str">
        <f t="shared" si="2"/>
        <v>PT P83</v>
      </c>
      <c r="E3986" s="1" t="str">
        <f>IFERROR(__xludf.DUMMYFUNCTION("SPLIT(A:A,"" "",TRUE,TRUE)"),"EN")</f>
        <v>EN</v>
      </c>
      <c r="F3986" s="1" t="str">
        <f>IFERROR(__xludf.DUMMYFUNCTION("""COMPUTED_VALUE"""),"P83")</f>
        <v>P83</v>
      </c>
      <c r="G3986" s="1">
        <f>IFERROR(__xludf.DUMMYFUNCTION("""COMPUTED_VALUE"""),384.0)</f>
        <v>384</v>
      </c>
    </row>
    <row r="3987">
      <c r="A3987" s="1" t="str">
        <f t="shared" si="1"/>
        <v>EN P1122 160</v>
      </c>
      <c r="C3987" s="1" t="str">
        <f t="shared" si="2"/>
        <v>PT P1122</v>
      </c>
      <c r="E3987" s="1" t="str">
        <f>IFERROR(__xludf.DUMMYFUNCTION("SPLIT(A:A,"" "",TRUE,TRUE)"),"EN")</f>
        <v>EN</v>
      </c>
      <c r="F3987" s="1" t="str">
        <f>IFERROR(__xludf.DUMMYFUNCTION("""COMPUTED_VALUE"""),"P1122")</f>
        <v>P1122</v>
      </c>
      <c r="G3987" s="1">
        <f>IFERROR(__xludf.DUMMYFUNCTION("""COMPUTED_VALUE"""),160.0)</f>
        <v>160</v>
      </c>
    </row>
    <row r="3988">
      <c r="A3988" s="1" t="str">
        <f t="shared" si="1"/>
        <v>EN P5314 342</v>
      </c>
      <c r="C3988" s="1" t="str">
        <f t="shared" si="2"/>
        <v>PT P5314</v>
      </c>
      <c r="E3988" s="1" t="str">
        <f>IFERROR(__xludf.DUMMYFUNCTION("SPLIT(A:A,"" "",TRUE,TRUE)"),"EN")</f>
        <v>EN</v>
      </c>
      <c r="F3988" s="1" t="str">
        <f>IFERROR(__xludf.DUMMYFUNCTION("""COMPUTED_VALUE"""),"P5314")</f>
        <v>P5314</v>
      </c>
      <c r="G3988" s="1">
        <f>IFERROR(__xludf.DUMMYFUNCTION("""COMPUTED_VALUE"""),342.0)</f>
        <v>342</v>
      </c>
    </row>
    <row r="3989">
      <c r="A3989" s="1" t="str">
        <f t="shared" si="1"/>
        <v>EN P5802 356</v>
      </c>
      <c r="C3989" s="1" t="str">
        <f t="shared" si="2"/>
        <v>PT P5802</v>
      </c>
      <c r="E3989" s="1" t="str">
        <f>IFERROR(__xludf.DUMMYFUNCTION("SPLIT(A:A,"" "",TRUE,TRUE)"),"EN")</f>
        <v>EN</v>
      </c>
      <c r="F3989" s="1" t="str">
        <f>IFERROR(__xludf.DUMMYFUNCTION("""COMPUTED_VALUE"""),"P5802")</f>
        <v>P5802</v>
      </c>
      <c r="G3989" s="1">
        <f>IFERROR(__xludf.DUMMYFUNCTION("""COMPUTED_VALUE"""),356.0)</f>
        <v>356</v>
      </c>
    </row>
    <row r="3990">
      <c r="A3990" s="1" t="str">
        <f t="shared" si="1"/>
        <v>EN P4569 187</v>
      </c>
      <c r="C3990" s="1" t="str">
        <f t="shared" si="2"/>
        <v>PT P4569</v>
      </c>
      <c r="E3990" s="1" t="str">
        <f>IFERROR(__xludf.DUMMYFUNCTION("SPLIT(A:A,"" "",TRUE,TRUE)"),"EN")</f>
        <v>EN</v>
      </c>
      <c r="F3990" s="1" t="str">
        <f>IFERROR(__xludf.DUMMYFUNCTION("""COMPUTED_VALUE"""),"P4569")</f>
        <v>P4569</v>
      </c>
      <c r="G3990" s="1">
        <f>IFERROR(__xludf.DUMMYFUNCTION("""COMPUTED_VALUE"""),187.0)</f>
        <v>187</v>
      </c>
    </row>
    <row r="3991">
      <c r="A3991" s="1" t="str">
        <f t="shared" si="1"/>
        <v>EN P2397 303</v>
      </c>
      <c r="C3991" s="1" t="str">
        <f t="shared" si="2"/>
        <v>PT P2397</v>
      </c>
      <c r="E3991" s="1" t="str">
        <f>IFERROR(__xludf.DUMMYFUNCTION("SPLIT(A:A,"" "",TRUE,TRUE)"),"EN")</f>
        <v>EN</v>
      </c>
      <c r="F3991" s="1" t="str">
        <f>IFERROR(__xludf.DUMMYFUNCTION("""COMPUTED_VALUE"""),"P2397")</f>
        <v>P2397</v>
      </c>
      <c r="G3991" s="1">
        <f>IFERROR(__xludf.DUMMYFUNCTION("""COMPUTED_VALUE"""),303.0)</f>
        <v>303</v>
      </c>
    </row>
    <row r="3992">
      <c r="A3992" s="1" t="str">
        <f t="shared" si="1"/>
        <v>EN P4853 205</v>
      </c>
      <c r="C3992" s="1" t="str">
        <f t="shared" si="2"/>
        <v>PT P4853</v>
      </c>
      <c r="E3992" s="1" t="str">
        <f>IFERROR(__xludf.DUMMYFUNCTION("SPLIT(A:A,"" "",TRUE,TRUE)"),"EN")</f>
        <v>EN</v>
      </c>
      <c r="F3992" s="1" t="str">
        <f>IFERROR(__xludf.DUMMYFUNCTION("""COMPUTED_VALUE"""),"P4853")</f>
        <v>P4853</v>
      </c>
      <c r="G3992" s="1">
        <f>IFERROR(__xludf.DUMMYFUNCTION("""COMPUTED_VALUE"""),205.0)</f>
        <v>205</v>
      </c>
    </row>
    <row r="3993">
      <c r="A3993" s="1" t="str">
        <f t="shared" si="1"/>
        <v>EN P843 112</v>
      </c>
      <c r="C3993" s="1" t="str">
        <f t="shared" si="2"/>
        <v>PT P843</v>
      </c>
      <c r="E3993" s="1" t="str">
        <f>IFERROR(__xludf.DUMMYFUNCTION("SPLIT(A:A,"" "",TRUE,TRUE)"),"EN")</f>
        <v>EN</v>
      </c>
      <c r="F3993" s="1" t="str">
        <f>IFERROR(__xludf.DUMMYFUNCTION("""COMPUTED_VALUE"""),"P843")</f>
        <v>P843</v>
      </c>
      <c r="G3993" s="1">
        <f>IFERROR(__xludf.DUMMYFUNCTION("""COMPUTED_VALUE"""),112.0)</f>
        <v>112</v>
      </c>
    </row>
    <row r="3994">
      <c r="A3994" s="1" t="str">
        <f t="shared" si="1"/>
        <v>EN P4970 89</v>
      </c>
      <c r="C3994" s="1" t="str">
        <f t="shared" si="2"/>
        <v>PT P4970</v>
      </c>
      <c r="E3994" s="1" t="str">
        <f>IFERROR(__xludf.DUMMYFUNCTION("SPLIT(A:A,"" "",TRUE,TRUE)"),"EN")</f>
        <v>EN</v>
      </c>
      <c r="F3994" s="1" t="str">
        <f>IFERROR(__xludf.DUMMYFUNCTION("""COMPUTED_VALUE"""),"P4970")</f>
        <v>P4970</v>
      </c>
      <c r="G3994" s="1">
        <f>IFERROR(__xludf.DUMMYFUNCTION("""COMPUTED_VALUE"""),89.0)</f>
        <v>89</v>
      </c>
    </row>
    <row r="3995">
      <c r="A3995" s="1" t="str">
        <f t="shared" si="1"/>
        <v>EN P4003 287</v>
      </c>
      <c r="C3995" s="1" t="str">
        <f t="shared" si="2"/>
        <v>PT P4003</v>
      </c>
      <c r="E3995" s="1" t="str">
        <f>IFERROR(__xludf.DUMMYFUNCTION("SPLIT(A:A,"" "",TRUE,TRUE)"),"EN")</f>
        <v>EN</v>
      </c>
      <c r="F3995" s="1" t="str">
        <f>IFERROR(__xludf.DUMMYFUNCTION("""COMPUTED_VALUE"""),"P4003")</f>
        <v>P4003</v>
      </c>
      <c r="G3995" s="1">
        <f>IFERROR(__xludf.DUMMYFUNCTION("""COMPUTED_VALUE"""),287.0)</f>
        <v>287</v>
      </c>
    </row>
    <row r="3996">
      <c r="A3996" s="1" t="str">
        <f t="shared" si="1"/>
        <v>EN P9 321</v>
      </c>
      <c r="C3996" s="1" t="str">
        <f t="shared" si="2"/>
        <v>PT P9</v>
      </c>
      <c r="E3996" s="1" t="str">
        <f>IFERROR(__xludf.DUMMYFUNCTION("SPLIT(A:A,"" "",TRUE,TRUE)"),"EN")</f>
        <v>EN</v>
      </c>
      <c r="F3996" s="1" t="str">
        <f>IFERROR(__xludf.DUMMYFUNCTION("""COMPUTED_VALUE"""),"P9")</f>
        <v>P9</v>
      </c>
      <c r="G3996" s="1">
        <f>IFERROR(__xludf.DUMMYFUNCTION("""COMPUTED_VALUE"""),321.0)</f>
        <v>321</v>
      </c>
    </row>
    <row r="3997">
      <c r="A3997" s="1" t="str">
        <f t="shared" si="1"/>
        <v>EN P5716 101</v>
      </c>
      <c r="C3997" s="1" t="str">
        <f t="shared" si="2"/>
        <v>PT P5716</v>
      </c>
      <c r="E3997" s="1" t="str">
        <f>IFERROR(__xludf.DUMMYFUNCTION("SPLIT(A:A,"" "",TRUE,TRUE)"),"EN")</f>
        <v>EN</v>
      </c>
      <c r="F3997" s="1" t="str">
        <f>IFERROR(__xludf.DUMMYFUNCTION("""COMPUTED_VALUE"""),"P5716")</f>
        <v>P5716</v>
      </c>
      <c r="G3997" s="1">
        <f>IFERROR(__xludf.DUMMYFUNCTION("""COMPUTED_VALUE"""),101.0)</f>
        <v>101</v>
      </c>
    </row>
    <row r="3998">
      <c r="A3998" s="1" t="str">
        <f t="shared" si="1"/>
        <v>EN P861 132</v>
      </c>
      <c r="C3998" s="1" t="str">
        <f t="shared" si="2"/>
        <v>PT P861</v>
      </c>
      <c r="E3998" s="1" t="str">
        <f>IFERROR(__xludf.DUMMYFUNCTION("SPLIT(A:A,"" "",TRUE,TRUE)"),"EN")</f>
        <v>EN</v>
      </c>
      <c r="F3998" s="1" t="str">
        <f>IFERROR(__xludf.DUMMYFUNCTION("""COMPUTED_VALUE"""),"P861")</f>
        <v>P861</v>
      </c>
      <c r="G3998" s="1">
        <f>IFERROR(__xludf.DUMMYFUNCTION("""COMPUTED_VALUE"""),132.0)</f>
        <v>132</v>
      </c>
    </row>
    <row r="3999">
      <c r="A3999" s="1" t="str">
        <f t="shared" si="1"/>
        <v>EN P2984 256</v>
      </c>
      <c r="C3999" s="1" t="str">
        <f t="shared" si="2"/>
        <v>PT P2984</v>
      </c>
      <c r="E3999" s="1" t="str">
        <f>IFERROR(__xludf.DUMMYFUNCTION("SPLIT(A:A,"" "",TRUE,TRUE)"),"EN")</f>
        <v>EN</v>
      </c>
      <c r="F3999" s="1" t="str">
        <f>IFERROR(__xludf.DUMMYFUNCTION("""COMPUTED_VALUE"""),"P2984")</f>
        <v>P2984</v>
      </c>
      <c r="G3999" s="1">
        <f>IFERROR(__xludf.DUMMYFUNCTION("""COMPUTED_VALUE"""),256.0)</f>
        <v>256</v>
      </c>
    </row>
    <row r="4000">
      <c r="A4000" s="1" t="str">
        <f t="shared" si="1"/>
        <v>EN P4467 118</v>
      </c>
      <c r="C4000" s="1" t="str">
        <f t="shared" si="2"/>
        <v>PT P4467</v>
      </c>
      <c r="E4000" s="1" t="str">
        <f>IFERROR(__xludf.DUMMYFUNCTION("SPLIT(A:A,"" "",TRUE,TRUE)"),"EN")</f>
        <v>EN</v>
      </c>
      <c r="F4000" s="1" t="str">
        <f>IFERROR(__xludf.DUMMYFUNCTION("""COMPUTED_VALUE"""),"P4467")</f>
        <v>P4467</v>
      </c>
      <c r="G4000" s="1">
        <f>IFERROR(__xludf.DUMMYFUNCTION("""COMPUTED_VALUE"""),118.0)</f>
        <v>118</v>
      </c>
    </row>
    <row r="4001">
      <c r="A4001" s="1" t="str">
        <f t="shared" si="1"/>
        <v>EN P2482 78</v>
      </c>
      <c r="C4001" s="1" t="str">
        <f t="shared" si="2"/>
        <v>PT P2482</v>
      </c>
      <c r="E4001" s="1" t="str">
        <f>IFERROR(__xludf.DUMMYFUNCTION("SPLIT(A:A,"" "",TRUE,TRUE)"),"EN")</f>
        <v>EN</v>
      </c>
      <c r="F4001" s="1" t="str">
        <f>IFERROR(__xludf.DUMMYFUNCTION("""COMPUTED_VALUE"""),"P2482")</f>
        <v>P2482</v>
      </c>
      <c r="G4001" s="1">
        <f>IFERROR(__xludf.DUMMYFUNCTION("""COMPUTED_VALUE"""),78.0)</f>
        <v>78</v>
      </c>
    </row>
    <row r="4002">
      <c r="A4002" s="1" t="str">
        <f t="shared" si="1"/>
        <v>EN P2910 258</v>
      </c>
      <c r="C4002" s="1" t="str">
        <f t="shared" si="2"/>
        <v>PT P2910</v>
      </c>
      <c r="E4002" s="1" t="str">
        <f>IFERROR(__xludf.DUMMYFUNCTION("SPLIT(A:A,"" "",TRUE,TRUE)"),"EN")</f>
        <v>EN</v>
      </c>
      <c r="F4002" s="1" t="str">
        <f>IFERROR(__xludf.DUMMYFUNCTION("""COMPUTED_VALUE"""),"P2910")</f>
        <v>P2910</v>
      </c>
      <c r="G4002" s="1">
        <f>IFERROR(__xludf.DUMMYFUNCTION("""COMPUTED_VALUE"""),258.0)</f>
        <v>258</v>
      </c>
    </row>
    <row r="4003">
      <c r="A4003" s="1" t="str">
        <f t="shared" si="1"/>
        <v>EN P5629 45</v>
      </c>
      <c r="C4003" s="1" t="str">
        <f t="shared" si="2"/>
        <v>PT P5629</v>
      </c>
      <c r="E4003" s="1" t="str">
        <f>IFERROR(__xludf.DUMMYFUNCTION("SPLIT(A:A,"" "",TRUE,TRUE)"),"EN")</f>
        <v>EN</v>
      </c>
      <c r="F4003" s="1" t="str">
        <f>IFERROR(__xludf.DUMMYFUNCTION("""COMPUTED_VALUE"""),"P5629")</f>
        <v>P5629</v>
      </c>
      <c r="G4003" s="1">
        <f>IFERROR(__xludf.DUMMYFUNCTION("""COMPUTED_VALUE"""),45.0)</f>
        <v>45</v>
      </c>
    </row>
    <row r="4004">
      <c r="A4004" s="1" t="str">
        <f t="shared" si="1"/>
        <v>EN P613 130</v>
      </c>
      <c r="C4004" s="1" t="str">
        <f t="shared" si="2"/>
        <v>PT P613</v>
      </c>
      <c r="E4004" s="1" t="str">
        <f>IFERROR(__xludf.DUMMYFUNCTION("SPLIT(A:A,"" "",TRUE,TRUE)"),"EN")</f>
        <v>EN</v>
      </c>
      <c r="F4004" s="1" t="str">
        <f>IFERROR(__xludf.DUMMYFUNCTION("""COMPUTED_VALUE"""),"P613")</f>
        <v>P613</v>
      </c>
      <c r="G4004" s="1">
        <f>IFERROR(__xludf.DUMMYFUNCTION("""COMPUTED_VALUE"""),130.0)</f>
        <v>130</v>
      </c>
    </row>
    <row r="4005">
      <c r="A4005" s="1" t="str">
        <f t="shared" si="1"/>
        <v>EN P4172 89</v>
      </c>
      <c r="C4005" s="1" t="str">
        <f t="shared" si="2"/>
        <v>PT P4172</v>
      </c>
      <c r="E4005" s="1" t="str">
        <f>IFERROR(__xludf.DUMMYFUNCTION("SPLIT(A:A,"" "",TRUE,TRUE)"),"EN")</f>
        <v>EN</v>
      </c>
      <c r="F4005" s="1" t="str">
        <f>IFERROR(__xludf.DUMMYFUNCTION("""COMPUTED_VALUE"""),"P4172")</f>
        <v>P4172</v>
      </c>
      <c r="G4005" s="1">
        <f>IFERROR(__xludf.DUMMYFUNCTION("""COMPUTED_VALUE"""),89.0)</f>
        <v>89</v>
      </c>
    </row>
    <row r="4006">
      <c r="A4006" s="1" t="str">
        <f t="shared" si="1"/>
        <v>EN P2718 5</v>
      </c>
      <c r="C4006" s="1" t="str">
        <f t="shared" si="2"/>
        <v>PT P2718</v>
      </c>
      <c r="E4006" s="1" t="str">
        <f>IFERROR(__xludf.DUMMYFUNCTION("SPLIT(A:A,"" "",TRUE,TRUE)"),"EN")</f>
        <v>EN</v>
      </c>
      <c r="F4006" s="1" t="str">
        <f>IFERROR(__xludf.DUMMYFUNCTION("""COMPUTED_VALUE"""),"P2718")</f>
        <v>P2718</v>
      </c>
      <c r="G4006" s="1">
        <f>IFERROR(__xludf.DUMMYFUNCTION("""COMPUTED_VALUE"""),5.0)</f>
        <v>5</v>
      </c>
    </row>
    <row r="4007">
      <c r="A4007" s="1" t="str">
        <f t="shared" si="1"/>
        <v>EN P1655 329</v>
      </c>
      <c r="C4007" s="1" t="str">
        <f t="shared" si="2"/>
        <v>PT P1655</v>
      </c>
      <c r="E4007" s="1" t="str">
        <f>IFERROR(__xludf.DUMMYFUNCTION("SPLIT(A:A,"" "",TRUE,TRUE)"),"EN")</f>
        <v>EN</v>
      </c>
      <c r="F4007" s="1" t="str">
        <f>IFERROR(__xludf.DUMMYFUNCTION("""COMPUTED_VALUE"""),"P1655")</f>
        <v>P1655</v>
      </c>
      <c r="G4007" s="1">
        <f>IFERROR(__xludf.DUMMYFUNCTION("""COMPUTED_VALUE"""),329.0)</f>
        <v>329</v>
      </c>
    </row>
    <row r="4008">
      <c r="A4008" s="1" t="str">
        <f t="shared" si="1"/>
        <v>EN P2234 353</v>
      </c>
      <c r="C4008" s="1" t="str">
        <f t="shared" si="2"/>
        <v>PT P2234</v>
      </c>
      <c r="E4008" s="1" t="str">
        <f>IFERROR(__xludf.DUMMYFUNCTION("SPLIT(A:A,"" "",TRUE,TRUE)"),"EN")</f>
        <v>EN</v>
      </c>
      <c r="F4008" s="1" t="str">
        <f>IFERROR(__xludf.DUMMYFUNCTION("""COMPUTED_VALUE"""),"P2234")</f>
        <v>P2234</v>
      </c>
      <c r="G4008" s="1">
        <f>IFERROR(__xludf.DUMMYFUNCTION("""COMPUTED_VALUE"""),353.0)</f>
        <v>353</v>
      </c>
    </row>
    <row r="4009">
      <c r="A4009" s="1" t="str">
        <f t="shared" si="1"/>
        <v>EN P1237 152</v>
      </c>
      <c r="C4009" s="1" t="str">
        <f t="shared" si="2"/>
        <v>PT P1237</v>
      </c>
      <c r="E4009" s="1" t="str">
        <f>IFERROR(__xludf.DUMMYFUNCTION("SPLIT(A:A,"" "",TRUE,TRUE)"),"EN")</f>
        <v>EN</v>
      </c>
      <c r="F4009" s="1" t="str">
        <f>IFERROR(__xludf.DUMMYFUNCTION("""COMPUTED_VALUE"""),"P1237")</f>
        <v>P1237</v>
      </c>
      <c r="G4009" s="1">
        <f>IFERROR(__xludf.DUMMYFUNCTION("""COMPUTED_VALUE"""),152.0)</f>
        <v>152</v>
      </c>
    </row>
    <row r="4010">
      <c r="A4010" s="1" t="str">
        <f t="shared" si="1"/>
        <v>EN P2718 49</v>
      </c>
      <c r="C4010" s="1" t="str">
        <f t="shared" si="2"/>
        <v>PT P2718</v>
      </c>
      <c r="E4010" s="1" t="str">
        <f>IFERROR(__xludf.DUMMYFUNCTION("SPLIT(A:A,"" "",TRUE,TRUE)"),"EN")</f>
        <v>EN</v>
      </c>
      <c r="F4010" s="1" t="str">
        <f>IFERROR(__xludf.DUMMYFUNCTION("""COMPUTED_VALUE"""),"P2718")</f>
        <v>P2718</v>
      </c>
      <c r="G4010" s="1">
        <f>IFERROR(__xludf.DUMMYFUNCTION("""COMPUTED_VALUE"""),49.0)</f>
        <v>49</v>
      </c>
    </row>
    <row r="4011">
      <c r="A4011" s="1" t="str">
        <f t="shared" si="1"/>
        <v>EN P1110 173</v>
      </c>
      <c r="C4011" s="1" t="str">
        <f t="shared" si="2"/>
        <v>PT P1110</v>
      </c>
      <c r="E4011" s="1" t="str">
        <f>IFERROR(__xludf.DUMMYFUNCTION("SPLIT(A:A,"" "",TRUE,TRUE)"),"EN")</f>
        <v>EN</v>
      </c>
      <c r="F4011" s="1" t="str">
        <f>IFERROR(__xludf.DUMMYFUNCTION("""COMPUTED_VALUE"""),"P1110")</f>
        <v>P1110</v>
      </c>
      <c r="G4011" s="1">
        <f>IFERROR(__xludf.DUMMYFUNCTION("""COMPUTED_VALUE"""),173.0)</f>
        <v>173</v>
      </c>
    </row>
    <row r="4012">
      <c r="A4012" s="1" t="str">
        <f t="shared" si="1"/>
        <v>EN P1153 7</v>
      </c>
      <c r="C4012" s="1" t="str">
        <f t="shared" si="2"/>
        <v>PT P1153</v>
      </c>
      <c r="E4012" s="1" t="str">
        <f>IFERROR(__xludf.DUMMYFUNCTION("SPLIT(A:A,"" "",TRUE,TRUE)"),"EN")</f>
        <v>EN</v>
      </c>
      <c r="F4012" s="1" t="str">
        <f>IFERROR(__xludf.DUMMYFUNCTION("""COMPUTED_VALUE"""),"P1153")</f>
        <v>P1153</v>
      </c>
      <c r="G4012" s="1">
        <f>IFERROR(__xludf.DUMMYFUNCTION("""COMPUTED_VALUE"""),7.0)</f>
        <v>7</v>
      </c>
    </row>
    <row r="4013">
      <c r="A4013" s="1" t="str">
        <f t="shared" si="1"/>
        <v>EN P3259 128</v>
      </c>
      <c r="C4013" s="1" t="str">
        <f t="shared" si="2"/>
        <v>PT P3259</v>
      </c>
      <c r="E4013" s="1" t="str">
        <f>IFERROR(__xludf.DUMMYFUNCTION("SPLIT(A:A,"" "",TRUE,TRUE)"),"EN")</f>
        <v>EN</v>
      </c>
      <c r="F4013" s="1" t="str">
        <f>IFERROR(__xludf.DUMMYFUNCTION("""COMPUTED_VALUE"""),"P3259")</f>
        <v>P3259</v>
      </c>
      <c r="G4013" s="1">
        <f>IFERROR(__xludf.DUMMYFUNCTION("""COMPUTED_VALUE"""),128.0)</f>
        <v>128</v>
      </c>
    </row>
    <row r="4014">
      <c r="A4014" s="1" t="str">
        <f t="shared" si="1"/>
        <v>EN P249 152</v>
      </c>
      <c r="C4014" s="1" t="str">
        <f t="shared" si="2"/>
        <v>PT P249</v>
      </c>
      <c r="E4014" s="1" t="str">
        <f>IFERROR(__xludf.DUMMYFUNCTION("SPLIT(A:A,"" "",TRUE,TRUE)"),"EN")</f>
        <v>EN</v>
      </c>
      <c r="F4014" s="1" t="str">
        <f>IFERROR(__xludf.DUMMYFUNCTION("""COMPUTED_VALUE"""),"P249")</f>
        <v>P249</v>
      </c>
      <c r="G4014" s="1">
        <f>IFERROR(__xludf.DUMMYFUNCTION("""COMPUTED_VALUE"""),152.0)</f>
        <v>152</v>
      </c>
    </row>
    <row r="4015">
      <c r="A4015" s="1" t="str">
        <f t="shared" si="1"/>
        <v>EN P1438 376</v>
      </c>
      <c r="C4015" s="1" t="str">
        <f t="shared" si="2"/>
        <v>PT P1438</v>
      </c>
      <c r="E4015" s="1" t="str">
        <f>IFERROR(__xludf.DUMMYFUNCTION("SPLIT(A:A,"" "",TRUE,TRUE)"),"EN")</f>
        <v>EN</v>
      </c>
      <c r="F4015" s="1" t="str">
        <f>IFERROR(__xludf.DUMMYFUNCTION("""COMPUTED_VALUE"""),"P1438")</f>
        <v>P1438</v>
      </c>
      <c r="G4015" s="1">
        <f>IFERROR(__xludf.DUMMYFUNCTION("""COMPUTED_VALUE"""),376.0)</f>
        <v>376</v>
      </c>
    </row>
    <row r="4016">
      <c r="A4016" s="1" t="str">
        <f t="shared" si="1"/>
        <v>EN P4634 142</v>
      </c>
      <c r="C4016" s="1" t="str">
        <f t="shared" si="2"/>
        <v>PT P4634</v>
      </c>
      <c r="E4016" s="1" t="str">
        <f>IFERROR(__xludf.DUMMYFUNCTION("SPLIT(A:A,"" "",TRUE,TRUE)"),"EN")</f>
        <v>EN</v>
      </c>
      <c r="F4016" s="1" t="str">
        <f>IFERROR(__xludf.DUMMYFUNCTION("""COMPUTED_VALUE"""),"P4634")</f>
        <v>P4634</v>
      </c>
      <c r="G4016" s="1">
        <f>IFERROR(__xludf.DUMMYFUNCTION("""COMPUTED_VALUE"""),142.0)</f>
        <v>142</v>
      </c>
    </row>
    <row r="4017">
      <c r="A4017" s="1" t="str">
        <f t="shared" si="1"/>
        <v>EN P2115 20</v>
      </c>
      <c r="C4017" s="1" t="str">
        <f t="shared" si="2"/>
        <v>PT P2115</v>
      </c>
      <c r="E4017" s="1" t="str">
        <f>IFERROR(__xludf.DUMMYFUNCTION("SPLIT(A:A,"" "",TRUE,TRUE)"),"EN")</f>
        <v>EN</v>
      </c>
      <c r="F4017" s="1" t="str">
        <f>IFERROR(__xludf.DUMMYFUNCTION("""COMPUTED_VALUE"""),"P2115")</f>
        <v>P2115</v>
      </c>
      <c r="G4017" s="1">
        <f>IFERROR(__xludf.DUMMYFUNCTION("""COMPUTED_VALUE"""),20.0)</f>
        <v>20</v>
      </c>
    </row>
    <row r="4018">
      <c r="A4018" s="1" t="str">
        <f t="shared" si="1"/>
        <v>EN P1378 205</v>
      </c>
      <c r="C4018" s="1" t="str">
        <f t="shared" si="2"/>
        <v>PT P1378</v>
      </c>
      <c r="E4018" s="1" t="str">
        <f>IFERROR(__xludf.DUMMYFUNCTION("SPLIT(A:A,"" "",TRUE,TRUE)"),"EN")</f>
        <v>EN</v>
      </c>
      <c r="F4018" s="1" t="str">
        <f>IFERROR(__xludf.DUMMYFUNCTION("""COMPUTED_VALUE"""),"P1378")</f>
        <v>P1378</v>
      </c>
      <c r="G4018" s="1">
        <f>IFERROR(__xludf.DUMMYFUNCTION("""COMPUTED_VALUE"""),205.0)</f>
        <v>205</v>
      </c>
    </row>
    <row r="4019">
      <c r="A4019" s="1" t="str">
        <f t="shared" si="1"/>
        <v>EN P5668 125</v>
      </c>
      <c r="C4019" s="1" t="str">
        <f t="shared" si="2"/>
        <v>PT P5668</v>
      </c>
      <c r="E4019" s="1" t="str">
        <f>IFERROR(__xludf.DUMMYFUNCTION("SPLIT(A:A,"" "",TRUE,TRUE)"),"EN")</f>
        <v>EN</v>
      </c>
      <c r="F4019" s="1" t="str">
        <f>IFERROR(__xludf.DUMMYFUNCTION("""COMPUTED_VALUE"""),"P5668")</f>
        <v>P5668</v>
      </c>
      <c r="G4019" s="1">
        <f>IFERROR(__xludf.DUMMYFUNCTION("""COMPUTED_VALUE"""),125.0)</f>
        <v>125</v>
      </c>
    </row>
    <row r="4020">
      <c r="A4020" s="1" t="str">
        <f t="shared" si="1"/>
        <v>EN P5884 218</v>
      </c>
      <c r="C4020" s="1" t="str">
        <f t="shared" si="2"/>
        <v>PT P5884</v>
      </c>
      <c r="E4020" s="1" t="str">
        <f>IFERROR(__xludf.DUMMYFUNCTION("SPLIT(A:A,"" "",TRUE,TRUE)"),"EN")</f>
        <v>EN</v>
      </c>
      <c r="F4020" s="1" t="str">
        <f>IFERROR(__xludf.DUMMYFUNCTION("""COMPUTED_VALUE"""),"P5884")</f>
        <v>P5884</v>
      </c>
      <c r="G4020" s="1">
        <f>IFERROR(__xludf.DUMMYFUNCTION("""COMPUTED_VALUE"""),218.0)</f>
        <v>218</v>
      </c>
    </row>
    <row r="4021">
      <c r="A4021" s="1" t="str">
        <f t="shared" si="1"/>
        <v>EN P2313 271</v>
      </c>
      <c r="C4021" s="1" t="str">
        <f t="shared" si="2"/>
        <v>PT P2313</v>
      </c>
      <c r="E4021" s="1" t="str">
        <f>IFERROR(__xludf.DUMMYFUNCTION("SPLIT(A:A,"" "",TRUE,TRUE)"),"EN")</f>
        <v>EN</v>
      </c>
      <c r="F4021" s="1" t="str">
        <f>IFERROR(__xludf.DUMMYFUNCTION("""COMPUTED_VALUE"""),"P2313")</f>
        <v>P2313</v>
      </c>
      <c r="G4021" s="1">
        <f>IFERROR(__xludf.DUMMYFUNCTION("""COMPUTED_VALUE"""),271.0)</f>
        <v>271</v>
      </c>
    </row>
    <row r="4022">
      <c r="A4022" s="1" t="str">
        <f t="shared" si="1"/>
        <v>EN P3542 340</v>
      </c>
      <c r="C4022" s="1" t="str">
        <f t="shared" si="2"/>
        <v>PT P3542</v>
      </c>
      <c r="E4022" s="1" t="str">
        <f>IFERROR(__xludf.DUMMYFUNCTION("SPLIT(A:A,"" "",TRUE,TRUE)"),"EN")</f>
        <v>EN</v>
      </c>
      <c r="F4022" s="1" t="str">
        <f>IFERROR(__xludf.DUMMYFUNCTION("""COMPUTED_VALUE"""),"P3542")</f>
        <v>P3542</v>
      </c>
      <c r="G4022" s="1">
        <f>IFERROR(__xludf.DUMMYFUNCTION("""COMPUTED_VALUE"""),340.0)</f>
        <v>340</v>
      </c>
    </row>
    <row r="4023">
      <c r="A4023" s="1" t="str">
        <f t="shared" si="1"/>
        <v>EN P4206 144</v>
      </c>
      <c r="C4023" s="1" t="str">
        <f t="shared" si="2"/>
        <v>PT P4206</v>
      </c>
      <c r="E4023" s="1" t="str">
        <f>IFERROR(__xludf.DUMMYFUNCTION("SPLIT(A:A,"" "",TRUE,TRUE)"),"EN")</f>
        <v>EN</v>
      </c>
      <c r="F4023" s="1" t="str">
        <f>IFERROR(__xludf.DUMMYFUNCTION("""COMPUTED_VALUE"""),"P4206")</f>
        <v>P4206</v>
      </c>
      <c r="G4023" s="1">
        <f>IFERROR(__xludf.DUMMYFUNCTION("""COMPUTED_VALUE"""),144.0)</f>
        <v>144</v>
      </c>
    </row>
    <row r="4024">
      <c r="A4024" s="1" t="str">
        <f t="shared" si="1"/>
        <v>EN P1499 266</v>
      </c>
      <c r="C4024" s="1" t="str">
        <f t="shared" si="2"/>
        <v>PT P1499</v>
      </c>
      <c r="E4024" s="1" t="str">
        <f>IFERROR(__xludf.DUMMYFUNCTION("SPLIT(A:A,"" "",TRUE,TRUE)"),"EN")</f>
        <v>EN</v>
      </c>
      <c r="F4024" s="1" t="str">
        <f>IFERROR(__xludf.DUMMYFUNCTION("""COMPUTED_VALUE"""),"P1499")</f>
        <v>P1499</v>
      </c>
      <c r="G4024" s="1">
        <f>IFERROR(__xludf.DUMMYFUNCTION("""COMPUTED_VALUE"""),266.0)</f>
        <v>266</v>
      </c>
    </row>
    <row r="4025">
      <c r="A4025" s="1" t="str">
        <f t="shared" si="1"/>
        <v>EN P1715 96</v>
      </c>
      <c r="C4025" s="1" t="str">
        <f t="shared" si="2"/>
        <v>PT P1715</v>
      </c>
      <c r="E4025" s="1" t="str">
        <f>IFERROR(__xludf.DUMMYFUNCTION("SPLIT(A:A,"" "",TRUE,TRUE)"),"EN")</f>
        <v>EN</v>
      </c>
      <c r="F4025" s="1" t="str">
        <f>IFERROR(__xludf.DUMMYFUNCTION("""COMPUTED_VALUE"""),"P1715")</f>
        <v>P1715</v>
      </c>
      <c r="G4025" s="1">
        <f>IFERROR(__xludf.DUMMYFUNCTION("""COMPUTED_VALUE"""),96.0)</f>
        <v>96</v>
      </c>
    </row>
    <row r="4026">
      <c r="A4026" s="1" t="str">
        <f t="shared" si="1"/>
        <v>EN P1634 190</v>
      </c>
      <c r="C4026" s="1" t="str">
        <f t="shared" si="2"/>
        <v>PT P1634</v>
      </c>
      <c r="E4026" s="1" t="str">
        <f>IFERROR(__xludf.DUMMYFUNCTION("SPLIT(A:A,"" "",TRUE,TRUE)"),"EN")</f>
        <v>EN</v>
      </c>
      <c r="F4026" s="1" t="str">
        <f>IFERROR(__xludf.DUMMYFUNCTION("""COMPUTED_VALUE"""),"P1634")</f>
        <v>P1634</v>
      </c>
      <c r="G4026" s="1">
        <f>IFERROR(__xludf.DUMMYFUNCTION("""COMPUTED_VALUE"""),190.0)</f>
        <v>190</v>
      </c>
    </row>
    <row r="4027">
      <c r="A4027" s="1" t="str">
        <f t="shared" si="1"/>
        <v>EN P2167 52</v>
      </c>
      <c r="C4027" s="1" t="str">
        <f t="shared" si="2"/>
        <v>PT P2167</v>
      </c>
      <c r="E4027" s="1" t="str">
        <f>IFERROR(__xludf.DUMMYFUNCTION("SPLIT(A:A,"" "",TRUE,TRUE)"),"EN")</f>
        <v>EN</v>
      </c>
      <c r="F4027" s="1" t="str">
        <f>IFERROR(__xludf.DUMMYFUNCTION("""COMPUTED_VALUE"""),"P2167")</f>
        <v>P2167</v>
      </c>
      <c r="G4027" s="1">
        <f>IFERROR(__xludf.DUMMYFUNCTION("""COMPUTED_VALUE"""),52.0)</f>
        <v>52</v>
      </c>
    </row>
    <row r="4028">
      <c r="A4028" s="1" t="str">
        <f t="shared" si="1"/>
        <v>EN P3188 380</v>
      </c>
      <c r="C4028" s="1" t="str">
        <f t="shared" si="2"/>
        <v>PT P3188</v>
      </c>
      <c r="E4028" s="1" t="str">
        <f>IFERROR(__xludf.DUMMYFUNCTION("SPLIT(A:A,"" "",TRUE,TRUE)"),"EN")</f>
        <v>EN</v>
      </c>
      <c r="F4028" s="1" t="str">
        <f>IFERROR(__xludf.DUMMYFUNCTION("""COMPUTED_VALUE"""),"P3188")</f>
        <v>P3188</v>
      </c>
      <c r="G4028" s="1">
        <f>IFERROR(__xludf.DUMMYFUNCTION("""COMPUTED_VALUE"""),380.0)</f>
        <v>380</v>
      </c>
    </row>
    <row r="4029">
      <c r="A4029" s="1" t="str">
        <f t="shared" si="1"/>
        <v>EN P5354 17</v>
      </c>
      <c r="C4029" s="1" t="str">
        <f t="shared" si="2"/>
        <v>PT P5354</v>
      </c>
      <c r="E4029" s="1" t="str">
        <f>IFERROR(__xludf.DUMMYFUNCTION("SPLIT(A:A,"" "",TRUE,TRUE)"),"EN")</f>
        <v>EN</v>
      </c>
      <c r="F4029" s="1" t="str">
        <f>IFERROR(__xludf.DUMMYFUNCTION("""COMPUTED_VALUE"""),"P5354")</f>
        <v>P5354</v>
      </c>
      <c r="G4029" s="1">
        <f>IFERROR(__xludf.DUMMYFUNCTION("""COMPUTED_VALUE"""),17.0)</f>
        <v>17</v>
      </c>
    </row>
    <row r="4030">
      <c r="A4030" s="1" t="str">
        <f t="shared" si="1"/>
        <v>EN P1570 259</v>
      </c>
      <c r="C4030" s="1" t="str">
        <f t="shared" si="2"/>
        <v>PT P1570</v>
      </c>
      <c r="E4030" s="1" t="str">
        <f>IFERROR(__xludf.DUMMYFUNCTION("SPLIT(A:A,"" "",TRUE,TRUE)"),"EN")</f>
        <v>EN</v>
      </c>
      <c r="F4030" s="1" t="str">
        <f>IFERROR(__xludf.DUMMYFUNCTION("""COMPUTED_VALUE"""),"P1570")</f>
        <v>P1570</v>
      </c>
      <c r="G4030" s="1">
        <f>IFERROR(__xludf.DUMMYFUNCTION("""COMPUTED_VALUE"""),259.0)</f>
        <v>259</v>
      </c>
    </row>
    <row r="4031">
      <c r="A4031" s="1" t="str">
        <f t="shared" si="1"/>
        <v>EN P1723 124</v>
      </c>
      <c r="C4031" s="1" t="str">
        <f t="shared" si="2"/>
        <v>PT P1723</v>
      </c>
      <c r="E4031" s="1" t="str">
        <f>IFERROR(__xludf.DUMMYFUNCTION("SPLIT(A:A,"" "",TRUE,TRUE)"),"EN")</f>
        <v>EN</v>
      </c>
      <c r="F4031" s="1" t="str">
        <f>IFERROR(__xludf.DUMMYFUNCTION("""COMPUTED_VALUE"""),"P1723")</f>
        <v>P1723</v>
      </c>
      <c r="G4031" s="1">
        <f>IFERROR(__xludf.DUMMYFUNCTION("""COMPUTED_VALUE"""),124.0)</f>
        <v>124</v>
      </c>
    </row>
    <row r="4032">
      <c r="A4032" s="1" t="str">
        <f t="shared" si="1"/>
        <v>EN P4606 154</v>
      </c>
      <c r="C4032" s="1" t="str">
        <f t="shared" si="2"/>
        <v>PT P4606</v>
      </c>
      <c r="E4032" s="1" t="str">
        <f>IFERROR(__xludf.DUMMYFUNCTION("SPLIT(A:A,"" "",TRUE,TRUE)"),"EN")</f>
        <v>EN</v>
      </c>
      <c r="F4032" s="1" t="str">
        <f>IFERROR(__xludf.DUMMYFUNCTION("""COMPUTED_VALUE"""),"P4606")</f>
        <v>P4606</v>
      </c>
      <c r="G4032" s="1">
        <f>IFERROR(__xludf.DUMMYFUNCTION("""COMPUTED_VALUE"""),154.0)</f>
        <v>154</v>
      </c>
    </row>
    <row r="4033">
      <c r="A4033" s="1" t="str">
        <f t="shared" si="1"/>
        <v>EN P552 27</v>
      </c>
      <c r="C4033" s="1" t="str">
        <f t="shared" si="2"/>
        <v>PT P552</v>
      </c>
      <c r="E4033" s="1" t="str">
        <f>IFERROR(__xludf.DUMMYFUNCTION("SPLIT(A:A,"" "",TRUE,TRUE)"),"EN")</f>
        <v>EN</v>
      </c>
      <c r="F4033" s="1" t="str">
        <f>IFERROR(__xludf.DUMMYFUNCTION("""COMPUTED_VALUE"""),"P552")</f>
        <v>P552</v>
      </c>
      <c r="G4033" s="1">
        <f>IFERROR(__xludf.DUMMYFUNCTION("""COMPUTED_VALUE"""),27.0)</f>
        <v>27</v>
      </c>
    </row>
    <row r="4034">
      <c r="A4034" s="1" t="str">
        <f t="shared" si="1"/>
        <v>EN P2971 106</v>
      </c>
      <c r="C4034" s="1" t="str">
        <f t="shared" si="2"/>
        <v>PT P2971</v>
      </c>
      <c r="E4034" s="1" t="str">
        <f>IFERROR(__xludf.DUMMYFUNCTION("SPLIT(A:A,"" "",TRUE,TRUE)"),"EN")</f>
        <v>EN</v>
      </c>
      <c r="F4034" s="1" t="str">
        <f>IFERROR(__xludf.DUMMYFUNCTION("""COMPUTED_VALUE"""),"P2971")</f>
        <v>P2971</v>
      </c>
      <c r="G4034" s="1">
        <f>IFERROR(__xludf.DUMMYFUNCTION("""COMPUTED_VALUE"""),106.0)</f>
        <v>106</v>
      </c>
    </row>
    <row r="4035">
      <c r="A4035" s="1" t="str">
        <f t="shared" si="1"/>
        <v>EN P425 167</v>
      </c>
      <c r="C4035" s="1" t="str">
        <f t="shared" si="2"/>
        <v>PT P425</v>
      </c>
      <c r="E4035" s="1" t="str">
        <f>IFERROR(__xludf.DUMMYFUNCTION("SPLIT(A:A,"" "",TRUE,TRUE)"),"EN")</f>
        <v>EN</v>
      </c>
      <c r="F4035" s="1" t="str">
        <f>IFERROR(__xludf.DUMMYFUNCTION("""COMPUTED_VALUE"""),"P425")</f>
        <v>P425</v>
      </c>
      <c r="G4035" s="1">
        <f>IFERROR(__xludf.DUMMYFUNCTION("""COMPUTED_VALUE"""),167.0)</f>
        <v>167</v>
      </c>
    </row>
    <row r="4036">
      <c r="A4036" s="1" t="str">
        <f t="shared" si="1"/>
        <v>EN P3633 390</v>
      </c>
      <c r="C4036" s="1" t="str">
        <f t="shared" si="2"/>
        <v>PT P3633</v>
      </c>
      <c r="E4036" s="1" t="str">
        <f>IFERROR(__xludf.DUMMYFUNCTION("SPLIT(A:A,"" "",TRUE,TRUE)"),"EN")</f>
        <v>EN</v>
      </c>
      <c r="F4036" s="1" t="str">
        <f>IFERROR(__xludf.DUMMYFUNCTION("""COMPUTED_VALUE"""),"P3633")</f>
        <v>P3633</v>
      </c>
      <c r="G4036" s="1">
        <f>IFERROR(__xludf.DUMMYFUNCTION("""COMPUTED_VALUE"""),390.0)</f>
        <v>390</v>
      </c>
    </row>
    <row r="4037">
      <c r="A4037" s="1" t="str">
        <f t="shared" si="1"/>
        <v>EN P3061 165</v>
      </c>
      <c r="C4037" s="1" t="str">
        <f t="shared" si="2"/>
        <v>PT P3061</v>
      </c>
      <c r="E4037" s="1" t="str">
        <f>IFERROR(__xludf.DUMMYFUNCTION("SPLIT(A:A,"" "",TRUE,TRUE)"),"EN")</f>
        <v>EN</v>
      </c>
      <c r="F4037" s="1" t="str">
        <f>IFERROR(__xludf.DUMMYFUNCTION("""COMPUTED_VALUE"""),"P3061")</f>
        <v>P3061</v>
      </c>
      <c r="G4037" s="1">
        <f>IFERROR(__xludf.DUMMYFUNCTION("""COMPUTED_VALUE"""),165.0)</f>
        <v>165</v>
      </c>
    </row>
    <row r="4038">
      <c r="A4038" s="1" t="str">
        <f t="shared" si="1"/>
        <v>EN P4003 87</v>
      </c>
      <c r="C4038" s="1" t="str">
        <f t="shared" si="2"/>
        <v>PT P4003</v>
      </c>
      <c r="E4038" s="1" t="str">
        <f>IFERROR(__xludf.DUMMYFUNCTION("SPLIT(A:A,"" "",TRUE,TRUE)"),"EN")</f>
        <v>EN</v>
      </c>
      <c r="F4038" s="1" t="str">
        <f>IFERROR(__xludf.DUMMYFUNCTION("""COMPUTED_VALUE"""),"P4003")</f>
        <v>P4003</v>
      </c>
      <c r="G4038" s="1">
        <f>IFERROR(__xludf.DUMMYFUNCTION("""COMPUTED_VALUE"""),87.0)</f>
        <v>87</v>
      </c>
    </row>
    <row r="4039">
      <c r="A4039" s="1" t="str">
        <f t="shared" si="1"/>
        <v>EN P1959 292</v>
      </c>
      <c r="C4039" s="1" t="str">
        <f t="shared" si="2"/>
        <v>PT P1959</v>
      </c>
      <c r="E4039" s="1" t="str">
        <f>IFERROR(__xludf.DUMMYFUNCTION("SPLIT(A:A,"" "",TRUE,TRUE)"),"EN")</f>
        <v>EN</v>
      </c>
      <c r="F4039" s="1" t="str">
        <f>IFERROR(__xludf.DUMMYFUNCTION("""COMPUTED_VALUE"""),"P1959")</f>
        <v>P1959</v>
      </c>
      <c r="G4039" s="1">
        <f>IFERROR(__xludf.DUMMYFUNCTION("""COMPUTED_VALUE"""),292.0)</f>
        <v>292</v>
      </c>
    </row>
    <row r="4040">
      <c r="A4040" s="1" t="str">
        <f t="shared" si="1"/>
        <v>EN P1938 305</v>
      </c>
      <c r="C4040" s="1" t="str">
        <f t="shared" si="2"/>
        <v>PT P1938</v>
      </c>
      <c r="E4040" s="1" t="str">
        <f>IFERROR(__xludf.DUMMYFUNCTION("SPLIT(A:A,"" "",TRUE,TRUE)"),"EN")</f>
        <v>EN</v>
      </c>
      <c r="F4040" s="1" t="str">
        <f>IFERROR(__xludf.DUMMYFUNCTION("""COMPUTED_VALUE"""),"P1938")</f>
        <v>P1938</v>
      </c>
      <c r="G4040" s="1">
        <f>IFERROR(__xludf.DUMMYFUNCTION("""COMPUTED_VALUE"""),305.0)</f>
        <v>305</v>
      </c>
    </row>
    <row r="4041">
      <c r="A4041" s="1" t="str">
        <f t="shared" si="1"/>
        <v>EN P3421 332</v>
      </c>
      <c r="C4041" s="1" t="str">
        <f t="shared" si="2"/>
        <v>PT P3421</v>
      </c>
      <c r="E4041" s="1" t="str">
        <f>IFERROR(__xludf.DUMMYFUNCTION("SPLIT(A:A,"" "",TRUE,TRUE)"),"EN")</f>
        <v>EN</v>
      </c>
      <c r="F4041" s="1" t="str">
        <f>IFERROR(__xludf.DUMMYFUNCTION("""COMPUTED_VALUE"""),"P3421")</f>
        <v>P3421</v>
      </c>
      <c r="G4041" s="1">
        <f>IFERROR(__xludf.DUMMYFUNCTION("""COMPUTED_VALUE"""),332.0)</f>
        <v>332</v>
      </c>
    </row>
    <row r="4042">
      <c r="A4042" s="1" t="str">
        <f t="shared" si="1"/>
        <v>EN P4997 363</v>
      </c>
      <c r="C4042" s="1" t="str">
        <f t="shared" si="2"/>
        <v>PT P4997</v>
      </c>
      <c r="E4042" s="1" t="str">
        <f>IFERROR(__xludf.DUMMYFUNCTION("SPLIT(A:A,"" "",TRUE,TRUE)"),"EN")</f>
        <v>EN</v>
      </c>
      <c r="F4042" s="1" t="str">
        <f>IFERROR(__xludf.DUMMYFUNCTION("""COMPUTED_VALUE"""),"P4997")</f>
        <v>P4997</v>
      </c>
      <c r="G4042" s="1">
        <f>IFERROR(__xludf.DUMMYFUNCTION("""COMPUTED_VALUE"""),363.0)</f>
        <v>363</v>
      </c>
    </row>
    <row r="4043">
      <c r="A4043" s="1" t="str">
        <f t="shared" si="1"/>
        <v>EN P1293 110</v>
      </c>
      <c r="C4043" s="1" t="str">
        <f t="shared" si="2"/>
        <v>PT P1293</v>
      </c>
      <c r="E4043" s="1" t="str">
        <f>IFERROR(__xludf.DUMMYFUNCTION("SPLIT(A:A,"" "",TRUE,TRUE)"),"EN")</f>
        <v>EN</v>
      </c>
      <c r="F4043" s="1" t="str">
        <f>IFERROR(__xludf.DUMMYFUNCTION("""COMPUTED_VALUE"""),"P1293")</f>
        <v>P1293</v>
      </c>
      <c r="G4043" s="1">
        <f>IFERROR(__xludf.DUMMYFUNCTION("""COMPUTED_VALUE"""),110.0)</f>
        <v>110</v>
      </c>
    </row>
    <row r="4044">
      <c r="A4044" s="1" t="str">
        <f t="shared" si="1"/>
        <v>EN P1167 372</v>
      </c>
      <c r="C4044" s="1" t="str">
        <f t="shared" si="2"/>
        <v>PT P1167</v>
      </c>
      <c r="E4044" s="1" t="str">
        <f>IFERROR(__xludf.DUMMYFUNCTION("SPLIT(A:A,"" "",TRUE,TRUE)"),"EN")</f>
        <v>EN</v>
      </c>
      <c r="F4044" s="1" t="str">
        <f>IFERROR(__xludf.DUMMYFUNCTION("""COMPUTED_VALUE"""),"P1167")</f>
        <v>P1167</v>
      </c>
      <c r="G4044" s="1">
        <f>IFERROR(__xludf.DUMMYFUNCTION("""COMPUTED_VALUE"""),372.0)</f>
        <v>372</v>
      </c>
    </row>
    <row r="4045">
      <c r="A4045" s="1" t="str">
        <f t="shared" si="1"/>
        <v>EN P4264 301</v>
      </c>
      <c r="C4045" s="1" t="str">
        <f t="shared" si="2"/>
        <v>PT P4264</v>
      </c>
      <c r="E4045" s="1" t="str">
        <f>IFERROR(__xludf.DUMMYFUNCTION("SPLIT(A:A,"" "",TRUE,TRUE)"),"EN")</f>
        <v>EN</v>
      </c>
      <c r="F4045" s="1" t="str">
        <f>IFERROR(__xludf.DUMMYFUNCTION("""COMPUTED_VALUE"""),"P4264")</f>
        <v>P4264</v>
      </c>
      <c r="G4045" s="1">
        <f>IFERROR(__xludf.DUMMYFUNCTION("""COMPUTED_VALUE"""),301.0)</f>
        <v>301</v>
      </c>
    </row>
    <row r="4046">
      <c r="A4046" s="1" t="str">
        <f t="shared" si="1"/>
        <v>EN P911 124</v>
      </c>
      <c r="C4046" s="1" t="str">
        <f t="shared" si="2"/>
        <v>PT P911</v>
      </c>
      <c r="E4046" s="1" t="str">
        <f>IFERROR(__xludf.DUMMYFUNCTION("SPLIT(A:A,"" "",TRUE,TRUE)"),"EN")</f>
        <v>EN</v>
      </c>
      <c r="F4046" s="1" t="str">
        <f>IFERROR(__xludf.DUMMYFUNCTION("""COMPUTED_VALUE"""),"P911")</f>
        <v>P911</v>
      </c>
      <c r="G4046" s="1">
        <f>IFERROR(__xludf.DUMMYFUNCTION("""COMPUTED_VALUE"""),124.0)</f>
        <v>124</v>
      </c>
    </row>
    <row r="4047">
      <c r="A4047" s="1" t="str">
        <f t="shared" si="1"/>
        <v>EN P3686 134</v>
      </c>
      <c r="C4047" s="1" t="str">
        <f t="shared" si="2"/>
        <v>PT P3686</v>
      </c>
      <c r="E4047" s="1" t="str">
        <f>IFERROR(__xludf.DUMMYFUNCTION("SPLIT(A:A,"" "",TRUE,TRUE)"),"EN")</f>
        <v>EN</v>
      </c>
      <c r="F4047" s="1" t="str">
        <f>IFERROR(__xludf.DUMMYFUNCTION("""COMPUTED_VALUE"""),"P3686")</f>
        <v>P3686</v>
      </c>
      <c r="G4047" s="1">
        <f>IFERROR(__xludf.DUMMYFUNCTION("""COMPUTED_VALUE"""),134.0)</f>
        <v>134</v>
      </c>
    </row>
    <row r="4048">
      <c r="A4048" s="1" t="str">
        <f t="shared" si="1"/>
        <v>EN P4578 206</v>
      </c>
      <c r="C4048" s="1" t="str">
        <f t="shared" si="2"/>
        <v>PT P4578</v>
      </c>
      <c r="E4048" s="1" t="str">
        <f>IFERROR(__xludf.DUMMYFUNCTION("SPLIT(A:A,"" "",TRUE,TRUE)"),"EN")</f>
        <v>EN</v>
      </c>
      <c r="F4048" s="1" t="str">
        <f>IFERROR(__xludf.DUMMYFUNCTION("""COMPUTED_VALUE"""),"P4578")</f>
        <v>P4578</v>
      </c>
      <c r="G4048" s="1">
        <f>IFERROR(__xludf.DUMMYFUNCTION("""COMPUTED_VALUE"""),206.0)</f>
        <v>206</v>
      </c>
    </row>
    <row r="4049">
      <c r="A4049" s="1" t="str">
        <f t="shared" si="1"/>
        <v>EN P4768 190</v>
      </c>
      <c r="C4049" s="1" t="str">
        <f t="shared" si="2"/>
        <v>PT P4768</v>
      </c>
      <c r="E4049" s="1" t="str">
        <f>IFERROR(__xludf.DUMMYFUNCTION("SPLIT(A:A,"" "",TRUE,TRUE)"),"EN")</f>
        <v>EN</v>
      </c>
      <c r="F4049" s="1" t="str">
        <f>IFERROR(__xludf.DUMMYFUNCTION("""COMPUTED_VALUE"""),"P4768")</f>
        <v>P4768</v>
      </c>
      <c r="G4049" s="1">
        <f>IFERROR(__xludf.DUMMYFUNCTION("""COMPUTED_VALUE"""),190.0)</f>
        <v>190</v>
      </c>
    </row>
    <row r="4050">
      <c r="A4050" s="1" t="str">
        <f t="shared" si="1"/>
        <v>EN P2226 122</v>
      </c>
      <c r="C4050" s="1" t="str">
        <f t="shared" si="2"/>
        <v>PT P2226</v>
      </c>
      <c r="E4050" s="1" t="str">
        <f>IFERROR(__xludf.DUMMYFUNCTION("SPLIT(A:A,"" "",TRUE,TRUE)"),"EN")</f>
        <v>EN</v>
      </c>
      <c r="F4050" s="1" t="str">
        <f>IFERROR(__xludf.DUMMYFUNCTION("""COMPUTED_VALUE"""),"P2226")</f>
        <v>P2226</v>
      </c>
      <c r="G4050" s="1">
        <f>IFERROR(__xludf.DUMMYFUNCTION("""COMPUTED_VALUE"""),122.0)</f>
        <v>122</v>
      </c>
    </row>
    <row r="4051">
      <c r="A4051" s="1" t="str">
        <f t="shared" si="1"/>
        <v>EN P508 93</v>
      </c>
      <c r="C4051" s="1" t="str">
        <f t="shared" si="2"/>
        <v>PT P508</v>
      </c>
      <c r="E4051" s="1" t="str">
        <f>IFERROR(__xludf.DUMMYFUNCTION("SPLIT(A:A,"" "",TRUE,TRUE)"),"EN")</f>
        <v>EN</v>
      </c>
      <c r="F4051" s="1" t="str">
        <f>IFERROR(__xludf.DUMMYFUNCTION("""COMPUTED_VALUE"""),"P508")</f>
        <v>P508</v>
      </c>
      <c r="G4051" s="1">
        <f>IFERROR(__xludf.DUMMYFUNCTION("""COMPUTED_VALUE"""),93.0)</f>
        <v>93</v>
      </c>
    </row>
    <row r="4052">
      <c r="A4052" s="1" t="str">
        <f t="shared" si="1"/>
        <v>EN P4474 238</v>
      </c>
      <c r="C4052" s="1" t="str">
        <f t="shared" si="2"/>
        <v>PT P4474</v>
      </c>
      <c r="E4052" s="1" t="str">
        <f>IFERROR(__xludf.DUMMYFUNCTION("SPLIT(A:A,"" "",TRUE,TRUE)"),"EN")</f>
        <v>EN</v>
      </c>
      <c r="F4052" s="1" t="str">
        <f>IFERROR(__xludf.DUMMYFUNCTION("""COMPUTED_VALUE"""),"P4474")</f>
        <v>P4474</v>
      </c>
      <c r="G4052" s="1">
        <f>IFERROR(__xludf.DUMMYFUNCTION("""COMPUTED_VALUE"""),238.0)</f>
        <v>238</v>
      </c>
    </row>
    <row r="4053">
      <c r="A4053" s="1" t="str">
        <f t="shared" si="1"/>
        <v>EN P5960 122</v>
      </c>
      <c r="C4053" s="1" t="str">
        <f t="shared" si="2"/>
        <v>PT P5960</v>
      </c>
      <c r="E4053" s="1" t="str">
        <f>IFERROR(__xludf.DUMMYFUNCTION("SPLIT(A:A,"" "",TRUE,TRUE)"),"EN")</f>
        <v>EN</v>
      </c>
      <c r="F4053" s="1" t="str">
        <f>IFERROR(__xludf.DUMMYFUNCTION("""COMPUTED_VALUE"""),"P5960")</f>
        <v>P5960</v>
      </c>
      <c r="G4053" s="1">
        <f>IFERROR(__xludf.DUMMYFUNCTION("""COMPUTED_VALUE"""),122.0)</f>
        <v>122</v>
      </c>
    </row>
    <row r="4054">
      <c r="A4054" s="1" t="str">
        <f t="shared" si="1"/>
        <v>EN P5373 87</v>
      </c>
      <c r="C4054" s="1" t="str">
        <f t="shared" si="2"/>
        <v>PT P5373</v>
      </c>
      <c r="E4054" s="1" t="str">
        <f>IFERROR(__xludf.DUMMYFUNCTION("SPLIT(A:A,"" "",TRUE,TRUE)"),"EN")</f>
        <v>EN</v>
      </c>
      <c r="F4054" s="1" t="str">
        <f>IFERROR(__xludf.DUMMYFUNCTION("""COMPUTED_VALUE"""),"P5373")</f>
        <v>P5373</v>
      </c>
      <c r="G4054" s="1">
        <f>IFERROR(__xludf.DUMMYFUNCTION("""COMPUTED_VALUE"""),87.0)</f>
        <v>87</v>
      </c>
    </row>
    <row r="4055">
      <c r="A4055" s="1" t="str">
        <f t="shared" si="1"/>
        <v>EN P342 168</v>
      </c>
      <c r="C4055" s="1" t="str">
        <f t="shared" si="2"/>
        <v>PT P342</v>
      </c>
      <c r="E4055" s="1" t="str">
        <f>IFERROR(__xludf.DUMMYFUNCTION("SPLIT(A:A,"" "",TRUE,TRUE)"),"EN")</f>
        <v>EN</v>
      </c>
      <c r="F4055" s="1" t="str">
        <f>IFERROR(__xludf.DUMMYFUNCTION("""COMPUTED_VALUE"""),"P342")</f>
        <v>P342</v>
      </c>
      <c r="G4055" s="1">
        <f>IFERROR(__xludf.DUMMYFUNCTION("""COMPUTED_VALUE"""),168.0)</f>
        <v>168</v>
      </c>
    </row>
    <row r="4056">
      <c r="A4056" s="1" t="str">
        <f t="shared" si="1"/>
        <v>EN P3260 385</v>
      </c>
      <c r="C4056" s="1" t="str">
        <f t="shared" si="2"/>
        <v>PT P3260</v>
      </c>
      <c r="E4056" s="1" t="str">
        <f>IFERROR(__xludf.DUMMYFUNCTION("SPLIT(A:A,"" "",TRUE,TRUE)"),"EN")</f>
        <v>EN</v>
      </c>
      <c r="F4056" s="1" t="str">
        <f>IFERROR(__xludf.DUMMYFUNCTION("""COMPUTED_VALUE"""),"P3260")</f>
        <v>P3260</v>
      </c>
      <c r="G4056" s="1">
        <f>IFERROR(__xludf.DUMMYFUNCTION("""COMPUTED_VALUE"""),385.0)</f>
        <v>385</v>
      </c>
    </row>
    <row r="4057">
      <c r="A4057" s="1" t="str">
        <f t="shared" si="1"/>
        <v>EN P4101 354</v>
      </c>
      <c r="C4057" s="1" t="str">
        <f t="shared" si="2"/>
        <v>PT P4101</v>
      </c>
      <c r="E4057" s="1" t="str">
        <f>IFERROR(__xludf.DUMMYFUNCTION("SPLIT(A:A,"" "",TRUE,TRUE)"),"EN")</f>
        <v>EN</v>
      </c>
      <c r="F4057" s="1" t="str">
        <f>IFERROR(__xludf.DUMMYFUNCTION("""COMPUTED_VALUE"""),"P4101")</f>
        <v>P4101</v>
      </c>
      <c r="G4057" s="1">
        <f>IFERROR(__xludf.DUMMYFUNCTION("""COMPUTED_VALUE"""),354.0)</f>
        <v>354</v>
      </c>
    </row>
    <row r="4058">
      <c r="A4058" s="1" t="str">
        <f t="shared" si="1"/>
        <v>EN P3257 293</v>
      </c>
      <c r="C4058" s="1" t="str">
        <f t="shared" si="2"/>
        <v>PT P3257</v>
      </c>
      <c r="E4058" s="1" t="str">
        <f>IFERROR(__xludf.DUMMYFUNCTION("SPLIT(A:A,"" "",TRUE,TRUE)"),"EN")</f>
        <v>EN</v>
      </c>
      <c r="F4058" s="1" t="str">
        <f>IFERROR(__xludf.DUMMYFUNCTION("""COMPUTED_VALUE"""),"P3257")</f>
        <v>P3257</v>
      </c>
      <c r="G4058" s="1">
        <f>IFERROR(__xludf.DUMMYFUNCTION("""COMPUTED_VALUE"""),293.0)</f>
        <v>293</v>
      </c>
    </row>
    <row r="4059">
      <c r="A4059" s="1" t="str">
        <f t="shared" si="1"/>
        <v>EN P5322 37</v>
      </c>
      <c r="C4059" s="1" t="str">
        <f t="shared" si="2"/>
        <v>PT P5322</v>
      </c>
      <c r="E4059" s="1" t="str">
        <f>IFERROR(__xludf.DUMMYFUNCTION("SPLIT(A:A,"" "",TRUE,TRUE)"),"EN")</f>
        <v>EN</v>
      </c>
      <c r="F4059" s="1" t="str">
        <f>IFERROR(__xludf.DUMMYFUNCTION("""COMPUTED_VALUE"""),"P5322")</f>
        <v>P5322</v>
      </c>
      <c r="G4059" s="1">
        <f>IFERROR(__xludf.DUMMYFUNCTION("""COMPUTED_VALUE"""),37.0)</f>
        <v>37</v>
      </c>
    </row>
    <row r="4060">
      <c r="A4060" s="1" t="str">
        <f t="shared" si="1"/>
        <v>EN P3466 265</v>
      </c>
      <c r="C4060" s="1" t="str">
        <f t="shared" si="2"/>
        <v>PT P3466</v>
      </c>
      <c r="E4060" s="1" t="str">
        <f>IFERROR(__xludf.DUMMYFUNCTION("SPLIT(A:A,"" "",TRUE,TRUE)"),"EN")</f>
        <v>EN</v>
      </c>
      <c r="F4060" s="1" t="str">
        <f>IFERROR(__xludf.DUMMYFUNCTION("""COMPUTED_VALUE"""),"P3466")</f>
        <v>P3466</v>
      </c>
      <c r="G4060" s="1">
        <f>IFERROR(__xludf.DUMMYFUNCTION("""COMPUTED_VALUE"""),265.0)</f>
        <v>265</v>
      </c>
    </row>
    <row r="4061">
      <c r="A4061" s="1" t="str">
        <f t="shared" si="1"/>
        <v>EN P850 1</v>
      </c>
      <c r="C4061" s="1" t="str">
        <f t="shared" si="2"/>
        <v>PT P850</v>
      </c>
      <c r="E4061" s="1" t="str">
        <f>IFERROR(__xludf.DUMMYFUNCTION("SPLIT(A:A,"" "",TRUE,TRUE)"),"EN")</f>
        <v>EN</v>
      </c>
      <c r="F4061" s="1" t="str">
        <f>IFERROR(__xludf.DUMMYFUNCTION("""COMPUTED_VALUE"""),"P850")</f>
        <v>P850</v>
      </c>
      <c r="G4061" s="1">
        <f>IFERROR(__xludf.DUMMYFUNCTION("""COMPUTED_VALUE"""),1.0)</f>
        <v>1</v>
      </c>
    </row>
    <row r="4062">
      <c r="A4062" s="1" t="str">
        <f t="shared" si="1"/>
        <v>EN P1980 267</v>
      </c>
      <c r="C4062" s="1" t="str">
        <f t="shared" si="2"/>
        <v>PT P1980</v>
      </c>
      <c r="E4062" s="1" t="str">
        <f>IFERROR(__xludf.DUMMYFUNCTION("SPLIT(A:A,"" "",TRUE,TRUE)"),"EN")</f>
        <v>EN</v>
      </c>
      <c r="F4062" s="1" t="str">
        <f>IFERROR(__xludf.DUMMYFUNCTION("""COMPUTED_VALUE"""),"P1980")</f>
        <v>P1980</v>
      </c>
      <c r="G4062" s="1">
        <f>IFERROR(__xludf.DUMMYFUNCTION("""COMPUTED_VALUE"""),267.0)</f>
        <v>267</v>
      </c>
    </row>
    <row r="4063">
      <c r="A4063" s="1" t="str">
        <f t="shared" si="1"/>
        <v>EN P4171 345</v>
      </c>
      <c r="C4063" s="1" t="str">
        <f t="shared" si="2"/>
        <v>PT P4171</v>
      </c>
      <c r="E4063" s="1" t="str">
        <f>IFERROR(__xludf.DUMMYFUNCTION("SPLIT(A:A,"" "",TRUE,TRUE)"),"EN")</f>
        <v>EN</v>
      </c>
      <c r="F4063" s="1" t="str">
        <f>IFERROR(__xludf.DUMMYFUNCTION("""COMPUTED_VALUE"""),"P4171")</f>
        <v>P4171</v>
      </c>
      <c r="G4063" s="1">
        <f>IFERROR(__xludf.DUMMYFUNCTION("""COMPUTED_VALUE"""),345.0)</f>
        <v>345</v>
      </c>
    </row>
    <row r="4064">
      <c r="A4064" s="1" t="str">
        <f t="shared" si="1"/>
        <v>EN P5566 360</v>
      </c>
      <c r="C4064" s="1" t="str">
        <f t="shared" si="2"/>
        <v>PT P5566</v>
      </c>
      <c r="E4064" s="1" t="str">
        <f>IFERROR(__xludf.DUMMYFUNCTION("SPLIT(A:A,"" "",TRUE,TRUE)"),"EN")</f>
        <v>EN</v>
      </c>
      <c r="F4064" s="1" t="str">
        <f>IFERROR(__xludf.DUMMYFUNCTION("""COMPUTED_VALUE"""),"P5566")</f>
        <v>P5566</v>
      </c>
      <c r="G4064" s="1">
        <f>IFERROR(__xludf.DUMMYFUNCTION("""COMPUTED_VALUE"""),360.0)</f>
        <v>360</v>
      </c>
    </row>
    <row r="4065">
      <c r="A4065" s="1" t="str">
        <f t="shared" si="1"/>
        <v>EN P413 218</v>
      </c>
      <c r="C4065" s="1" t="str">
        <f t="shared" si="2"/>
        <v>PT P413</v>
      </c>
      <c r="E4065" s="1" t="str">
        <f>IFERROR(__xludf.DUMMYFUNCTION("SPLIT(A:A,"" "",TRUE,TRUE)"),"EN")</f>
        <v>EN</v>
      </c>
      <c r="F4065" s="1" t="str">
        <f>IFERROR(__xludf.DUMMYFUNCTION("""COMPUTED_VALUE"""),"P413")</f>
        <v>P413</v>
      </c>
      <c r="G4065" s="1">
        <f>IFERROR(__xludf.DUMMYFUNCTION("""COMPUTED_VALUE"""),218.0)</f>
        <v>218</v>
      </c>
    </row>
    <row r="4066">
      <c r="A4066" s="1" t="str">
        <f t="shared" si="1"/>
        <v>EN P5348 101</v>
      </c>
      <c r="C4066" s="1" t="str">
        <f t="shared" si="2"/>
        <v>PT P5348</v>
      </c>
      <c r="E4066" s="1" t="str">
        <f>IFERROR(__xludf.DUMMYFUNCTION("SPLIT(A:A,"" "",TRUE,TRUE)"),"EN")</f>
        <v>EN</v>
      </c>
      <c r="F4066" s="1" t="str">
        <f>IFERROR(__xludf.DUMMYFUNCTION("""COMPUTED_VALUE"""),"P5348")</f>
        <v>P5348</v>
      </c>
      <c r="G4066" s="1">
        <f>IFERROR(__xludf.DUMMYFUNCTION("""COMPUTED_VALUE"""),101.0)</f>
        <v>101</v>
      </c>
    </row>
    <row r="4067">
      <c r="A4067" s="1" t="str">
        <f t="shared" si="1"/>
        <v>EN P902 95</v>
      </c>
      <c r="C4067" s="1" t="str">
        <f t="shared" si="2"/>
        <v>PT P902</v>
      </c>
      <c r="E4067" s="1" t="str">
        <f>IFERROR(__xludf.DUMMYFUNCTION("SPLIT(A:A,"" "",TRUE,TRUE)"),"EN")</f>
        <v>EN</v>
      </c>
      <c r="F4067" s="1" t="str">
        <f>IFERROR(__xludf.DUMMYFUNCTION("""COMPUTED_VALUE"""),"P902")</f>
        <v>P902</v>
      </c>
      <c r="G4067" s="1">
        <f>IFERROR(__xludf.DUMMYFUNCTION("""COMPUTED_VALUE"""),95.0)</f>
        <v>95</v>
      </c>
    </row>
    <row r="4068">
      <c r="A4068" s="1" t="str">
        <f t="shared" si="1"/>
        <v>EN P5933 78</v>
      </c>
      <c r="C4068" s="1" t="str">
        <f t="shared" si="2"/>
        <v>PT P5933</v>
      </c>
      <c r="E4068" s="1" t="str">
        <f>IFERROR(__xludf.DUMMYFUNCTION("SPLIT(A:A,"" "",TRUE,TRUE)"),"EN")</f>
        <v>EN</v>
      </c>
      <c r="F4068" s="1" t="str">
        <f>IFERROR(__xludf.DUMMYFUNCTION("""COMPUTED_VALUE"""),"P5933")</f>
        <v>P5933</v>
      </c>
      <c r="G4068" s="1">
        <f>IFERROR(__xludf.DUMMYFUNCTION("""COMPUTED_VALUE"""),78.0)</f>
        <v>78</v>
      </c>
    </row>
    <row r="4069">
      <c r="A4069" s="1" t="str">
        <f t="shared" si="1"/>
        <v>EN P1407 195</v>
      </c>
      <c r="C4069" s="1" t="str">
        <f t="shared" si="2"/>
        <v>PT P1407</v>
      </c>
      <c r="E4069" s="1" t="str">
        <f>IFERROR(__xludf.DUMMYFUNCTION("SPLIT(A:A,"" "",TRUE,TRUE)"),"EN")</f>
        <v>EN</v>
      </c>
      <c r="F4069" s="1" t="str">
        <f>IFERROR(__xludf.DUMMYFUNCTION("""COMPUTED_VALUE"""),"P1407")</f>
        <v>P1407</v>
      </c>
      <c r="G4069" s="1">
        <f>IFERROR(__xludf.DUMMYFUNCTION("""COMPUTED_VALUE"""),195.0)</f>
        <v>195</v>
      </c>
    </row>
    <row r="4070">
      <c r="A4070" s="1" t="str">
        <f t="shared" si="1"/>
        <v>EN P2234 356</v>
      </c>
      <c r="C4070" s="1" t="str">
        <f t="shared" si="2"/>
        <v>PT P2234</v>
      </c>
      <c r="E4070" s="1" t="str">
        <f>IFERROR(__xludf.DUMMYFUNCTION("SPLIT(A:A,"" "",TRUE,TRUE)"),"EN")</f>
        <v>EN</v>
      </c>
      <c r="F4070" s="1" t="str">
        <f>IFERROR(__xludf.DUMMYFUNCTION("""COMPUTED_VALUE"""),"P2234")</f>
        <v>P2234</v>
      </c>
      <c r="G4070" s="1">
        <f>IFERROR(__xludf.DUMMYFUNCTION("""COMPUTED_VALUE"""),356.0)</f>
        <v>356</v>
      </c>
    </row>
    <row r="4071">
      <c r="A4071" s="1" t="str">
        <f t="shared" si="1"/>
        <v>EN P3636 351</v>
      </c>
      <c r="C4071" s="1" t="str">
        <f t="shared" si="2"/>
        <v>PT P3636</v>
      </c>
      <c r="E4071" s="1" t="str">
        <f>IFERROR(__xludf.DUMMYFUNCTION("SPLIT(A:A,"" "",TRUE,TRUE)"),"EN")</f>
        <v>EN</v>
      </c>
      <c r="F4071" s="1" t="str">
        <f>IFERROR(__xludf.DUMMYFUNCTION("""COMPUTED_VALUE"""),"P3636")</f>
        <v>P3636</v>
      </c>
      <c r="G4071" s="1">
        <f>IFERROR(__xludf.DUMMYFUNCTION("""COMPUTED_VALUE"""),351.0)</f>
        <v>351</v>
      </c>
    </row>
    <row r="4072">
      <c r="A4072" s="1" t="str">
        <f t="shared" si="1"/>
        <v>EN P769 313</v>
      </c>
      <c r="C4072" s="1" t="str">
        <f t="shared" si="2"/>
        <v>PT P769</v>
      </c>
      <c r="E4072" s="1" t="str">
        <f>IFERROR(__xludf.DUMMYFUNCTION("SPLIT(A:A,"" "",TRUE,TRUE)"),"EN")</f>
        <v>EN</v>
      </c>
      <c r="F4072" s="1" t="str">
        <f>IFERROR(__xludf.DUMMYFUNCTION("""COMPUTED_VALUE"""),"P769")</f>
        <v>P769</v>
      </c>
      <c r="G4072" s="1">
        <f>IFERROR(__xludf.DUMMYFUNCTION("""COMPUTED_VALUE"""),313.0)</f>
        <v>313</v>
      </c>
    </row>
    <row r="4073">
      <c r="A4073" s="1" t="str">
        <f t="shared" si="1"/>
        <v>EN P4630 9</v>
      </c>
      <c r="C4073" s="1" t="str">
        <f t="shared" si="2"/>
        <v>PT P4630</v>
      </c>
      <c r="E4073" s="1" t="str">
        <f>IFERROR(__xludf.DUMMYFUNCTION("SPLIT(A:A,"" "",TRUE,TRUE)"),"EN")</f>
        <v>EN</v>
      </c>
      <c r="F4073" s="1" t="str">
        <f>IFERROR(__xludf.DUMMYFUNCTION("""COMPUTED_VALUE"""),"P4630")</f>
        <v>P4630</v>
      </c>
      <c r="G4073" s="1">
        <f>IFERROR(__xludf.DUMMYFUNCTION("""COMPUTED_VALUE"""),9.0)</f>
        <v>9</v>
      </c>
    </row>
    <row r="4074">
      <c r="A4074" s="1" t="str">
        <f t="shared" si="1"/>
        <v>EN P5399 222</v>
      </c>
      <c r="C4074" s="1" t="str">
        <f t="shared" si="2"/>
        <v>PT P5399</v>
      </c>
      <c r="E4074" s="1" t="str">
        <f>IFERROR(__xludf.DUMMYFUNCTION("SPLIT(A:A,"" "",TRUE,TRUE)"),"EN")</f>
        <v>EN</v>
      </c>
      <c r="F4074" s="1" t="str">
        <f>IFERROR(__xludf.DUMMYFUNCTION("""COMPUTED_VALUE"""),"P5399")</f>
        <v>P5399</v>
      </c>
      <c r="G4074" s="1">
        <f>IFERROR(__xludf.DUMMYFUNCTION("""COMPUTED_VALUE"""),222.0)</f>
        <v>222</v>
      </c>
    </row>
    <row r="4075">
      <c r="A4075" s="1" t="str">
        <f t="shared" si="1"/>
        <v>EN P1506 375</v>
      </c>
      <c r="C4075" s="1" t="str">
        <f t="shared" si="2"/>
        <v>PT P1506</v>
      </c>
      <c r="E4075" s="1" t="str">
        <f>IFERROR(__xludf.DUMMYFUNCTION("SPLIT(A:A,"" "",TRUE,TRUE)"),"EN")</f>
        <v>EN</v>
      </c>
      <c r="F4075" s="1" t="str">
        <f>IFERROR(__xludf.DUMMYFUNCTION("""COMPUTED_VALUE"""),"P1506")</f>
        <v>P1506</v>
      </c>
      <c r="G4075" s="1">
        <f>IFERROR(__xludf.DUMMYFUNCTION("""COMPUTED_VALUE"""),375.0)</f>
        <v>375</v>
      </c>
    </row>
    <row r="4076">
      <c r="A4076" s="1" t="str">
        <f t="shared" si="1"/>
        <v>EN P3335 258</v>
      </c>
      <c r="C4076" s="1" t="str">
        <f t="shared" si="2"/>
        <v>PT P3335</v>
      </c>
      <c r="E4076" s="1" t="str">
        <f>IFERROR(__xludf.DUMMYFUNCTION("SPLIT(A:A,"" "",TRUE,TRUE)"),"EN")</f>
        <v>EN</v>
      </c>
      <c r="F4076" s="1" t="str">
        <f>IFERROR(__xludf.DUMMYFUNCTION("""COMPUTED_VALUE"""),"P3335")</f>
        <v>P3335</v>
      </c>
      <c r="G4076" s="1">
        <f>IFERROR(__xludf.DUMMYFUNCTION("""COMPUTED_VALUE"""),258.0)</f>
        <v>258</v>
      </c>
    </row>
    <row r="4077">
      <c r="A4077" s="1" t="str">
        <f t="shared" si="1"/>
        <v>EN P5460 86</v>
      </c>
      <c r="C4077" s="1" t="str">
        <f t="shared" si="2"/>
        <v>PT P5460</v>
      </c>
      <c r="E4077" s="1" t="str">
        <f>IFERROR(__xludf.DUMMYFUNCTION("SPLIT(A:A,"" "",TRUE,TRUE)"),"EN")</f>
        <v>EN</v>
      </c>
      <c r="F4077" s="1" t="str">
        <f>IFERROR(__xludf.DUMMYFUNCTION("""COMPUTED_VALUE"""),"P5460")</f>
        <v>P5460</v>
      </c>
      <c r="G4077" s="1">
        <f>IFERROR(__xludf.DUMMYFUNCTION("""COMPUTED_VALUE"""),86.0)</f>
        <v>86</v>
      </c>
    </row>
    <row r="4078">
      <c r="A4078" s="1" t="str">
        <f t="shared" si="1"/>
        <v>EN P5850 131</v>
      </c>
      <c r="C4078" s="1" t="str">
        <f t="shared" si="2"/>
        <v>PT P5850</v>
      </c>
      <c r="E4078" s="1" t="str">
        <f>IFERROR(__xludf.DUMMYFUNCTION("SPLIT(A:A,"" "",TRUE,TRUE)"),"EN")</f>
        <v>EN</v>
      </c>
      <c r="F4078" s="1" t="str">
        <f>IFERROR(__xludf.DUMMYFUNCTION("""COMPUTED_VALUE"""),"P5850")</f>
        <v>P5850</v>
      </c>
      <c r="G4078" s="1">
        <f>IFERROR(__xludf.DUMMYFUNCTION("""COMPUTED_VALUE"""),131.0)</f>
        <v>131</v>
      </c>
    </row>
    <row r="4079">
      <c r="A4079" s="1" t="str">
        <f t="shared" si="1"/>
        <v>EN P1105 384</v>
      </c>
      <c r="C4079" s="1" t="str">
        <f t="shared" si="2"/>
        <v>PT P1105</v>
      </c>
      <c r="E4079" s="1" t="str">
        <f>IFERROR(__xludf.DUMMYFUNCTION("SPLIT(A:A,"" "",TRUE,TRUE)"),"EN")</f>
        <v>EN</v>
      </c>
      <c r="F4079" s="1" t="str">
        <f>IFERROR(__xludf.DUMMYFUNCTION("""COMPUTED_VALUE"""),"P1105")</f>
        <v>P1105</v>
      </c>
      <c r="G4079" s="1">
        <f>IFERROR(__xludf.DUMMYFUNCTION("""COMPUTED_VALUE"""),384.0)</f>
        <v>384</v>
      </c>
    </row>
    <row r="4080">
      <c r="A4080" s="1" t="str">
        <f t="shared" si="1"/>
        <v>EN P5331 275</v>
      </c>
      <c r="C4080" s="1" t="str">
        <f t="shared" si="2"/>
        <v>PT P5331</v>
      </c>
      <c r="E4080" s="1" t="str">
        <f>IFERROR(__xludf.DUMMYFUNCTION("SPLIT(A:A,"" "",TRUE,TRUE)"),"EN")</f>
        <v>EN</v>
      </c>
      <c r="F4080" s="1" t="str">
        <f>IFERROR(__xludf.DUMMYFUNCTION("""COMPUTED_VALUE"""),"P5331")</f>
        <v>P5331</v>
      </c>
      <c r="G4080" s="1">
        <f>IFERROR(__xludf.DUMMYFUNCTION("""COMPUTED_VALUE"""),275.0)</f>
        <v>275</v>
      </c>
    </row>
    <row r="4081">
      <c r="A4081" s="1" t="str">
        <f t="shared" si="1"/>
        <v>EN P1088 330</v>
      </c>
      <c r="C4081" s="1" t="str">
        <f t="shared" si="2"/>
        <v>PT P1088</v>
      </c>
      <c r="E4081" s="1" t="str">
        <f>IFERROR(__xludf.DUMMYFUNCTION("SPLIT(A:A,"" "",TRUE,TRUE)"),"EN")</f>
        <v>EN</v>
      </c>
      <c r="F4081" s="1" t="str">
        <f>IFERROR(__xludf.DUMMYFUNCTION("""COMPUTED_VALUE"""),"P1088")</f>
        <v>P1088</v>
      </c>
      <c r="G4081" s="1">
        <f>IFERROR(__xludf.DUMMYFUNCTION("""COMPUTED_VALUE"""),330.0)</f>
        <v>330</v>
      </c>
    </row>
    <row r="4082">
      <c r="A4082" s="1" t="str">
        <f t="shared" si="1"/>
        <v>EN P2320 272</v>
      </c>
      <c r="C4082" s="1" t="str">
        <f t="shared" si="2"/>
        <v>PT P2320</v>
      </c>
      <c r="E4082" s="1" t="str">
        <f>IFERROR(__xludf.DUMMYFUNCTION("SPLIT(A:A,"" "",TRUE,TRUE)"),"EN")</f>
        <v>EN</v>
      </c>
      <c r="F4082" s="1" t="str">
        <f>IFERROR(__xludf.DUMMYFUNCTION("""COMPUTED_VALUE"""),"P2320")</f>
        <v>P2320</v>
      </c>
      <c r="G4082" s="1">
        <f>IFERROR(__xludf.DUMMYFUNCTION("""COMPUTED_VALUE"""),272.0)</f>
        <v>272</v>
      </c>
    </row>
    <row r="4083">
      <c r="A4083" s="1" t="str">
        <f t="shared" si="1"/>
        <v>EN P3431 35</v>
      </c>
      <c r="C4083" s="1" t="str">
        <f t="shared" si="2"/>
        <v>PT P3431</v>
      </c>
      <c r="E4083" s="1" t="str">
        <f>IFERROR(__xludf.DUMMYFUNCTION("SPLIT(A:A,"" "",TRUE,TRUE)"),"EN")</f>
        <v>EN</v>
      </c>
      <c r="F4083" s="1" t="str">
        <f>IFERROR(__xludf.DUMMYFUNCTION("""COMPUTED_VALUE"""),"P3431")</f>
        <v>P3431</v>
      </c>
      <c r="G4083" s="1">
        <f>IFERROR(__xludf.DUMMYFUNCTION("""COMPUTED_VALUE"""),35.0)</f>
        <v>35</v>
      </c>
    </row>
    <row r="4084">
      <c r="A4084" s="1" t="str">
        <f t="shared" si="1"/>
        <v>EN P748 358</v>
      </c>
      <c r="C4084" s="1" t="str">
        <f t="shared" si="2"/>
        <v>PT P748</v>
      </c>
      <c r="E4084" s="1" t="str">
        <f>IFERROR(__xludf.DUMMYFUNCTION("SPLIT(A:A,"" "",TRUE,TRUE)"),"EN")</f>
        <v>EN</v>
      </c>
      <c r="F4084" s="1" t="str">
        <f>IFERROR(__xludf.DUMMYFUNCTION("""COMPUTED_VALUE"""),"P748")</f>
        <v>P748</v>
      </c>
      <c r="G4084" s="1">
        <f>IFERROR(__xludf.DUMMYFUNCTION("""COMPUTED_VALUE"""),358.0)</f>
        <v>358</v>
      </c>
    </row>
    <row r="4085">
      <c r="A4085" s="1" t="str">
        <f t="shared" si="1"/>
        <v>EN P2302 64</v>
      </c>
      <c r="C4085" s="1" t="str">
        <f t="shared" si="2"/>
        <v>PT P2302</v>
      </c>
      <c r="E4085" s="1" t="str">
        <f>IFERROR(__xludf.DUMMYFUNCTION("SPLIT(A:A,"" "",TRUE,TRUE)"),"EN")</f>
        <v>EN</v>
      </c>
      <c r="F4085" s="1" t="str">
        <f>IFERROR(__xludf.DUMMYFUNCTION("""COMPUTED_VALUE"""),"P2302")</f>
        <v>P2302</v>
      </c>
      <c r="G4085" s="1">
        <f>IFERROR(__xludf.DUMMYFUNCTION("""COMPUTED_VALUE"""),64.0)</f>
        <v>64</v>
      </c>
    </row>
    <row r="4086">
      <c r="A4086" s="1" t="str">
        <f t="shared" si="1"/>
        <v>EN P2957 209</v>
      </c>
      <c r="C4086" s="1" t="str">
        <f t="shared" si="2"/>
        <v>PT P2957</v>
      </c>
      <c r="E4086" s="1" t="str">
        <f>IFERROR(__xludf.DUMMYFUNCTION("SPLIT(A:A,"" "",TRUE,TRUE)"),"EN")</f>
        <v>EN</v>
      </c>
      <c r="F4086" s="1" t="str">
        <f>IFERROR(__xludf.DUMMYFUNCTION("""COMPUTED_VALUE"""),"P2957")</f>
        <v>P2957</v>
      </c>
      <c r="G4086" s="1">
        <f>IFERROR(__xludf.DUMMYFUNCTION("""COMPUTED_VALUE"""),209.0)</f>
        <v>209</v>
      </c>
    </row>
    <row r="4087">
      <c r="A4087" s="1" t="str">
        <f t="shared" si="1"/>
        <v>EN P1810 235</v>
      </c>
      <c r="C4087" s="1" t="str">
        <f t="shared" si="2"/>
        <v>PT P1810</v>
      </c>
      <c r="E4087" s="1" t="str">
        <f>IFERROR(__xludf.DUMMYFUNCTION("SPLIT(A:A,"" "",TRUE,TRUE)"),"EN")</f>
        <v>EN</v>
      </c>
      <c r="F4087" s="1" t="str">
        <f>IFERROR(__xludf.DUMMYFUNCTION("""COMPUTED_VALUE"""),"P1810")</f>
        <v>P1810</v>
      </c>
      <c r="G4087" s="1">
        <f>IFERROR(__xludf.DUMMYFUNCTION("""COMPUTED_VALUE"""),235.0)</f>
        <v>235</v>
      </c>
    </row>
    <row r="4088">
      <c r="A4088" s="1" t="str">
        <f t="shared" si="1"/>
        <v>EN P42 222</v>
      </c>
      <c r="C4088" s="1" t="str">
        <f t="shared" si="2"/>
        <v>PT P42</v>
      </c>
      <c r="E4088" s="1" t="str">
        <f>IFERROR(__xludf.DUMMYFUNCTION("SPLIT(A:A,"" "",TRUE,TRUE)"),"EN")</f>
        <v>EN</v>
      </c>
      <c r="F4088" s="1" t="str">
        <f>IFERROR(__xludf.DUMMYFUNCTION("""COMPUTED_VALUE"""),"P42")</f>
        <v>P42</v>
      </c>
      <c r="G4088" s="1">
        <f>IFERROR(__xludf.DUMMYFUNCTION("""COMPUTED_VALUE"""),222.0)</f>
        <v>222</v>
      </c>
    </row>
    <row r="4089">
      <c r="A4089" s="1" t="str">
        <f t="shared" si="1"/>
        <v>EN P5027 37</v>
      </c>
      <c r="C4089" s="1" t="str">
        <f t="shared" si="2"/>
        <v>PT P5027</v>
      </c>
      <c r="E4089" s="1" t="str">
        <f>IFERROR(__xludf.DUMMYFUNCTION("SPLIT(A:A,"" "",TRUE,TRUE)"),"EN")</f>
        <v>EN</v>
      </c>
      <c r="F4089" s="1" t="str">
        <f>IFERROR(__xludf.DUMMYFUNCTION("""COMPUTED_VALUE"""),"P5027")</f>
        <v>P5027</v>
      </c>
      <c r="G4089" s="1">
        <f>IFERROR(__xludf.DUMMYFUNCTION("""COMPUTED_VALUE"""),37.0)</f>
        <v>37</v>
      </c>
    </row>
    <row r="4090">
      <c r="A4090" s="1" t="str">
        <f t="shared" si="1"/>
        <v>EN P5809 67</v>
      </c>
      <c r="C4090" s="1" t="str">
        <f t="shared" si="2"/>
        <v>PT P5809</v>
      </c>
      <c r="E4090" s="1" t="str">
        <f>IFERROR(__xludf.DUMMYFUNCTION("SPLIT(A:A,"" "",TRUE,TRUE)"),"EN")</f>
        <v>EN</v>
      </c>
      <c r="F4090" s="1" t="str">
        <f>IFERROR(__xludf.DUMMYFUNCTION("""COMPUTED_VALUE"""),"P5809")</f>
        <v>P5809</v>
      </c>
      <c r="G4090" s="1">
        <f>IFERROR(__xludf.DUMMYFUNCTION("""COMPUTED_VALUE"""),67.0)</f>
        <v>67</v>
      </c>
    </row>
    <row r="4091">
      <c r="A4091" s="1" t="str">
        <f t="shared" si="1"/>
        <v>EN P4732 383</v>
      </c>
      <c r="C4091" s="1" t="str">
        <f t="shared" si="2"/>
        <v>PT P4732</v>
      </c>
      <c r="E4091" s="1" t="str">
        <f>IFERROR(__xludf.DUMMYFUNCTION("SPLIT(A:A,"" "",TRUE,TRUE)"),"EN")</f>
        <v>EN</v>
      </c>
      <c r="F4091" s="1" t="str">
        <f>IFERROR(__xludf.DUMMYFUNCTION("""COMPUTED_VALUE"""),"P4732")</f>
        <v>P4732</v>
      </c>
      <c r="G4091" s="1">
        <f>IFERROR(__xludf.DUMMYFUNCTION("""COMPUTED_VALUE"""),383.0)</f>
        <v>383</v>
      </c>
    </row>
    <row r="4092">
      <c r="A4092" s="1" t="str">
        <f t="shared" si="1"/>
        <v>EN P5953 330</v>
      </c>
      <c r="C4092" s="1" t="str">
        <f t="shared" si="2"/>
        <v>PT P5953</v>
      </c>
      <c r="E4092" s="1" t="str">
        <f>IFERROR(__xludf.DUMMYFUNCTION("SPLIT(A:A,"" "",TRUE,TRUE)"),"EN")</f>
        <v>EN</v>
      </c>
      <c r="F4092" s="1" t="str">
        <f>IFERROR(__xludf.DUMMYFUNCTION("""COMPUTED_VALUE"""),"P5953")</f>
        <v>P5953</v>
      </c>
      <c r="G4092" s="1">
        <f>IFERROR(__xludf.DUMMYFUNCTION("""COMPUTED_VALUE"""),330.0)</f>
        <v>330</v>
      </c>
    </row>
    <row r="4093">
      <c r="A4093" s="1" t="str">
        <f t="shared" si="1"/>
        <v>EN P4330 249</v>
      </c>
      <c r="C4093" s="1" t="str">
        <f t="shared" si="2"/>
        <v>PT P4330</v>
      </c>
      <c r="E4093" s="1" t="str">
        <f>IFERROR(__xludf.DUMMYFUNCTION("SPLIT(A:A,"" "",TRUE,TRUE)"),"EN")</f>
        <v>EN</v>
      </c>
      <c r="F4093" s="1" t="str">
        <f>IFERROR(__xludf.DUMMYFUNCTION("""COMPUTED_VALUE"""),"P4330")</f>
        <v>P4330</v>
      </c>
      <c r="G4093" s="1">
        <f>IFERROR(__xludf.DUMMYFUNCTION("""COMPUTED_VALUE"""),249.0)</f>
        <v>249</v>
      </c>
    </row>
    <row r="4094">
      <c r="A4094" s="1" t="str">
        <f t="shared" si="1"/>
        <v>EN P2192 260</v>
      </c>
      <c r="C4094" s="1" t="str">
        <f t="shared" si="2"/>
        <v>PT P2192</v>
      </c>
      <c r="E4094" s="1" t="str">
        <f>IFERROR(__xludf.DUMMYFUNCTION("SPLIT(A:A,"" "",TRUE,TRUE)"),"EN")</f>
        <v>EN</v>
      </c>
      <c r="F4094" s="1" t="str">
        <f>IFERROR(__xludf.DUMMYFUNCTION("""COMPUTED_VALUE"""),"P2192")</f>
        <v>P2192</v>
      </c>
      <c r="G4094" s="1">
        <f>IFERROR(__xludf.DUMMYFUNCTION("""COMPUTED_VALUE"""),260.0)</f>
        <v>260</v>
      </c>
    </row>
    <row r="4095">
      <c r="A4095" s="1" t="str">
        <f t="shared" si="1"/>
        <v>EN P5082 45</v>
      </c>
      <c r="C4095" s="1" t="str">
        <f t="shared" si="2"/>
        <v>PT P5082</v>
      </c>
      <c r="E4095" s="1" t="str">
        <f>IFERROR(__xludf.DUMMYFUNCTION("SPLIT(A:A,"" "",TRUE,TRUE)"),"EN")</f>
        <v>EN</v>
      </c>
      <c r="F4095" s="1" t="str">
        <f>IFERROR(__xludf.DUMMYFUNCTION("""COMPUTED_VALUE"""),"P5082")</f>
        <v>P5082</v>
      </c>
      <c r="G4095" s="1">
        <f>IFERROR(__xludf.DUMMYFUNCTION("""COMPUTED_VALUE"""),45.0)</f>
        <v>45</v>
      </c>
    </row>
    <row r="4096">
      <c r="A4096" s="1" t="str">
        <f t="shared" si="1"/>
        <v>EN P1812 93</v>
      </c>
      <c r="C4096" s="1" t="str">
        <f t="shared" si="2"/>
        <v>PT P1812</v>
      </c>
      <c r="E4096" s="1" t="str">
        <f>IFERROR(__xludf.DUMMYFUNCTION("SPLIT(A:A,"" "",TRUE,TRUE)"),"EN")</f>
        <v>EN</v>
      </c>
      <c r="F4096" s="1" t="str">
        <f>IFERROR(__xludf.DUMMYFUNCTION("""COMPUTED_VALUE"""),"P1812")</f>
        <v>P1812</v>
      </c>
      <c r="G4096" s="1">
        <f>IFERROR(__xludf.DUMMYFUNCTION("""COMPUTED_VALUE"""),93.0)</f>
        <v>93</v>
      </c>
    </row>
    <row r="4097">
      <c r="A4097" s="1" t="str">
        <f t="shared" si="1"/>
        <v>EN P3113 250</v>
      </c>
      <c r="C4097" s="1" t="str">
        <f t="shared" si="2"/>
        <v>PT P3113</v>
      </c>
      <c r="E4097" s="1" t="str">
        <f>IFERROR(__xludf.DUMMYFUNCTION("SPLIT(A:A,"" "",TRUE,TRUE)"),"EN")</f>
        <v>EN</v>
      </c>
      <c r="F4097" s="1" t="str">
        <f>IFERROR(__xludf.DUMMYFUNCTION("""COMPUTED_VALUE"""),"P3113")</f>
        <v>P3113</v>
      </c>
      <c r="G4097" s="1">
        <f>IFERROR(__xludf.DUMMYFUNCTION("""COMPUTED_VALUE"""),250.0)</f>
        <v>250</v>
      </c>
    </row>
    <row r="4098">
      <c r="A4098" s="1" t="str">
        <f t="shared" si="1"/>
        <v>EN P522 48</v>
      </c>
      <c r="C4098" s="1" t="str">
        <f t="shared" si="2"/>
        <v>PT P522</v>
      </c>
      <c r="E4098" s="1" t="str">
        <f>IFERROR(__xludf.DUMMYFUNCTION("SPLIT(A:A,"" "",TRUE,TRUE)"),"EN")</f>
        <v>EN</v>
      </c>
      <c r="F4098" s="1" t="str">
        <f>IFERROR(__xludf.DUMMYFUNCTION("""COMPUTED_VALUE"""),"P522")</f>
        <v>P522</v>
      </c>
      <c r="G4098" s="1">
        <f>IFERROR(__xludf.DUMMYFUNCTION("""COMPUTED_VALUE"""),48.0)</f>
        <v>48</v>
      </c>
    </row>
    <row r="4099">
      <c r="A4099" s="1" t="str">
        <f t="shared" si="1"/>
        <v>EN P4717 155</v>
      </c>
      <c r="C4099" s="1" t="str">
        <f t="shared" si="2"/>
        <v>PT P4717</v>
      </c>
      <c r="E4099" s="1" t="str">
        <f>IFERROR(__xludf.DUMMYFUNCTION("SPLIT(A:A,"" "",TRUE,TRUE)"),"EN")</f>
        <v>EN</v>
      </c>
      <c r="F4099" s="1" t="str">
        <f>IFERROR(__xludf.DUMMYFUNCTION("""COMPUTED_VALUE"""),"P4717")</f>
        <v>P4717</v>
      </c>
      <c r="G4099" s="1">
        <f>IFERROR(__xludf.DUMMYFUNCTION("""COMPUTED_VALUE"""),155.0)</f>
        <v>155</v>
      </c>
    </row>
    <row r="4100">
      <c r="A4100" s="1" t="str">
        <f t="shared" si="1"/>
        <v>EN P4675 374</v>
      </c>
      <c r="C4100" s="1" t="str">
        <f t="shared" si="2"/>
        <v>PT P4675</v>
      </c>
      <c r="E4100" s="1" t="str">
        <f>IFERROR(__xludf.DUMMYFUNCTION("SPLIT(A:A,"" "",TRUE,TRUE)"),"EN")</f>
        <v>EN</v>
      </c>
      <c r="F4100" s="1" t="str">
        <f>IFERROR(__xludf.DUMMYFUNCTION("""COMPUTED_VALUE"""),"P4675")</f>
        <v>P4675</v>
      </c>
      <c r="G4100" s="1">
        <f>IFERROR(__xludf.DUMMYFUNCTION("""COMPUTED_VALUE"""),374.0)</f>
        <v>374</v>
      </c>
    </row>
    <row r="4101">
      <c r="A4101" s="1" t="str">
        <f t="shared" si="1"/>
        <v>EN P5193 252</v>
      </c>
      <c r="C4101" s="1" t="str">
        <f t="shared" si="2"/>
        <v>PT P5193</v>
      </c>
      <c r="E4101" s="1" t="str">
        <f>IFERROR(__xludf.DUMMYFUNCTION("SPLIT(A:A,"" "",TRUE,TRUE)"),"EN")</f>
        <v>EN</v>
      </c>
      <c r="F4101" s="1" t="str">
        <f>IFERROR(__xludf.DUMMYFUNCTION("""COMPUTED_VALUE"""),"P5193")</f>
        <v>P5193</v>
      </c>
      <c r="G4101" s="1">
        <f>IFERROR(__xludf.DUMMYFUNCTION("""COMPUTED_VALUE"""),252.0)</f>
        <v>252</v>
      </c>
    </row>
    <row r="4102">
      <c r="A4102" s="1" t="str">
        <f t="shared" si="1"/>
        <v>EN P3700 87</v>
      </c>
      <c r="C4102" s="1" t="str">
        <f t="shared" si="2"/>
        <v>PT P3700</v>
      </c>
      <c r="E4102" s="1" t="str">
        <f>IFERROR(__xludf.DUMMYFUNCTION("SPLIT(A:A,"" "",TRUE,TRUE)"),"EN")</f>
        <v>EN</v>
      </c>
      <c r="F4102" s="1" t="str">
        <f>IFERROR(__xludf.DUMMYFUNCTION("""COMPUTED_VALUE"""),"P3700")</f>
        <v>P3700</v>
      </c>
      <c r="G4102" s="1">
        <f>IFERROR(__xludf.DUMMYFUNCTION("""COMPUTED_VALUE"""),87.0)</f>
        <v>87</v>
      </c>
    </row>
    <row r="4103">
      <c r="A4103" s="1" t="str">
        <f t="shared" si="1"/>
        <v>EN P854 160</v>
      </c>
      <c r="C4103" s="1" t="str">
        <f t="shared" si="2"/>
        <v>PT P854</v>
      </c>
      <c r="E4103" s="1" t="str">
        <f>IFERROR(__xludf.DUMMYFUNCTION("SPLIT(A:A,"" "",TRUE,TRUE)"),"EN")</f>
        <v>EN</v>
      </c>
      <c r="F4103" s="1" t="str">
        <f>IFERROR(__xludf.DUMMYFUNCTION("""COMPUTED_VALUE"""),"P854")</f>
        <v>P854</v>
      </c>
      <c r="G4103" s="1">
        <f>IFERROR(__xludf.DUMMYFUNCTION("""COMPUTED_VALUE"""),160.0)</f>
        <v>160</v>
      </c>
    </row>
    <row r="4104">
      <c r="A4104" s="1" t="str">
        <f t="shared" si="1"/>
        <v>EN P3109 311</v>
      </c>
      <c r="C4104" s="1" t="str">
        <f t="shared" si="2"/>
        <v>PT P3109</v>
      </c>
      <c r="E4104" s="1" t="str">
        <f>IFERROR(__xludf.DUMMYFUNCTION("SPLIT(A:A,"" "",TRUE,TRUE)"),"EN")</f>
        <v>EN</v>
      </c>
      <c r="F4104" s="1" t="str">
        <f>IFERROR(__xludf.DUMMYFUNCTION("""COMPUTED_VALUE"""),"P3109")</f>
        <v>P3109</v>
      </c>
      <c r="G4104" s="1">
        <f>IFERROR(__xludf.DUMMYFUNCTION("""COMPUTED_VALUE"""),311.0)</f>
        <v>311</v>
      </c>
    </row>
    <row r="4105">
      <c r="A4105" s="1" t="str">
        <f t="shared" si="1"/>
        <v>EN P1981 317</v>
      </c>
      <c r="C4105" s="1" t="str">
        <f t="shared" si="2"/>
        <v>PT P1981</v>
      </c>
      <c r="E4105" s="1" t="str">
        <f>IFERROR(__xludf.DUMMYFUNCTION("SPLIT(A:A,"" "",TRUE,TRUE)"),"EN")</f>
        <v>EN</v>
      </c>
      <c r="F4105" s="1" t="str">
        <f>IFERROR(__xludf.DUMMYFUNCTION("""COMPUTED_VALUE"""),"P1981")</f>
        <v>P1981</v>
      </c>
      <c r="G4105" s="1">
        <f>IFERROR(__xludf.DUMMYFUNCTION("""COMPUTED_VALUE"""),317.0)</f>
        <v>317</v>
      </c>
    </row>
    <row r="4106">
      <c r="A4106" s="1" t="str">
        <f t="shared" si="1"/>
        <v>EN P642 263</v>
      </c>
      <c r="C4106" s="1" t="str">
        <f t="shared" si="2"/>
        <v>PT P642</v>
      </c>
      <c r="E4106" s="1" t="str">
        <f>IFERROR(__xludf.DUMMYFUNCTION("SPLIT(A:A,"" "",TRUE,TRUE)"),"EN")</f>
        <v>EN</v>
      </c>
      <c r="F4106" s="1" t="str">
        <f>IFERROR(__xludf.DUMMYFUNCTION("""COMPUTED_VALUE"""),"P642")</f>
        <v>P642</v>
      </c>
      <c r="G4106" s="1">
        <f>IFERROR(__xludf.DUMMYFUNCTION("""COMPUTED_VALUE"""),263.0)</f>
        <v>263</v>
      </c>
    </row>
    <row r="4107">
      <c r="A4107" s="1" t="str">
        <f t="shared" si="1"/>
        <v>EN P4221 390</v>
      </c>
      <c r="C4107" s="1" t="str">
        <f t="shared" si="2"/>
        <v>PT P4221</v>
      </c>
      <c r="E4107" s="1" t="str">
        <f>IFERROR(__xludf.DUMMYFUNCTION("SPLIT(A:A,"" "",TRUE,TRUE)"),"EN")</f>
        <v>EN</v>
      </c>
      <c r="F4107" s="1" t="str">
        <f>IFERROR(__xludf.DUMMYFUNCTION("""COMPUTED_VALUE"""),"P4221")</f>
        <v>P4221</v>
      </c>
      <c r="G4107" s="1">
        <f>IFERROR(__xludf.DUMMYFUNCTION("""COMPUTED_VALUE"""),390.0)</f>
        <v>390</v>
      </c>
    </row>
    <row r="4108">
      <c r="A4108" s="1" t="str">
        <f t="shared" si="1"/>
        <v>EN P2977 197</v>
      </c>
      <c r="C4108" s="1" t="str">
        <f t="shared" si="2"/>
        <v>PT P2977</v>
      </c>
      <c r="E4108" s="1" t="str">
        <f>IFERROR(__xludf.DUMMYFUNCTION("SPLIT(A:A,"" "",TRUE,TRUE)"),"EN")</f>
        <v>EN</v>
      </c>
      <c r="F4108" s="1" t="str">
        <f>IFERROR(__xludf.DUMMYFUNCTION("""COMPUTED_VALUE"""),"P2977")</f>
        <v>P2977</v>
      </c>
      <c r="G4108" s="1">
        <f>IFERROR(__xludf.DUMMYFUNCTION("""COMPUTED_VALUE"""),197.0)</f>
        <v>197</v>
      </c>
    </row>
    <row r="4109">
      <c r="A4109" s="1" t="str">
        <f t="shared" si="1"/>
        <v>EN P5479 173</v>
      </c>
      <c r="C4109" s="1" t="str">
        <f t="shared" si="2"/>
        <v>PT P5479</v>
      </c>
      <c r="E4109" s="1" t="str">
        <f>IFERROR(__xludf.DUMMYFUNCTION("SPLIT(A:A,"" "",TRUE,TRUE)"),"EN")</f>
        <v>EN</v>
      </c>
      <c r="F4109" s="1" t="str">
        <f>IFERROR(__xludf.DUMMYFUNCTION("""COMPUTED_VALUE"""),"P5479")</f>
        <v>P5479</v>
      </c>
      <c r="G4109" s="1">
        <f>IFERROR(__xludf.DUMMYFUNCTION("""COMPUTED_VALUE"""),173.0)</f>
        <v>173</v>
      </c>
    </row>
    <row r="4110">
      <c r="A4110" s="1" t="str">
        <f t="shared" si="1"/>
        <v>EN P4024 171</v>
      </c>
      <c r="C4110" s="1" t="str">
        <f t="shared" si="2"/>
        <v>PT P4024</v>
      </c>
      <c r="E4110" s="1" t="str">
        <f>IFERROR(__xludf.DUMMYFUNCTION("SPLIT(A:A,"" "",TRUE,TRUE)"),"EN")</f>
        <v>EN</v>
      </c>
      <c r="F4110" s="1" t="str">
        <f>IFERROR(__xludf.DUMMYFUNCTION("""COMPUTED_VALUE"""),"P4024")</f>
        <v>P4024</v>
      </c>
      <c r="G4110" s="1">
        <f>IFERROR(__xludf.DUMMYFUNCTION("""COMPUTED_VALUE"""),171.0)</f>
        <v>171</v>
      </c>
    </row>
    <row r="4111">
      <c r="A4111" s="1" t="str">
        <f t="shared" si="1"/>
        <v>EN P4446 272</v>
      </c>
      <c r="C4111" s="1" t="str">
        <f t="shared" si="2"/>
        <v>PT P4446</v>
      </c>
      <c r="E4111" s="1" t="str">
        <f>IFERROR(__xludf.DUMMYFUNCTION("SPLIT(A:A,"" "",TRUE,TRUE)"),"EN")</f>
        <v>EN</v>
      </c>
      <c r="F4111" s="1" t="str">
        <f>IFERROR(__xludf.DUMMYFUNCTION("""COMPUTED_VALUE"""),"P4446")</f>
        <v>P4446</v>
      </c>
      <c r="G4111" s="1">
        <f>IFERROR(__xludf.DUMMYFUNCTION("""COMPUTED_VALUE"""),272.0)</f>
        <v>272</v>
      </c>
    </row>
    <row r="4112">
      <c r="A4112" s="1" t="str">
        <f t="shared" si="1"/>
        <v>EN P4049 230</v>
      </c>
      <c r="C4112" s="1" t="str">
        <f t="shared" si="2"/>
        <v>PT P4049</v>
      </c>
      <c r="E4112" s="1" t="str">
        <f>IFERROR(__xludf.DUMMYFUNCTION("SPLIT(A:A,"" "",TRUE,TRUE)"),"EN")</f>
        <v>EN</v>
      </c>
      <c r="F4112" s="1" t="str">
        <f>IFERROR(__xludf.DUMMYFUNCTION("""COMPUTED_VALUE"""),"P4049")</f>
        <v>P4049</v>
      </c>
      <c r="G4112" s="1">
        <f>IFERROR(__xludf.DUMMYFUNCTION("""COMPUTED_VALUE"""),230.0)</f>
        <v>230</v>
      </c>
    </row>
    <row r="4113">
      <c r="A4113" s="1" t="str">
        <f t="shared" si="1"/>
        <v>EN P1800 299</v>
      </c>
      <c r="C4113" s="1" t="str">
        <f t="shared" si="2"/>
        <v>PT P1800</v>
      </c>
      <c r="E4113" s="1" t="str">
        <f>IFERROR(__xludf.DUMMYFUNCTION("SPLIT(A:A,"" "",TRUE,TRUE)"),"EN")</f>
        <v>EN</v>
      </c>
      <c r="F4113" s="1" t="str">
        <f>IFERROR(__xludf.DUMMYFUNCTION("""COMPUTED_VALUE"""),"P1800")</f>
        <v>P1800</v>
      </c>
      <c r="G4113" s="1">
        <f>IFERROR(__xludf.DUMMYFUNCTION("""COMPUTED_VALUE"""),299.0)</f>
        <v>299</v>
      </c>
    </row>
    <row r="4114">
      <c r="A4114" s="1" t="str">
        <f t="shared" si="1"/>
        <v>EN P5847 126</v>
      </c>
      <c r="C4114" s="1" t="str">
        <f t="shared" si="2"/>
        <v>PT P5847</v>
      </c>
      <c r="E4114" s="1" t="str">
        <f>IFERROR(__xludf.DUMMYFUNCTION("SPLIT(A:A,"" "",TRUE,TRUE)"),"EN")</f>
        <v>EN</v>
      </c>
      <c r="F4114" s="1" t="str">
        <f>IFERROR(__xludf.DUMMYFUNCTION("""COMPUTED_VALUE"""),"P5847")</f>
        <v>P5847</v>
      </c>
      <c r="G4114" s="1">
        <f>IFERROR(__xludf.DUMMYFUNCTION("""COMPUTED_VALUE"""),126.0)</f>
        <v>126</v>
      </c>
    </row>
    <row r="4115">
      <c r="A4115" s="1" t="str">
        <f t="shared" si="1"/>
        <v>EN P3638 285</v>
      </c>
      <c r="C4115" s="1" t="str">
        <f t="shared" si="2"/>
        <v>PT P3638</v>
      </c>
      <c r="E4115" s="1" t="str">
        <f>IFERROR(__xludf.DUMMYFUNCTION("SPLIT(A:A,"" "",TRUE,TRUE)"),"EN")</f>
        <v>EN</v>
      </c>
      <c r="F4115" s="1" t="str">
        <f>IFERROR(__xludf.DUMMYFUNCTION("""COMPUTED_VALUE"""),"P3638")</f>
        <v>P3638</v>
      </c>
      <c r="G4115" s="1">
        <f>IFERROR(__xludf.DUMMYFUNCTION("""COMPUTED_VALUE"""),285.0)</f>
        <v>285</v>
      </c>
    </row>
    <row r="4116">
      <c r="A4116" s="1" t="str">
        <f t="shared" si="1"/>
        <v>EN P1788 283</v>
      </c>
      <c r="C4116" s="1" t="str">
        <f t="shared" si="2"/>
        <v>PT P1788</v>
      </c>
      <c r="E4116" s="1" t="str">
        <f>IFERROR(__xludf.DUMMYFUNCTION("SPLIT(A:A,"" "",TRUE,TRUE)"),"EN")</f>
        <v>EN</v>
      </c>
      <c r="F4116" s="1" t="str">
        <f>IFERROR(__xludf.DUMMYFUNCTION("""COMPUTED_VALUE"""),"P1788")</f>
        <v>P1788</v>
      </c>
      <c r="G4116" s="1">
        <f>IFERROR(__xludf.DUMMYFUNCTION("""COMPUTED_VALUE"""),283.0)</f>
        <v>283</v>
      </c>
    </row>
    <row r="4117">
      <c r="A4117" s="1" t="str">
        <f t="shared" si="1"/>
        <v>EN P919 243</v>
      </c>
      <c r="C4117" s="1" t="str">
        <f t="shared" si="2"/>
        <v>PT P919</v>
      </c>
      <c r="E4117" s="1" t="str">
        <f>IFERROR(__xludf.DUMMYFUNCTION("SPLIT(A:A,"" "",TRUE,TRUE)"),"EN")</f>
        <v>EN</v>
      </c>
      <c r="F4117" s="1" t="str">
        <f>IFERROR(__xludf.DUMMYFUNCTION("""COMPUTED_VALUE"""),"P919")</f>
        <v>P919</v>
      </c>
      <c r="G4117" s="1">
        <f>IFERROR(__xludf.DUMMYFUNCTION("""COMPUTED_VALUE"""),243.0)</f>
        <v>243</v>
      </c>
    </row>
    <row r="4118">
      <c r="A4118" s="1" t="str">
        <f t="shared" si="1"/>
        <v>EN P5898 279</v>
      </c>
      <c r="C4118" s="1" t="str">
        <f t="shared" si="2"/>
        <v>PT P5898</v>
      </c>
      <c r="E4118" s="1" t="str">
        <f>IFERROR(__xludf.DUMMYFUNCTION("SPLIT(A:A,"" "",TRUE,TRUE)"),"EN")</f>
        <v>EN</v>
      </c>
      <c r="F4118" s="1" t="str">
        <f>IFERROR(__xludf.DUMMYFUNCTION("""COMPUTED_VALUE"""),"P5898")</f>
        <v>P5898</v>
      </c>
      <c r="G4118" s="1">
        <f>IFERROR(__xludf.DUMMYFUNCTION("""COMPUTED_VALUE"""),279.0)</f>
        <v>279</v>
      </c>
    </row>
    <row r="4119">
      <c r="A4119" s="1" t="str">
        <f t="shared" si="1"/>
        <v>EN P614 46</v>
      </c>
      <c r="C4119" s="1" t="str">
        <f t="shared" si="2"/>
        <v>PT P614</v>
      </c>
      <c r="E4119" s="1" t="str">
        <f>IFERROR(__xludf.DUMMYFUNCTION("SPLIT(A:A,"" "",TRUE,TRUE)"),"EN")</f>
        <v>EN</v>
      </c>
      <c r="F4119" s="1" t="str">
        <f>IFERROR(__xludf.DUMMYFUNCTION("""COMPUTED_VALUE"""),"P614")</f>
        <v>P614</v>
      </c>
      <c r="G4119" s="1">
        <f>IFERROR(__xludf.DUMMYFUNCTION("""COMPUTED_VALUE"""),46.0)</f>
        <v>46</v>
      </c>
    </row>
    <row r="4120">
      <c r="A4120" s="1" t="str">
        <f t="shared" si="1"/>
        <v>EN P2129 285</v>
      </c>
      <c r="C4120" s="1" t="str">
        <f t="shared" si="2"/>
        <v>PT P2129</v>
      </c>
      <c r="E4120" s="1" t="str">
        <f>IFERROR(__xludf.DUMMYFUNCTION("SPLIT(A:A,"" "",TRUE,TRUE)"),"EN")</f>
        <v>EN</v>
      </c>
      <c r="F4120" s="1" t="str">
        <f>IFERROR(__xludf.DUMMYFUNCTION("""COMPUTED_VALUE"""),"P2129")</f>
        <v>P2129</v>
      </c>
      <c r="G4120" s="1">
        <f>IFERROR(__xludf.DUMMYFUNCTION("""COMPUTED_VALUE"""),285.0)</f>
        <v>285</v>
      </c>
    </row>
    <row r="4121">
      <c r="A4121" s="1" t="str">
        <f t="shared" si="1"/>
        <v>EN P5870 212</v>
      </c>
      <c r="C4121" s="1" t="str">
        <f t="shared" si="2"/>
        <v>PT P5870</v>
      </c>
      <c r="E4121" s="1" t="str">
        <f>IFERROR(__xludf.DUMMYFUNCTION("SPLIT(A:A,"" "",TRUE,TRUE)"),"EN")</f>
        <v>EN</v>
      </c>
      <c r="F4121" s="1" t="str">
        <f>IFERROR(__xludf.DUMMYFUNCTION("""COMPUTED_VALUE"""),"P5870")</f>
        <v>P5870</v>
      </c>
      <c r="G4121" s="1">
        <f>IFERROR(__xludf.DUMMYFUNCTION("""COMPUTED_VALUE"""),212.0)</f>
        <v>212</v>
      </c>
    </row>
    <row r="4122">
      <c r="A4122" s="1" t="str">
        <f t="shared" si="1"/>
        <v>EN P5682 320</v>
      </c>
      <c r="C4122" s="1" t="str">
        <f t="shared" si="2"/>
        <v>PT P5682</v>
      </c>
      <c r="E4122" s="1" t="str">
        <f>IFERROR(__xludf.DUMMYFUNCTION("SPLIT(A:A,"" "",TRUE,TRUE)"),"EN")</f>
        <v>EN</v>
      </c>
      <c r="F4122" s="1" t="str">
        <f>IFERROR(__xludf.DUMMYFUNCTION("""COMPUTED_VALUE"""),"P5682")</f>
        <v>P5682</v>
      </c>
      <c r="G4122" s="1">
        <f>IFERROR(__xludf.DUMMYFUNCTION("""COMPUTED_VALUE"""),320.0)</f>
        <v>320</v>
      </c>
    </row>
    <row r="4123">
      <c r="A4123" s="1" t="str">
        <f t="shared" si="1"/>
        <v>EN P1746 250</v>
      </c>
      <c r="C4123" s="1" t="str">
        <f t="shared" si="2"/>
        <v>PT P1746</v>
      </c>
      <c r="E4123" s="1" t="str">
        <f>IFERROR(__xludf.DUMMYFUNCTION("SPLIT(A:A,"" "",TRUE,TRUE)"),"EN")</f>
        <v>EN</v>
      </c>
      <c r="F4123" s="1" t="str">
        <f>IFERROR(__xludf.DUMMYFUNCTION("""COMPUTED_VALUE"""),"P1746")</f>
        <v>P1746</v>
      </c>
      <c r="G4123" s="1">
        <f>IFERROR(__xludf.DUMMYFUNCTION("""COMPUTED_VALUE"""),250.0)</f>
        <v>250</v>
      </c>
    </row>
    <row r="4124">
      <c r="A4124" s="1" t="str">
        <f t="shared" si="1"/>
        <v>EN P2598 182</v>
      </c>
      <c r="C4124" s="1" t="str">
        <f t="shared" si="2"/>
        <v>PT P2598</v>
      </c>
      <c r="E4124" s="1" t="str">
        <f>IFERROR(__xludf.DUMMYFUNCTION("SPLIT(A:A,"" "",TRUE,TRUE)"),"EN")</f>
        <v>EN</v>
      </c>
      <c r="F4124" s="1" t="str">
        <f>IFERROR(__xludf.DUMMYFUNCTION("""COMPUTED_VALUE"""),"P2598")</f>
        <v>P2598</v>
      </c>
      <c r="G4124" s="1">
        <f>IFERROR(__xludf.DUMMYFUNCTION("""COMPUTED_VALUE"""),182.0)</f>
        <v>182</v>
      </c>
    </row>
    <row r="4125">
      <c r="A4125" s="1" t="str">
        <f t="shared" si="1"/>
        <v>EN P2108 100</v>
      </c>
      <c r="C4125" s="1" t="str">
        <f t="shared" si="2"/>
        <v>PT P2108</v>
      </c>
      <c r="E4125" s="1" t="str">
        <f>IFERROR(__xludf.DUMMYFUNCTION("SPLIT(A:A,"" "",TRUE,TRUE)"),"EN")</f>
        <v>EN</v>
      </c>
      <c r="F4125" s="1" t="str">
        <f>IFERROR(__xludf.DUMMYFUNCTION("""COMPUTED_VALUE"""),"P2108")</f>
        <v>P2108</v>
      </c>
      <c r="G4125" s="1">
        <f>IFERROR(__xludf.DUMMYFUNCTION("""COMPUTED_VALUE"""),100.0)</f>
        <v>100</v>
      </c>
    </row>
    <row r="4126">
      <c r="A4126" s="1" t="str">
        <f t="shared" si="1"/>
        <v>EN P5941 333</v>
      </c>
      <c r="C4126" s="1" t="str">
        <f t="shared" si="2"/>
        <v>PT P5941</v>
      </c>
      <c r="E4126" s="1" t="str">
        <f>IFERROR(__xludf.DUMMYFUNCTION("SPLIT(A:A,"" "",TRUE,TRUE)"),"EN")</f>
        <v>EN</v>
      </c>
      <c r="F4126" s="1" t="str">
        <f>IFERROR(__xludf.DUMMYFUNCTION("""COMPUTED_VALUE"""),"P5941")</f>
        <v>P5941</v>
      </c>
      <c r="G4126" s="1">
        <f>IFERROR(__xludf.DUMMYFUNCTION("""COMPUTED_VALUE"""),333.0)</f>
        <v>333</v>
      </c>
    </row>
    <row r="4127">
      <c r="A4127" s="1" t="str">
        <f t="shared" si="1"/>
        <v>EN P3879 243</v>
      </c>
      <c r="C4127" s="1" t="str">
        <f t="shared" si="2"/>
        <v>PT P3879</v>
      </c>
      <c r="E4127" s="1" t="str">
        <f>IFERROR(__xludf.DUMMYFUNCTION("SPLIT(A:A,"" "",TRUE,TRUE)"),"EN")</f>
        <v>EN</v>
      </c>
      <c r="F4127" s="1" t="str">
        <f>IFERROR(__xludf.DUMMYFUNCTION("""COMPUTED_VALUE"""),"P3879")</f>
        <v>P3879</v>
      </c>
      <c r="G4127" s="1">
        <f>IFERROR(__xludf.DUMMYFUNCTION("""COMPUTED_VALUE"""),243.0)</f>
        <v>243</v>
      </c>
    </row>
    <row r="4128">
      <c r="A4128" s="1" t="str">
        <f t="shared" si="1"/>
        <v>EN P2613 64</v>
      </c>
      <c r="C4128" s="1" t="str">
        <f t="shared" si="2"/>
        <v>PT P2613</v>
      </c>
      <c r="E4128" s="1" t="str">
        <f>IFERROR(__xludf.DUMMYFUNCTION("SPLIT(A:A,"" "",TRUE,TRUE)"),"EN")</f>
        <v>EN</v>
      </c>
      <c r="F4128" s="1" t="str">
        <f>IFERROR(__xludf.DUMMYFUNCTION("""COMPUTED_VALUE"""),"P2613")</f>
        <v>P2613</v>
      </c>
      <c r="G4128" s="1">
        <f>IFERROR(__xludf.DUMMYFUNCTION("""COMPUTED_VALUE"""),64.0)</f>
        <v>64</v>
      </c>
    </row>
    <row r="4129">
      <c r="A4129" s="1" t="str">
        <f t="shared" si="1"/>
        <v>EN P3226 192</v>
      </c>
      <c r="C4129" s="1" t="str">
        <f t="shared" si="2"/>
        <v>PT P3226</v>
      </c>
      <c r="E4129" s="1" t="str">
        <f>IFERROR(__xludf.DUMMYFUNCTION("SPLIT(A:A,"" "",TRUE,TRUE)"),"EN")</f>
        <v>EN</v>
      </c>
      <c r="F4129" s="1" t="str">
        <f>IFERROR(__xludf.DUMMYFUNCTION("""COMPUTED_VALUE"""),"P3226")</f>
        <v>P3226</v>
      </c>
      <c r="G4129" s="1">
        <f>IFERROR(__xludf.DUMMYFUNCTION("""COMPUTED_VALUE"""),192.0)</f>
        <v>192</v>
      </c>
    </row>
    <row r="4130">
      <c r="A4130" s="1" t="str">
        <f t="shared" si="1"/>
        <v>EN P5315 289</v>
      </c>
      <c r="C4130" s="1" t="str">
        <f t="shared" si="2"/>
        <v>PT P5315</v>
      </c>
      <c r="E4130" s="1" t="str">
        <f>IFERROR(__xludf.DUMMYFUNCTION("SPLIT(A:A,"" "",TRUE,TRUE)"),"EN")</f>
        <v>EN</v>
      </c>
      <c r="F4130" s="1" t="str">
        <f>IFERROR(__xludf.DUMMYFUNCTION("""COMPUTED_VALUE"""),"P5315")</f>
        <v>P5315</v>
      </c>
      <c r="G4130" s="1">
        <f>IFERROR(__xludf.DUMMYFUNCTION("""COMPUTED_VALUE"""),289.0)</f>
        <v>289</v>
      </c>
    </row>
    <row r="4131">
      <c r="A4131" s="1" t="str">
        <f t="shared" si="1"/>
        <v>EN P4287 345</v>
      </c>
      <c r="C4131" s="1" t="str">
        <f t="shared" si="2"/>
        <v>PT P4287</v>
      </c>
      <c r="E4131" s="1" t="str">
        <f>IFERROR(__xludf.DUMMYFUNCTION("SPLIT(A:A,"" "",TRUE,TRUE)"),"EN")</f>
        <v>EN</v>
      </c>
      <c r="F4131" s="1" t="str">
        <f>IFERROR(__xludf.DUMMYFUNCTION("""COMPUTED_VALUE"""),"P4287")</f>
        <v>P4287</v>
      </c>
      <c r="G4131" s="1">
        <f>IFERROR(__xludf.DUMMYFUNCTION("""COMPUTED_VALUE"""),345.0)</f>
        <v>345</v>
      </c>
    </row>
    <row r="4132">
      <c r="A4132" s="1" t="str">
        <f t="shared" si="1"/>
        <v>EN P5284 13</v>
      </c>
      <c r="C4132" s="1" t="str">
        <f t="shared" si="2"/>
        <v>PT P5284</v>
      </c>
      <c r="E4132" s="1" t="str">
        <f>IFERROR(__xludf.DUMMYFUNCTION("SPLIT(A:A,"" "",TRUE,TRUE)"),"EN")</f>
        <v>EN</v>
      </c>
      <c r="F4132" s="1" t="str">
        <f>IFERROR(__xludf.DUMMYFUNCTION("""COMPUTED_VALUE"""),"P5284")</f>
        <v>P5284</v>
      </c>
      <c r="G4132" s="1">
        <f>IFERROR(__xludf.DUMMYFUNCTION("""COMPUTED_VALUE"""),13.0)</f>
        <v>13</v>
      </c>
    </row>
    <row r="4133">
      <c r="A4133" s="1" t="str">
        <f t="shared" si="1"/>
        <v>EN P4762 305</v>
      </c>
      <c r="C4133" s="1" t="str">
        <f t="shared" si="2"/>
        <v>PT P4762</v>
      </c>
      <c r="E4133" s="1" t="str">
        <f>IFERROR(__xludf.DUMMYFUNCTION("SPLIT(A:A,"" "",TRUE,TRUE)"),"EN")</f>
        <v>EN</v>
      </c>
      <c r="F4133" s="1" t="str">
        <f>IFERROR(__xludf.DUMMYFUNCTION("""COMPUTED_VALUE"""),"P4762")</f>
        <v>P4762</v>
      </c>
      <c r="G4133" s="1">
        <f>IFERROR(__xludf.DUMMYFUNCTION("""COMPUTED_VALUE"""),305.0)</f>
        <v>305</v>
      </c>
    </row>
    <row r="4134">
      <c r="A4134" s="1" t="str">
        <f t="shared" si="1"/>
        <v>EN P5246 151</v>
      </c>
      <c r="C4134" s="1" t="str">
        <f t="shared" si="2"/>
        <v>PT P5246</v>
      </c>
      <c r="E4134" s="1" t="str">
        <f>IFERROR(__xludf.DUMMYFUNCTION("SPLIT(A:A,"" "",TRUE,TRUE)"),"EN")</f>
        <v>EN</v>
      </c>
      <c r="F4134" s="1" t="str">
        <f>IFERROR(__xludf.DUMMYFUNCTION("""COMPUTED_VALUE"""),"P5246")</f>
        <v>P5246</v>
      </c>
      <c r="G4134" s="1">
        <f>IFERROR(__xludf.DUMMYFUNCTION("""COMPUTED_VALUE"""),151.0)</f>
        <v>151</v>
      </c>
    </row>
    <row r="4135">
      <c r="A4135" s="1" t="str">
        <f t="shared" si="1"/>
        <v>EN P4125 122</v>
      </c>
      <c r="C4135" s="1" t="str">
        <f t="shared" si="2"/>
        <v>PT P4125</v>
      </c>
      <c r="E4135" s="1" t="str">
        <f>IFERROR(__xludf.DUMMYFUNCTION("SPLIT(A:A,"" "",TRUE,TRUE)"),"EN")</f>
        <v>EN</v>
      </c>
      <c r="F4135" s="1" t="str">
        <f>IFERROR(__xludf.DUMMYFUNCTION("""COMPUTED_VALUE"""),"P4125")</f>
        <v>P4125</v>
      </c>
      <c r="G4135" s="1">
        <f>IFERROR(__xludf.DUMMYFUNCTION("""COMPUTED_VALUE"""),122.0)</f>
        <v>122</v>
      </c>
    </row>
    <row r="4136">
      <c r="A4136" s="1" t="str">
        <f t="shared" si="1"/>
        <v>EN P4566 89</v>
      </c>
      <c r="C4136" s="1" t="str">
        <f t="shared" si="2"/>
        <v>PT P4566</v>
      </c>
      <c r="E4136" s="1" t="str">
        <f>IFERROR(__xludf.DUMMYFUNCTION("SPLIT(A:A,"" "",TRUE,TRUE)"),"EN")</f>
        <v>EN</v>
      </c>
      <c r="F4136" s="1" t="str">
        <f>IFERROR(__xludf.DUMMYFUNCTION("""COMPUTED_VALUE"""),"P4566")</f>
        <v>P4566</v>
      </c>
      <c r="G4136" s="1">
        <f>IFERROR(__xludf.DUMMYFUNCTION("""COMPUTED_VALUE"""),89.0)</f>
        <v>89</v>
      </c>
    </row>
    <row r="4137">
      <c r="A4137" s="1" t="str">
        <f t="shared" si="1"/>
        <v>EN P5285 212</v>
      </c>
      <c r="C4137" s="1" t="str">
        <f t="shared" si="2"/>
        <v>PT P5285</v>
      </c>
      <c r="E4137" s="1" t="str">
        <f>IFERROR(__xludf.DUMMYFUNCTION("SPLIT(A:A,"" "",TRUE,TRUE)"),"EN")</f>
        <v>EN</v>
      </c>
      <c r="F4137" s="1" t="str">
        <f>IFERROR(__xludf.DUMMYFUNCTION("""COMPUTED_VALUE"""),"P5285")</f>
        <v>P5285</v>
      </c>
      <c r="G4137" s="1">
        <f>IFERROR(__xludf.DUMMYFUNCTION("""COMPUTED_VALUE"""),212.0)</f>
        <v>212</v>
      </c>
    </row>
    <row r="4138">
      <c r="A4138" s="1" t="str">
        <f t="shared" si="1"/>
        <v>EN P3712 269</v>
      </c>
      <c r="C4138" s="1" t="str">
        <f t="shared" si="2"/>
        <v>PT P3712</v>
      </c>
      <c r="E4138" s="1" t="str">
        <f>IFERROR(__xludf.DUMMYFUNCTION("SPLIT(A:A,"" "",TRUE,TRUE)"),"EN")</f>
        <v>EN</v>
      </c>
      <c r="F4138" s="1" t="str">
        <f>IFERROR(__xludf.DUMMYFUNCTION("""COMPUTED_VALUE"""),"P3712")</f>
        <v>P3712</v>
      </c>
      <c r="G4138" s="1">
        <f>IFERROR(__xludf.DUMMYFUNCTION("""COMPUTED_VALUE"""),269.0)</f>
        <v>269</v>
      </c>
    </row>
    <row r="4139">
      <c r="A4139" s="1" t="str">
        <f t="shared" si="1"/>
        <v>EN P3336 304</v>
      </c>
      <c r="C4139" s="1" t="str">
        <f t="shared" si="2"/>
        <v>PT P3336</v>
      </c>
      <c r="E4139" s="1" t="str">
        <f>IFERROR(__xludf.DUMMYFUNCTION("SPLIT(A:A,"" "",TRUE,TRUE)"),"EN")</f>
        <v>EN</v>
      </c>
      <c r="F4139" s="1" t="str">
        <f>IFERROR(__xludf.DUMMYFUNCTION("""COMPUTED_VALUE"""),"P3336")</f>
        <v>P3336</v>
      </c>
      <c r="G4139" s="1">
        <f>IFERROR(__xludf.DUMMYFUNCTION("""COMPUTED_VALUE"""),304.0)</f>
        <v>304</v>
      </c>
    </row>
    <row r="4140">
      <c r="A4140" s="1" t="str">
        <f t="shared" si="1"/>
        <v>EN P1094 175</v>
      </c>
      <c r="C4140" s="1" t="str">
        <f t="shared" si="2"/>
        <v>PT P1094</v>
      </c>
      <c r="E4140" s="1" t="str">
        <f>IFERROR(__xludf.DUMMYFUNCTION("SPLIT(A:A,"" "",TRUE,TRUE)"),"EN")</f>
        <v>EN</v>
      </c>
      <c r="F4140" s="1" t="str">
        <f>IFERROR(__xludf.DUMMYFUNCTION("""COMPUTED_VALUE"""),"P1094")</f>
        <v>P1094</v>
      </c>
      <c r="G4140" s="1">
        <f>IFERROR(__xludf.DUMMYFUNCTION("""COMPUTED_VALUE"""),175.0)</f>
        <v>175</v>
      </c>
    </row>
    <row r="4141">
      <c r="A4141" s="1" t="str">
        <f t="shared" si="1"/>
        <v>EN P3491 302</v>
      </c>
      <c r="C4141" s="1" t="str">
        <f t="shared" si="2"/>
        <v>PT P3491</v>
      </c>
      <c r="E4141" s="1" t="str">
        <f>IFERROR(__xludf.DUMMYFUNCTION("SPLIT(A:A,"" "",TRUE,TRUE)"),"EN")</f>
        <v>EN</v>
      </c>
      <c r="F4141" s="1" t="str">
        <f>IFERROR(__xludf.DUMMYFUNCTION("""COMPUTED_VALUE"""),"P3491")</f>
        <v>P3491</v>
      </c>
      <c r="G4141" s="1">
        <f>IFERROR(__xludf.DUMMYFUNCTION("""COMPUTED_VALUE"""),302.0)</f>
        <v>302</v>
      </c>
    </row>
    <row r="4142">
      <c r="A4142" s="1" t="str">
        <f t="shared" si="1"/>
        <v>EN P3866 240</v>
      </c>
      <c r="C4142" s="1" t="str">
        <f t="shared" si="2"/>
        <v>PT P3866</v>
      </c>
      <c r="E4142" s="1" t="str">
        <f>IFERROR(__xludf.DUMMYFUNCTION("SPLIT(A:A,"" "",TRUE,TRUE)"),"EN")</f>
        <v>EN</v>
      </c>
      <c r="F4142" s="1" t="str">
        <f>IFERROR(__xludf.DUMMYFUNCTION("""COMPUTED_VALUE"""),"P3866")</f>
        <v>P3866</v>
      </c>
      <c r="G4142" s="1">
        <f>IFERROR(__xludf.DUMMYFUNCTION("""COMPUTED_VALUE"""),240.0)</f>
        <v>240</v>
      </c>
    </row>
    <row r="4143">
      <c r="A4143" s="1" t="str">
        <f t="shared" si="1"/>
        <v>EN P4477 146</v>
      </c>
      <c r="C4143" s="1" t="str">
        <f t="shared" si="2"/>
        <v>PT P4477</v>
      </c>
      <c r="E4143" s="1" t="str">
        <f>IFERROR(__xludf.DUMMYFUNCTION("SPLIT(A:A,"" "",TRUE,TRUE)"),"EN")</f>
        <v>EN</v>
      </c>
      <c r="F4143" s="1" t="str">
        <f>IFERROR(__xludf.DUMMYFUNCTION("""COMPUTED_VALUE"""),"P4477")</f>
        <v>P4477</v>
      </c>
      <c r="G4143" s="1">
        <f>IFERROR(__xludf.DUMMYFUNCTION("""COMPUTED_VALUE"""),146.0)</f>
        <v>146</v>
      </c>
    </row>
    <row r="4144">
      <c r="A4144" s="1" t="str">
        <f t="shared" si="1"/>
        <v>EN P1533 317</v>
      </c>
      <c r="C4144" s="1" t="str">
        <f t="shared" si="2"/>
        <v>PT P1533</v>
      </c>
      <c r="E4144" s="1" t="str">
        <f>IFERROR(__xludf.DUMMYFUNCTION("SPLIT(A:A,"" "",TRUE,TRUE)"),"EN")</f>
        <v>EN</v>
      </c>
      <c r="F4144" s="1" t="str">
        <f>IFERROR(__xludf.DUMMYFUNCTION("""COMPUTED_VALUE"""),"P1533")</f>
        <v>P1533</v>
      </c>
      <c r="G4144" s="1">
        <f>IFERROR(__xludf.DUMMYFUNCTION("""COMPUTED_VALUE"""),317.0)</f>
        <v>317</v>
      </c>
    </row>
    <row r="4145">
      <c r="A4145" s="1" t="str">
        <f t="shared" si="1"/>
        <v>EN P1501 330</v>
      </c>
      <c r="C4145" s="1" t="str">
        <f t="shared" si="2"/>
        <v>PT P1501</v>
      </c>
      <c r="E4145" s="1" t="str">
        <f>IFERROR(__xludf.DUMMYFUNCTION("SPLIT(A:A,"" "",TRUE,TRUE)"),"EN")</f>
        <v>EN</v>
      </c>
      <c r="F4145" s="1" t="str">
        <f>IFERROR(__xludf.DUMMYFUNCTION("""COMPUTED_VALUE"""),"P1501")</f>
        <v>P1501</v>
      </c>
      <c r="G4145" s="1">
        <f>IFERROR(__xludf.DUMMYFUNCTION("""COMPUTED_VALUE"""),330.0)</f>
        <v>330</v>
      </c>
    </row>
    <row r="4146">
      <c r="A4146" s="1" t="str">
        <f t="shared" si="1"/>
        <v>EN P5188 104</v>
      </c>
      <c r="C4146" s="1" t="str">
        <f t="shared" si="2"/>
        <v>PT P5188</v>
      </c>
      <c r="E4146" s="1" t="str">
        <f>IFERROR(__xludf.DUMMYFUNCTION("SPLIT(A:A,"" "",TRUE,TRUE)"),"EN")</f>
        <v>EN</v>
      </c>
      <c r="F4146" s="1" t="str">
        <f>IFERROR(__xludf.DUMMYFUNCTION("""COMPUTED_VALUE"""),"P5188")</f>
        <v>P5188</v>
      </c>
      <c r="G4146" s="1">
        <f>IFERROR(__xludf.DUMMYFUNCTION("""COMPUTED_VALUE"""),104.0)</f>
        <v>104</v>
      </c>
    </row>
    <row r="4147">
      <c r="A4147" s="1" t="str">
        <f t="shared" si="1"/>
        <v>EN P2431 156</v>
      </c>
      <c r="C4147" s="1" t="str">
        <f t="shared" si="2"/>
        <v>PT P2431</v>
      </c>
      <c r="E4147" s="1" t="str">
        <f>IFERROR(__xludf.DUMMYFUNCTION("SPLIT(A:A,"" "",TRUE,TRUE)"),"EN")</f>
        <v>EN</v>
      </c>
      <c r="F4147" s="1" t="str">
        <f>IFERROR(__xludf.DUMMYFUNCTION("""COMPUTED_VALUE"""),"P2431")</f>
        <v>P2431</v>
      </c>
      <c r="G4147" s="1">
        <f>IFERROR(__xludf.DUMMYFUNCTION("""COMPUTED_VALUE"""),156.0)</f>
        <v>156</v>
      </c>
    </row>
    <row r="4148">
      <c r="A4148" s="1" t="str">
        <f t="shared" si="1"/>
        <v>EN P5782 280</v>
      </c>
      <c r="C4148" s="1" t="str">
        <f t="shared" si="2"/>
        <v>PT P5782</v>
      </c>
      <c r="E4148" s="1" t="str">
        <f>IFERROR(__xludf.DUMMYFUNCTION("SPLIT(A:A,"" "",TRUE,TRUE)"),"EN")</f>
        <v>EN</v>
      </c>
      <c r="F4148" s="1" t="str">
        <f>IFERROR(__xludf.DUMMYFUNCTION("""COMPUTED_VALUE"""),"P5782")</f>
        <v>P5782</v>
      </c>
      <c r="G4148" s="1">
        <f>IFERROR(__xludf.DUMMYFUNCTION("""COMPUTED_VALUE"""),280.0)</f>
        <v>280</v>
      </c>
    </row>
    <row r="4149">
      <c r="A4149" s="1" t="str">
        <f t="shared" si="1"/>
        <v>EN P4092 207</v>
      </c>
      <c r="C4149" s="1" t="str">
        <f t="shared" si="2"/>
        <v>PT P4092</v>
      </c>
      <c r="E4149" s="1" t="str">
        <f>IFERROR(__xludf.DUMMYFUNCTION("SPLIT(A:A,"" "",TRUE,TRUE)"),"EN")</f>
        <v>EN</v>
      </c>
      <c r="F4149" s="1" t="str">
        <f>IFERROR(__xludf.DUMMYFUNCTION("""COMPUTED_VALUE"""),"P4092")</f>
        <v>P4092</v>
      </c>
      <c r="G4149" s="1">
        <f>IFERROR(__xludf.DUMMYFUNCTION("""COMPUTED_VALUE"""),207.0)</f>
        <v>207</v>
      </c>
    </row>
    <row r="4150">
      <c r="A4150" s="1" t="str">
        <f t="shared" si="1"/>
        <v>EN P201 268</v>
      </c>
      <c r="C4150" s="1" t="str">
        <f t="shared" si="2"/>
        <v>PT P201</v>
      </c>
      <c r="E4150" s="1" t="str">
        <f>IFERROR(__xludf.DUMMYFUNCTION("SPLIT(A:A,"" "",TRUE,TRUE)"),"EN")</f>
        <v>EN</v>
      </c>
      <c r="F4150" s="1" t="str">
        <f>IFERROR(__xludf.DUMMYFUNCTION("""COMPUTED_VALUE"""),"P201")</f>
        <v>P201</v>
      </c>
      <c r="G4150" s="1">
        <f>IFERROR(__xludf.DUMMYFUNCTION("""COMPUTED_VALUE"""),268.0)</f>
        <v>268</v>
      </c>
    </row>
    <row r="4151">
      <c r="A4151" s="1" t="str">
        <f t="shared" si="1"/>
        <v>EN P4445 159</v>
      </c>
      <c r="C4151" s="1" t="str">
        <f t="shared" si="2"/>
        <v>PT P4445</v>
      </c>
      <c r="E4151" s="1" t="str">
        <f>IFERROR(__xludf.DUMMYFUNCTION("SPLIT(A:A,"" "",TRUE,TRUE)"),"EN")</f>
        <v>EN</v>
      </c>
      <c r="F4151" s="1" t="str">
        <f>IFERROR(__xludf.DUMMYFUNCTION("""COMPUTED_VALUE"""),"P4445")</f>
        <v>P4445</v>
      </c>
      <c r="G4151" s="1">
        <f>IFERROR(__xludf.DUMMYFUNCTION("""COMPUTED_VALUE"""),159.0)</f>
        <v>159</v>
      </c>
    </row>
    <row r="4152">
      <c r="A4152" s="1" t="str">
        <f t="shared" si="1"/>
        <v>EN P5871 348</v>
      </c>
      <c r="C4152" s="1" t="str">
        <f t="shared" si="2"/>
        <v>PT P5871</v>
      </c>
      <c r="E4152" s="1" t="str">
        <f>IFERROR(__xludf.DUMMYFUNCTION("SPLIT(A:A,"" "",TRUE,TRUE)"),"EN")</f>
        <v>EN</v>
      </c>
      <c r="F4152" s="1" t="str">
        <f>IFERROR(__xludf.DUMMYFUNCTION("""COMPUTED_VALUE"""),"P5871")</f>
        <v>P5871</v>
      </c>
      <c r="G4152" s="1">
        <f>IFERROR(__xludf.DUMMYFUNCTION("""COMPUTED_VALUE"""),348.0)</f>
        <v>348</v>
      </c>
    </row>
    <row r="4153">
      <c r="A4153" s="1" t="str">
        <f t="shared" si="1"/>
        <v>EN P5050 79</v>
      </c>
      <c r="C4153" s="1" t="str">
        <f t="shared" si="2"/>
        <v>PT P5050</v>
      </c>
      <c r="E4153" s="1" t="str">
        <f>IFERROR(__xludf.DUMMYFUNCTION("SPLIT(A:A,"" "",TRUE,TRUE)"),"EN")</f>
        <v>EN</v>
      </c>
      <c r="F4153" s="1" t="str">
        <f>IFERROR(__xludf.DUMMYFUNCTION("""COMPUTED_VALUE"""),"P5050")</f>
        <v>P5050</v>
      </c>
      <c r="G4153" s="1">
        <f>IFERROR(__xludf.DUMMYFUNCTION("""COMPUTED_VALUE"""),79.0)</f>
        <v>79</v>
      </c>
    </row>
    <row r="4154">
      <c r="A4154" s="1" t="str">
        <f t="shared" si="1"/>
        <v>EN P1376 213</v>
      </c>
      <c r="C4154" s="1" t="str">
        <f t="shared" si="2"/>
        <v>PT P1376</v>
      </c>
      <c r="E4154" s="1" t="str">
        <f>IFERROR(__xludf.DUMMYFUNCTION("SPLIT(A:A,"" "",TRUE,TRUE)"),"EN")</f>
        <v>EN</v>
      </c>
      <c r="F4154" s="1" t="str">
        <f>IFERROR(__xludf.DUMMYFUNCTION("""COMPUTED_VALUE"""),"P1376")</f>
        <v>P1376</v>
      </c>
      <c r="G4154" s="1">
        <f>IFERROR(__xludf.DUMMYFUNCTION("""COMPUTED_VALUE"""),213.0)</f>
        <v>213</v>
      </c>
    </row>
    <row r="4155">
      <c r="A4155" s="1" t="str">
        <f t="shared" si="1"/>
        <v>EN P486 29</v>
      </c>
      <c r="C4155" s="1" t="str">
        <f t="shared" si="2"/>
        <v>PT P486</v>
      </c>
      <c r="E4155" s="1" t="str">
        <f>IFERROR(__xludf.DUMMYFUNCTION("SPLIT(A:A,"" "",TRUE,TRUE)"),"EN")</f>
        <v>EN</v>
      </c>
      <c r="F4155" s="1" t="str">
        <f>IFERROR(__xludf.DUMMYFUNCTION("""COMPUTED_VALUE"""),"P486")</f>
        <v>P486</v>
      </c>
      <c r="G4155" s="1">
        <f>IFERROR(__xludf.DUMMYFUNCTION("""COMPUTED_VALUE"""),29.0)</f>
        <v>29</v>
      </c>
    </row>
    <row r="4156">
      <c r="A4156" s="1" t="str">
        <f t="shared" si="1"/>
        <v>EN P3881 295</v>
      </c>
      <c r="C4156" s="1" t="str">
        <f t="shared" si="2"/>
        <v>PT P3881</v>
      </c>
      <c r="E4156" s="1" t="str">
        <f>IFERROR(__xludf.DUMMYFUNCTION("SPLIT(A:A,"" "",TRUE,TRUE)"),"EN")</f>
        <v>EN</v>
      </c>
      <c r="F4156" s="1" t="str">
        <f>IFERROR(__xludf.DUMMYFUNCTION("""COMPUTED_VALUE"""),"P3881")</f>
        <v>P3881</v>
      </c>
      <c r="G4156" s="1">
        <f>IFERROR(__xludf.DUMMYFUNCTION("""COMPUTED_VALUE"""),295.0)</f>
        <v>295</v>
      </c>
    </row>
    <row r="4157">
      <c r="A4157" s="1" t="str">
        <f t="shared" si="1"/>
        <v>EN P1376 249</v>
      </c>
      <c r="C4157" s="1" t="str">
        <f t="shared" si="2"/>
        <v>PT P1376</v>
      </c>
      <c r="E4157" s="1" t="str">
        <f>IFERROR(__xludf.DUMMYFUNCTION("SPLIT(A:A,"" "",TRUE,TRUE)"),"EN")</f>
        <v>EN</v>
      </c>
      <c r="F4157" s="1" t="str">
        <f>IFERROR(__xludf.DUMMYFUNCTION("""COMPUTED_VALUE"""),"P1376")</f>
        <v>P1376</v>
      </c>
      <c r="G4157" s="1">
        <f>IFERROR(__xludf.DUMMYFUNCTION("""COMPUTED_VALUE"""),249.0)</f>
        <v>249</v>
      </c>
    </row>
    <row r="4158">
      <c r="A4158" s="1" t="str">
        <f t="shared" si="1"/>
        <v>EN P4282 186</v>
      </c>
      <c r="C4158" s="1" t="str">
        <f t="shared" si="2"/>
        <v>PT P4282</v>
      </c>
      <c r="E4158" s="1" t="str">
        <f>IFERROR(__xludf.DUMMYFUNCTION("SPLIT(A:A,"" "",TRUE,TRUE)"),"EN")</f>
        <v>EN</v>
      </c>
      <c r="F4158" s="1" t="str">
        <f>IFERROR(__xludf.DUMMYFUNCTION("""COMPUTED_VALUE"""),"P4282")</f>
        <v>P4282</v>
      </c>
      <c r="G4158" s="1">
        <f>IFERROR(__xludf.DUMMYFUNCTION("""COMPUTED_VALUE"""),186.0)</f>
        <v>186</v>
      </c>
    </row>
    <row r="4159">
      <c r="A4159" s="1" t="str">
        <f t="shared" si="1"/>
        <v>EN P3344 67</v>
      </c>
      <c r="C4159" s="1" t="str">
        <f t="shared" si="2"/>
        <v>PT P3344</v>
      </c>
      <c r="E4159" s="1" t="str">
        <f>IFERROR(__xludf.DUMMYFUNCTION("SPLIT(A:A,"" "",TRUE,TRUE)"),"EN")</f>
        <v>EN</v>
      </c>
      <c r="F4159" s="1" t="str">
        <f>IFERROR(__xludf.DUMMYFUNCTION("""COMPUTED_VALUE"""),"P3344")</f>
        <v>P3344</v>
      </c>
      <c r="G4159" s="1">
        <f>IFERROR(__xludf.DUMMYFUNCTION("""COMPUTED_VALUE"""),67.0)</f>
        <v>67</v>
      </c>
    </row>
    <row r="4160">
      <c r="A4160" s="1" t="str">
        <f t="shared" si="1"/>
        <v>EN P3725 351</v>
      </c>
      <c r="C4160" s="1" t="str">
        <f t="shared" si="2"/>
        <v>PT P3725</v>
      </c>
      <c r="E4160" s="1" t="str">
        <f>IFERROR(__xludf.DUMMYFUNCTION("SPLIT(A:A,"" "",TRUE,TRUE)"),"EN")</f>
        <v>EN</v>
      </c>
      <c r="F4160" s="1" t="str">
        <f>IFERROR(__xludf.DUMMYFUNCTION("""COMPUTED_VALUE"""),"P3725")</f>
        <v>P3725</v>
      </c>
      <c r="G4160" s="1">
        <f>IFERROR(__xludf.DUMMYFUNCTION("""COMPUTED_VALUE"""),351.0)</f>
        <v>351</v>
      </c>
    </row>
    <row r="4161">
      <c r="A4161" s="1" t="str">
        <f t="shared" si="1"/>
        <v>EN P5541 395</v>
      </c>
      <c r="C4161" s="1" t="str">
        <f t="shared" si="2"/>
        <v>PT P5541</v>
      </c>
      <c r="E4161" s="1" t="str">
        <f>IFERROR(__xludf.DUMMYFUNCTION("SPLIT(A:A,"" "",TRUE,TRUE)"),"EN")</f>
        <v>EN</v>
      </c>
      <c r="F4161" s="1" t="str">
        <f>IFERROR(__xludf.DUMMYFUNCTION("""COMPUTED_VALUE"""),"P5541")</f>
        <v>P5541</v>
      </c>
      <c r="G4161" s="1">
        <f>IFERROR(__xludf.DUMMYFUNCTION("""COMPUTED_VALUE"""),395.0)</f>
        <v>395</v>
      </c>
    </row>
    <row r="4162">
      <c r="A4162" s="1" t="str">
        <f t="shared" si="1"/>
        <v>EN P4583 126</v>
      </c>
      <c r="C4162" s="1" t="str">
        <f t="shared" si="2"/>
        <v>PT P4583</v>
      </c>
      <c r="E4162" s="1" t="str">
        <f>IFERROR(__xludf.DUMMYFUNCTION("SPLIT(A:A,"" "",TRUE,TRUE)"),"EN")</f>
        <v>EN</v>
      </c>
      <c r="F4162" s="1" t="str">
        <f>IFERROR(__xludf.DUMMYFUNCTION("""COMPUTED_VALUE"""),"P4583")</f>
        <v>P4583</v>
      </c>
      <c r="G4162" s="1">
        <f>IFERROR(__xludf.DUMMYFUNCTION("""COMPUTED_VALUE"""),126.0)</f>
        <v>126</v>
      </c>
    </row>
    <row r="4163">
      <c r="A4163" s="1" t="str">
        <f t="shared" si="1"/>
        <v>EN P3470 145</v>
      </c>
      <c r="C4163" s="1" t="str">
        <f t="shared" si="2"/>
        <v>PT P3470</v>
      </c>
      <c r="E4163" s="1" t="str">
        <f>IFERROR(__xludf.DUMMYFUNCTION("SPLIT(A:A,"" "",TRUE,TRUE)"),"EN")</f>
        <v>EN</v>
      </c>
      <c r="F4163" s="1" t="str">
        <f>IFERROR(__xludf.DUMMYFUNCTION("""COMPUTED_VALUE"""),"P3470")</f>
        <v>P3470</v>
      </c>
      <c r="G4163" s="1">
        <f>IFERROR(__xludf.DUMMYFUNCTION("""COMPUTED_VALUE"""),145.0)</f>
        <v>145</v>
      </c>
    </row>
    <row r="4164">
      <c r="A4164" s="1" t="str">
        <f t="shared" si="1"/>
        <v>EN P5132 98</v>
      </c>
      <c r="C4164" s="1" t="str">
        <f t="shared" si="2"/>
        <v>PT P5132</v>
      </c>
      <c r="E4164" s="1" t="str">
        <f>IFERROR(__xludf.DUMMYFUNCTION("SPLIT(A:A,"" "",TRUE,TRUE)"),"EN")</f>
        <v>EN</v>
      </c>
      <c r="F4164" s="1" t="str">
        <f>IFERROR(__xludf.DUMMYFUNCTION("""COMPUTED_VALUE"""),"P5132")</f>
        <v>P5132</v>
      </c>
      <c r="G4164" s="1">
        <f>IFERROR(__xludf.DUMMYFUNCTION("""COMPUTED_VALUE"""),98.0)</f>
        <v>98</v>
      </c>
    </row>
    <row r="4165">
      <c r="A4165" s="1" t="str">
        <f t="shared" si="1"/>
        <v>EN P3510 37</v>
      </c>
      <c r="C4165" s="1" t="str">
        <f t="shared" si="2"/>
        <v>PT P3510</v>
      </c>
      <c r="E4165" s="1" t="str">
        <f>IFERROR(__xludf.DUMMYFUNCTION("SPLIT(A:A,"" "",TRUE,TRUE)"),"EN")</f>
        <v>EN</v>
      </c>
      <c r="F4165" s="1" t="str">
        <f>IFERROR(__xludf.DUMMYFUNCTION("""COMPUTED_VALUE"""),"P3510")</f>
        <v>P3510</v>
      </c>
      <c r="G4165" s="1">
        <f>IFERROR(__xludf.DUMMYFUNCTION("""COMPUTED_VALUE"""),37.0)</f>
        <v>37</v>
      </c>
    </row>
    <row r="4166">
      <c r="A4166" s="1" t="str">
        <f t="shared" si="1"/>
        <v>EN P1959 223</v>
      </c>
      <c r="C4166" s="1" t="str">
        <f t="shared" si="2"/>
        <v>PT P1959</v>
      </c>
      <c r="E4166" s="1" t="str">
        <f>IFERROR(__xludf.DUMMYFUNCTION("SPLIT(A:A,"" "",TRUE,TRUE)"),"EN")</f>
        <v>EN</v>
      </c>
      <c r="F4166" s="1" t="str">
        <f>IFERROR(__xludf.DUMMYFUNCTION("""COMPUTED_VALUE"""),"P1959")</f>
        <v>P1959</v>
      </c>
      <c r="G4166" s="1">
        <f>IFERROR(__xludf.DUMMYFUNCTION("""COMPUTED_VALUE"""),223.0)</f>
        <v>223</v>
      </c>
    </row>
    <row r="4167">
      <c r="A4167" s="1" t="str">
        <f t="shared" si="1"/>
        <v>EN P2990 400</v>
      </c>
      <c r="C4167" s="1" t="str">
        <f t="shared" si="2"/>
        <v>PT P2990</v>
      </c>
      <c r="E4167" s="1" t="str">
        <f>IFERROR(__xludf.DUMMYFUNCTION("SPLIT(A:A,"" "",TRUE,TRUE)"),"EN")</f>
        <v>EN</v>
      </c>
      <c r="F4167" s="1" t="str">
        <f>IFERROR(__xludf.DUMMYFUNCTION("""COMPUTED_VALUE"""),"P2990")</f>
        <v>P2990</v>
      </c>
      <c r="G4167" s="1">
        <f>IFERROR(__xludf.DUMMYFUNCTION("""COMPUTED_VALUE"""),400.0)</f>
        <v>400</v>
      </c>
    </row>
    <row r="4168">
      <c r="A4168" s="1" t="str">
        <f t="shared" si="1"/>
        <v>EN P5656 105</v>
      </c>
      <c r="C4168" s="1" t="str">
        <f t="shared" si="2"/>
        <v>PT P5656</v>
      </c>
      <c r="E4168" s="1" t="str">
        <f>IFERROR(__xludf.DUMMYFUNCTION("SPLIT(A:A,"" "",TRUE,TRUE)"),"EN")</f>
        <v>EN</v>
      </c>
      <c r="F4168" s="1" t="str">
        <f>IFERROR(__xludf.DUMMYFUNCTION("""COMPUTED_VALUE"""),"P5656")</f>
        <v>P5656</v>
      </c>
      <c r="G4168" s="1">
        <f>IFERROR(__xludf.DUMMYFUNCTION("""COMPUTED_VALUE"""),105.0)</f>
        <v>105</v>
      </c>
    </row>
    <row r="4169">
      <c r="A4169" s="1" t="str">
        <f t="shared" si="1"/>
        <v>EN P5743 289</v>
      </c>
      <c r="C4169" s="1" t="str">
        <f t="shared" si="2"/>
        <v>PT P5743</v>
      </c>
      <c r="E4169" s="1" t="str">
        <f>IFERROR(__xludf.DUMMYFUNCTION("SPLIT(A:A,"" "",TRUE,TRUE)"),"EN")</f>
        <v>EN</v>
      </c>
      <c r="F4169" s="1" t="str">
        <f>IFERROR(__xludf.DUMMYFUNCTION("""COMPUTED_VALUE"""),"P5743")</f>
        <v>P5743</v>
      </c>
      <c r="G4169" s="1">
        <f>IFERROR(__xludf.DUMMYFUNCTION("""COMPUTED_VALUE"""),289.0)</f>
        <v>289</v>
      </c>
    </row>
    <row r="4170">
      <c r="A4170" s="1" t="str">
        <f t="shared" si="1"/>
        <v>EN P3547 381</v>
      </c>
      <c r="C4170" s="1" t="str">
        <f t="shared" si="2"/>
        <v>PT P3547</v>
      </c>
      <c r="E4170" s="1" t="str">
        <f>IFERROR(__xludf.DUMMYFUNCTION("SPLIT(A:A,"" "",TRUE,TRUE)"),"EN")</f>
        <v>EN</v>
      </c>
      <c r="F4170" s="1" t="str">
        <f>IFERROR(__xludf.DUMMYFUNCTION("""COMPUTED_VALUE"""),"P3547")</f>
        <v>P3547</v>
      </c>
      <c r="G4170" s="1">
        <f>IFERROR(__xludf.DUMMYFUNCTION("""COMPUTED_VALUE"""),381.0)</f>
        <v>381</v>
      </c>
    </row>
    <row r="4171">
      <c r="A4171" s="1" t="str">
        <f t="shared" si="1"/>
        <v>EN P866 2</v>
      </c>
      <c r="C4171" s="1" t="str">
        <f t="shared" si="2"/>
        <v>PT P866</v>
      </c>
      <c r="E4171" s="1" t="str">
        <f>IFERROR(__xludf.DUMMYFUNCTION("SPLIT(A:A,"" "",TRUE,TRUE)"),"EN")</f>
        <v>EN</v>
      </c>
      <c r="F4171" s="1" t="str">
        <f>IFERROR(__xludf.DUMMYFUNCTION("""COMPUTED_VALUE"""),"P866")</f>
        <v>P866</v>
      </c>
      <c r="G4171" s="1">
        <f>IFERROR(__xludf.DUMMYFUNCTION("""COMPUTED_VALUE"""),2.0)</f>
        <v>2</v>
      </c>
    </row>
    <row r="4172">
      <c r="A4172" s="1" t="str">
        <f t="shared" si="1"/>
        <v>EN P63 53</v>
      </c>
      <c r="C4172" s="1" t="str">
        <f t="shared" si="2"/>
        <v>PT P63</v>
      </c>
      <c r="E4172" s="1" t="str">
        <f>IFERROR(__xludf.DUMMYFUNCTION("SPLIT(A:A,"" "",TRUE,TRUE)"),"EN")</f>
        <v>EN</v>
      </c>
      <c r="F4172" s="1" t="str">
        <f>IFERROR(__xludf.DUMMYFUNCTION("""COMPUTED_VALUE"""),"P63")</f>
        <v>P63</v>
      </c>
      <c r="G4172" s="1">
        <f>IFERROR(__xludf.DUMMYFUNCTION("""COMPUTED_VALUE"""),53.0)</f>
        <v>53</v>
      </c>
    </row>
    <row r="4173">
      <c r="A4173" s="1" t="str">
        <f t="shared" si="1"/>
        <v>EN P3882 277</v>
      </c>
      <c r="C4173" s="1" t="str">
        <f t="shared" si="2"/>
        <v>PT P3882</v>
      </c>
      <c r="E4173" s="1" t="str">
        <f>IFERROR(__xludf.DUMMYFUNCTION("SPLIT(A:A,"" "",TRUE,TRUE)"),"EN")</f>
        <v>EN</v>
      </c>
      <c r="F4173" s="1" t="str">
        <f>IFERROR(__xludf.DUMMYFUNCTION("""COMPUTED_VALUE"""),"P3882")</f>
        <v>P3882</v>
      </c>
      <c r="G4173" s="1">
        <f>IFERROR(__xludf.DUMMYFUNCTION("""COMPUTED_VALUE"""),277.0)</f>
        <v>277</v>
      </c>
    </row>
    <row r="4174">
      <c r="A4174" s="1" t="str">
        <f t="shared" si="1"/>
        <v>EN P4976 343</v>
      </c>
      <c r="C4174" s="1" t="str">
        <f t="shared" si="2"/>
        <v>PT P4976</v>
      </c>
      <c r="E4174" s="1" t="str">
        <f>IFERROR(__xludf.DUMMYFUNCTION("SPLIT(A:A,"" "",TRUE,TRUE)"),"EN")</f>
        <v>EN</v>
      </c>
      <c r="F4174" s="1" t="str">
        <f>IFERROR(__xludf.DUMMYFUNCTION("""COMPUTED_VALUE"""),"P4976")</f>
        <v>P4976</v>
      </c>
      <c r="G4174" s="1">
        <f>IFERROR(__xludf.DUMMYFUNCTION("""COMPUTED_VALUE"""),343.0)</f>
        <v>343</v>
      </c>
    </row>
    <row r="4175">
      <c r="A4175" s="1" t="str">
        <f t="shared" si="1"/>
        <v>EN P666 167</v>
      </c>
      <c r="C4175" s="1" t="str">
        <f t="shared" si="2"/>
        <v>PT P666</v>
      </c>
      <c r="E4175" s="1" t="str">
        <f>IFERROR(__xludf.DUMMYFUNCTION("SPLIT(A:A,"" "",TRUE,TRUE)"),"EN")</f>
        <v>EN</v>
      </c>
      <c r="F4175" s="1" t="str">
        <f>IFERROR(__xludf.DUMMYFUNCTION("""COMPUTED_VALUE"""),"P666")</f>
        <v>P666</v>
      </c>
      <c r="G4175" s="1">
        <f>IFERROR(__xludf.DUMMYFUNCTION("""COMPUTED_VALUE"""),167.0)</f>
        <v>167</v>
      </c>
    </row>
    <row r="4176">
      <c r="A4176" s="1" t="str">
        <f t="shared" si="1"/>
        <v>EN P3917 351</v>
      </c>
      <c r="C4176" s="1" t="str">
        <f t="shared" si="2"/>
        <v>PT P3917</v>
      </c>
      <c r="E4176" s="1" t="str">
        <f>IFERROR(__xludf.DUMMYFUNCTION("SPLIT(A:A,"" "",TRUE,TRUE)"),"EN")</f>
        <v>EN</v>
      </c>
      <c r="F4176" s="1" t="str">
        <f>IFERROR(__xludf.DUMMYFUNCTION("""COMPUTED_VALUE"""),"P3917")</f>
        <v>P3917</v>
      </c>
      <c r="G4176" s="1">
        <f>IFERROR(__xludf.DUMMYFUNCTION("""COMPUTED_VALUE"""),351.0)</f>
        <v>351</v>
      </c>
    </row>
    <row r="4177">
      <c r="A4177" s="1" t="str">
        <f t="shared" si="1"/>
        <v>EN P1341 46</v>
      </c>
      <c r="C4177" s="1" t="str">
        <f t="shared" si="2"/>
        <v>PT P1341</v>
      </c>
      <c r="E4177" s="1" t="str">
        <f>IFERROR(__xludf.DUMMYFUNCTION("SPLIT(A:A,"" "",TRUE,TRUE)"),"EN")</f>
        <v>EN</v>
      </c>
      <c r="F4177" s="1" t="str">
        <f>IFERROR(__xludf.DUMMYFUNCTION("""COMPUTED_VALUE"""),"P1341")</f>
        <v>P1341</v>
      </c>
      <c r="G4177" s="1">
        <f>IFERROR(__xludf.DUMMYFUNCTION("""COMPUTED_VALUE"""),46.0)</f>
        <v>46</v>
      </c>
    </row>
    <row r="4178">
      <c r="A4178" s="1" t="str">
        <f t="shared" si="1"/>
        <v>EN P593 391</v>
      </c>
      <c r="C4178" s="1" t="str">
        <f t="shared" si="2"/>
        <v>PT P593</v>
      </c>
      <c r="E4178" s="1" t="str">
        <f>IFERROR(__xludf.DUMMYFUNCTION("SPLIT(A:A,"" "",TRUE,TRUE)"),"EN")</f>
        <v>EN</v>
      </c>
      <c r="F4178" s="1" t="str">
        <f>IFERROR(__xludf.DUMMYFUNCTION("""COMPUTED_VALUE"""),"P593")</f>
        <v>P593</v>
      </c>
      <c r="G4178" s="1">
        <f>IFERROR(__xludf.DUMMYFUNCTION("""COMPUTED_VALUE"""),391.0)</f>
        <v>391</v>
      </c>
    </row>
    <row r="4179">
      <c r="A4179" s="1" t="str">
        <f t="shared" si="1"/>
        <v>EN P5897 150</v>
      </c>
      <c r="C4179" s="1" t="str">
        <f t="shared" si="2"/>
        <v>PT P5897</v>
      </c>
      <c r="E4179" s="1" t="str">
        <f>IFERROR(__xludf.DUMMYFUNCTION("SPLIT(A:A,"" "",TRUE,TRUE)"),"EN")</f>
        <v>EN</v>
      </c>
      <c r="F4179" s="1" t="str">
        <f>IFERROR(__xludf.DUMMYFUNCTION("""COMPUTED_VALUE"""),"P5897")</f>
        <v>P5897</v>
      </c>
      <c r="G4179" s="1">
        <f>IFERROR(__xludf.DUMMYFUNCTION("""COMPUTED_VALUE"""),150.0)</f>
        <v>150</v>
      </c>
    </row>
    <row r="4180">
      <c r="A4180" s="1" t="str">
        <f t="shared" si="1"/>
        <v>EN P3711 392</v>
      </c>
      <c r="C4180" s="1" t="str">
        <f t="shared" si="2"/>
        <v>PT P3711</v>
      </c>
      <c r="E4180" s="1" t="str">
        <f>IFERROR(__xludf.DUMMYFUNCTION("SPLIT(A:A,"" "",TRUE,TRUE)"),"EN")</f>
        <v>EN</v>
      </c>
      <c r="F4180" s="1" t="str">
        <f>IFERROR(__xludf.DUMMYFUNCTION("""COMPUTED_VALUE"""),"P3711")</f>
        <v>P3711</v>
      </c>
      <c r="G4180" s="1">
        <f>IFERROR(__xludf.DUMMYFUNCTION("""COMPUTED_VALUE"""),392.0)</f>
        <v>392</v>
      </c>
    </row>
    <row r="4181">
      <c r="A4181" s="1" t="str">
        <f t="shared" si="1"/>
        <v>EN P5498 321</v>
      </c>
      <c r="C4181" s="1" t="str">
        <f t="shared" si="2"/>
        <v>PT P5498</v>
      </c>
      <c r="E4181" s="1" t="str">
        <f>IFERROR(__xludf.DUMMYFUNCTION("SPLIT(A:A,"" "",TRUE,TRUE)"),"EN")</f>
        <v>EN</v>
      </c>
      <c r="F4181" s="1" t="str">
        <f>IFERROR(__xludf.DUMMYFUNCTION("""COMPUTED_VALUE"""),"P5498")</f>
        <v>P5498</v>
      </c>
      <c r="G4181" s="1">
        <f>IFERROR(__xludf.DUMMYFUNCTION("""COMPUTED_VALUE"""),321.0)</f>
        <v>321</v>
      </c>
    </row>
    <row r="4182">
      <c r="A4182" s="1" t="str">
        <f t="shared" si="1"/>
        <v>EN P3957 161</v>
      </c>
      <c r="C4182" s="1" t="str">
        <f t="shared" si="2"/>
        <v>PT P3957</v>
      </c>
      <c r="E4182" s="1" t="str">
        <f>IFERROR(__xludf.DUMMYFUNCTION("SPLIT(A:A,"" "",TRUE,TRUE)"),"EN")</f>
        <v>EN</v>
      </c>
      <c r="F4182" s="1" t="str">
        <f>IFERROR(__xludf.DUMMYFUNCTION("""COMPUTED_VALUE"""),"P3957")</f>
        <v>P3957</v>
      </c>
      <c r="G4182" s="1">
        <f>IFERROR(__xludf.DUMMYFUNCTION("""COMPUTED_VALUE"""),161.0)</f>
        <v>161</v>
      </c>
    </row>
    <row r="4183">
      <c r="A4183" s="1" t="str">
        <f t="shared" si="1"/>
        <v>EN P5366 195</v>
      </c>
      <c r="C4183" s="1" t="str">
        <f t="shared" si="2"/>
        <v>PT P5366</v>
      </c>
      <c r="E4183" s="1" t="str">
        <f>IFERROR(__xludf.DUMMYFUNCTION("SPLIT(A:A,"" "",TRUE,TRUE)"),"EN")</f>
        <v>EN</v>
      </c>
      <c r="F4183" s="1" t="str">
        <f>IFERROR(__xludf.DUMMYFUNCTION("""COMPUTED_VALUE"""),"P5366")</f>
        <v>P5366</v>
      </c>
      <c r="G4183" s="1">
        <f>IFERROR(__xludf.DUMMYFUNCTION("""COMPUTED_VALUE"""),195.0)</f>
        <v>195</v>
      </c>
    </row>
    <row r="4184">
      <c r="A4184" s="1" t="str">
        <f t="shared" si="1"/>
        <v>EN P1374 260</v>
      </c>
      <c r="C4184" s="1" t="str">
        <f t="shared" si="2"/>
        <v>PT P1374</v>
      </c>
      <c r="E4184" s="1" t="str">
        <f>IFERROR(__xludf.DUMMYFUNCTION("SPLIT(A:A,"" "",TRUE,TRUE)"),"EN")</f>
        <v>EN</v>
      </c>
      <c r="F4184" s="1" t="str">
        <f>IFERROR(__xludf.DUMMYFUNCTION("""COMPUTED_VALUE"""),"P1374")</f>
        <v>P1374</v>
      </c>
      <c r="G4184" s="1">
        <f>IFERROR(__xludf.DUMMYFUNCTION("""COMPUTED_VALUE"""),260.0)</f>
        <v>260</v>
      </c>
    </row>
    <row r="4185">
      <c r="A4185" s="1" t="str">
        <f t="shared" si="1"/>
        <v>EN P2717 378</v>
      </c>
      <c r="C4185" s="1" t="str">
        <f t="shared" si="2"/>
        <v>PT P2717</v>
      </c>
      <c r="E4185" s="1" t="str">
        <f>IFERROR(__xludf.DUMMYFUNCTION("SPLIT(A:A,"" "",TRUE,TRUE)"),"EN")</f>
        <v>EN</v>
      </c>
      <c r="F4185" s="1" t="str">
        <f>IFERROR(__xludf.DUMMYFUNCTION("""COMPUTED_VALUE"""),"P2717")</f>
        <v>P2717</v>
      </c>
      <c r="G4185" s="1">
        <f>IFERROR(__xludf.DUMMYFUNCTION("""COMPUTED_VALUE"""),378.0)</f>
        <v>378</v>
      </c>
    </row>
    <row r="4186">
      <c r="A4186" s="1" t="str">
        <f t="shared" si="1"/>
        <v>EN P1190 71</v>
      </c>
      <c r="C4186" s="1" t="str">
        <f t="shared" si="2"/>
        <v>PT P1190</v>
      </c>
      <c r="E4186" s="1" t="str">
        <f>IFERROR(__xludf.DUMMYFUNCTION("SPLIT(A:A,"" "",TRUE,TRUE)"),"EN")</f>
        <v>EN</v>
      </c>
      <c r="F4186" s="1" t="str">
        <f>IFERROR(__xludf.DUMMYFUNCTION("""COMPUTED_VALUE"""),"P1190")</f>
        <v>P1190</v>
      </c>
      <c r="G4186" s="1">
        <f>IFERROR(__xludf.DUMMYFUNCTION("""COMPUTED_VALUE"""),71.0)</f>
        <v>71</v>
      </c>
    </row>
    <row r="4187">
      <c r="A4187" s="1" t="str">
        <f t="shared" si="1"/>
        <v>EN P531 352</v>
      </c>
      <c r="C4187" s="1" t="str">
        <f t="shared" si="2"/>
        <v>PT P531</v>
      </c>
      <c r="E4187" s="1" t="str">
        <f>IFERROR(__xludf.DUMMYFUNCTION("SPLIT(A:A,"" "",TRUE,TRUE)"),"EN")</f>
        <v>EN</v>
      </c>
      <c r="F4187" s="1" t="str">
        <f>IFERROR(__xludf.DUMMYFUNCTION("""COMPUTED_VALUE"""),"P531")</f>
        <v>P531</v>
      </c>
      <c r="G4187" s="1">
        <f>IFERROR(__xludf.DUMMYFUNCTION("""COMPUTED_VALUE"""),352.0)</f>
        <v>352</v>
      </c>
    </row>
    <row r="4188">
      <c r="A4188" s="1" t="str">
        <f t="shared" si="1"/>
        <v>EN P4493 18</v>
      </c>
      <c r="C4188" s="1" t="str">
        <f t="shared" si="2"/>
        <v>PT P4493</v>
      </c>
      <c r="E4188" s="1" t="str">
        <f>IFERROR(__xludf.DUMMYFUNCTION("SPLIT(A:A,"" "",TRUE,TRUE)"),"EN")</f>
        <v>EN</v>
      </c>
      <c r="F4188" s="1" t="str">
        <f>IFERROR(__xludf.DUMMYFUNCTION("""COMPUTED_VALUE"""),"P4493")</f>
        <v>P4493</v>
      </c>
      <c r="G4188" s="1">
        <f>IFERROR(__xludf.DUMMYFUNCTION("""COMPUTED_VALUE"""),18.0)</f>
        <v>18</v>
      </c>
    </row>
    <row r="4189">
      <c r="A4189" s="1" t="str">
        <f t="shared" si="1"/>
        <v>EN P4892 160</v>
      </c>
      <c r="C4189" s="1" t="str">
        <f t="shared" si="2"/>
        <v>PT P4892</v>
      </c>
      <c r="E4189" s="1" t="str">
        <f>IFERROR(__xludf.DUMMYFUNCTION("SPLIT(A:A,"" "",TRUE,TRUE)"),"EN")</f>
        <v>EN</v>
      </c>
      <c r="F4189" s="1" t="str">
        <f>IFERROR(__xludf.DUMMYFUNCTION("""COMPUTED_VALUE"""),"P4892")</f>
        <v>P4892</v>
      </c>
      <c r="G4189" s="1">
        <f>IFERROR(__xludf.DUMMYFUNCTION("""COMPUTED_VALUE"""),160.0)</f>
        <v>160</v>
      </c>
    </row>
    <row r="4190">
      <c r="A4190" s="1" t="str">
        <f t="shared" si="1"/>
        <v>EN P1279 334</v>
      </c>
      <c r="C4190" s="1" t="str">
        <f t="shared" si="2"/>
        <v>PT P1279</v>
      </c>
      <c r="E4190" s="1" t="str">
        <f>IFERROR(__xludf.DUMMYFUNCTION("SPLIT(A:A,"" "",TRUE,TRUE)"),"EN")</f>
        <v>EN</v>
      </c>
      <c r="F4190" s="1" t="str">
        <f>IFERROR(__xludf.DUMMYFUNCTION("""COMPUTED_VALUE"""),"P1279")</f>
        <v>P1279</v>
      </c>
      <c r="G4190" s="1">
        <f>IFERROR(__xludf.DUMMYFUNCTION("""COMPUTED_VALUE"""),334.0)</f>
        <v>334</v>
      </c>
    </row>
    <row r="4191">
      <c r="A4191" s="1" t="str">
        <f t="shared" si="1"/>
        <v>EN P2304 165</v>
      </c>
      <c r="C4191" s="1" t="str">
        <f t="shared" si="2"/>
        <v>PT P2304</v>
      </c>
      <c r="E4191" s="1" t="str">
        <f>IFERROR(__xludf.DUMMYFUNCTION("SPLIT(A:A,"" "",TRUE,TRUE)"),"EN")</f>
        <v>EN</v>
      </c>
      <c r="F4191" s="1" t="str">
        <f>IFERROR(__xludf.DUMMYFUNCTION("""COMPUTED_VALUE"""),"P2304")</f>
        <v>P2304</v>
      </c>
      <c r="G4191" s="1">
        <f>IFERROR(__xludf.DUMMYFUNCTION("""COMPUTED_VALUE"""),165.0)</f>
        <v>165</v>
      </c>
    </row>
    <row r="4192">
      <c r="A4192" s="1" t="str">
        <f t="shared" si="1"/>
        <v>EN P1081 14</v>
      </c>
      <c r="C4192" s="1" t="str">
        <f t="shared" si="2"/>
        <v>PT P1081</v>
      </c>
      <c r="E4192" s="1" t="str">
        <f>IFERROR(__xludf.DUMMYFUNCTION("SPLIT(A:A,"" "",TRUE,TRUE)"),"EN")</f>
        <v>EN</v>
      </c>
      <c r="F4192" s="1" t="str">
        <f>IFERROR(__xludf.DUMMYFUNCTION("""COMPUTED_VALUE"""),"P1081")</f>
        <v>P1081</v>
      </c>
      <c r="G4192" s="1">
        <f>IFERROR(__xludf.DUMMYFUNCTION("""COMPUTED_VALUE"""),14.0)</f>
        <v>14</v>
      </c>
    </row>
    <row r="4193">
      <c r="A4193" s="1" t="str">
        <f t="shared" si="1"/>
        <v>EN P5745 107</v>
      </c>
      <c r="C4193" s="1" t="str">
        <f t="shared" si="2"/>
        <v>PT P5745</v>
      </c>
      <c r="E4193" s="1" t="str">
        <f>IFERROR(__xludf.DUMMYFUNCTION("SPLIT(A:A,"" "",TRUE,TRUE)"),"EN")</f>
        <v>EN</v>
      </c>
      <c r="F4193" s="1" t="str">
        <f>IFERROR(__xludf.DUMMYFUNCTION("""COMPUTED_VALUE"""),"P5745")</f>
        <v>P5745</v>
      </c>
      <c r="G4193" s="1">
        <f>IFERROR(__xludf.DUMMYFUNCTION("""COMPUTED_VALUE"""),107.0)</f>
        <v>107</v>
      </c>
    </row>
    <row r="4194">
      <c r="A4194" s="1" t="str">
        <f t="shared" si="1"/>
        <v>EN P898 226</v>
      </c>
      <c r="C4194" s="1" t="str">
        <f t="shared" si="2"/>
        <v>PT P898</v>
      </c>
      <c r="E4194" s="1" t="str">
        <f>IFERROR(__xludf.DUMMYFUNCTION("SPLIT(A:A,"" "",TRUE,TRUE)"),"EN")</f>
        <v>EN</v>
      </c>
      <c r="F4194" s="1" t="str">
        <f>IFERROR(__xludf.DUMMYFUNCTION("""COMPUTED_VALUE"""),"P898")</f>
        <v>P898</v>
      </c>
      <c r="G4194" s="1">
        <f>IFERROR(__xludf.DUMMYFUNCTION("""COMPUTED_VALUE"""),226.0)</f>
        <v>226</v>
      </c>
    </row>
    <row r="4195">
      <c r="A4195" s="1" t="str">
        <f t="shared" si="1"/>
        <v>EN P4256 332</v>
      </c>
      <c r="C4195" s="1" t="str">
        <f t="shared" si="2"/>
        <v>PT P4256</v>
      </c>
      <c r="E4195" s="1" t="str">
        <f>IFERROR(__xludf.DUMMYFUNCTION("SPLIT(A:A,"" "",TRUE,TRUE)"),"EN")</f>
        <v>EN</v>
      </c>
      <c r="F4195" s="1" t="str">
        <f>IFERROR(__xludf.DUMMYFUNCTION("""COMPUTED_VALUE"""),"P4256")</f>
        <v>P4256</v>
      </c>
      <c r="G4195" s="1">
        <f>IFERROR(__xludf.DUMMYFUNCTION("""COMPUTED_VALUE"""),332.0)</f>
        <v>332</v>
      </c>
    </row>
    <row r="4196">
      <c r="A4196" s="1" t="str">
        <f t="shared" si="1"/>
        <v>EN P1231 114</v>
      </c>
      <c r="C4196" s="1" t="str">
        <f t="shared" si="2"/>
        <v>PT P1231</v>
      </c>
      <c r="E4196" s="1" t="str">
        <f>IFERROR(__xludf.DUMMYFUNCTION("SPLIT(A:A,"" "",TRUE,TRUE)"),"EN")</f>
        <v>EN</v>
      </c>
      <c r="F4196" s="1" t="str">
        <f>IFERROR(__xludf.DUMMYFUNCTION("""COMPUTED_VALUE"""),"P1231")</f>
        <v>P1231</v>
      </c>
      <c r="G4196" s="1">
        <f>IFERROR(__xludf.DUMMYFUNCTION("""COMPUTED_VALUE"""),114.0)</f>
        <v>114</v>
      </c>
    </row>
    <row r="4197">
      <c r="A4197" s="1" t="str">
        <f t="shared" si="1"/>
        <v>EN P4566 247</v>
      </c>
      <c r="C4197" s="1" t="str">
        <f t="shared" si="2"/>
        <v>PT P4566</v>
      </c>
      <c r="E4197" s="1" t="str">
        <f>IFERROR(__xludf.DUMMYFUNCTION("SPLIT(A:A,"" "",TRUE,TRUE)"),"EN")</f>
        <v>EN</v>
      </c>
      <c r="F4197" s="1" t="str">
        <f>IFERROR(__xludf.DUMMYFUNCTION("""COMPUTED_VALUE"""),"P4566")</f>
        <v>P4566</v>
      </c>
      <c r="G4197" s="1">
        <f>IFERROR(__xludf.DUMMYFUNCTION("""COMPUTED_VALUE"""),247.0)</f>
        <v>247</v>
      </c>
    </row>
    <row r="4198">
      <c r="A4198" s="1" t="str">
        <f t="shared" si="1"/>
        <v>EN P854 2</v>
      </c>
      <c r="C4198" s="1" t="str">
        <f t="shared" si="2"/>
        <v>PT P854</v>
      </c>
      <c r="E4198" s="1" t="str">
        <f>IFERROR(__xludf.DUMMYFUNCTION("SPLIT(A:A,"" "",TRUE,TRUE)"),"EN")</f>
        <v>EN</v>
      </c>
      <c r="F4198" s="1" t="str">
        <f>IFERROR(__xludf.DUMMYFUNCTION("""COMPUTED_VALUE"""),"P854")</f>
        <v>P854</v>
      </c>
      <c r="G4198" s="1">
        <f>IFERROR(__xludf.DUMMYFUNCTION("""COMPUTED_VALUE"""),2.0)</f>
        <v>2</v>
      </c>
    </row>
    <row r="4199">
      <c r="A4199" s="1" t="str">
        <f t="shared" si="1"/>
        <v>EN P706 330</v>
      </c>
      <c r="C4199" s="1" t="str">
        <f t="shared" si="2"/>
        <v>PT P706</v>
      </c>
      <c r="E4199" s="1" t="str">
        <f>IFERROR(__xludf.DUMMYFUNCTION("SPLIT(A:A,"" "",TRUE,TRUE)"),"EN")</f>
        <v>EN</v>
      </c>
      <c r="F4199" s="1" t="str">
        <f>IFERROR(__xludf.DUMMYFUNCTION("""COMPUTED_VALUE"""),"P706")</f>
        <v>P706</v>
      </c>
      <c r="G4199" s="1">
        <f>IFERROR(__xludf.DUMMYFUNCTION("""COMPUTED_VALUE"""),330.0)</f>
        <v>330</v>
      </c>
    </row>
    <row r="4200">
      <c r="A4200" s="1" t="str">
        <f t="shared" si="1"/>
        <v>EN P1495 303</v>
      </c>
      <c r="C4200" s="1" t="str">
        <f t="shared" si="2"/>
        <v>PT P1495</v>
      </c>
      <c r="E4200" s="1" t="str">
        <f>IFERROR(__xludf.DUMMYFUNCTION("SPLIT(A:A,"" "",TRUE,TRUE)"),"EN")</f>
        <v>EN</v>
      </c>
      <c r="F4200" s="1" t="str">
        <f>IFERROR(__xludf.DUMMYFUNCTION("""COMPUTED_VALUE"""),"P1495")</f>
        <v>P1495</v>
      </c>
      <c r="G4200" s="1">
        <f>IFERROR(__xludf.DUMMYFUNCTION("""COMPUTED_VALUE"""),303.0)</f>
        <v>303</v>
      </c>
    </row>
    <row r="4201">
      <c r="A4201" s="1" t="str">
        <f t="shared" si="1"/>
        <v>EN P4624 188</v>
      </c>
      <c r="C4201" s="1" t="str">
        <f t="shared" si="2"/>
        <v>PT P4624</v>
      </c>
      <c r="E4201" s="1" t="str">
        <f>IFERROR(__xludf.DUMMYFUNCTION("SPLIT(A:A,"" "",TRUE,TRUE)"),"EN")</f>
        <v>EN</v>
      </c>
      <c r="F4201" s="1" t="str">
        <f>IFERROR(__xludf.DUMMYFUNCTION("""COMPUTED_VALUE"""),"P4624")</f>
        <v>P4624</v>
      </c>
      <c r="G4201" s="1">
        <f>IFERROR(__xludf.DUMMYFUNCTION("""COMPUTED_VALUE"""),188.0)</f>
        <v>188</v>
      </c>
    </row>
    <row r="4202">
      <c r="A4202" s="1" t="str">
        <f t="shared" si="1"/>
        <v>EN P2727 310</v>
      </c>
      <c r="C4202" s="1" t="str">
        <f t="shared" si="2"/>
        <v>PT P2727</v>
      </c>
      <c r="E4202" s="1" t="str">
        <f>IFERROR(__xludf.DUMMYFUNCTION("SPLIT(A:A,"" "",TRUE,TRUE)"),"EN")</f>
        <v>EN</v>
      </c>
      <c r="F4202" s="1" t="str">
        <f>IFERROR(__xludf.DUMMYFUNCTION("""COMPUTED_VALUE"""),"P2727")</f>
        <v>P2727</v>
      </c>
      <c r="G4202" s="1">
        <f>IFERROR(__xludf.DUMMYFUNCTION("""COMPUTED_VALUE"""),310.0)</f>
        <v>310</v>
      </c>
    </row>
    <row r="4203">
      <c r="A4203" s="1" t="str">
        <f t="shared" si="1"/>
        <v>EN P5629 119</v>
      </c>
      <c r="C4203" s="1" t="str">
        <f t="shared" si="2"/>
        <v>PT P5629</v>
      </c>
      <c r="E4203" s="1" t="str">
        <f>IFERROR(__xludf.DUMMYFUNCTION("SPLIT(A:A,"" "",TRUE,TRUE)"),"EN")</f>
        <v>EN</v>
      </c>
      <c r="F4203" s="1" t="str">
        <f>IFERROR(__xludf.DUMMYFUNCTION("""COMPUTED_VALUE"""),"P5629")</f>
        <v>P5629</v>
      </c>
      <c r="G4203" s="1">
        <f>IFERROR(__xludf.DUMMYFUNCTION("""COMPUTED_VALUE"""),119.0)</f>
        <v>119</v>
      </c>
    </row>
    <row r="4204">
      <c r="A4204" s="1" t="str">
        <f t="shared" si="1"/>
        <v>EN P5317 375</v>
      </c>
      <c r="C4204" s="1" t="str">
        <f t="shared" si="2"/>
        <v>PT P5317</v>
      </c>
      <c r="E4204" s="1" t="str">
        <f>IFERROR(__xludf.DUMMYFUNCTION("SPLIT(A:A,"" "",TRUE,TRUE)"),"EN")</f>
        <v>EN</v>
      </c>
      <c r="F4204" s="1" t="str">
        <f>IFERROR(__xludf.DUMMYFUNCTION("""COMPUTED_VALUE"""),"P5317")</f>
        <v>P5317</v>
      </c>
      <c r="G4204" s="1">
        <f>IFERROR(__xludf.DUMMYFUNCTION("""COMPUTED_VALUE"""),375.0)</f>
        <v>375</v>
      </c>
    </row>
    <row r="4205">
      <c r="A4205" s="1" t="str">
        <f t="shared" si="1"/>
        <v>EN P2951 176</v>
      </c>
      <c r="C4205" s="1" t="str">
        <f t="shared" si="2"/>
        <v>PT P2951</v>
      </c>
      <c r="E4205" s="1" t="str">
        <f>IFERROR(__xludf.DUMMYFUNCTION("SPLIT(A:A,"" "",TRUE,TRUE)"),"EN")</f>
        <v>EN</v>
      </c>
      <c r="F4205" s="1" t="str">
        <f>IFERROR(__xludf.DUMMYFUNCTION("""COMPUTED_VALUE"""),"P2951")</f>
        <v>P2951</v>
      </c>
      <c r="G4205" s="1">
        <f>IFERROR(__xludf.DUMMYFUNCTION("""COMPUTED_VALUE"""),176.0)</f>
        <v>176</v>
      </c>
    </row>
    <row r="4206">
      <c r="A4206" s="1" t="str">
        <f t="shared" si="1"/>
        <v>EN P5804 108</v>
      </c>
      <c r="C4206" s="1" t="str">
        <f t="shared" si="2"/>
        <v>PT P5804</v>
      </c>
      <c r="E4206" s="1" t="str">
        <f>IFERROR(__xludf.DUMMYFUNCTION("SPLIT(A:A,"" "",TRUE,TRUE)"),"EN")</f>
        <v>EN</v>
      </c>
      <c r="F4206" s="1" t="str">
        <f>IFERROR(__xludf.DUMMYFUNCTION("""COMPUTED_VALUE"""),"P5804")</f>
        <v>P5804</v>
      </c>
      <c r="G4206" s="1">
        <f>IFERROR(__xludf.DUMMYFUNCTION("""COMPUTED_VALUE"""),108.0)</f>
        <v>108</v>
      </c>
    </row>
    <row r="4207">
      <c r="A4207" s="1" t="str">
        <f t="shared" si="1"/>
        <v>EN P5870 122</v>
      </c>
      <c r="C4207" s="1" t="str">
        <f t="shared" si="2"/>
        <v>PT P5870</v>
      </c>
      <c r="E4207" s="1" t="str">
        <f>IFERROR(__xludf.DUMMYFUNCTION("SPLIT(A:A,"" "",TRUE,TRUE)"),"EN")</f>
        <v>EN</v>
      </c>
      <c r="F4207" s="1" t="str">
        <f>IFERROR(__xludf.DUMMYFUNCTION("""COMPUTED_VALUE"""),"P5870")</f>
        <v>P5870</v>
      </c>
      <c r="G4207" s="1">
        <f>IFERROR(__xludf.DUMMYFUNCTION("""COMPUTED_VALUE"""),122.0)</f>
        <v>122</v>
      </c>
    </row>
    <row r="4208">
      <c r="A4208" s="1" t="str">
        <f t="shared" si="1"/>
        <v>EN P354 136</v>
      </c>
      <c r="C4208" s="1" t="str">
        <f t="shared" si="2"/>
        <v>PT P354</v>
      </c>
      <c r="E4208" s="1" t="str">
        <f>IFERROR(__xludf.DUMMYFUNCTION("SPLIT(A:A,"" "",TRUE,TRUE)"),"EN")</f>
        <v>EN</v>
      </c>
      <c r="F4208" s="1" t="str">
        <f>IFERROR(__xludf.DUMMYFUNCTION("""COMPUTED_VALUE"""),"P354")</f>
        <v>P354</v>
      </c>
      <c r="G4208" s="1">
        <f>IFERROR(__xludf.DUMMYFUNCTION("""COMPUTED_VALUE"""),136.0)</f>
        <v>136</v>
      </c>
    </row>
    <row r="4209">
      <c r="A4209" s="1" t="str">
        <f t="shared" si="1"/>
        <v>EN P1718 270</v>
      </c>
      <c r="C4209" s="1" t="str">
        <f t="shared" si="2"/>
        <v>PT P1718</v>
      </c>
      <c r="E4209" s="1" t="str">
        <f>IFERROR(__xludf.DUMMYFUNCTION("SPLIT(A:A,"" "",TRUE,TRUE)"),"EN")</f>
        <v>EN</v>
      </c>
      <c r="F4209" s="1" t="str">
        <f>IFERROR(__xludf.DUMMYFUNCTION("""COMPUTED_VALUE"""),"P1718")</f>
        <v>P1718</v>
      </c>
      <c r="G4209" s="1">
        <f>IFERROR(__xludf.DUMMYFUNCTION("""COMPUTED_VALUE"""),270.0)</f>
        <v>270</v>
      </c>
    </row>
    <row r="4210">
      <c r="A4210" s="1" t="str">
        <f t="shared" si="1"/>
        <v>EN P1881 143</v>
      </c>
      <c r="C4210" s="1" t="str">
        <f t="shared" si="2"/>
        <v>PT P1881</v>
      </c>
      <c r="E4210" s="1" t="str">
        <f>IFERROR(__xludf.DUMMYFUNCTION("SPLIT(A:A,"" "",TRUE,TRUE)"),"EN")</f>
        <v>EN</v>
      </c>
      <c r="F4210" s="1" t="str">
        <f>IFERROR(__xludf.DUMMYFUNCTION("""COMPUTED_VALUE"""),"P1881")</f>
        <v>P1881</v>
      </c>
      <c r="G4210" s="1">
        <f>IFERROR(__xludf.DUMMYFUNCTION("""COMPUTED_VALUE"""),143.0)</f>
        <v>143</v>
      </c>
    </row>
    <row r="4211">
      <c r="A4211" s="1" t="str">
        <f t="shared" si="1"/>
        <v>EN P5601 174</v>
      </c>
      <c r="C4211" s="1" t="str">
        <f t="shared" si="2"/>
        <v>PT P5601</v>
      </c>
      <c r="E4211" s="1" t="str">
        <f>IFERROR(__xludf.DUMMYFUNCTION("SPLIT(A:A,"" "",TRUE,TRUE)"),"EN")</f>
        <v>EN</v>
      </c>
      <c r="F4211" s="1" t="str">
        <f>IFERROR(__xludf.DUMMYFUNCTION("""COMPUTED_VALUE"""),"P5601")</f>
        <v>P5601</v>
      </c>
      <c r="G4211" s="1">
        <f>IFERROR(__xludf.DUMMYFUNCTION("""COMPUTED_VALUE"""),174.0)</f>
        <v>174</v>
      </c>
    </row>
    <row r="4212">
      <c r="A4212" s="1" t="str">
        <f t="shared" si="1"/>
        <v>EN P5037 50</v>
      </c>
      <c r="C4212" s="1" t="str">
        <f t="shared" si="2"/>
        <v>PT P5037</v>
      </c>
      <c r="E4212" s="1" t="str">
        <f>IFERROR(__xludf.DUMMYFUNCTION("SPLIT(A:A,"" "",TRUE,TRUE)"),"EN")</f>
        <v>EN</v>
      </c>
      <c r="F4212" s="1" t="str">
        <f>IFERROR(__xludf.DUMMYFUNCTION("""COMPUTED_VALUE"""),"P5037")</f>
        <v>P5037</v>
      </c>
      <c r="G4212" s="1">
        <f>IFERROR(__xludf.DUMMYFUNCTION("""COMPUTED_VALUE"""),50.0)</f>
        <v>50</v>
      </c>
    </row>
    <row r="4213">
      <c r="A4213" s="1" t="str">
        <f t="shared" si="1"/>
        <v>EN P895 378</v>
      </c>
      <c r="C4213" s="1" t="str">
        <f t="shared" si="2"/>
        <v>PT P895</v>
      </c>
      <c r="E4213" s="1" t="str">
        <f>IFERROR(__xludf.DUMMYFUNCTION("SPLIT(A:A,"" "",TRUE,TRUE)"),"EN")</f>
        <v>EN</v>
      </c>
      <c r="F4213" s="1" t="str">
        <f>IFERROR(__xludf.DUMMYFUNCTION("""COMPUTED_VALUE"""),"P895")</f>
        <v>P895</v>
      </c>
      <c r="G4213" s="1">
        <f>IFERROR(__xludf.DUMMYFUNCTION("""COMPUTED_VALUE"""),378.0)</f>
        <v>378</v>
      </c>
    </row>
    <row r="4214">
      <c r="A4214" s="1" t="str">
        <f t="shared" si="1"/>
        <v>EN P3030 369</v>
      </c>
      <c r="C4214" s="1" t="str">
        <f t="shared" si="2"/>
        <v>PT P3030</v>
      </c>
      <c r="E4214" s="1" t="str">
        <f>IFERROR(__xludf.DUMMYFUNCTION("SPLIT(A:A,"" "",TRUE,TRUE)"),"EN")</f>
        <v>EN</v>
      </c>
      <c r="F4214" s="1" t="str">
        <f>IFERROR(__xludf.DUMMYFUNCTION("""COMPUTED_VALUE"""),"P3030")</f>
        <v>P3030</v>
      </c>
      <c r="G4214" s="1">
        <f>IFERROR(__xludf.DUMMYFUNCTION("""COMPUTED_VALUE"""),369.0)</f>
        <v>369</v>
      </c>
    </row>
    <row r="4215">
      <c r="A4215" s="1" t="str">
        <f t="shared" si="1"/>
        <v>EN P2501 257</v>
      </c>
      <c r="C4215" s="1" t="str">
        <f t="shared" si="2"/>
        <v>PT P2501</v>
      </c>
      <c r="E4215" s="1" t="str">
        <f>IFERROR(__xludf.DUMMYFUNCTION("SPLIT(A:A,"" "",TRUE,TRUE)"),"EN")</f>
        <v>EN</v>
      </c>
      <c r="F4215" s="1" t="str">
        <f>IFERROR(__xludf.DUMMYFUNCTION("""COMPUTED_VALUE"""),"P2501")</f>
        <v>P2501</v>
      </c>
      <c r="G4215" s="1">
        <f>IFERROR(__xludf.DUMMYFUNCTION("""COMPUTED_VALUE"""),257.0)</f>
        <v>257</v>
      </c>
    </row>
    <row r="4216">
      <c r="A4216" s="1" t="str">
        <f t="shared" si="1"/>
        <v>EN P4186 359</v>
      </c>
      <c r="C4216" s="1" t="str">
        <f t="shared" si="2"/>
        <v>PT P4186</v>
      </c>
      <c r="E4216" s="1" t="str">
        <f>IFERROR(__xludf.DUMMYFUNCTION("SPLIT(A:A,"" "",TRUE,TRUE)"),"EN")</f>
        <v>EN</v>
      </c>
      <c r="F4216" s="1" t="str">
        <f>IFERROR(__xludf.DUMMYFUNCTION("""COMPUTED_VALUE"""),"P4186")</f>
        <v>P4186</v>
      </c>
      <c r="G4216" s="1">
        <f>IFERROR(__xludf.DUMMYFUNCTION("""COMPUTED_VALUE"""),359.0)</f>
        <v>359</v>
      </c>
    </row>
    <row r="4217">
      <c r="A4217" s="1" t="str">
        <f t="shared" si="1"/>
        <v>EN P5434 6</v>
      </c>
      <c r="C4217" s="1" t="str">
        <f t="shared" si="2"/>
        <v>PT P5434</v>
      </c>
      <c r="E4217" s="1" t="str">
        <f>IFERROR(__xludf.DUMMYFUNCTION("SPLIT(A:A,"" "",TRUE,TRUE)"),"EN")</f>
        <v>EN</v>
      </c>
      <c r="F4217" s="1" t="str">
        <f>IFERROR(__xludf.DUMMYFUNCTION("""COMPUTED_VALUE"""),"P5434")</f>
        <v>P5434</v>
      </c>
      <c r="G4217" s="1">
        <f>IFERROR(__xludf.DUMMYFUNCTION("""COMPUTED_VALUE"""),6.0)</f>
        <v>6</v>
      </c>
    </row>
    <row r="4218">
      <c r="A4218" s="1" t="str">
        <f t="shared" si="1"/>
        <v>EN P906 196</v>
      </c>
      <c r="C4218" s="1" t="str">
        <f t="shared" si="2"/>
        <v>PT P906</v>
      </c>
      <c r="E4218" s="1" t="str">
        <f>IFERROR(__xludf.DUMMYFUNCTION("SPLIT(A:A,"" "",TRUE,TRUE)"),"EN")</f>
        <v>EN</v>
      </c>
      <c r="F4218" s="1" t="str">
        <f>IFERROR(__xludf.DUMMYFUNCTION("""COMPUTED_VALUE"""),"P906")</f>
        <v>P906</v>
      </c>
      <c r="G4218" s="1">
        <f>IFERROR(__xludf.DUMMYFUNCTION("""COMPUTED_VALUE"""),196.0)</f>
        <v>196</v>
      </c>
    </row>
    <row r="4219">
      <c r="A4219" s="1" t="str">
        <f t="shared" si="1"/>
        <v>EN P1610 309</v>
      </c>
      <c r="C4219" s="1" t="str">
        <f t="shared" si="2"/>
        <v>PT P1610</v>
      </c>
      <c r="E4219" s="1" t="str">
        <f>IFERROR(__xludf.DUMMYFUNCTION("SPLIT(A:A,"" "",TRUE,TRUE)"),"EN")</f>
        <v>EN</v>
      </c>
      <c r="F4219" s="1" t="str">
        <f>IFERROR(__xludf.DUMMYFUNCTION("""COMPUTED_VALUE"""),"P1610")</f>
        <v>P1610</v>
      </c>
      <c r="G4219" s="1">
        <f>IFERROR(__xludf.DUMMYFUNCTION("""COMPUTED_VALUE"""),309.0)</f>
        <v>309</v>
      </c>
    </row>
    <row r="4220">
      <c r="A4220" s="1" t="str">
        <f t="shared" si="1"/>
        <v>EN P3032 393</v>
      </c>
      <c r="C4220" s="1" t="str">
        <f t="shared" si="2"/>
        <v>PT P3032</v>
      </c>
      <c r="E4220" s="1" t="str">
        <f>IFERROR(__xludf.DUMMYFUNCTION("SPLIT(A:A,"" "",TRUE,TRUE)"),"EN")</f>
        <v>EN</v>
      </c>
      <c r="F4220" s="1" t="str">
        <f>IFERROR(__xludf.DUMMYFUNCTION("""COMPUTED_VALUE"""),"P3032")</f>
        <v>P3032</v>
      </c>
      <c r="G4220" s="1">
        <f>IFERROR(__xludf.DUMMYFUNCTION("""COMPUTED_VALUE"""),393.0)</f>
        <v>393</v>
      </c>
    </row>
    <row r="4221">
      <c r="A4221" s="1" t="str">
        <f t="shared" si="1"/>
        <v>EN P3665 278</v>
      </c>
      <c r="C4221" s="1" t="str">
        <f t="shared" si="2"/>
        <v>PT P3665</v>
      </c>
      <c r="E4221" s="1" t="str">
        <f>IFERROR(__xludf.DUMMYFUNCTION("SPLIT(A:A,"" "",TRUE,TRUE)"),"EN")</f>
        <v>EN</v>
      </c>
      <c r="F4221" s="1" t="str">
        <f>IFERROR(__xludf.DUMMYFUNCTION("""COMPUTED_VALUE"""),"P3665")</f>
        <v>P3665</v>
      </c>
      <c r="G4221" s="1">
        <f>IFERROR(__xludf.DUMMYFUNCTION("""COMPUTED_VALUE"""),278.0)</f>
        <v>278</v>
      </c>
    </row>
    <row r="4222">
      <c r="A4222" s="1" t="str">
        <f t="shared" si="1"/>
        <v>EN P3690 120</v>
      </c>
      <c r="C4222" s="1" t="str">
        <f t="shared" si="2"/>
        <v>PT P3690</v>
      </c>
      <c r="E4222" s="1" t="str">
        <f>IFERROR(__xludf.DUMMYFUNCTION("SPLIT(A:A,"" "",TRUE,TRUE)"),"EN")</f>
        <v>EN</v>
      </c>
      <c r="F4222" s="1" t="str">
        <f>IFERROR(__xludf.DUMMYFUNCTION("""COMPUTED_VALUE"""),"P3690")</f>
        <v>P3690</v>
      </c>
      <c r="G4222" s="1">
        <f>IFERROR(__xludf.DUMMYFUNCTION("""COMPUTED_VALUE"""),120.0)</f>
        <v>120</v>
      </c>
    </row>
    <row r="4223">
      <c r="A4223" s="1" t="str">
        <f t="shared" si="1"/>
        <v>EN P318 118</v>
      </c>
      <c r="C4223" s="1" t="str">
        <f t="shared" si="2"/>
        <v>PT P318</v>
      </c>
      <c r="E4223" s="1" t="str">
        <f>IFERROR(__xludf.DUMMYFUNCTION("SPLIT(A:A,"" "",TRUE,TRUE)"),"EN")</f>
        <v>EN</v>
      </c>
      <c r="F4223" s="1" t="str">
        <f>IFERROR(__xludf.DUMMYFUNCTION("""COMPUTED_VALUE"""),"P318")</f>
        <v>P318</v>
      </c>
      <c r="G4223" s="1">
        <f>IFERROR(__xludf.DUMMYFUNCTION("""COMPUTED_VALUE"""),118.0)</f>
        <v>118</v>
      </c>
    </row>
    <row r="4224">
      <c r="A4224" s="1" t="str">
        <f t="shared" si="1"/>
        <v>EN P4476 301</v>
      </c>
      <c r="C4224" s="1" t="str">
        <f t="shared" si="2"/>
        <v>PT P4476</v>
      </c>
      <c r="E4224" s="1" t="str">
        <f>IFERROR(__xludf.DUMMYFUNCTION("SPLIT(A:A,"" "",TRUE,TRUE)"),"EN")</f>
        <v>EN</v>
      </c>
      <c r="F4224" s="1" t="str">
        <f>IFERROR(__xludf.DUMMYFUNCTION("""COMPUTED_VALUE"""),"P4476")</f>
        <v>P4476</v>
      </c>
      <c r="G4224" s="1">
        <f>IFERROR(__xludf.DUMMYFUNCTION("""COMPUTED_VALUE"""),301.0)</f>
        <v>301</v>
      </c>
    </row>
    <row r="4225">
      <c r="A4225" s="1" t="str">
        <f t="shared" si="1"/>
        <v>EN P1116 83</v>
      </c>
      <c r="C4225" s="1" t="str">
        <f t="shared" si="2"/>
        <v>PT P1116</v>
      </c>
      <c r="E4225" s="1" t="str">
        <f>IFERROR(__xludf.DUMMYFUNCTION("SPLIT(A:A,"" "",TRUE,TRUE)"),"EN")</f>
        <v>EN</v>
      </c>
      <c r="F4225" s="1" t="str">
        <f>IFERROR(__xludf.DUMMYFUNCTION("""COMPUTED_VALUE"""),"P1116")</f>
        <v>P1116</v>
      </c>
      <c r="G4225" s="1">
        <f>IFERROR(__xludf.DUMMYFUNCTION("""COMPUTED_VALUE"""),83.0)</f>
        <v>83</v>
      </c>
    </row>
    <row r="4226">
      <c r="A4226" s="1" t="str">
        <f t="shared" si="1"/>
        <v>EN P4242 239</v>
      </c>
      <c r="C4226" s="1" t="str">
        <f t="shared" si="2"/>
        <v>PT P4242</v>
      </c>
      <c r="E4226" s="1" t="str">
        <f>IFERROR(__xludf.DUMMYFUNCTION("SPLIT(A:A,"" "",TRUE,TRUE)"),"EN")</f>
        <v>EN</v>
      </c>
      <c r="F4226" s="1" t="str">
        <f>IFERROR(__xludf.DUMMYFUNCTION("""COMPUTED_VALUE"""),"P4242")</f>
        <v>P4242</v>
      </c>
      <c r="G4226" s="1">
        <f>IFERROR(__xludf.DUMMYFUNCTION("""COMPUTED_VALUE"""),239.0)</f>
        <v>239</v>
      </c>
    </row>
    <row r="4227">
      <c r="A4227" s="1" t="str">
        <f t="shared" si="1"/>
        <v>EN P5454 394</v>
      </c>
      <c r="C4227" s="1" t="str">
        <f t="shared" si="2"/>
        <v>PT P5454</v>
      </c>
      <c r="E4227" s="1" t="str">
        <f>IFERROR(__xludf.DUMMYFUNCTION("SPLIT(A:A,"" "",TRUE,TRUE)"),"EN")</f>
        <v>EN</v>
      </c>
      <c r="F4227" s="1" t="str">
        <f>IFERROR(__xludf.DUMMYFUNCTION("""COMPUTED_VALUE"""),"P5454")</f>
        <v>P5454</v>
      </c>
      <c r="G4227" s="1">
        <f>IFERROR(__xludf.DUMMYFUNCTION("""COMPUTED_VALUE"""),394.0)</f>
        <v>394</v>
      </c>
    </row>
    <row r="4228">
      <c r="A4228" s="1" t="str">
        <f t="shared" si="1"/>
        <v>EN P3915 339</v>
      </c>
      <c r="C4228" s="1" t="str">
        <f t="shared" si="2"/>
        <v>PT P3915</v>
      </c>
      <c r="E4228" s="1" t="str">
        <f>IFERROR(__xludf.DUMMYFUNCTION("SPLIT(A:A,"" "",TRUE,TRUE)"),"EN")</f>
        <v>EN</v>
      </c>
      <c r="F4228" s="1" t="str">
        <f>IFERROR(__xludf.DUMMYFUNCTION("""COMPUTED_VALUE"""),"P3915")</f>
        <v>P3915</v>
      </c>
      <c r="G4228" s="1">
        <f>IFERROR(__xludf.DUMMYFUNCTION("""COMPUTED_VALUE"""),339.0)</f>
        <v>339</v>
      </c>
    </row>
    <row r="4229">
      <c r="A4229" s="1" t="str">
        <f t="shared" si="1"/>
        <v>EN P3485 274</v>
      </c>
      <c r="C4229" s="1" t="str">
        <f t="shared" si="2"/>
        <v>PT P3485</v>
      </c>
      <c r="E4229" s="1" t="str">
        <f>IFERROR(__xludf.DUMMYFUNCTION("SPLIT(A:A,"" "",TRUE,TRUE)"),"EN")</f>
        <v>EN</v>
      </c>
      <c r="F4229" s="1" t="str">
        <f>IFERROR(__xludf.DUMMYFUNCTION("""COMPUTED_VALUE"""),"P3485")</f>
        <v>P3485</v>
      </c>
      <c r="G4229" s="1">
        <f>IFERROR(__xludf.DUMMYFUNCTION("""COMPUTED_VALUE"""),274.0)</f>
        <v>274</v>
      </c>
    </row>
    <row r="4230">
      <c r="A4230" s="1" t="str">
        <f t="shared" si="1"/>
        <v>EN P4567 14</v>
      </c>
      <c r="C4230" s="1" t="str">
        <f t="shared" si="2"/>
        <v>PT P4567</v>
      </c>
      <c r="E4230" s="1" t="str">
        <f>IFERROR(__xludf.DUMMYFUNCTION("SPLIT(A:A,"" "",TRUE,TRUE)"),"EN")</f>
        <v>EN</v>
      </c>
      <c r="F4230" s="1" t="str">
        <f>IFERROR(__xludf.DUMMYFUNCTION("""COMPUTED_VALUE"""),"P4567")</f>
        <v>P4567</v>
      </c>
      <c r="G4230" s="1">
        <f>IFERROR(__xludf.DUMMYFUNCTION("""COMPUTED_VALUE"""),14.0)</f>
        <v>14</v>
      </c>
    </row>
    <row r="4231">
      <c r="A4231" s="1" t="str">
        <f t="shared" si="1"/>
        <v>EN P936 231</v>
      </c>
      <c r="C4231" s="1" t="str">
        <f t="shared" si="2"/>
        <v>PT P936</v>
      </c>
      <c r="E4231" s="1" t="str">
        <f>IFERROR(__xludf.DUMMYFUNCTION("SPLIT(A:A,"" "",TRUE,TRUE)"),"EN")</f>
        <v>EN</v>
      </c>
      <c r="F4231" s="1" t="str">
        <f>IFERROR(__xludf.DUMMYFUNCTION("""COMPUTED_VALUE"""),"P936")</f>
        <v>P936</v>
      </c>
      <c r="G4231" s="1">
        <f>IFERROR(__xludf.DUMMYFUNCTION("""COMPUTED_VALUE"""),231.0)</f>
        <v>231</v>
      </c>
    </row>
    <row r="4232">
      <c r="A4232" s="1" t="str">
        <f t="shared" si="1"/>
        <v>EN P1484 120</v>
      </c>
      <c r="C4232" s="1" t="str">
        <f t="shared" si="2"/>
        <v>PT P1484</v>
      </c>
      <c r="E4232" s="1" t="str">
        <f>IFERROR(__xludf.DUMMYFUNCTION("SPLIT(A:A,"" "",TRUE,TRUE)"),"EN")</f>
        <v>EN</v>
      </c>
      <c r="F4232" s="1" t="str">
        <f>IFERROR(__xludf.DUMMYFUNCTION("""COMPUTED_VALUE"""),"P1484")</f>
        <v>P1484</v>
      </c>
      <c r="G4232" s="1">
        <f>IFERROR(__xludf.DUMMYFUNCTION("""COMPUTED_VALUE"""),120.0)</f>
        <v>120</v>
      </c>
    </row>
    <row r="4233">
      <c r="A4233" s="1" t="str">
        <f t="shared" si="1"/>
        <v>EN P5959 12</v>
      </c>
      <c r="C4233" s="1" t="str">
        <f t="shared" si="2"/>
        <v>PT P5959</v>
      </c>
      <c r="E4233" s="1" t="str">
        <f>IFERROR(__xludf.DUMMYFUNCTION("SPLIT(A:A,"" "",TRUE,TRUE)"),"EN")</f>
        <v>EN</v>
      </c>
      <c r="F4233" s="1" t="str">
        <f>IFERROR(__xludf.DUMMYFUNCTION("""COMPUTED_VALUE"""),"P5959")</f>
        <v>P5959</v>
      </c>
      <c r="G4233" s="1">
        <f>IFERROR(__xludf.DUMMYFUNCTION("""COMPUTED_VALUE"""),12.0)</f>
        <v>12</v>
      </c>
    </row>
    <row r="4234">
      <c r="A4234" s="1" t="str">
        <f t="shared" si="1"/>
        <v>EN P1162 153</v>
      </c>
      <c r="C4234" s="1" t="str">
        <f t="shared" si="2"/>
        <v>PT P1162</v>
      </c>
      <c r="E4234" s="1" t="str">
        <f>IFERROR(__xludf.DUMMYFUNCTION("SPLIT(A:A,"" "",TRUE,TRUE)"),"EN")</f>
        <v>EN</v>
      </c>
      <c r="F4234" s="1" t="str">
        <f>IFERROR(__xludf.DUMMYFUNCTION("""COMPUTED_VALUE"""),"P1162")</f>
        <v>P1162</v>
      </c>
      <c r="G4234" s="1">
        <f>IFERROR(__xludf.DUMMYFUNCTION("""COMPUTED_VALUE"""),153.0)</f>
        <v>153</v>
      </c>
    </row>
    <row r="4235">
      <c r="A4235" s="1" t="str">
        <f t="shared" si="1"/>
        <v>EN P1934 252</v>
      </c>
      <c r="C4235" s="1" t="str">
        <f t="shared" si="2"/>
        <v>PT P1934</v>
      </c>
      <c r="E4235" s="1" t="str">
        <f>IFERROR(__xludf.DUMMYFUNCTION("SPLIT(A:A,"" "",TRUE,TRUE)"),"EN")</f>
        <v>EN</v>
      </c>
      <c r="F4235" s="1" t="str">
        <f>IFERROR(__xludf.DUMMYFUNCTION("""COMPUTED_VALUE"""),"P1934")</f>
        <v>P1934</v>
      </c>
      <c r="G4235" s="1">
        <f>IFERROR(__xludf.DUMMYFUNCTION("""COMPUTED_VALUE"""),252.0)</f>
        <v>252</v>
      </c>
    </row>
    <row r="4236">
      <c r="A4236" s="1" t="str">
        <f t="shared" si="1"/>
        <v>EN P3036 383</v>
      </c>
      <c r="C4236" s="1" t="str">
        <f t="shared" si="2"/>
        <v>PT P3036</v>
      </c>
      <c r="E4236" s="1" t="str">
        <f>IFERROR(__xludf.DUMMYFUNCTION("SPLIT(A:A,"" "",TRUE,TRUE)"),"EN")</f>
        <v>EN</v>
      </c>
      <c r="F4236" s="1" t="str">
        <f>IFERROR(__xludf.DUMMYFUNCTION("""COMPUTED_VALUE"""),"P3036")</f>
        <v>P3036</v>
      </c>
      <c r="G4236" s="1">
        <f>IFERROR(__xludf.DUMMYFUNCTION("""COMPUTED_VALUE"""),383.0)</f>
        <v>383</v>
      </c>
    </row>
    <row r="4237">
      <c r="A4237" s="1" t="str">
        <f t="shared" si="1"/>
        <v>EN P5591 165</v>
      </c>
      <c r="C4237" s="1" t="str">
        <f t="shared" si="2"/>
        <v>PT P5591</v>
      </c>
      <c r="E4237" s="1" t="str">
        <f>IFERROR(__xludf.DUMMYFUNCTION("SPLIT(A:A,"" "",TRUE,TRUE)"),"EN")</f>
        <v>EN</v>
      </c>
      <c r="F4237" s="1" t="str">
        <f>IFERROR(__xludf.DUMMYFUNCTION("""COMPUTED_VALUE"""),"P5591")</f>
        <v>P5591</v>
      </c>
      <c r="G4237" s="1">
        <f>IFERROR(__xludf.DUMMYFUNCTION("""COMPUTED_VALUE"""),165.0)</f>
        <v>165</v>
      </c>
    </row>
    <row r="4238">
      <c r="A4238" s="1" t="str">
        <f t="shared" si="1"/>
        <v>EN P5339 399</v>
      </c>
      <c r="C4238" s="1" t="str">
        <f t="shared" si="2"/>
        <v>PT P5339</v>
      </c>
      <c r="E4238" s="1" t="str">
        <f>IFERROR(__xludf.DUMMYFUNCTION("SPLIT(A:A,"" "",TRUE,TRUE)"),"EN")</f>
        <v>EN</v>
      </c>
      <c r="F4238" s="1" t="str">
        <f>IFERROR(__xludf.DUMMYFUNCTION("""COMPUTED_VALUE"""),"P5339")</f>
        <v>P5339</v>
      </c>
      <c r="G4238" s="1">
        <f>IFERROR(__xludf.DUMMYFUNCTION("""COMPUTED_VALUE"""),399.0)</f>
        <v>399</v>
      </c>
    </row>
    <row r="4239">
      <c r="A4239" s="1" t="str">
        <f t="shared" si="1"/>
        <v>EN P3022 37</v>
      </c>
      <c r="C4239" s="1" t="str">
        <f t="shared" si="2"/>
        <v>PT P3022</v>
      </c>
      <c r="E4239" s="1" t="str">
        <f>IFERROR(__xludf.DUMMYFUNCTION("SPLIT(A:A,"" "",TRUE,TRUE)"),"EN")</f>
        <v>EN</v>
      </c>
      <c r="F4239" s="1" t="str">
        <f>IFERROR(__xludf.DUMMYFUNCTION("""COMPUTED_VALUE"""),"P3022")</f>
        <v>P3022</v>
      </c>
      <c r="G4239" s="1">
        <f>IFERROR(__xludf.DUMMYFUNCTION("""COMPUTED_VALUE"""),37.0)</f>
        <v>37</v>
      </c>
    </row>
    <row r="4240">
      <c r="A4240" s="1" t="str">
        <f t="shared" si="1"/>
        <v>EN P706 271</v>
      </c>
      <c r="C4240" s="1" t="str">
        <f t="shared" si="2"/>
        <v>PT P706</v>
      </c>
      <c r="E4240" s="1" t="str">
        <f>IFERROR(__xludf.DUMMYFUNCTION("SPLIT(A:A,"" "",TRUE,TRUE)"),"EN")</f>
        <v>EN</v>
      </c>
      <c r="F4240" s="1" t="str">
        <f>IFERROR(__xludf.DUMMYFUNCTION("""COMPUTED_VALUE"""),"P706")</f>
        <v>P706</v>
      </c>
      <c r="G4240" s="1">
        <f>IFERROR(__xludf.DUMMYFUNCTION("""COMPUTED_VALUE"""),271.0)</f>
        <v>271</v>
      </c>
    </row>
    <row r="4241">
      <c r="A4241" s="1" t="str">
        <f t="shared" si="1"/>
        <v>EN P959 44</v>
      </c>
      <c r="C4241" s="1" t="str">
        <f t="shared" si="2"/>
        <v>PT P959</v>
      </c>
      <c r="E4241" s="1" t="str">
        <f>IFERROR(__xludf.DUMMYFUNCTION("SPLIT(A:A,"" "",TRUE,TRUE)"),"EN")</f>
        <v>EN</v>
      </c>
      <c r="F4241" s="1" t="str">
        <f>IFERROR(__xludf.DUMMYFUNCTION("""COMPUTED_VALUE"""),"P959")</f>
        <v>P959</v>
      </c>
      <c r="G4241" s="1">
        <f>IFERROR(__xludf.DUMMYFUNCTION("""COMPUTED_VALUE"""),44.0)</f>
        <v>44</v>
      </c>
    </row>
    <row r="4242">
      <c r="A4242" s="1" t="str">
        <f t="shared" si="1"/>
        <v>EN P117 302</v>
      </c>
      <c r="C4242" s="1" t="str">
        <f t="shared" si="2"/>
        <v>PT P117</v>
      </c>
      <c r="E4242" s="1" t="str">
        <f>IFERROR(__xludf.DUMMYFUNCTION("SPLIT(A:A,"" "",TRUE,TRUE)"),"EN")</f>
        <v>EN</v>
      </c>
      <c r="F4242" s="1" t="str">
        <f>IFERROR(__xludf.DUMMYFUNCTION("""COMPUTED_VALUE"""),"P117")</f>
        <v>P117</v>
      </c>
      <c r="G4242" s="1">
        <f>IFERROR(__xludf.DUMMYFUNCTION("""COMPUTED_VALUE"""),302.0)</f>
        <v>302</v>
      </c>
    </row>
    <row r="4243">
      <c r="A4243" s="1" t="str">
        <f t="shared" si="1"/>
        <v>EN P1268 147</v>
      </c>
      <c r="C4243" s="1" t="str">
        <f t="shared" si="2"/>
        <v>PT P1268</v>
      </c>
      <c r="E4243" s="1" t="str">
        <f>IFERROR(__xludf.DUMMYFUNCTION("SPLIT(A:A,"" "",TRUE,TRUE)"),"EN")</f>
        <v>EN</v>
      </c>
      <c r="F4243" s="1" t="str">
        <f>IFERROR(__xludf.DUMMYFUNCTION("""COMPUTED_VALUE"""),"P1268")</f>
        <v>P1268</v>
      </c>
      <c r="G4243" s="1">
        <f>IFERROR(__xludf.DUMMYFUNCTION("""COMPUTED_VALUE"""),147.0)</f>
        <v>147</v>
      </c>
    </row>
    <row r="4244">
      <c r="A4244" s="1" t="str">
        <f t="shared" si="1"/>
        <v>EN P3391 82</v>
      </c>
      <c r="C4244" s="1" t="str">
        <f t="shared" si="2"/>
        <v>PT P3391</v>
      </c>
      <c r="E4244" s="1" t="str">
        <f>IFERROR(__xludf.DUMMYFUNCTION("SPLIT(A:A,"" "",TRUE,TRUE)"),"EN")</f>
        <v>EN</v>
      </c>
      <c r="F4244" s="1" t="str">
        <f>IFERROR(__xludf.DUMMYFUNCTION("""COMPUTED_VALUE"""),"P3391")</f>
        <v>P3391</v>
      </c>
      <c r="G4244" s="1">
        <f>IFERROR(__xludf.DUMMYFUNCTION("""COMPUTED_VALUE"""),82.0)</f>
        <v>82</v>
      </c>
    </row>
    <row r="4245">
      <c r="A4245" s="1" t="str">
        <f t="shared" si="1"/>
        <v>EN P4806 212</v>
      </c>
      <c r="C4245" s="1" t="str">
        <f t="shared" si="2"/>
        <v>PT P4806</v>
      </c>
      <c r="E4245" s="1" t="str">
        <f>IFERROR(__xludf.DUMMYFUNCTION("SPLIT(A:A,"" "",TRUE,TRUE)"),"EN")</f>
        <v>EN</v>
      </c>
      <c r="F4245" s="1" t="str">
        <f>IFERROR(__xludf.DUMMYFUNCTION("""COMPUTED_VALUE"""),"P4806")</f>
        <v>P4806</v>
      </c>
      <c r="G4245" s="1">
        <f>IFERROR(__xludf.DUMMYFUNCTION("""COMPUTED_VALUE"""),212.0)</f>
        <v>212</v>
      </c>
    </row>
    <row r="4246">
      <c r="A4246" s="1" t="str">
        <f t="shared" si="1"/>
        <v>EN P747 141</v>
      </c>
      <c r="C4246" s="1" t="str">
        <f t="shared" si="2"/>
        <v>PT P747</v>
      </c>
      <c r="E4246" s="1" t="str">
        <f>IFERROR(__xludf.DUMMYFUNCTION("SPLIT(A:A,"" "",TRUE,TRUE)"),"EN")</f>
        <v>EN</v>
      </c>
      <c r="F4246" s="1" t="str">
        <f>IFERROR(__xludf.DUMMYFUNCTION("""COMPUTED_VALUE"""),"P747")</f>
        <v>P747</v>
      </c>
      <c r="G4246" s="1">
        <f>IFERROR(__xludf.DUMMYFUNCTION("""COMPUTED_VALUE"""),141.0)</f>
        <v>141</v>
      </c>
    </row>
    <row r="4247">
      <c r="A4247" s="1" t="str">
        <f t="shared" si="1"/>
        <v>EN P723 338</v>
      </c>
      <c r="C4247" s="1" t="str">
        <f t="shared" si="2"/>
        <v>PT P723</v>
      </c>
      <c r="E4247" s="1" t="str">
        <f>IFERROR(__xludf.DUMMYFUNCTION("SPLIT(A:A,"" "",TRUE,TRUE)"),"EN")</f>
        <v>EN</v>
      </c>
      <c r="F4247" s="1" t="str">
        <f>IFERROR(__xludf.DUMMYFUNCTION("""COMPUTED_VALUE"""),"P723")</f>
        <v>P723</v>
      </c>
      <c r="G4247" s="1">
        <f>IFERROR(__xludf.DUMMYFUNCTION("""COMPUTED_VALUE"""),338.0)</f>
        <v>338</v>
      </c>
    </row>
    <row r="4248">
      <c r="A4248" s="1" t="str">
        <f t="shared" si="1"/>
        <v>EN P2981 286</v>
      </c>
      <c r="C4248" s="1" t="str">
        <f t="shared" si="2"/>
        <v>PT P2981</v>
      </c>
      <c r="E4248" s="1" t="str">
        <f>IFERROR(__xludf.DUMMYFUNCTION("SPLIT(A:A,"" "",TRUE,TRUE)"),"EN")</f>
        <v>EN</v>
      </c>
      <c r="F4248" s="1" t="str">
        <f>IFERROR(__xludf.DUMMYFUNCTION("""COMPUTED_VALUE"""),"P2981")</f>
        <v>P2981</v>
      </c>
      <c r="G4248" s="1">
        <f>IFERROR(__xludf.DUMMYFUNCTION("""COMPUTED_VALUE"""),286.0)</f>
        <v>286</v>
      </c>
    </row>
    <row r="4249">
      <c r="A4249" s="1" t="str">
        <f t="shared" si="1"/>
        <v>EN P872 224</v>
      </c>
      <c r="C4249" s="1" t="str">
        <f t="shared" si="2"/>
        <v>PT P872</v>
      </c>
      <c r="E4249" s="1" t="str">
        <f>IFERROR(__xludf.DUMMYFUNCTION("SPLIT(A:A,"" "",TRUE,TRUE)"),"EN")</f>
        <v>EN</v>
      </c>
      <c r="F4249" s="1" t="str">
        <f>IFERROR(__xludf.DUMMYFUNCTION("""COMPUTED_VALUE"""),"P872")</f>
        <v>P872</v>
      </c>
      <c r="G4249" s="1">
        <f>IFERROR(__xludf.DUMMYFUNCTION("""COMPUTED_VALUE"""),224.0)</f>
        <v>224</v>
      </c>
    </row>
    <row r="4250">
      <c r="A4250" s="1" t="str">
        <f t="shared" si="1"/>
        <v>EN P3481 79</v>
      </c>
      <c r="C4250" s="1" t="str">
        <f t="shared" si="2"/>
        <v>PT P3481</v>
      </c>
      <c r="E4250" s="1" t="str">
        <f>IFERROR(__xludf.DUMMYFUNCTION("SPLIT(A:A,"" "",TRUE,TRUE)"),"EN")</f>
        <v>EN</v>
      </c>
      <c r="F4250" s="1" t="str">
        <f>IFERROR(__xludf.DUMMYFUNCTION("""COMPUTED_VALUE"""),"P3481")</f>
        <v>P3481</v>
      </c>
      <c r="G4250" s="1">
        <f>IFERROR(__xludf.DUMMYFUNCTION("""COMPUTED_VALUE"""),79.0)</f>
        <v>79</v>
      </c>
    </row>
    <row r="4251">
      <c r="A4251" s="1" t="str">
        <f t="shared" si="1"/>
        <v>EN P2283 57</v>
      </c>
      <c r="C4251" s="1" t="str">
        <f t="shared" si="2"/>
        <v>PT P2283</v>
      </c>
      <c r="E4251" s="1" t="str">
        <f>IFERROR(__xludf.DUMMYFUNCTION("SPLIT(A:A,"" "",TRUE,TRUE)"),"EN")</f>
        <v>EN</v>
      </c>
      <c r="F4251" s="1" t="str">
        <f>IFERROR(__xludf.DUMMYFUNCTION("""COMPUTED_VALUE"""),"P2283")</f>
        <v>P2283</v>
      </c>
      <c r="G4251" s="1">
        <f>IFERROR(__xludf.DUMMYFUNCTION("""COMPUTED_VALUE"""),57.0)</f>
        <v>57</v>
      </c>
    </row>
    <row r="4252">
      <c r="A4252" s="1" t="str">
        <f t="shared" si="1"/>
        <v>EN P3683 164</v>
      </c>
      <c r="C4252" s="1" t="str">
        <f t="shared" si="2"/>
        <v>PT P3683</v>
      </c>
      <c r="E4252" s="1" t="str">
        <f>IFERROR(__xludf.DUMMYFUNCTION("SPLIT(A:A,"" "",TRUE,TRUE)"),"EN")</f>
        <v>EN</v>
      </c>
      <c r="F4252" s="1" t="str">
        <f>IFERROR(__xludf.DUMMYFUNCTION("""COMPUTED_VALUE"""),"P3683")</f>
        <v>P3683</v>
      </c>
      <c r="G4252" s="1">
        <f>IFERROR(__xludf.DUMMYFUNCTION("""COMPUTED_VALUE"""),164.0)</f>
        <v>164</v>
      </c>
    </row>
    <row r="4253">
      <c r="A4253" s="1" t="str">
        <f t="shared" si="1"/>
        <v>EN P5643 245</v>
      </c>
      <c r="C4253" s="1" t="str">
        <f t="shared" si="2"/>
        <v>PT P5643</v>
      </c>
      <c r="E4253" s="1" t="str">
        <f>IFERROR(__xludf.DUMMYFUNCTION("SPLIT(A:A,"" "",TRUE,TRUE)"),"EN")</f>
        <v>EN</v>
      </c>
      <c r="F4253" s="1" t="str">
        <f>IFERROR(__xludf.DUMMYFUNCTION("""COMPUTED_VALUE"""),"P5643")</f>
        <v>P5643</v>
      </c>
      <c r="G4253" s="1">
        <f>IFERROR(__xludf.DUMMYFUNCTION("""COMPUTED_VALUE"""),245.0)</f>
        <v>245</v>
      </c>
    </row>
    <row r="4254">
      <c r="A4254" s="1" t="str">
        <f t="shared" si="1"/>
        <v>EN P4658 130</v>
      </c>
      <c r="C4254" s="1" t="str">
        <f t="shared" si="2"/>
        <v>PT P4658</v>
      </c>
      <c r="E4254" s="1" t="str">
        <f>IFERROR(__xludf.DUMMYFUNCTION("SPLIT(A:A,"" "",TRUE,TRUE)"),"EN")</f>
        <v>EN</v>
      </c>
      <c r="F4254" s="1" t="str">
        <f>IFERROR(__xludf.DUMMYFUNCTION("""COMPUTED_VALUE"""),"P4658")</f>
        <v>P4658</v>
      </c>
      <c r="G4254" s="1">
        <f>IFERROR(__xludf.DUMMYFUNCTION("""COMPUTED_VALUE"""),130.0)</f>
        <v>130</v>
      </c>
    </row>
    <row r="4255">
      <c r="A4255" s="1" t="str">
        <f t="shared" si="1"/>
        <v>EN P2366 248</v>
      </c>
      <c r="C4255" s="1" t="str">
        <f t="shared" si="2"/>
        <v>PT P2366</v>
      </c>
      <c r="E4255" s="1" t="str">
        <f>IFERROR(__xludf.DUMMYFUNCTION("SPLIT(A:A,"" "",TRUE,TRUE)"),"EN")</f>
        <v>EN</v>
      </c>
      <c r="F4255" s="1" t="str">
        <f>IFERROR(__xludf.DUMMYFUNCTION("""COMPUTED_VALUE"""),"P2366")</f>
        <v>P2366</v>
      </c>
      <c r="G4255" s="1">
        <f>IFERROR(__xludf.DUMMYFUNCTION("""COMPUTED_VALUE"""),248.0)</f>
        <v>248</v>
      </c>
    </row>
    <row r="4256">
      <c r="A4256" s="1" t="str">
        <f t="shared" si="1"/>
        <v>EN P3258 268</v>
      </c>
      <c r="C4256" s="1" t="str">
        <f t="shared" si="2"/>
        <v>PT P3258</v>
      </c>
      <c r="E4256" s="1" t="str">
        <f>IFERROR(__xludf.DUMMYFUNCTION("SPLIT(A:A,"" "",TRUE,TRUE)"),"EN")</f>
        <v>EN</v>
      </c>
      <c r="F4256" s="1" t="str">
        <f>IFERROR(__xludf.DUMMYFUNCTION("""COMPUTED_VALUE"""),"P3258")</f>
        <v>P3258</v>
      </c>
      <c r="G4256" s="1">
        <f>IFERROR(__xludf.DUMMYFUNCTION("""COMPUTED_VALUE"""),268.0)</f>
        <v>268</v>
      </c>
    </row>
    <row r="4257">
      <c r="A4257" s="1" t="str">
        <f t="shared" si="1"/>
        <v>EN P1205 398</v>
      </c>
      <c r="C4257" s="1" t="str">
        <f t="shared" si="2"/>
        <v>PT P1205</v>
      </c>
      <c r="E4257" s="1" t="str">
        <f>IFERROR(__xludf.DUMMYFUNCTION("SPLIT(A:A,"" "",TRUE,TRUE)"),"EN")</f>
        <v>EN</v>
      </c>
      <c r="F4257" s="1" t="str">
        <f>IFERROR(__xludf.DUMMYFUNCTION("""COMPUTED_VALUE"""),"P1205")</f>
        <v>P1205</v>
      </c>
      <c r="G4257" s="1">
        <f>IFERROR(__xludf.DUMMYFUNCTION("""COMPUTED_VALUE"""),398.0)</f>
        <v>398</v>
      </c>
    </row>
    <row r="4258">
      <c r="A4258" s="1" t="str">
        <f t="shared" si="1"/>
        <v>EN P3689 5</v>
      </c>
      <c r="C4258" s="1" t="str">
        <f t="shared" si="2"/>
        <v>PT P3689</v>
      </c>
      <c r="E4258" s="1" t="str">
        <f>IFERROR(__xludf.DUMMYFUNCTION("SPLIT(A:A,"" "",TRUE,TRUE)"),"EN")</f>
        <v>EN</v>
      </c>
      <c r="F4258" s="1" t="str">
        <f>IFERROR(__xludf.DUMMYFUNCTION("""COMPUTED_VALUE"""),"P3689")</f>
        <v>P3689</v>
      </c>
      <c r="G4258" s="1">
        <f>IFERROR(__xludf.DUMMYFUNCTION("""COMPUTED_VALUE"""),5.0)</f>
        <v>5</v>
      </c>
    </row>
    <row r="4259">
      <c r="A4259" s="1" t="str">
        <f t="shared" si="1"/>
        <v>EN P1380 337</v>
      </c>
      <c r="C4259" s="1" t="str">
        <f t="shared" si="2"/>
        <v>PT P1380</v>
      </c>
      <c r="E4259" s="1" t="str">
        <f>IFERROR(__xludf.DUMMYFUNCTION("SPLIT(A:A,"" "",TRUE,TRUE)"),"EN")</f>
        <v>EN</v>
      </c>
      <c r="F4259" s="1" t="str">
        <f>IFERROR(__xludf.DUMMYFUNCTION("""COMPUTED_VALUE"""),"P1380")</f>
        <v>P1380</v>
      </c>
      <c r="G4259" s="1">
        <f>IFERROR(__xludf.DUMMYFUNCTION("""COMPUTED_VALUE"""),337.0)</f>
        <v>337</v>
      </c>
    </row>
    <row r="4260">
      <c r="A4260" s="1" t="str">
        <f t="shared" si="1"/>
        <v>EN P2533 256</v>
      </c>
      <c r="C4260" s="1" t="str">
        <f t="shared" si="2"/>
        <v>PT P2533</v>
      </c>
      <c r="E4260" s="1" t="str">
        <f>IFERROR(__xludf.DUMMYFUNCTION("SPLIT(A:A,"" "",TRUE,TRUE)"),"EN")</f>
        <v>EN</v>
      </c>
      <c r="F4260" s="1" t="str">
        <f>IFERROR(__xludf.DUMMYFUNCTION("""COMPUTED_VALUE"""),"P2533")</f>
        <v>P2533</v>
      </c>
      <c r="G4260" s="1">
        <f>IFERROR(__xludf.DUMMYFUNCTION("""COMPUTED_VALUE"""),256.0)</f>
        <v>256</v>
      </c>
    </row>
    <row r="4261">
      <c r="A4261" s="1" t="str">
        <f t="shared" si="1"/>
        <v>EN P4935 202</v>
      </c>
      <c r="C4261" s="1" t="str">
        <f t="shared" si="2"/>
        <v>PT P4935</v>
      </c>
      <c r="E4261" s="1" t="str">
        <f>IFERROR(__xludf.DUMMYFUNCTION("SPLIT(A:A,"" "",TRUE,TRUE)"),"EN")</f>
        <v>EN</v>
      </c>
      <c r="F4261" s="1" t="str">
        <f>IFERROR(__xludf.DUMMYFUNCTION("""COMPUTED_VALUE"""),"P4935")</f>
        <v>P4935</v>
      </c>
      <c r="G4261" s="1">
        <f>IFERROR(__xludf.DUMMYFUNCTION("""COMPUTED_VALUE"""),202.0)</f>
        <v>202</v>
      </c>
    </row>
    <row r="4262">
      <c r="A4262" s="1" t="str">
        <f t="shared" si="1"/>
        <v>EN P1036 33</v>
      </c>
      <c r="C4262" s="1" t="str">
        <f t="shared" si="2"/>
        <v>PT P1036</v>
      </c>
      <c r="E4262" s="1" t="str">
        <f>IFERROR(__xludf.DUMMYFUNCTION("SPLIT(A:A,"" "",TRUE,TRUE)"),"EN")</f>
        <v>EN</v>
      </c>
      <c r="F4262" s="1" t="str">
        <f>IFERROR(__xludf.DUMMYFUNCTION("""COMPUTED_VALUE"""),"P1036")</f>
        <v>P1036</v>
      </c>
      <c r="G4262" s="1">
        <f>IFERROR(__xludf.DUMMYFUNCTION("""COMPUTED_VALUE"""),33.0)</f>
        <v>33</v>
      </c>
    </row>
    <row r="4263">
      <c r="A4263" s="1" t="str">
        <f t="shared" si="1"/>
        <v>EN P435 24</v>
      </c>
      <c r="C4263" s="1" t="str">
        <f t="shared" si="2"/>
        <v>PT P435</v>
      </c>
      <c r="E4263" s="1" t="str">
        <f>IFERROR(__xludf.DUMMYFUNCTION("SPLIT(A:A,"" "",TRUE,TRUE)"),"EN")</f>
        <v>EN</v>
      </c>
      <c r="F4263" s="1" t="str">
        <f>IFERROR(__xludf.DUMMYFUNCTION("""COMPUTED_VALUE"""),"P435")</f>
        <v>P435</v>
      </c>
      <c r="G4263" s="1">
        <f>IFERROR(__xludf.DUMMYFUNCTION("""COMPUTED_VALUE"""),24.0)</f>
        <v>24</v>
      </c>
    </row>
    <row r="4264">
      <c r="A4264" s="1" t="str">
        <f t="shared" si="1"/>
        <v>EN P996 101</v>
      </c>
      <c r="C4264" s="1" t="str">
        <f t="shared" si="2"/>
        <v>PT P996</v>
      </c>
      <c r="E4264" s="1" t="str">
        <f>IFERROR(__xludf.DUMMYFUNCTION("SPLIT(A:A,"" "",TRUE,TRUE)"),"EN")</f>
        <v>EN</v>
      </c>
      <c r="F4264" s="1" t="str">
        <f>IFERROR(__xludf.DUMMYFUNCTION("""COMPUTED_VALUE"""),"P996")</f>
        <v>P996</v>
      </c>
      <c r="G4264" s="1">
        <f>IFERROR(__xludf.DUMMYFUNCTION("""COMPUTED_VALUE"""),101.0)</f>
        <v>101</v>
      </c>
    </row>
    <row r="4265">
      <c r="A4265" s="1" t="str">
        <f t="shared" si="1"/>
        <v>EN P3229 139</v>
      </c>
      <c r="C4265" s="1" t="str">
        <f t="shared" si="2"/>
        <v>PT P3229</v>
      </c>
      <c r="E4265" s="1" t="str">
        <f>IFERROR(__xludf.DUMMYFUNCTION("SPLIT(A:A,"" "",TRUE,TRUE)"),"EN")</f>
        <v>EN</v>
      </c>
      <c r="F4265" s="1" t="str">
        <f>IFERROR(__xludf.DUMMYFUNCTION("""COMPUTED_VALUE"""),"P3229")</f>
        <v>P3229</v>
      </c>
      <c r="G4265" s="1">
        <f>IFERROR(__xludf.DUMMYFUNCTION("""COMPUTED_VALUE"""),139.0)</f>
        <v>139</v>
      </c>
    </row>
    <row r="4266">
      <c r="A4266" s="1" t="str">
        <f t="shared" si="1"/>
        <v>EN P3773 400</v>
      </c>
      <c r="C4266" s="1" t="str">
        <f t="shared" si="2"/>
        <v>PT P3773</v>
      </c>
      <c r="E4266" s="1" t="str">
        <f>IFERROR(__xludf.DUMMYFUNCTION("SPLIT(A:A,"" "",TRUE,TRUE)"),"EN")</f>
        <v>EN</v>
      </c>
      <c r="F4266" s="1" t="str">
        <f>IFERROR(__xludf.DUMMYFUNCTION("""COMPUTED_VALUE"""),"P3773")</f>
        <v>P3773</v>
      </c>
      <c r="G4266" s="1">
        <f>IFERROR(__xludf.DUMMYFUNCTION("""COMPUTED_VALUE"""),400.0)</f>
        <v>400</v>
      </c>
    </row>
    <row r="4267">
      <c r="A4267" s="1" t="str">
        <f t="shared" si="1"/>
        <v>EN P2267 371</v>
      </c>
      <c r="C4267" s="1" t="str">
        <f t="shared" si="2"/>
        <v>PT P2267</v>
      </c>
      <c r="E4267" s="1" t="str">
        <f>IFERROR(__xludf.DUMMYFUNCTION("SPLIT(A:A,"" "",TRUE,TRUE)"),"EN")</f>
        <v>EN</v>
      </c>
      <c r="F4267" s="1" t="str">
        <f>IFERROR(__xludf.DUMMYFUNCTION("""COMPUTED_VALUE"""),"P2267")</f>
        <v>P2267</v>
      </c>
      <c r="G4267" s="1">
        <f>IFERROR(__xludf.DUMMYFUNCTION("""COMPUTED_VALUE"""),371.0)</f>
        <v>371</v>
      </c>
    </row>
    <row r="4268">
      <c r="A4268" s="1" t="str">
        <f t="shared" si="1"/>
        <v>EN P3834 25</v>
      </c>
      <c r="C4268" s="1" t="str">
        <f t="shared" si="2"/>
        <v>PT P3834</v>
      </c>
      <c r="E4268" s="1" t="str">
        <f>IFERROR(__xludf.DUMMYFUNCTION("SPLIT(A:A,"" "",TRUE,TRUE)"),"EN")</f>
        <v>EN</v>
      </c>
      <c r="F4268" s="1" t="str">
        <f>IFERROR(__xludf.DUMMYFUNCTION("""COMPUTED_VALUE"""),"P3834")</f>
        <v>P3834</v>
      </c>
      <c r="G4268" s="1">
        <f>IFERROR(__xludf.DUMMYFUNCTION("""COMPUTED_VALUE"""),25.0)</f>
        <v>25</v>
      </c>
    </row>
    <row r="4269">
      <c r="A4269" s="1" t="str">
        <f t="shared" si="1"/>
        <v>EN P5979 311</v>
      </c>
      <c r="C4269" s="1" t="str">
        <f t="shared" si="2"/>
        <v>PT P5979</v>
      </c>
      <c r="E4269" s="1" t="str">
        <f>IFERROR(__xludf.DUMMYFUNCTION("SPLIT(A:A,"" "",TRUE,TRUE)"),"EN")</f>
        <v>EN</v>
      </c>
      <c r="F4269" s="1" t="str">
        <f>IFERROR(__xludf.DUMMYFUNCTION("""COMPUTED_VALUE"""),"P5979")</f>
        <v>P5979</v>
      </c>
      <c r="G4269" s="1">
        <f>IFERROR(__xludf.DUMMYFUNCTION("""COMPUTED_VALUE"""),311.0)</f>
        <v>311</v>
      </c>
    </row>
    <row r="4270">
      <c r="A4270" s="1" t="str">
        <f t="shared" si="1"/>
        <v>EN P4799 125</v>
      </c>
      <c r="C4270" s="1" t="str">
        <f t="shared" si="2"/>
        <v>PT P4799</v>
      </c>
      <c r="E4270" s="1" t="str">
        <f>IFERROR(__xludf.DUMMYFUNCTION("SPLIT(A:A,"" "",TRUE,TRUE)"),"EN")</f>
        <v>EN</v>
      </c>
      <c r="F4270" s="1" t="str">
        <f>IFERROR(__xludf.DUMMYFUNCTION("""COMPUTED_VALUE"""),"P4799")</f>
        <v>P4799</v>
      </c>
      <c r="G4270" s="1">
        <f>IFERROR(__xludf.DUMMYFUNCTION("""COMPUTED_VALUE"""),125.0)</f>
        <v>125</v>
      </c>
    </row>
    <row r="4271">
      <c r="A4271" s="1" t="str">
        <f t="shared" si="1"/>
        <v>EN P3821 387</v>
      </c>
      <c r="C4271" s="1" t="str">
        <f t="shared" si="2"/>
        <v>PT P3821</v>
      </c>
      <c r="E4271" s="1" t="str">
        <f>IFERROR(__xludf.DUMMYFUNCTION("SPLIT(A:A,"" "",TRUE,TRUE)"),"EN")</f>
        <v>EN</v>
      </c>
      <c r="F4271" s="1" t="str">
        <f>IFERROR(__xludf.DUMMYFUNCTION("""COMPUTED_VALUE"""),"P3821")</f>
        <v>P3821</v>
      </c>
      <c r="G4271" s="1">
        <f>IFERROR(__xludf.DUMMYFUNCTION("""COMPUTED_VALUE"""),387.0)</f>
        <v>387</v>
      </c>
    </row>
    <row r="4272">
      <c r="A4272" s="1" t="str">
        <f t="shared" si="1"/>
        <v>EN P1227 169</v>
      </c>
      <c r="C4272" s="1" t="str">
        <f t="shared" si="2"/>
        <v>PT P1227</v>
      </c>
      <c r="E4272" s="1" t="str">
        <f>IFERROR(__xludf.DUMMYFUNCTION("SPLIT(A:A,"" "",TRUE,TRUE)"),"EN")</f>
        <v>EN</v>
      </c>
      <c r="F4272" s="1" t="str">
        <f>IFERROR(__xludf.DUMMYFUNCTION("""COMPUTED_VALUE"""),"P1227")</f>
        <v>P1227</v>
      </c>
      <c r="G4272" s="1">
        <f>IFERROR(__xludf.DUMMYFUNCTION("""COMPUTED_VALUE"""),169.0)</f>
        <v>169</v>
      </c>
    </row>
    <row r="4273">
      <c r="A4273" s="1" t="str">
        <f t="shared" si="1"/>
        <v>EN P14 31</v>
      </c>
      <c r="C4273" s="1" t="str">
        <f t="shared" si="2"/>
        <v>PT P14</v>
      </c>
      <c r="E4273" s="1" t="str">
        <f>IFERROR(__xludf.DUMMYFUNCTION("SPLIT(A:A,"" "",TRUE,TRUE)"),"EN")</f>
        <v>EN</v>
      </c>
      <c r="F4273" s="1" t="str">
        <f>IFERROR(__xludf.DUMMYFUNCTION("""COMPUTED_VALUE"""),"P14")</f>
        <v>P14</v>
      </c>
      <c r="G4273" s="1">
        <f>IFERROR(__xludf.DUMMYFUNCTION("""COMPUTED_VALUE"""),31.0)</f>
        <v>31</v>
      </c>
    </row>
    <row r="4274">
      <c r="A4274" s="1" t="str">
        <f t="shared" si="1"/>
        <v>EN P5306 12</v>
      </c>
      <c r="C4274" s="1" t="str">
        <f t="shared" si="2"/>
        <v>PT P5306</v>
      </c>
      <c r="E4274" s="1" t="str">
        <f>IFERROR(__xludf.DUMMYFUNCTION("SPLIT(A:A,"" "",TRUE,TRUE)"),"EN")</f>
        <v>EN</v>
      </c>
      <c r="F4274" s="1" t="str">
        <f>IFERROR(__xludf.DUMMYFUNCTION("""COMPUTED_VALUE"""),"P5306")</f>
        <v>P5306</v>
      </c>
      <c r="G4274" s="1">
        <f>IFERROR(__xludf.DUMMYFUNCTION("""COMPUTED_VALUE"""),12.0)</f>
        <v>12</v>
      </c>
    </row>
    <row r="4275">
      <c r="A4275" s="1" t="str">
        <f t="shared" si="1"/>
        <v>EN P5474 217</v>
      </c>
      <c r="C4275" s="1" t="str">
        <f t="shared" si="2"/>
        <v>PT P5474</v>
      </c>
      <c r="E4275" s="1" t="str">
        <f>IFERROR(__xludf.DUMMYFUNCTION("SPLIT(A:A,"" "",TRUE,TRUE)"),"EN")</f>
        <v>EN</v>
      </c>
      <c r="F4275" s="1" t="str">
        <f>IFERROR(__xludf.DUMMYFUNCTION("""COMPUTED_VALUE"""),"P5474")</f>
        <v>P5474</v>
      </c>
      <c r="G4275" s="1">
        <f>IFERROR(__xludf.DUMMYFUNCTION("""COMPUTED_VALUE"""),217.0)</f>
        <v>217</v>
      </c>
    </row>
    <row r="4276">
      <c r="A4276" s="1" t="str">
        <f t="shared" si="1"/>
        <v>EN P2258 330</v>
      </c>
      <c r="C4276" s="1" t="str">
        <f t="shared" si="2"/>
        <v>PT P2258</v>
      </c>
      <c r="E4276" s="1" t="str">
        <f>IFERROR(__xludf.DUMMYFUNCTION("SPLIT(A:A,"" "",TRUE,TRUE)"),"EN")</f>
        <v>EN</v>
      </c>
      <c r="F4276" s="1" t="str">
        <f>IFERROR(__xludf.DUMMYFUNCTION("""COMPUTED_VALUE"""),"P2258")</f>
        <v>P2258</v>
      </c>
      <c r="G4276" s="1">
        <f>IFERROR(__xludf.DUMMYFUNCTION("""COMPUTED_VALUE"""),330.0)</f>
        <v>330</v>
      </c>
    </row>
    <row r="4277">
      <c r="A4277" s="1" t="str">
        <f t="shared" si="1"/>
        <v>EN P1211 310</v>
      </c>
      <c r="C4277" s="1" t="str">
        <f t="shared" si="2"/>
        <v>PT P1211</v>
      </c>
      <c r="E4277" s="1" t="str">
        <f>IFERROR(__xludf.DUMMYFUNCTION("SPLIT(A:A,"" "",TRUE,TRUE)"),"EN")</f>
        <v>EN</v>
      </c>
      <c r="F4277" s="1" t="str">
        <f>IFERROR(__xludf.DUMMYFUNCTION("""COMPUTED_VALUE"""),"P1211")</f>
        <v>P1211</v>
      </c>
      <c r="G4277" s="1">
        <f>IFERROR(__xludf.DUMMYFUNCTION("""COMPUTED_VALUE"""),310.0)</f>
        <v>310</v>
      </c>
    </row>
    <row r="4278">
      <c r="A4278" s="1" t="str">
        <f t="shared" si="1"/>
        <v>EN P1581 376</v>
      </c>
      <c r="C4278" s="1" t="str">
        <f t="shared" si="2"/>
        <v>PT P1581</v>
      </c>
      <c r="E4278" s="1" t="str">
        <f>IFERROR(__xludf.DUMMYFUNCTION("SPLIT(A:A,"" "",TRUE,TRUE)"),"EN")</f>
        <v>EN</v>
      </c>
      <c r="F4278" s="1" t="str">
        <f>IFERROR(__xludf.DUMMYFUNCTION("""COMPUTED_VALUE"""),"P1581")</f>
        <v>P1581</v>
      </c>
      <c r="G4278" s="1">
        <f>IFERROR(__xludf.DUMMYFUNCTION("""COMPUTED_VALUE"""),376.0)</f>
        <v>376</v>
      </c>
    </row>
    <row r="4279">
      <c r="A4279" s="1" t="str">
        <f t="shared" si="1"/>
        <v>EN P3341 134</v>
      </c>
      <c r="C4279" s="1" t="str">
        <f t="shared" si="2"/>
        <v>PT P3341</v>
      </c>
      <c r="E4279" s="1" t="str">
        <f>IFERROR(__xludf.DUMMYFUNCTION("SPLIT(A:A,"" "",TRUE,TRUE)"),"EN")</f>
        <v>EN</v>
      </c>
      <c r="F4279" s="1" t="str">
        <f>IFERROR(__xludf.DUMMYFUNCTION("""COMPUTED_VALUE"""),"P3341")</f>
        <v>P3341</v>
      </c>
      <c r="G4279" s="1">
        <f>IFERROR(__xludf.DUMMYFUNCTION("""COMPUTED_VALUE"""),134.0)</f>
        <v>134</v>
      </c>
    </row>
    <row r="4280">
      <c r="A4280" s="1" t="str">
        <f t="shared" si="1"/>
        <v>EN P3255 194</v>
      </c>
      <c r="C4280" s="1" t="str">
        <f t="shared" si="2"/>
        <v>PT P3255</v>
      </c>
      <c r="E4280" s="1" t="str">
        <f>IFERROR(__xludf.DUMMYFUNCTION("SPLIT(A:A,"" "",TRUE,TRUE)"),"EN")</f>
        <v>EN</v>
      </c>
      <c r="F4280" s="1" t="str">
        <f>IFERROR(__xludf.DUMMYFUNCTION("""COMPUTED_VALUE"""),"P3255")</f>
        <v>P3255</v>
      </c>
      <c r="G4280" s="1">
        <f>IFERROR(__xludf.DUMMYFUNCTION("""COMPUTED_VALUE"""),194.0)</f>
        <v>194</v>
      </c>
    </row>
    <row r="4281">
      <c r="A4281" s="1" t="str">
        <f t="shared" si="1"/>
        <v>EN P4490 78</v>
      </c>
      <c r="C4281" s="1" t="str">
        <f t="shared" si="2"/>
        <v>PT P4490</v>
      </c>
      <c r="E4281" s="1" t="str">
        <f>IFERROR(__xludf.DUMMYFUNCTION("SPLIT(A:A,"" "",TRUE,TRUE)"),"EN")</f>
        <v>EN</v>
      </c>
      <c r="F4281" s="1" t="str">
        <f>IFERROR(__xludf.DUMMYFUNCTION("""COMPUTED_VALUE"""),"P4490")</f>
        <v>P4490</v>
      </c>
      <c r="G4281" s="1">
        <f>IFERROR(__xludf.DUMMYFUNCTION("""COMPUTED_VALUE"""),78.0)</f>
        <v>78</v>
      </c>
    </row>
    <row r="4282">
      <c r="A4282" s="1" t="str">
        <f t="shared" si="1"/>
        <v>EN P2729 15</v>
      </c>
      <c r="C4282" s="1" t="str">
        <f t="shared" si="2"/>
        <v>PT P2729</v>
      </c>
      <c r="E4282" s="1" t="str">
        <f>IFERROR(__xludf.DUMMYFUNCTION("SPLIT(A:A,"" "",TRUE,TRUE)"),"EN")</f>
        <v>EN</v>
      </c>
      <c r="F4282" s="1" t="str">
        <f>IFERROR(__xludf.DUMMYFUNCTION("""COMPUTED_VALUE"""),"P2729")</f>
        <v>P2729</v>
      </c>
      <c r="G4282" s="1">
        <f>IFERROR(__xludf.DUMMYFUNCTION("""COMPUTED_VALUE"""),15.0)</f>
        <v>15</v>
      </c>
    </row>
    <row r="4283">
      <c r="A4283" s="1" t="str">
        <f t="shared" si="1"/>
        <v>EN P4635 234</v>
      </c>
      <c r="C4283" s="1" t="str">
        <f t="shared" si="2"/>
        <v>PT P4635</v>
      </c>
      <c r="E4283" s="1" t="str">
        <f>IFERROR(__xludf.DUMMYFUNCTION("SPLIT(A:A,"" "",TRUE,TRUE)"),"EN")</f>
        <v>EN</v>
      </c>
      <c r="F4283" s="1" t="str">
        <f>IFERROR(__xludf.DUMMYFUNCTION("""COMPUTED_VALUE"""),"P4635")</f>
        <v>P4635</v>
      </c>
      <c r="G4283" s="1">
        <f>IFERROR(__xludf.DUMMYFUNCTION("""COMPUTED_VALUE"""),234.0)</f>
        <v>234</v>
      </c>
    </row>
    <row r="4284">
      <c r="A4284" s="1" t="str">
        <f t="shared" si="1"/>
        <v>EN P5910 190</v>
      </c>
      <c r="C4284" s="1" t="str">
        <f t="shared" si="2"/>
        <v>PT P5910</v>
      </c>
      <c r="E4284" s="1" t="str">
        <f>IFERROR(__xludf.DUMMYFUNCTION("SPLIT(A:A,"" "",TRUE,TRUE)"),"EN")</f>
        <v>EN</v>
      </c>
      <c r="F4284" s="1" t="str">
        <f>IFERROR(__xludf.DUMMYFUNCTION("""COMPUTED_VALUE"""),"P5910")</f>
        <v>P5910</v>
      </c>
      <c r="G4284" s="1">
        <f>IFERROR(__xludf.DUMMYFUNCTION("""COMPUTED_VALUE"""),190.0)</f>
        <v>190</v>
      </c>
    </row>
    <row r="4285">
      <c r="A4285" s="1" t="str">
        <f t="shared" si="1"/>
        <v>EN P4403 305</v>
      </c>
      <c r="C4285" s="1" t="str">
        <f t="shared" si="2"/>
        <v>PT P4403</v>
      </c>
      <c r="E4285" s="1" t="str">
        <f>IFERROR(__xludf.DUMMYFUNCTION("SPLIT(A:A,"" "",TRUE,TRUE)"),"EN")</f>
        <v>EN</v>
      </c>
      <c r="F4285" s="1" t="str">
        <f>IFERROR(__xludf.DUMMYFUNCTION("""COMPUTED_VALUE"""),"P4403")</f>
        <v>P4403</v>
      </c>
      <c r="G4285" s="1">
        <f>IFERROR(__xludf.DUMMYFUNCTION("""COMPUTED_VALUE"""),305.0)</f>
        <v>305</v>
      </c>
    </row>
    <row r="4286">
      <c r="A4286" s="1" t="str">
        <f t="shared" si="1"/>
        <v>EN P3397 202</v>
      </c>
      <c r="C4286" s="1" t="str">
        <f t="shared" si="2"/>
        <v>PT P3397</v>
      </c>
      <c r="E4286" s="1" t="str">
        <f>IFERROR(__xludf.DUMMYFUNCTION("SPLIT(A:A,"" "",TRUE,TRUE)"),"EN")</f>
        <v>EN</v>
      </c>
      <c r="F4286" s="1" t="str">
        <f>IFERROR(__xludf.DUMMYFUNCTION("""COMPUTED_VALUE"""),"P3397")</f>
        <v>P3397</v>
      </c>
      <c r="G4286" s="1">
        <f>IFERROR(__xludf.DUMMYFUNCTION("""COMPUTED_VALUE"""),202.0)</f>
        <v>202</v>
      </c>
    </row>
    <row r="4287">
      <c r="A4287" s="1" t="str">
        <f t="shared" si="1"/>
        <v>EN P5536 238</v>
      </c>
      <c r="C4287" s="1" t="str">
        <f t="shared" si="2"/>
        <v>PT P5536</v>
      </c>
      <c r="E4287" s="1" t="str">
        <f>IFERROR(__xludf.DUMMYFUNCTION("SPLIT(A:A,"" "",TRUE,TRUE)"),"EN")</f>
        <v>EN</v>
      </c>
      <c r="F4287" s="1" t="str">
        <f>IFERROR(__xludf.DUMMYFUNCTION("""COMPUTED_VALUE"""),"P5536")</f>
        <v>P5536</v>
      </c>
      <c r="G4287" s="1">
        <f>IFERROR(__xludf.DUMMYFUNCTION("""COMPUTED_VALUE"""),238.0)</f>
        <v>238</v>
      </c>
    </row>
    <row r="4288">
      <c r="A4288" s="1" t="str">
        <f t="shared" si="1"/>
        <v>EN P4014 387</v>
      </c>
      <c r="C4288" s="1" t="str">
        <f t="shared" si="2"/>
        <v>PT P4014</v>
      </c>
      <c r="E4288" s="1" t="str">
        <f>IFERROR(__xludf.DUMMYFUNCTION("SPLIT(A:A,"" "",TRUE,TRUE)"),"EN")</f>
        <v>EN</v>
      </c>
      <c r="F4288" s="1" t="str">
        <f>IFERROR(__xludf.DUMMYFUNCTION("""COMPUTED_VALUE"""),"P4014")</f>
        <v>P4014</v>
      </c>
      <c r="G4288" s="1">
        <f>IFERROR(__xludf.DUMMYFUNCTION("""COMPUTED_VALUE"""),387.0)</f>
        <v>387</v>
      </c>
    </row>
    <row r="4289">
      <c r="A4289" s="1" t="str">
        <f t="shared" si="1"/>
        <v>EN P2528 261</v>
      </c>
      <c r="C4289" s="1" t="str">
        <f t="shared" si="2"/>
        <v>PT P2528</v>
      </c>
      <c r="E4289" s="1" t="str">
        <f>IFERROR(__xludf.DUMMYFUNCTION("SPLIT(A:A,"" "",TRUE,TRUE)"),"EN")</f>
        <v>EN</v>
      </c>
      <c r="F4289" s="1" t="str">
        <f>IFERROR(__xludf.DUMMYFUNCTION("""COMPUTED_VALUE"""),"P2528")</f>
        <v>P2528</v>
      </c>
      <c r="G4289" s="1">
        <f>IFERROR(__xludf.DUMMYFUNCTION("""COMPUTED_VALUE"""),261.0)</f>
        <v>261</v>
      </c>
    </row>
    <row r="4290">
      <c r="A4290" s="1" t="str">
        <f t="shared" si="1"/>
        <v>EN P5094 372</v>
      </c>
      <c r="C4290" s="1" t="str">
        <f t="shared" si="2"/>
        <v>PT P5094</v>
      </c>
      <c r="E4290" s="1" t="str">
        <f>IFERROR(__xludf.DUMMYFUNCTION("SPLIT(A:A,"" "",TRUE,TRUE)"),"EN")</f>
        <v>EN</v>
      </c>
      <c r="F4290" s="1" t="str">
        <f>IFERROR(__xludf.DUMMYFUNCTION("""COMPUTED_VALUE"""),"P5094")</f>
        <v>P5094</v>
      </c>
      <c r="G4290" s="1">
        <f>IFERROR(__xludf.DUMMYFUNCTION("""COMPUTED_VALUE"""),372.0)</f>
        <v>372</v>
      </c>
    </row>
    <row r="4291">
      <c r="A4291" s="1" t="str">
        <f t="shared" si="1"/>
        <v>EN P4541 103</v>
      </c>
      <c r="C4291" s="1" t="str">
        <f t="shared" si="2"/>
        <v>PT P4541</v>
      </c>
      <c r="E4291" s="1" t="str">
        <f>IFERROR(__xludf.DUMMYFUNCTION("SPLIT(A:A,"" "",TRUE,TRUE)"),"EN")</f>
        <v>EN</v>
      </c>
      <c r="F4291" s="1" t="str">
        <f>IFERROR(__xludf.DUMMYFUNCTION("""COMPUTED_VALUE"""),"P4541")</f>
        <v>P4541</v>
      </c>
      <c r="G4291" s="1">
        <f>IFERROR(__xludf.DUMMYFUNCTION("""COMPUTED_VALUE"""),103.0)</f>
        <v>103</v>
      </c>
    </row>
    <row r="4292">
      <c r="A4292" s="1" t="str">
        <f t="shared" si="1"/>
        <v>EN P3131 170</v>
      </c>
      <c r="C4292" s="1" t="str">
        <f t="shared" si="2"/>
        <v>PT P3131</v>
      </c>
      <c r="E4292" s="1" t="str">
        <f>IFERROR(__xludf.DUMMYFUNCTION("SPLIT(A:A,"" "",TRUE,TRUE)"),"EN")</f>
        <v>EN</v>
      </c>
      <c r="F4292" s="1" t="str">
        <f>IFERROR(__xludf.DUMMYFUNCTION("""COMPUTED_VALUE"""),"P3131")</f>
        <v>P3131</v>
      </c>
      <c r="G4292" s="1">
        <f>IFERROR(__xludf.DUMMYFUNCTION("""COMPUTED_VALUE"""),170.0)</f>
        <v>170</v>
      </c>
    </row>
    <row r="4293">
      <c r="A4293" s="1" t="str">
        <f t="shared" si="1"/>
        <v>EN P3379 273</v>
      </c>
      <c r="C4293" s="1" t="str">
        <f t="shared" si="2"/>
        <v>PT P3379</v>
      </c>
      <c r="E4293" s="1" t="str">
        <f>IFERROR(__xludf.DUMMYFUNCTION("SPLIT(A:A,"" "",TRUE,TRUE)"),"EN")</f>
        <v>EN</v>
      </c>
      <c r="F4293" s="1" t="str">
        <f>IFERROR(__xludf.DUMMYFUNCTION("""COMPUTED_VALUE"""),"P3379")</f>
        <v>P3379</v>
      </c>
      <c r="G4293" s="1">
        <f>IFERROR(__xludf.DUMMYFUNCTION("""COMPUTED_VALUE"""),273.0)</f>
        <v>273</v>
      </c>
    </row>
    <row r="4294">
      <c r="A4294" s="1" t="str">
        <f t="shared" si="1"/>
        <v>EN P1194 287</v>
      </c>
      <c r="C4294" s="1" t="str">
        <f t="shared" si="2"/>
        <v>PT P1194</v>
      </c>
      <c r="E4294" s="1" t="str">
        <f>IFERROR(__xludf.DUMMYFUNCTION("SPLIT(A:A,"" "",TRUE,TRUE)"),"EN")</f>
        <v>EN</v>
      </c>
      <c r="F4294" s="1" t="str">
        <f>IFERROR(__xludf.DUMMYFUNCTION("""COMPUTED_VALUE"""),"P1194")</f>
        <v>P1194</v>
      </c>
      <c r="G4294" s="1">
        <f>IFERROR(__xludf.DUMMYFUNCTION("""COMPUTED_VALUE"""),287.0)</f>
        <v>287</v>
      </c>
    </row>
    <row r="4295">
      <c r="A4295" s="1" t="str">
        <f t="shared" si="1"/>
        <v>EN P5738 238</v>
      </c>
      <c r="C4295" s="1" t="str">
        <f t="shared" si="2"/>
        <v>PT P5738</v>
      </c>
      <c r="E4295" s="1" t="str">
        <f>IFERROR(__xludf.DUMMYFUNCTION("SPLIT(A:A,"" "",TRUE,TRUE)"),"EN")</f>
        <v>EN</v>
      </c>
      <c r="F4295" s="1" t="str">
        <f>IFERROR(__xludf.DUMMYFUNCTION("""COMPUTED_VALUE"""),"P5738")</f>
        <v>P5738</v>
      </c>
      <c r="G4295" s="1">
        <f>IFERROR(__xludf.DUMMYFUNCTION("""COMPUTED_VALUE"""),238.0)</f>
        <v>238</v>
      </c>
    </row>
    <row r="4296">
      <c r="A4296" s="1" t="str">
        <f t="shared" si="1"/>
        <v>EN P1066 312</v>
      </c>
      <c r="C4296" s="1" t="str">
        <f t="shared" si="2"/>
        <v>PT P1066</v>
      </c>
      <c r="E4296" s="1" t="str">
        <f>IFERROR(__xludf.DUMMYFUNCTION("SPLIT(A:A,"" "",TRUE,TRUE)"),"EN")</f>
        <v>EN</v>
      </c>
      <c r="F4296" s="1" t="str">
        <f>IFERROR(__xludf.DUMMYFUNCTION("""COMPUTED_VALUE"""),"P1066")</f>
        <v>P1066</v>
      </c>
      <c r="G4296" s="1">
        <f>IFERROR(__xludf.DUMMYFUNCTION("""COMPUTED_VALUE"""),312.0)</f>
        <v>312</v>
      </c>
    </row>
    <row r="4297">
      <c r="A4297" s="1" t="str">
        <f t="shared" si="1"/>
        <v>EN P2045 231</v>
      </c>
      <c r="C4297" s="1" t="str">
        <f t="shared" si="2"/>
        <v>PT P2045</v>
      </c>
      <c r="E4297" s="1" t="str">
        <f>IFERROR(__xludf.DUMMYFUNCTION("SPLIT(A:A,"" "",TRUE,TRUE)"),"EN")</f>
        <v>EN</v>
      </c>
      <c r="F4297" s="1" t="str">
        <f>IFERROR(__xludf.DUMMYFUNCTION("""COMPUTED_VALUE"""),"P2045")</f>
        <v>P2045</v>
      </c>
      <c r="G4297" s="1">
        <f>IFERROR(__xludf.DUMMYFUNCTION("""COMPUTED_VALUE"""),231.0)</f>
        <v>231</v>
      </c>
    </row>
    <row r="4298">
      <c r="A4298" s="1" t="str">
        <f t="shared" si="1"/>
        <v>EN P4191 352</v>
      </c>
      <c r="C4298" s="1" t="str">
        <f t="shared" si="2"/>
        <v>PT P4191</v>
      </c>
      <c r="E4298" s="1" t="str">
        <f>IFERROR(__xludf.DUMMYFUNCTION("SPLIT(A:A,"" "",TRUE,TRUE)"),"EN")</f>
        <v>EN</v>
      </c>
      <c r="F4298" s="1" t="str">
        <f>IFERROR(__xludf.DUMMYFUNCTION("""COMPUTED_VALUE"""),"P4191")</f>
        <v>P4191</v>
      </c>
      <c r="G4298" s="1">
        <f>IFERROR(__xludf.DUMMYFUNCTION("""COMPUTED_VALUE"""),352.0)</f>
        <v>352</v>
      </c>
    </row>
    <row r="4299">
      <c r="A4299" s="1" t="str">
        <f t="shared" si="1"/>
        <v>EN P3981 235</v>
      </c>
      <c r="C4299" s="1" t="str">
        <f t="shared" si="2"/>
        <v>PT P3981</v>
      </c>
      <c r="E4299" s="1" t="str">
        <f>IFERROR(__xludf.DUMMYFUNCTION("SPLIT(A:A,"" "",TRUE,TRUE)"),"EN")</f>
        <v>EN</v>
      </c>
      <c r="F4299" s="1" t="str">
        <f>IFERROR(__xludf.DUMMYFUNCTION("""COMPUTED_VALUE"""),"P3981")</f>
        <v>P3981</v>
      </c>
      <c r="G4299" s="1">
        <f>IFERROR(__xludf.DUMMYFUNCTION("""COMPUTED_VALUE"""),235.0)</f>
        <v>235</v>
      </c>
    </row>
    <row r="4300">
      <c r="A4300" s="1" t="str">
        <f t="shared" si="1"/>
        <v>EN P2446 375</v>
      </c>
      <c r="C4300" s="1" t="str">
        <f t="shared" si="2"/>
        <v>PT P2446</v>
      </c>
      <c r="E4300" s="1" t="str">
        <f>IFERROR(__xludf.DUMMYFUNCTION("SPLIT(A:A,"" "",TRUE,TRUE)"),"EN")</f>
        <v>EN</v>
      </c>
      <c r="F4300" s="1" t="str">
        <f>IFERROR(__xludf.DUMMYFUNCTION("""COMPUTED_VALUE"""),"P2446")</f>
        <v>P2446</v>
      </c>
      <c r="G4300" s="1">
        <f>IFERROR(__xludf.DUMMYFUNCTION("""COMPUTED_VALUE"""),375.0)</f>
        <v>375</v>
      </c>
    </row>
    <row r="4301">
      <c r="A4301" s="1" t="str">
        <f t="shared" si="1"/>
        <v>EN P4262 392</v>
      </c>
      <c r="C4301" s="1" t="str">
        <f t="shared" si="2"/>
        <v>PT P4262</v>
      </c>
      <c r="E4301" s="1" t="str">
        <f>IFERROR(__xludf.DUMMYFUNCTION("SPLIT(A:A,"" "",TRUE,TRUE)"),"EN")</f>
        <v>EN</v>
      </c>
      <c r="F4301" s="1" t="str">
        <f>IFERROR(__xludf.DUMMYFUNCTION("""COMPUTED_VALUE"""),"P4262")</f>
        <v>P4262</v>
      </c>
      <c r="G4301" s="1">
        <f>IFERROR(__xludf.DUMMYFUNCTION("""COMPUTED_VALUE"""),392.0)</f>
        <v>392</v>
      </c>
    </row>
    <row r="4302">
      <c r="A4302" s="1" t="str">
        <f t="shared" si="1"/>
        <v>EN P3314 258</v>
      </c>
      <c r="C4302" s="1" t="str">
        <f t="shared" si="2"/>
        <v>PT P3314</v>
      </c>
      <c r="E4302" s="1" t="str">
        <f>IFERROR(__xludf.DUMMYFUNCTION("SPLIT(A:A,"" "",TRUE,TRUE)"),"EN")</f>
        <v>EN</v>
      </c>
      <c r="F4302" s="1" t="str">
        <f>IFERROR(__xludf.DUMMYFUNCTION("""COMPUTED_VALUE"""),"P3314")</f>
        <v>P3314</v>
      </c>
      <c r="G4302" s="1">
        <f>IFERROR(__xludf.DUMMYFUNCTION("""COMPUTED_VALUE"""),258.0)</f>
        <v>258</v>
      </c>
    </row>
    <row r="4303">
      <c r="A4303" s="1" t="str">
        <f t="shared" si="1"/>
        <v>EN P5416 314</v>
      </c>
      <c r="C4303" s="1" t="str">
        <f t="shared" si="2"/>
        <v>PT P5416</v>
      </c>
      <c r="E4303" s="1" t="str">
        <f>IFERROR(__xludf.DUMMYFUNCTION("SPLIT(A:A,"" "",TRUE,TRUE)"),"EN")</f>
        <v>EN</v>
      </c>
      <c r="F4303" s="1" t="str">
        <f>IFERROR(__xludf.DUMMYFUNCTION("""COMPUTED_VALUE"""),"P5416")</f>
        <v>P5416</v>
      </c>
      <c r="G4303" s="1">
        <f>IFERROR(__xludf.DUMMYFUNCTION("""COMPUTED_VALUE"""),314.0)</f>
        <v>314</v>
      </c>
    </row>
    <row r="4304">
      <c r="A4304" s="1" t="str">
        <f t="shared" si="1"/>
        <v>EN P4256 64</v>
      </c>
      <c r="C4304" s="1" t="str">
        <f t="shared" si="2"/>
        <v>PT P4256</v>
      </c>
      <c r="E4304" s="1" t="str">
        <f>IFERROR(__xludf.DUMMYFUNCTION("SPLIT(A:A,"" "",TRUE,TRUE)"),"EN")</f>
        <v>EN</v>
      </c>
      <c r="F4304" s="1" t="str">
        <f>IFERROR(__xludf.DUMMYFUNCTION("""COMPUTED_VALUE"""),"P4256")</f>
        <v>P4256</v>
      </c>
      <c r="G4304" s="1">
        <f>IFERROR(__xludf.DUMMYFUNCTION("""COMPUTED_VALUE"""),64.0)</f>
        <v>64</v>
      </c>
    </row>
    <row r="4305">
      <c r="A4305" s="1" t="str">
        <f t="shared" si="1"/>
        <v>EN P1137 337</v>
      </c>
      <c r="C4305" s="1" t="str">
        <f t="shared" si="2"/>
        <v>PT P1137</v>
      </c>
      <c r="E4305" s="1" t="str">
        <f>IFERROR(__xludf.DUMMYFUNCTION("SPLIT(A:A,"" "",TRUE,TRUE)"),"EN")</f>
        <v>EN</v>
      </c>
      <c r="F4305" s="1" t="str">
        <f>IFERROR(__xludf.DUMMYFUNCTION("""COMPUTED_VALUE"""),"P1137")</f>
        <v>P1137</v>
      </c>
      <c r="G4305" s="1">
        <f>IFERROR(__xludf.DUMMYFUNCTION("""COMPUTED_VALUE"""),337.0)</f>
        <v>337</v>
      </c>
    </row>
    <row r="4306">
      <c r="A4306" s="1" t="str">
        <f t="shared" si="1"/>
        <v>EN P77 226</v>
      </c>
      <c r="C4306" s="1" t="str">
        <f t="shared" si="2"/>
        <v>PT P77</v>
      </c>
      <c r="E4306" s="1" t="str">
        <f>IFERROR(__xludf.DUMMYFUNCTION("SPLIT(A:A,"" "",TRUE,TRUE)"),"EN")</f>
        <v>EN</v>
      </c>
      <c r="F4306" s="1" t="str">
        <f>IFERROR(__xludf.DUMMYFUNCTION("""COMPUTED_VALUE"""),"P77")</f>
        <v>P77</v>
      </c>
      <c r="G4306" s="1">
        <f>IFERROR(__xludf.DUMMYFUNCTION("""COMPUTED_VALUE"""),226.0)</f>
        <v>226</v>
      </c>
    </row>
    <row r="4307">
      <c r="A4307" s="1" t="str">
        <f t="shared" si="1"/>
        <v>EN P334 173</v>
      </c>
      <c r="C4307" s="1" t="str">
        <f t="shared" si="2"/>
        <v>PT P334</v>
      </c>
      <c r="E4307" s="1" t="str">
        <f>IFERROR(__xludf.DUMMYFUNCTION("SPLIT(A:A,"" "",TRUE,TRUE)"),"EN")</f>
        <v>EN</v>
      </c>
      <c r="F4307" s="1" t="str">
        <f>IFERROR(__xludf.DUMMYFUNCTION("""COMPUTED_VALUE"""),"P334")</f>
        <v>P334</v>
      </c>
      <c r="G4307" s="1">
        <f>IFERROR(__xludf.DUMMYFUNCTION("""COMPUTED_VALUE"""),173.0)</f>
        <v>173</v>
      </c>
    </row>
    <row r="4308">
      <c r="A4308" s="1" t="str">
        <f t="shared" si="1"/>
        <v>EN P4668 61</v>
      </c>
      <c r="C4308" s="1" t="str">
        <f t="shared" si="2"/>
        <v>PT P4668</v>
      </c>
      <c r="E4308" s="1" t="str">
        <f>IFERROR(__xludf.DUMMYFUNCTION("SPLIT(A:A,"" "",TRUE,TRUE)"),"EN")</f>
        <v>EN</v>
      </c>
      <c r="F4308" s="1" t="str">
        <f>IFERROR(__xludf.DUMMYFUNCTION("""COMPUTED_VALUE"""),"P4668")</f>
        <v>P4668</v>
      </c>
      <c r="G4308" s="1">
        <f>IFERROR(__xludf.DUMMYFUNCTION("""COMPUTED_VALUE"""),61.0)</f>
        <v>61</v>
      </c>
    </row>
    <row r="4309">
      <c r="A4309" s="1" t="str">
        <f t="shared" si="1"/>
        <v>EN P2235 24</v>
      </c>
      <c r="C4309" s="1" t="str">
        <f t="shared" si="2"/>
        <v>PT P2235</v>
      </c>
      <c r="E4309" s="1" t="str">
        <f>IFERROR(__xludf.DUMMYFUNCTION("SPLIT(A:A,"" "",TRUE,TRUE)"),"EN")</f>
        <v>EN</v>
      </c>
      <c r="F4309" s="1" t="str">
        <f>IFERROR(__xludf.DUMMYFUNCTION("""COMPUTED_VALUE"""),"P2235")</f>
        <v>P2235</v>
      </c>
      <c r="G4309" s="1">
        <f>IFERROR(__xludf.DUMMYFUNCTION("""COMPUTED_VALUE"""),24.0)</f>
        <v>24</v>
      </c>
    </row>
    <row r="4310">
      <c r="A4310" s="1" t="str">
        <f t="shared" si="1"/>
        <v>EN P845 36</v>
      </c>
      <c r="C4310" s="1" t="str">
        <f t="shared" si="2"/>
        <v>PT P845</v>
      </c>
      <c r="E4310" s="1" t="str">
        <f>IFERROR(__xludf.DUMMYFUNCTION("SPLIT(A:A,"" "",TRUE,TRUE)"),"EN")</f>
        <v>EN</v>
      </c>
      <c r="F4310" s="1" t="str">
        <f>IFERROR(__xludf.DUMMYFUNCTION("""COMPUTED_VALUE"""),"P845")</f>
        <v>P845</v>
      </c>
      <c r="G4310" s="1">
        <f>IFERROR(__xludf.DUMMYFUNCTION("""COMPUTED_VALUE"""),36.0)</f>
        <v>36</v>
      </c>
    </row>
    <row r="4311">
      <c r="A4311" s="1" t="str">
        <f t="shared" si="1"/>
        <v>EN P4788 62</v>
      </c>
      <c r="C4311" s="1" t="str">
        <f t="shared" si="2"/>
        <v>PT P4788</v>
      </c>
      <c r="E4311" s="1" t="str">
        <f>IFERROR(__xludf.DUMMYFUNCTION("SPLIT(A:A,"" "",TRUE,TRUE)"),"EN")</f>
        <v>EN</v>
      </c>
      <c r="F4311" s="1" t="str">
        <f>IFERROR(__xludf.DUMMYFUNCTION("""COMPUTED_VALUE"""),"P4788")</f>
        <v>P4788</v>
      </c>
      <c r="G4311" s="1">
        <f>IFERROR(__xludf.DUMMYFUNCTION("""COMPUTED_VALUE"""),62.0)</f>
        <v>62</v>
      </c>
    </row>
    <row r="4312">
      <c r="A4312" s="1" t="str">
        <f t="shared" si="1"/>
        <v>EN P5003 363</v>
      </c>
      <c r="C4312" s="1" t="str">
        <f t="shared" si="2"/>
        <v>PT P5003</v>
      </c>
      <c r="E4312" s="1" t="str">
        <f>IFERROR(__xludf.DUMMYFUNCTION("SPLIT(A:A,"" "",TRUE,TRUE)"),"EN")</f>
        <v>EN</v>
      </c>
      <c r="F4312" s="1" t="str">
        <f>IFERROR(__xludf.DUMMYFUNCTION("""COMPUTED_VALUE"""),"P5003")</f>
        <v>P5003</v>
      </c>
      <c r="G4312" s="1">
        <f>IFERROR(__xludf.DUMMYFUNCTION("""COMPUTED_VALUE"""),363.0)</f>
        <v>363</v>
      </c>
    </row>
    <row r="4313">
      <c r="A4313" s="1" t="str">
        <f t="shared" si="1"/>
        <v>EN P4229 202</v>
      </c>
      <c r="C4313" s="1" t="str">
        <f t="shared" si="2"/>
        <v>PT P4229</v>
      </c>
      <c r="E4313" s="1" t="str">
        <f>IFERROR(__xludf.DUMMYFUNCTION("SPLIT(A:A,"" "",TRUE,TRUE)"),"EN")</f>
        <v>EN</v>
      </c>
      <c r="F4313" s="1" t="str">
        <f>IFERROR(__xludf.DUMMYFUNCTION("""COMPUTED_VALUE"""),"P4229")</f>
        <v>P4229</v>
      </c>
      <c r="G4313" s="1">
        <f>IFERROR(__xludf.DUMMYFUNCTION("""COMPUTED_VALUE"""),202.0)</f>
        <v>202</v>
      </c>
    </row>
    <row r="4314">
      <c r="A4314" s="1" t="str">
        <f t="shared" si="1"/>
        <v>EN P3013 313</v>
      </c>
      <c r="C4314" s="1" t="str">
        <f t="shared" si="2"/>
        <v>PT P3013</v>
      </c>
      <c r="E4314" s="1" t="str">
        <f>IFERROR(__xludf.DUMMYFUNCTION("SPLIT(A:A,"" "",TRUE,TRUE)"),"EN")</f>
        <v>EN</v>
      </c>
      <c r="F4314" s="1" t="str">
        <f>IFERROR(__xludf.DUMMYFUNCTION("""COMPUTED_VALUE"""),"P3013")</f>
        <v>P3013</v>
      </c>
      <c r="G4314" s="1">
        <f>IFERROR(__xludf.DUMMYFUNCTION("""COMPUTED_VALUE"""),313.0)</f>
        <v>313</v>
      </c>
    </row>
    <row r="4315">
      <c r="A4315" s="1" t="str">
        <f t="shared" si="1"/>
        <v>EN P957 171</v>
      </c>
      <c r="C4315" s="1" t="str">
        <f t="shared" si="2"/>
        <v>PT P957</v>
      </c>
      <c r="E4315" s="1" t="str">
        <f>IFERROR(__xludf.DUMMYFUNCTION("SPLIT(A:A,"" "",TRUE,TRUE)"),"EN")</f>
        <v>EN</v>
      </c>
      <c r="F4315" s="1" t="str">
        <f>IFERROR(__xludf.DUMMYFUNCTION("""COMPUTED_VALUE"""),"P957")</f>
        <v>P957</v>
      </c>
      <c r="G4315" s="1">
        <f>IFERROR(__xludf.DUMMYFUNCTION("""COMPUTED_VALUE"""),171.0)</f>
        <v>171</v>
      </c>
    </row>
    <row r="4316">
      <c r="A4316" s="1" t="str">
        <f t="shared" si="1"/>
        <v>EN P142 258</v>
      </c>
      <c r="C4316" s="1" t="str">
        <f t="shared" si="2"/>
        <v>PT P142</v>
      </c>
      <c r="E4316" s="1" t="str">
        <f>IFERROR(__xludf.DUMMYFUNCTION("SPLIT(A:A,"" "",TRUE,TRUE)"),"EN")</f>
        <v>EN</v>
      </c>
      <c r="F4316" s="1" t="str">
        <f>IFERROR(__xludf.DUMMYFUNCTION("""COMPUTED_VALUE"""),"P142")</f>
        <v>P142</v>
      </c>
      <c r="G4316" s="1">
        <f>IFERROR(__xludf.DUMMYFUNCTION("""COMPUTED_VALUE"""),258.0)</f>
        <v>258</v>
      </c>
    </row>
    <row r="4317">
      <c r="A4317" s="1" t="str">
        <f t="shared" si="1"/>
        <v>EN P1837 325</v>
      </c>
      <c r="C4317" s="1" t="str">
        <f t="shared" si="2"/>
        <v>PT P1837</v>
      </c>
      <c r="E4317" s="1" t="str">
        <f>IFERROR(__xludf.DUMMYFUNCTION("SPLIT(A:A,"" "",TRUE,TRUE)"),"EN")</f>
        <v>EN</v>
      </c>
      <c r="F4317" s="1" t="str">
        <f>IFERROR(__xludf.DUMMYFUNCTION("""COMPUTED_VALUE"""),"P1837")</f>
        <v>P1837</v>
      </c>
      <c r="G4317" s="1">
        <f>IFERROR(__xludf.DUMMYFUNCTION("""COMPUTED_VALUE"""),325.0)</f>
        <v>325</v>
      </c>
    </row>
    <row r="4318">
      <c r="A4318" s="1" t="str">
        <f t="shared" si="1"/>
        <v>EN P877 243</v>
      </c>
      <c r="C4318" s="1" t="str">
        <f t="shared" si="2"/>
        <v>PT P877</v>
      </c>
      <c r="E4318" s="1" t="str">
        <f>IFERROR(__xludf.DUMMYFUNCTION("SPLIT(A:A,"" "",TRUE,TRUE)"),"EN")</f>
        <v>EN</v>
      </c>
      <c r="F4318" s="1" t="str">
        <f>IFERROR(__xludf.DUMMYFUNCTION("""COMPUTED_VALUE"""),"P877")</f>
        <v>P877</v>
      </c>
      <c r="G4318" s="1">
        <f>IFERROR(__xludf.DUMMYFUNCTION("""COMPUTED_VALUE"""),243.0)</f>
        <v>243</v>
      </c>
    </row>
    <row r="4319">
      <c r="A4319" s="1" t="str">
        <f t="shared" si="1"/>
        <v>EN P3711 140</v>
      </c>
      <c r="C4319" s="1" t="str">
        <f t="shared" si="2"/>
        <v>PT P3711</v>
      </c>
      <c r="E4319" s="1" t="str">
        <f>IFERROR(__xludf.DUMMYFUNCTION("SPLIT(A:A,"" "",TRUE,TRUE)"),"EN")</f>
        <v>EN</v>
      </c>
      <c r="F4319" s="1" t="str">
        <f>IFERROR(__xludf.DUMMYFUNCTION("""COMPUTED_VALUE"""),"P3711")</f>
        <v>P3711</v>
      </c>
      <c r="G4319" s="1">
        <f>IFERROR(__xludf.DUMMYFUNCTION("""COMPUTED_VALUE"""),140.0)</f>
        <v>140</v>
      </c>
    </row>
    <row r="4320">
      <c r="A4320" s="1" t="str">
        <f t="shared" si="1"/>
        <v>EN P2254 158</v>
      </c>
      <c r="C4320" s="1" t="str">
        <f t="shared" si="2"/>
        <v>PT P2254</v>
      </c>
      <c r="E4320" s="1" t="str">
        <f>IFERROR(__xludf.DUMMYFUNCTION("SPLIT(A:A,"" "",TRUE,TRUE)"),"EN")</f>
        <v>EN</v>
      </c>
      <c r="F4320" s="1" t="str">
        <f>IFERROR(__xludf.DUMMYFUNCTION("""COMPUTED_VALUE"""),"P2254")</f>
        <v>P2254</v>
      </c>
      <c r="G4320" s="1">
        <f>IFERROR(__xludf.DUMMYFUNCTION("""COMPUTED_VALUE"""),158.0)</f>
        <v>158</v>
      </c>
    </row>
    <row r="4321">
      <c r="A4321" s="1" t="str">
        <f t="shared" si="1"/>
        <v>EN P5252 228</v>
      </c>
      <c r="C4321" s="1" t="str">
        <f t="shared" si="2"/>
        <v>PT P5252</v>
      </c>
      <c r="E4321" s="1" t="str">
        <f>IFERROR(__xludf.DUMMYFUNCTION("SPLIT(A:A,"" "",TRUE,TRUE)"),"EN")</f>
        <v>EN</v>
      </c>
      <c r="F4321" s="1" t="str">
        <f>IFERROR(__xludf.DUMMYFUNCTION("""COMPUTED_VALUE"""),"P5252")</f>
        <v>P5252</v>
      </c>
      <c r="G4321" s="1">
        <f>IFERROR(__xludf.DUMMYFUNCTION("""COMPUTED_VALUE"""),228.0)</f>
        <v>228</v>
      </c>
    </row>
    <row r="4322">
      <c r="A4322" s="1" t="str">
        <f t="shared" si="1"/>
        <v>EN P2784 3</v>
      </c>
      <c r="C4322" s="1" t="str">
        <f t="shared" si="2"/>
        <v>PT P2784</v>
      </c>
      <c r="E4322" s="1" t="str">
        <f>IFERROR(__xludf.DUMMYFUNCTION("SPLIT(A:A,"" "",TRUE,TRUE)"),"EN")</f>
        <v>EN</v>
      </c>
      <c r="F4322" s="1" t="str">
        <f>IFERROR(__xludf.DUMMYFUNCTION("""COMPUTED_VALUE"""),"P2784")</f>
        <v>P2784</v>
      </c>
      <c r="G4322" s="1">
        <f>IFERROR(__xludf.DUMMYFUNCTION("""COMPUTED_VALUE"""),3.0)</f>
        <v>3</v>
      </c>
    </row>
    <row r="4323">
      <c r="A4323" s="1" t="str">
        <f t="shared" si="1"/>
        <v>EN P2329 179</v>
      </c>
      <c r="C4323" s="1" t="str">
        <f t="shared" si="2"/>
        <v>PT P2329</v>
      </c>
      <c r="E4323" s="1" t="str">
        <f>IFERROR(__xludf.DUMMYFUNCTION("SPLIT(A:A,"" "",TRUE,TRUE)"),"EN")</f>
        <v>EN</v>
      </c>
      <c r="F4323" s="1" t="str">
        <f>IFERROR(__xludf.DUMMYFUNCTION("""COMPUTED_VALUE"""),"P2329")</f>
        <v>P2329</v>
      </c>
      <c r="G4323" s="1">
        <f>IFERROR(__xludf.DUMMYFUNCTION("""COMPUTED_VALUE"""),179.0)</f>
        <v>179</v>
      </c>
    </row>
    <row r="4324">
      <c r="A4324" s="1" t="str">
        <f t="shared" si="1"/>
        <v>EN P143 13</v>
      </c>
      <c r="C4324" s="1" t="str">
        <f t="shared" si="2"/>
        <v>PT P143</v>
      </c>
      <c r="E4324" s="1" t="str">
        <f>IFERROR(__xludf.DUMMYFUNCTION("SPLIT(A:A,"" "",TRUE,TRUE)"),"EN")</f>
        <v>EN</v>
      </c>
      <c r="F4324" s="1" t="str">
        <f>IFERROR(__xludf.DUMMYFUNCTION("""COMPUTED_VALUE"""),"P143")</f>
        <v>P143</v>
      </c>
      <c r="G4324" s="1">
        <f>IFERROR(__xludf.DUMMYFUNCTION("""COMPUTED_VALUE"""),13.0)</f>
        <v>13</v>
      </c>
    </row>
    <row r="4325">
      <c r="A4325" s="1" t="str">
        <f t="shared" si="1"/>
        <v>EN P5772 304</v>
      </c>
      <c r="C4325" s="1" t="str">
        <f t="shared" si="2"/>
        <v>PT P5772</v>
      </c>
      <c r="E4325" s="1" t="str">
        <f>IFERROR(__xludf.DUMMYFUNCTION("SPLIT(A:A,"" "",TRUE,TRUE)"),"EN")</f>
        <v>EN</v>
      </c>
      <c r="F4325" s="1" t="str">
        <f>IFERROR(__xludf.DUMMYFUNCTION("""COMPUTED_VALUE"""),"P5772")</f>
        <v>P5772</v>
      </c>
      <c r="G4325" s="1">
        <f>IFERROR(__xludf.DUMMYFUNCTION("""COMPUTED_VALUE"""),304.0)</f>
        <v>304</v>
      </c>
    </row>
    <row r="4326">
      <c r="A4326" s="1" t="str">
        <f t="shared" si="1"/>
        <v>EN P4652 275</v>
      </c>
      <c r="C4326" s="1" t="str">
        <f t="shared" si="2"/>
        <v>PT P4652</v>
      </c>
      <c r="E4326" s="1" t="str">
        <f>IFERROR(__xludf.DUMMYFUNCTION("SPLIT(A:A,"" "",TRUE,TRUE)"),"EN")</f>
        <v>EN</v>
      </c>
      <c r="F4326" s="1" t="str">
        <f>IFERROR(__xludf.DUMMYFUNCTION("""COMPUTED_VALUE"""),"P4652")</f>
        <v>P4652</v>
      </c>
      <c r="G4326" s="1">
        <f>IFERROR(__xludf.DUMMYFUNCTION("""COMPUTED_VALUE"""),275.0)</f>
        <v>275</v>
      </c>
    </row>
    <row r="4327">
      <c r="A4327" s="1" t="str">
        <f t="shared" si="1"/>
        <v>EN P1847 224</v>
      </c>
      <c r="C4327" s="1" t="str">
        <f t="shared" si="2"/>
        <v>PT P1847</v>
      </c>
      <c r="E4327" s="1" t="str">
        <f>IFERROR(__xludf.DUMMYFUNCTION("SPLIT(A:A,"" "",TRUE,TRUE)"),"EN")</f>
        <v>EN</v>
      </c>
      <c r="F4327" s="1" t="str">
        <f>IFERROR(__xludf.DUMMYFUNCTION("""COMPUTED_VALUE"""),"P1847")</f>
        <v>P1847</v>
      </c>
      <c r="G4327" s="1">
        <f>IFERROR(__xludf.DUMMYFUNCTION("""COMPUTED_VALUE"""),224.0)</f>
        <v>224</v>
      </c>
    </row>
    <row r="4328">
      <c r="A4328" s="1" t="str">
        <f t="shared" si="1"/>
        <v>EN P4076 350</v>
      </c>
      <c r="C4328" s="1" t="str">
        <f t="shared" si="2"/>
        <v>PT P4076</v>
      </c>
      <c r="E4328" s="1" t="str">
        <f>IFERROR(__xludf.DUMMYFUNCTION("SPLIT(A:A,"" "",TRUE,TRUE)"),"EN")</f>
        <v>EN</v>
      </c>
      <c r="F4328" s="1" t="str">
        <f>IFERROR(__xludf.DUMMYFUNCTION("""COMPUTED_VALUE"""),"P4076")</f>
        <v>P4076</v>
      </c>
      <c r="G4328" s="1">
        <f>IFERROR(__xludf.DUMMYFUNCTION("""COMPUTED_VALUE"""),350.0)</f>
        <v>350</v>
      </c>
    </row>
    <row r="4329">
      <c r="A4329" s="1" t="str">
        <f t="shared" si="1"/>
        <v>EN P846 249</v>
      </c>
      <c r="C4329" s="1" t="str">
        <f t="shared" si="2"/>
        <v>PT P846</v>
      </c>
      <c r="E4329" s="1" t="str">
        <f>IFERROR(__xludf.DUMMYFUNCTION("SPLIT(A:A,"" "",TRUE,TRUE)"),"EN")</f>
        <v>EN</v>
      </c>
      <c r="F4329" s="1" t="str">
        <f>IFERROR(__xludf.DUMMYFUNCTION("""COMPUTED_VALUE"""),"P846")</f>
        <v>P846</v>
      </c>
      <c r="G4329" s="1">
        <f>IFERROR(__xludf.DUMMYFUNCTION("""COMPUTED_VALUE"""),249.0)</f>
        <v>249</v>
      </c>
    </row>
    <row r="4330">
      <c r="A4330" s="1" t="str">
        <f t="shared" si="1"/>
        <v>EN P4432 130</v>
      </c>
      <c r="C4330" s="1" t="str">
        <f t="shared" si="2"/>
        <v>PT P4432</v>
      </c>
      <c r="E4330" s="1" t="str">
        <f>IFERROR(__xludf.DUMMYFUNCTION("SPLIT(A:A,"" "",TRUE,TRUE)"),"EN")</f>
        <v>EN</v>
      </c>
      <c r="F4330" s="1" t="str">
        <f>IFERROR(__xludf.DUMMYFUNCTION("""COMPUTED_VALUE"""),"P4432")</f>
        <v>P4432</v>
      </c>
      <c r="G4330" s="1">
        <f>IFERROR(__xludf.DUMMYFUNCTION("""COMPUTED_VALUE"""),130.0)</f>
        <v>130</v>
      </c>
    </row>
    <row r="4331">
      <c r="A4331" s="1" t="str">
        <f t="shared" si="1"/>
        <v>EN P5980 2</v>
      </c>
      <c r="C4331" s="1" t="str">
        <f t="shared" si="2"/>
        <v>PT P5980</v>
      </c>
      <c r="E4331" s="1" t="str">
        <f>IFERROR(__xludf.DUMMYFUNCTION("SPLIT(A:A,"" "",TRUE,TRUE)"),"EN")</f>
        <v>EN</v>
      </c>
      <c r="F4331" s="1" t="str">
        <f>IFERROR(__xludf.DUMMYFUNCTION("""COMPUTED_VALUE"""),"P5980")</f>
        <v>P5980</v>
      </c>
      <c r="G4331" s="1">
        <f>IFERROR(__xludf.DUMMYFUNCTION("""COMPUTED_VALUE"""),2.0)</f>
        <v>2</v>
      </c>
    </row>
    <row r="4332">
      <c r="A4332" s="1" t="str">
        <f t="shared" si="1"/>
        <v>EN P3418 38</v>
      </c>
      <c r="C4332" s="1" t="str">
        <f t="shared" si="2"/>
        <v>PT P3418</v>
      </c>
      <c r="E4332" s="1" t="str">
        <f>IFERROR(__xludf.DUMMYFUNCTION("SPLIT(A:A,"" "",TRUE,TRUE)"),"EN")</f>
        <v>EN</v>
      </c>
      <c r="F4332" s="1" t="str">
        <f>IFERROR(__xludf.DUMMYFUNCTION("""COMPUTED_VALUE"""),"P3418")</f>
        <v>P3418</v>
      </c>
      <c r="G4332" s="1">
        <f>IFERROR(__xludf.DUMMYFUNCTION("""COMPUTED_VALUE"""),38.0)</f>
        <v>38</v>
      </c>
    </row>
    <row r="4333">
      <c r="A4333" s="1" t="str">
        <f t="shared" si="1"/>
        <v>EN P5246 114</v>
      </c>
      <c r="C4333" s="1" t="str">
        <f t="shared" si="2"/>
        <v>PT P5246</v>
      </c>
      <c r="E4333" s="1" t="str">
        <f>IFERROR(__xludf.DUMMYFUNCTION("SPLIT(A:A,"" "",TRUE,TRUE)"),"EN")</f>
        <v>EN</v>
      </c>
      <c r="F4333" s="1" t="str">
        <f>IFERROR(__xludf.DUMMYFUNCTION("""COMPUTED_VALUE"""),"P5246")</f>
        <v>P5246</v>
      </c>
      <c r="G4333" s="1">
        <f>IFERROR(__xludf.DUMMYFUNCTION("""COMPUTED_VALUE"""),114.0)</f>
        <v>114</v>
      </c>
    </row>
    <row r="4334">
      <c r="A4334" s="1" t="str">
        <f t="shared" si="1"/>
        <v>EN P5618 240</v>
      </c>
      <c r="C4334" s="1" t="str">
        <f t="shared" si="2"/>
        <v>PT P5618</v>
      </c>
      <c r="E4334" s="1" t="str">
        <f>IFERROR(__xludf.DUMMYFUNCTION("SPLIT(A:A,"" "",TRUE,TRUE)"),"EN")</f>
        <v>EN</v>
      </c>
      <c r="F4334" s="1" t="str">
        <f>IFERROR(__xludf.DUMMYFUNCTION("""COMPUTED_VALUE"""),"P5618")</f>
        <v>P5618</v>
      </c>
      <c r="G4334" s="1">
        <f>IFERROR(__xludf.DUMMYFUNCTION("""COMPUTED_VALUE"""),240.0)</f>
        <v>240</v>
      </c>
    </row>
    <row r="4335">
      <c r="A4335" s="1" t="str">
        <f t="shared" si="1"/>
        <v>EN P1095 234</v>
      </c>
      <c r="C4335" s="1" t="str">
        <f t="shared" si="2"/>
        <v>PT P1095</v>
      </c>
      <c r="E4335" s="1" t="str">
        <f>IFERROR(__xludf.DUMMYFUNCTION("SPLIT(A:A,"" "",TRUE,TRUE)"),"EN")</f>
        <v>EN</v>
      </c>
      <c r="F4335" s="1" t="str">
        <f>IFERROR(__xludf.DUMMYFUNCTION("""COMPUTED_VALUE"""),"P1095")</f>
        <v>P1095</v>
      </c>
      <c r="G4335" s="1">
        <f>IFERROR(__xludf.DUMMYFUNCTION("""COMPUTED_VALUE"""),234.0)</f>
        <v>234</v>
      </c>
    </row>
    <row r="4336">
      <c r="A4336" s="1" t="str">
        <f t="shared" si="1"/>
        <v>EN P1900 228</v>
      </c>
      <c r="C4336" s="1" t="str">
        <f t="shared" si="2"/>
        <v>PT P1900</v>
      </c>
      <c r="E4336" s="1" t="str">
        <f>IFERROR(__xludf.DUMMYFUNCTION("SPLIT(A:A,"" "",TRUE,TRUE)"),"EN")</f>
        <v>EN</v>
      </c>
      <c r="F4336" s="1" t="str">
        <f>IFERROR(__xludf.DUMMYFUNCTION("""COMPUTED_VALUE"""),"P1900")</f>
        <v>P1900</v>
      </c>
      <c r="G4336" s="1">
        <f>IFERROR(__xludf.DUMMYFUNCTION("""COMPUTED_VALUE"""),228.0)</f>
        <v>228</v>
      </c>
    </row>
    <row r="4337">
      <c r="A4337" s="1" t="str">
        <f t="shared" si="1"/>
        <v>EN P578 319</v>
      </c>
      <c r="C4337" s="1" t="str">
        <f t="shared" si="2"/>
        <v>PT P578</v>
      </c>
      <c r="E4337" s="1" t="str">
        <f>IFERROR(__xludf.DUMMYFUNCTION("SPLIT(A:A,"" "",TRUE,TRUE)"),"EN")</f>
        <v>EN</v>
      </c>
      <c r="F4337" s="1" t="str">
        <f>IFERROR(__xludf.DUMMYFUNCTION("""COMPUTED_VALUE"""),"P578")</f>
        <v>P578</v>
      </c>
      <c r="G4337" s="1">
        <f>IFERROR(__xludf.DUMMYFUNCTION("""COMPUTED_VALUE"""),319.0)</f>
        <v>319</v>
      </c>
    </row>
    <row r="4338">
      <c r="A4338" s="1" t="str">
        <f t="shared" si="1"/>
        <v>EN P1373 122</v>
      </c>
      <c r="C4338" s="1" t="str">
        <f t="shared" si="2"/>
        <v>PT P1373</v>
      </c>
      <c r="E4338" s="1" t="str">
        <f>IFERROR(__xludf.DUMMYFUNCTION("SPLIT(A:A,"" "",TRUE,TRUE)"),"EN")</f>
        <v>EN</v>
      </c>
      <c r="F4338" s="1" t="str">
        <f>IFERROR(__xludf.DUMMYFUNCTION("""COMPUTED_VALUE"""),"P1373")</f>
        <v>P1373</v>
      </c>
      <c r="G4338" s="1">
        <f>IFERROR(__xludf.DUMMYFUNCTION("""COMPUTED_VALUE"""),122.0)</f>
        <v>122</v>
      </c>
    </row>
    <row r="4339">
      <c r="A4339" s="1" t="str">
        <f t="shared" si="1"/>
        <v>EN P2185 54</v>
      </c>
      <c r="C4339" s="1" t="str">
        <f t="shared" si="2"/>
        <v>PT P2185</v>
      </c>
      <c r="E4339" s="1" t="str">
        <f>IFERROR(__xludf.DUMMYFUNCTION("SPLIT(A:A,"" "",TRUE,TRUE)"),"EN")</f>
        <v>EN</v>
      </c>
      <c r="F4339" s="1" t="str">
        <f>IFERROR(__xludf.DUMMYFUNCTION("""COMPUTED_VALUE"""),"P2185")</f>
        <v>P2185</v>
      </c>
      <c r="G4339" s="1">
        <f>IFERROR(__xludf.DUMMYFUNCTION("""COMPUTED_VALUE"""),54.0)</f>
        <v>54</v>
      </c>
    </row>
    <row r="4340">
      <c r="A4340" s="1" t="str">
        <f t="shared" si="1"/>
        <v>EN P2883 379</v>
      </c>
      <c r="C4340" s="1" t="str">
        <f t="shared" si="2"/>
        <v>PT P2883</v>
      </c>
      <c r="E4340" s="1" t="str">
        <f>IFERROR(__xludf.DUMMYFUNCTION("SPLIT(A:A,"" "",TRUE,TRUE)"),"EN")</f>
        <v>EN</v>
      </c>
      <c r="F4340" s="1" t="str">
        <f>IFERROR(__xludf.DUMMYFUNCTION("""COMPUTED_VALUE"""),"P2883")</f>
        <v>P2883</v>
      </c>
      <c r="G4340" s="1">
        <f>IFERROR(__xludf.DUMMYFUNCTION("""COMPUTED_VALUE"""),379.0)</f>
        <v>379</v>
      </c>
    </row>
    <row r="4341">
      <c r="A4341" s="1" t="str">
        <f t="shared" si="1"/>
        <v>EN P4830 186</v>
      </c>
      <c r="C4341" s="1" t="str">
        <f t="shared" si="2"/>
        <v>PT P4830</v>
      </c>
      <c r="E4341" s="1" t="str">
        <f>IFERROR(__xludf.DUMMYFUNCTION("SPLIT(A:A,"" "",TRUE,TRUE)"),"EN")</f>
        <v>EN</v>
      </c>
      <c r="F4341" s="1" t="str">
        <f>IFERROR(__xludf.DUMMYFUNCTION("""COMPUTED_VALUE"""),"P4830")</f>
        <v>P4830</v>
      </c>
      <c r="G4341" s="1">
        <f>IFERROR(__xludf.DUMMYFUNCTION("""COMPUTED_VALUE"""),186.0)</f>
        <v>186</v>
      </c>
    </row>
    <row r="4342">
      <c r="A4342" s="1" t="str">
        <f t="shared" si="1"/>
        <v>EN P4372 160</v>
      </c>
      <c r="C4342" s="1" t="str">
        <f t="shared" si="2"/>
        <v>PT P4372</v>
      </c>
      <c r="E4342" s="1" t="str">
        <f>IFERROR(__xludf.DUMMYFUNCTION("SPLIT(A:A,"" "",TRUE,TRUE)"),"EN")</f>
        <v>EN</v>
      </c>
      <c r="F4342" s="1" t="str">
        <f>IFERROR(__xludf.DUMMYFUNCTION("""COMPUTED_VALUE"""),"P4372")</f>
        <v>P4372</v>
      </c>
      <c r="G4342" s="1">
        <f>IFERROR(__xludf.DUMMYFUNCTION("""COMPUTED_VALUE"""),160.0)</f>
        <v>160</v>
      </c>
    </row>
    <row r="4343">
      <c r="A4343" s="1" t="str">
        <f t="shared" si="1"/>
        <v>EN P1305 263</v>
      </c>
      <c r="C4343" s="1" t="str">
        <f t="shared" si="2"/>
        <v>PT P1305</v>
      </c>
      <c r="E4343" s="1" t="str">
        <f>IFERROR(__xludf.DUMMYFUNCTION("SPLIT(A:A,"" "",TRUE,TRUE)"),"EN")</f>
        <v>EN</v>
      </c>
      <c r="F4343" s="1" t="str">
        <f>IFERROR(__xludf.DUMMYFUNCTION("""COMPUTED_VALUE"""),"P1305")</f>
        <v>P1305</v>
      </c>
      <c r="G4343" s="1">
        <f>IFERROR(__xludf.DUMMYFUNCTION("""COMPUTED_VALUE"""),263.0)</f>
        <v>263</v>
      </c>
    </row>
    <row r="4344">
      <c r="A4344" s="1" t="str">
        <f t="shared" si="1"/>
        <v>EN P4415 12</v>
      </c>
      <c r="C4344" s="1" t="str">
        <f t="shared" si="2"/>
        <v>PT P4415</v>
      </c>
      <c r="E4344" s="1" t="str">
        <f>IFERROR(__xludf.DUMMYFUNCTION("SPLIT(A:A,"" "",TRUE,TRUE)"),"EN")</f>
        <v>EN</v>
      </c>
      <c r="F4344" s="1" t="str">
        <f>IFERROR(__xludf.DUMMYFUNCTION("""COMPUTED_VALUE"""),"P4415")</f>
        <v>P4415</v>
      </c>
      <c r="G4344" s="1">
        <f>IFERROR(__xludf.DUMMYFUNCTION("""COMPUTED_VALUE"""),12.0)</f>
        <v>12</v>
      </c>
    </row>
    <row r="4345">
      <c r="A4345" s="1" t="str">
        <f t="shared" si="1"/>
        <v>EN P1192 236</v>
      </c>
      <c r="C4345" s="1" t="str">
        <f t="shared" si="2"/>
        <v>PT P1192</v>
      </c>
      <c r="E4345" s="1" t="str">
        <f>IFERROR(__xludf.DUMMYFUNCTION("SPLIT(A:A,"" "",TRUE,TRUE)"),"EN")</f>
        <v>EN</v>
      </c>
      <c r="F4345" s="1" t="str">
        <f>IFERROR(__xludf.DUMMYFUNCTION("""COMPUTED_VALUE"""),"P1192")</f>
        <v>P1192</v>
      </c>
      <c r="G4345" s="1">
        <f>IFERROR(__xludf.DUMMYFUNCTION("""COMPUTED_VALUE"""),236.0)</f>
        <v>236</v>
      </c>
    </row>
    <row r="4346">
      <c r="A4346" s="1" t="str">
        <f t="shared" si="1"/>
        <v>EN P2929 109</v>
      </c>
      <c r="C4346" s="1" t="str">
        <f t="shared" si="2"/>
        <v>PT P2929</v>
      </c>
      <c r="E4346" s="1" t="str">
        <f>IFERROR(__xludf.DUMMYFUNCTION("SPLIT(A:A,"" "",TRUE,TRUE)"),"EN")</f>
        <v>EN</v>
      </c>
      <c r="F4346" s="1" t="str">
        <f>IFERROR(__xludf.DUMMYFUNCTION("""COMPUTED_VALUE"""),"P2929")</f>
        <v>P2929</v>
      </c>
      <c r="G4346" s="1">
        <f>IFERROR(__xludf.DUMMYFUNCTION("""COMPUTED_VALUE"""),109.0)</f>
        <v>109</v>
      </c>
    </row>
    <row r="4347">
      <c r="A4347" s="1" t="str">
        <f t="shared" si="1"/>
        <v>EN P2440 106</v>
      </c>
      <c r="C4347" s="1" t="str">
        <f t="shared" si="2"/>
        <v>PT P2440</v>
      </c>
      <c r="E4347" s="1" t="str">
        <f>IFERROR(__xludf.DUMMYFUNCTION("SPLIT(A:A,"" "",TRUE,TRUE)"),"EN")</f>
        <v>EN</v>
      </c>
      <c r="F4347" s="1" t="str">
        <f>IFERROR(__xludf.DUMMYFUNCTION("""COMPUTED_VALUE"""),"P2440")</f>
        <v>P2440</v>
      </c>
      <c r="G4347" s="1">
        <f>IFERROR(__xludf.DUMMYFUNCTION("""COMPUTED_VALUE"""),106.0)</f>
        <v>106</v>
      </c>
    </row>
    <row r="4348">
      <c r="A4348" s="1" t="str">
        <f t="shared" si="1"/>
        <v>EN P5462 298</v>
      </c>
      <c r="C4348" s="1" t="str">
        <f t="shared" si="2"/>
        <v>PT P5462</v>
      </c>
      <c r="E4348" s="1" t="str">
        <f>IFERROR(__xludf.DUMMYFUNCTION("SPLIT(A:A,"" "",TRUE,TRUE)"),"EN")</f>
        <v>EN</v>
      </c>
      <c r="F4348" s="1" t="str">
        <f>IFERROR(__xludf.DUMMYFUNCTION("""COMPUTED_VALUE"""),"P5462")</f>
        <v>P5462</v>
      </c>
      <c r="G4348" s="1">
        <f>IFERROR(__xludf.DUMMYFUNCTION("""COMPUTED_VALUE"""),298.0)</f>
        <v>298</v>
      </c>
    </row>
    <row r="4349">
      <c r="A4349" s="1" t="str">
        <f t="shared" si="1"/>
        <v>EN P837 400</v>
      </c>
      <c r="C4349" s="1" t="str">
        <f t="shared" si="2"/>
        <v>PT P837</v>
      </c>
      <c r="E4349" s="1" t="str">
        <f>IFERROR(__xludf.DUMMYFUNCTION("SPLIT(A:A,"" "",TRUE,TRUE)"),"EN")</f>
        <v>EN</v>
      </c>
      <c r="F4349" s="1" t="str">
        <f>IFERROR(__xludf.DUMMYFUNCTION("""COMPUTED_VALUE"""),"P837")</f>
        <v>P837</v>
      </c>
      <c r="G4349" s="1">
        <f>IFERROR(__xludf.DUMMYFUNCTION("""COMPUTED_VALUE"""),400.0)</f>
        <v>400</v>
      </c>
    </row>
    <row r="4350">
      <c r="A4350" s="1" t="str">
        <f t="shared" si="1"/>
        <v>EN P1515 236</v>
      </c>
      <c r="C4350" s="1" t="str">
        <f t="shared" si="2"/>
        <v>PT P1515</v>
      </c>
      <c r="E4350" s="1" t="str">
        <f>IFERROR(__xludf.DUMMYFUNCTION("SPLIT(A:A,"" "",TRUE,TRUE)"),"EN")</f>
        <v>EN</v>
      </c>
      <c r="F4350" s="1" t="str">
        <f>IFERROR(__xludf.DUMMYFUNCTION("""COMPUTED_VALUE"""),"P1515")</f>
        <v>P1515</v>
      </c>
      <c r="G4350" s="1">
        <f>IFERROR(__xludf.DUMMYFUNCTION("""COMPUTED_VALUE"""),236.0)</f>
        <v>236</v>
      </c>
    </row>
    <row r="4351">
      <c r="A4351" s="1" t="str">
        <f t="shared" si="1"/>
        <v>EN P4256 187</v>
      </c>
      <c r="C4351" s="1" t="str">
        <f t="shared" si="2"/>
        <v>PT P4256</v>
      </c>
      <c r="E4351" s="1" t="str">
        <f>IFERROR(__xludf.DUMMYFUNCTION("SPLIT(A:A,"" "",TRUE,TRUE)"),"EN")</f>
        <v>EN</v>
      </c>
      <c r="F4351" s="1" t="str">
        <f>IFERROR(__xludf.DUMMYFUNCTION("""COMPUTED_VALUE"""),"P4256")</f>
        <v>P4256</v>
      </c>
      <c r="G4351" s="1">
        <f>IFERROR(__xludf.DUMMYFUNCTION("""COMPUTED_VALUE"""),187.0)</f>
        <v>187</v>
      </c>
    </row>
    <row r="4352">
      <c r="A4352" s="1" t="str">
        <f t="shared" si="1"/>
        <v>EN P2106 124</v>
      </c>
      <c r="C4352" s="1" t="str">
        <f t="shared" si="2"/>
        <v>PT P2106</v>
      </c>
      <c r="E4352" s="1" t="str">
        <f>IFERROR(__xludf.DUMMYFUNCTION("SPLIT(A:A,"" "",TRUE,TRUE)"),"EN")</f>
        <v>EN</v>
      </c>
      <c r="F4352" s="1" t="str">
        <f>IFERROR(__xludf.DUMMYFUNCTION("""COMPUTED_VALUE"""),"P2106")</f>
        <v>P2106</v>
      </c>
      <c r="G4352" s="1">
        <f>IFERROR(__xludf.DUMMYFUNCTION("""COMPUTED_VALUE"""),124.0)</f>
        <v>124</v>
      </c>
    </row>
    <row r="4353">
      <c r="A4353" s="1" t="str">
        <f t="shared" si="1"/>
        <v>EN P5881 9</v>
      </c>
      <c r="C4353" s="1" t="str">
        <f t="shared" si="2"/>
        <v>PT P5881</v>
      </c>
      <c r="E4353" s="1" t="str">
        <f>IFERROR(__xludf.DUMMYFUNCTION("SPLIT(A:A,"" "",TRUE,TRUE)"),"EN")</f>
        <v>EN</v>
      </c>
      <c r="F4353" s="1" t="str">
        <f>IFERROR(__xludf.DUMMYFUNCTION("""COMPUTED_VALUE"""),"P5881")</f>
        <v>P5881</v>
      </c>
      <c r="G4353" s="1">
        <f>IFERROR(__xludf.DUMMYFUNCTION("""COMPUTED_VALUE"""),9.0)</f>
        <v>9</v>
      </c>
    </row>
    <row r="4354">
      <c r="A4354" s="1" t="str">
        <f t="shared" si="1"/>
        <v>EN P5240 193</v>
      </c>
      <c r="C4354" s="1" t="str">
        <f t="shared" si="2"/>
        <v>PT P5240</v>
      </c>
      <c r="E4354" s="1" t="str">
        <f>IFERROR(__xludf.DUMMYFUNCTION("SPLIT(A:A,"" "",TRUE,TRUE)"),"EN")</f>
        <v>EN</v>
      </c>
      <c r="F4354" s="1" t="str">
        <f>IFERROR(__xludf.DUMMYFUNCTION("""COMPUTED_VALUE"""),"P5240")</f>
        <v>P5240</v>
      </c>
      <c r="G4354" s="1">
        <f>IFERROR(__xludf.DUMMYFUNCTION("""COMPUTED_VALUE"""),193.0)</f>
        <v>193</v>
      </c>
    </row>
    <row r="4355">
      <c r="A4355" s="1" t="str">
        <f t="shared" si="1"/>
        <v>EN P3702 213</v>
      </c>
      <c r="C4355" s="1" t="str">
        <f t="shared" si="2"/>
        <v>PT P3702</v>
      </c>
      <c r="E4355" s="1" t="str">
        <f>IFERROR(__xludf.DUMMYFUNCTION("SPLIT(A:A,"" "",TRUE,TRUE)"),"EN")</f>
        <v>EN</v>
      </c>
      <c r="F4355" s="1" t="str">
        <f>IFERROR(__xludf.DUMMYFUNCTION("""COMPUTED_VALUE"""),"P3702")</f>
        <v>P3702</v>
      </c>
      <c r="G4355" s="1">
        <f>IFERROR(__xludf.DUMMYFUNCTION("""COMPUTED_VALUE"""),213.0)</f>
        <v>213</v>
      </c>
    </row>
    <row r="4356">
      <c r="A4356" s="1" t="str">
        <f t="shared" si="1"/>
        <v>EN P2077 164</v>
      </c>
      <c r="C4356" s="1" t="str">
        <f t="shared" si="2"/>
        <v>PT P2077</v>
      </c>
      <c r="E4356" s="1" t="str">
        <f>IFERROR(__xludf.DUMMYFUNCTION("SPLIT(A:A,"" "",TRUE,TRUE)"),"EN")</f>
        <v>EN</v>
      </c>
      <c r="F4356" s="1" t="str">
        <f>IFERROR(__xludf.DUMMYFUNCTION("""COMPUTED_VALUE"""),"P2077")</f>
        <v>P2077</v>
      </c>
      <c r="G4356" s="1">
        <f>IFERROR(__xludf.DUMMYFUNCTION("""COMPUTED_VALUE"""),164.0)</f>
        <v>164</v>
      </c>
    </row>
    <row r="4357">
      <c r="A4357" s="1" t="str">
        <f t="shared" si="1"/>
        <v>EN P239 294</v>
      </c>
      <c r="C4357" s="1" t="str">
        <f t="shared" si="2"/>
        <v>PT P239</v>
      </c>
      <c r="E4357" s="1" t="str">
        <f>IFERROR(__xludf.DUMMYFUNCTION("SPLIT(A:A,"" "",TRUE,TRUE)"),"EN")</f>
        <v>EN</v>
      </c>
      <c r="F4357" s="1" t="str">
        <f>IFERROR(__xludf.DUMMYFUNCTION("""COMPUTED_VALUE"""),"P239")</f>
        <v>P239</v>
      </c>
      <c r="G4357" s="1">
        <f>IFERROR(__xludf.DUMMYFUNCTION("""COMPUTED_VALUE"""),294.0)</f>
        <v>294</v>
      </c>
    </row>
    <row r="4358">
      <c r="A4358" s="1" t="str">
        <f t="shared" si="1"/>
        <v>EN P1390 378</v>
      </c>
      <c r="C4358" s="1" t="str">
        <f t="shared" si="2"/>
        <v>PT P1390</v>
      </c>
      <c r="E4358" s="1" t="str">
        <f>IFERROR(__xludf.DUMMYFUNCTION("SPLIT(A:A,"" "",TRUE,TRUE)"),"EN")</f>
        <v>EN</v>
      </c>
      <c r="F4358" s="1" t="str">
        <f>IFERROR(__xludf.DUMMYFUNCTION("""COMPUTED_VALUE"""),"P1390")</f>
        <v>P1390</v>
      </c>
      <c r="G4358" s="1">
        <f>IFERROR(__xludf.DUMMYFUNCTION("""COMPUTED_VALUE"""),378.0)</f>
        <v>378</v>
      </c>
    </row>
    <row r="4359">
      <c r="A4359" s="1" t="str">
        <f t="shared" si="1"/>
        <v>EN P4917 370</v>
      </c>
      <c r="C4359" s="1" t="str">
        <f t="shared" si="2"/>
        <v>PT P4917</v>
      </c>
      <c r="E4359" s="1" t="str">
        <f>IFERROR(__xludf.DUMMYFUNCTION("SPLIT(A:A,"" "",TRUE,TRUE)"),"EN")</f>
        <v>EN</v>
      </c>
      <c r="F4359" s="1" t="str">
        <f>IFERROR(__xludf.DUMMYFUNCTION("""COMPUTED_VALUE"""),"P4917")</f>
        <v>P4917</v>
      </c>
      <c r="G4359" s="1">
        <f>IFERROR(__xludf.DUMMYFUNCTION("""COMPUTED_VALUE"""),370.0)</f>
        <v>370</v>
      </c>
    </row>
    <row r="4360">
      <c r="A4360" s="1" t="str">
        <f t="shared" si="1"/>
        <v>EN P3444 159</v>
      </c>
      <c r="C4360" s="1" t="str">
        <f t="shared" si="2"/>
        <v>PT P3444</v>
      </c>
      <c r="E4360" s="1" t="str">
        <f>IFERROR(__xludf.DUMMYFUNCTION("SPLIT(A:A,"" "",TRUE,TRUE)"),"EN")</f>
        <v>EN</v>
      </c>
      <c r="F4360" s="1" t="str">
        <f>IFERROR(__xludf.DUMMYFUNCTION("""COMPUTED_VALUE"""),"P3444")</f>
        <v>P3444</v>
      </c>
      <c r="G4360" s="1">
        <f>IFERROR(__xludf.DUMMYFUNCTION("""COMPUTED_VALUE"""),159.0)</f>
        <v>159</v>
      </c>
    </row>
    <row r="4361">
      <c r="A4361" s="1" t="str">
        <f t="shared" si="1"/>
        <v>EN P1577 267</v>
      </c>
      <c r="C4361" s="1" t="str">
        <f t="shared" si="2"/>
        <v>PT P1577</v>
      </c>
      <c r="E4361" s="1" t="str">
        <f>IFERROR(__xludf.DUMMYFUNCTION("SPLIT(A:A,"" "",TRUE,TRUE)"),"EN")</f>
        <v>EN</v>
      </c>
      <c r="F4361" s="1" t="str">
        <f>IFERROR(__xludf.DUMMYFUNCTION("""COMPUTED_VALUE"""),"P1577")</f>
        <v>P1577</v>
      </c>
      <c r="G4361" s="1">
        <f>IFERROR(__xludf.DUMMYFUNCTION("""COMPUTED_VALUE"""),267.0)</f>
        <v>267</v>
      </c>
    </row>
    <row r="4362">
      <c r="A4362" s="1" t="str">
        <f t="shared" si="1"/>
        <v>EN P4595 287</v>
      </c>
      <c r="C4362" s="1" t="str">
        <f t="shared" si="2"/>
        <v>PT P4595</v>
      </c>
      <c r="E4362" s="1" t="str">
        <f>IFERROR(__xludf.DUMMYFUNCTION("SPLIT(A:A,"" "",TRUE,TRUE)"),"EN")</f>
        <v>EN</v>
      </c>
      <c r="F4362" s="1" t="str">
        <f>IFERROR(__xludf.DUMMYFUNCTION("""COMPUTED_VALUE"""),"P4595")</f>
        <v>P4595</v>
      </c>
      <c r="G4362" s="1">
        <f>IFERROR(__xludf.DUMMYFUNCTION("""COMPUTED_VALUE"""),287.0)</f>
        <v>287</v>
      </c>
    </row>
    <row r="4363">
      <c r="A4363" s="1" t="str">
        <f t="shared" si="1"/>
        <v>EN P1411 40</v>
      </c>
      <c r="C4363" s="1" t="str">
        <f t="shared" si="2"/>
        <v>PT P1411</v>
      </c>
      <c r="E4363" s="1" t="str">
        <f>IFERROR(__xludf.DUMMYFUNCTION("SPLIT(A:A,"" "",TRUE,TRUE)"),"EN")</f>
        <v>EN</v>
      </c>
      <c r="F4363" s="1" t="str">
        <f>IFERROR(__xludf.DUMMYFUNCTION("""COMPUTED_VALUE"""),"P1411")</f>
        <v>P1411</v>
      </c>
      <c r="G4363" s="1">
        <f>IFERROR(__xludf.DUMMYFUNCTION("""COMPUTED_VALUE"""),40.0)</f>
        <v>40</v>
      </c>
    </row>
    <row r="4364">
      <c r="A4364" s="1" t="str">
        <f t="shared" si="1"/>
        <v>EN P4789 367</v>
      </c>
      <c r="C4364" s="1" t="str">
        <f t="shared" si="2"/>
        <v>PT P4789</v>
      </c>
      <c r="E4364" s="1" t="str">
        <f>IFERROR(__xludf.DUMMYFUNCTION("SPLIT(A:A,"" "",TRUE,TRUE)"),"EN")</f>
        <v>EN</v>
      </c>
      <c r="F4364" s="1" t="str">
        <f>IFERROR(__xludf.DUMMYFUNCTION("""COMPUTED_VALUE"""),"P4789")</f>
        <v>P4789</v>
      </c>
      <c r="G4364" s="1">
        <f>IFERROR(__xludf.DUMMYFUNCTION("""COMPUTED_VALUE"""),367.0)</f>
        <v>367</v>
      </c>
    </row>
    <row r="4365">
      <c r="A4365" s="1" t="str">
        <f t="shared" si="1"/>
        <v>EN P5085 118</v>
      </c>
      <c r="C4365" s="1" t="str">
        <f t="shared" si="2"/>
        <v>PT P5085</v>
      </c>
      <c r="E4365" s="1" t="str">
        <f>IFERROR(__xludf.DUMMYFUNCTION("SPLIT(A:A,"" "",TRUE,TRUE)"),"EN")</f>
        <v>EN</v>
      </c>
      <c r="F4365" s="1" t="str">
        <f>IFERROR(__xludf.DUMMYFUNCTION("""COMPUTED_VALUE"""),"P5085")</f>
        <v>P5085</v>
      </c>
      <c r="G4365" s="1">
        <f>IFERROR(__xludf.DUMMYFUNCTION("""COMPUTED_VALUE"""),118.0)</f>
        <v>118</v>
      </c>
    </row>
    <row r="4366">
      <c r="A4366" s="1" t="str">
        <f t="shared" si="1"/>
        <v>EN P5732 400</v>
      </c>
      <c r="C4366" s="1" t="str">
        <f t="shared" si="2"/>
        <v>PT P5732</v>
      </c>
      <c r="E4366" s="1" t="str">
        <f>IFERROR(__xludf.DUMMYFUNCTION("SPLIT(A:A,"" "",TRUE,TRUE)"),"EN")</f>
        <v>EN</v>
      </c>
      <c r="F4366" s="1" t="str">
        <f>IFERROR(__xludf.DUMMYFUNCTION("""COMPUTED_VALUE"""),"P5732")</f>
        <v>P5732</v>
      </c>
      <c r="G4366" s="1">
        <f>IFERROR(__xludf.DUMMYFUNCTION("""COMPUTED_VALUE"""),400.0)</f>
        <v>400</v>
      </c>
    </row>
    <row r="4367">
      <c r="A4367" s="1" t="str">
        <f t="shared" si="1"/>
        <v>EN P2974 50</v>
      </c>
      <c r="C4367" s="1" t="str">
        <f t="shared" si="2"/>
        <v>PT P2974</v>
      </c>
      <c r="E4367" s="1" t="str">
        <f>IFERROR(__xludf.DUMMYFUNCTION("SPLIT(A:A,"" "",TRUE,TRUE)"),"EN")</f>
        <v>EN</v>
      </c>
      <c r="F4367" s="1" t="str">
        <f>IFERROR(__xludf.DUMMYFUNCTION("""COMPUTED_VALUE"""),"P2974")</f>
        <v>P2974</v>
      </c>
      <c r="G4367" s="1">
        <f>IFERROR(__xludf.DUMMYFUNCTION("""COMPUTED_VALUE"""),50.0)</f>
        <v>50</v>
      </c>
    </row>
    <row r="4368">
      <c r="A4368" s="1" t="str">
        <f t="shared" si="1"/>
        <v>EN P1727 178</v>
      </c>
      <c r="C4368" s="1" t="str">
        <f t="shared" si="2"/>
        <v>PT P1727</v>
      </c>
      <c r="E4368" s="1" t="str">
        <f>IFERROR(__xludf.DUMMYFUNCTION("SPLIT(A:A,"" "",TRUE,TRUE)"),"EN")</f>
        <v>EN</v>
      </c>
      <c r="F4368" s="1" t="str">
        <f>IFERROR(__xludf.DUMMYFUNCTION("""COMPUTED_VALUE"""),"P1727")</f>
        <v>P1727</v>
      </c>
      <c r="G4368" s="1">
        <f>IFERROR(__xludf.DUMMYFUNCTION("""COMPUTED_VALUE"""),178.0)</f>
        <v>178</v>
      </c>
    </row>
    <row r="4369">
      <c r="A4369" s="1" t="str">
        <f t="shared" si="1"/>
        <v>EN P5268 398</v>
      </c>
      <c r="C4369" s="1" t="str">
        <f t="shared" si="2"/>
        <v>PT P5268</v>
      </c>
      <c r="E4369" s="1" t="str">
        <f>IFERROR(__xludf.DUMMYFUNCTION("SPLIT(A:A,"" "",TRUE,TRUE)"),"EN")</f>
        <v>EN</v>
      </c>
      <c r="F4369" s="1" t="str">
        <f>IFERROR(__xludf.DUMMYFUNCTION("""COMPUTED_VALUE"""),"P5268")</f>
        <v>P5268</v>
      </c>
      <c r="G4369" s="1">
        <f>IFERROR(__xludf.DUMMYFUNCTION("""COMPUTED_VALUE"""),398.0)</f>
        <v>398</v>
      </c>
    </row>
    <row r="4370">
      <c r="A4370" s="1" t="str">
        <f t="shared" si="1"/>
        <v>EN P2138 315</v>
      </c>
      <c r="C4370" s="1" t="str">
        <f t="shared" si="2"/>
        <v>PT P2138</v>
      </c>
      <c r="E4370" s="1" t="str">
        <f>IFERROR(__xludf.DUMMYFUNCTION("SPLIT(A:A,"" "",TRUE,TRUE)"),"EN")</f>
        <v>EN</v>
      </c>
      <c r="F4370" s="1" t="str">
        <f>IFERROR(__xludf.DUMMYFUNCTION("""COMPUTED_VALUE"""),"P2138")</f>
        <v>P2138</v>
      </c>
      <c r="G4370" s="1">
        <f>IFERROR(__xludf.DUMMYFUNCTION("""COMPUTED_VALUE"""),315.0)</f>
        <v>315</v>
      </c>
    </row>
    <row r="4371">
      <c r="A4371" s="1" t="str">
        <f t="shared" si="1"/>
        <v>EN P279 366</v>
      </c>
      <c r="C4371" s="1" t="str">
        <f t="shared" si="2"/>
        <v>PT P279</v>
      </c>
      <c r="E4371" s="1" t="str">
        <f>IFERROR(__xludf.DUMMYFUNCTION("SPLIT(A:A,"" "",TRUE,TRUE)"),"EN")</f>
        <v>EN</v>
      </c>
      <c r="F4371" s="1" t="str">
        <f>IFERROR(__xludf.DUMMYFUNCTION("""COMPUTED_VALUE"""),"P279")</f>
        <v>P279</v>
      </c>
      <c r="G4371" s="1">
        <f>IFERROR(__xludf.DUMMYFUNCTION("""COMPUTED_VALUE"""),366.0)</f>
        <v>366</v>
      </c>
    </row>
    <row r="4372">
      <c r="A4372" s="1" t="str">
        <f t="shared" si="1"/>
        <v>EN P4079 239</v>
      </c>
      <c r="C4372" s="1" t="str">
        <f t="shared" si="2"/>
        <v>PT P4079</v>
      </c>
      <c r="E4372" s="1" t="str">
        <f>IFERROR(__xludf.DUMMYFUNCTION("SPLIT(A:A,"" "",TRUE,TRUE)"),"EN")</f>
        <v>EN</v>
      </c>
      <c r="F4372" s="1" t="str">
        <f>IFERROR(__xludf.DUMMYFUNCTION("""COMPUTED_VALUE"""),"P4079")</f>
        <v>P4079</v>
      </c>
      <c r="G4372" s="1">
        <f>IFERROR(__xludf.DUMMYFUNCTION("""COMPUTED_VALUE"""),239.0)</f>
        <v>239</v>
      </c>
    </row>
    <row r="4373">
      <c r="A4373" s="1" t="str">
        <f t="shared" si="1"/>
        <v>EN P1467 119</v>
      </c>
      <c r="C4373" s="1" t="str">
        <f t="shared" si="2"/>
        <v>PT P1467</v>
      </c>
      <c r="E4373" s="1" t="str">
        <f>IFERROR(__xludf.DUMMYFUNCTION("SPLIT(A:A,"" "",TRUE,TRUE)"),"EN")</f>
        <v>EN</v>
      </c>
      <c r="F4373" s="1" t="str">
        <f>IFERROR(__xludf.DUMMYFUNCTION("""COMPUTED_VALUE"""),"P1467")</f>
        <v>P1467</v>
      </c>
      <c r="G4373" s="1">
        <f>IFERROR(__xludf.DUMMYFUNCTION("""COMPUTED_VALUE"""),119.0)</f>
        <v>119</v>
      </c>
    </row>
    <row r="4374">
      <c r="A4374" s="1" t="str">
        <f t="shared" si="1"/>
        <v>EN P209 274</v>
      </c>
      <c r="C4374" s="1" t="str">
        <f t="shared" si="2"/>
        <v>PT P209</v>
      </c>
      <c r="E4374" s="1" t="str">
        <f>IFERROR(__xludf.DUMMYFUNCTION("SPLIT(A:A,"" "",TRUE,TRUE)"),"EN")</f>
        <v>EN</v>
      </c>
      <c r="F4374" s="1" t="str">
        <f>IFERROR(__xludf.DUMMYFUNCTION("""COMPUTED_VALUE"""),"P209")</f>
        <v>P209</v>
      </c>
      <c r="G4374" s="1">
        <f>IFERROR(__xludf.DUMMYFUNCTION("""COMPUTED_VALUE"""),274.0)</f>
        <v>274</v>
      </c>
    </row>
    <row r="4375">
      <c r="A4375" s="1" t="str">
        <f t="shared" si="1"/>
        <v>EN P1635 22</v>
      </c>
      <c r="C4375" s="1" t="str">
        <f t="shared" si="2"/>
        <v>PT P1635</v>
      </c>
      <c r="E4375" s="1" t="str">
        <f>IFERROR(__xludf.DUMMYFUNCTION("SPLIT(A:A,"" "",TRUE,TRUE)"),"EN")</f>
        <v>EN</v>
      </c>
      <c r="F4375" s="1" t="str">
        <f>IFERROR(__xludf.DUMMYFUNCTION("""COMPUTED_VALUE"""),"P1635")</f>
        <v>P1635</v>
      </c>
      <c r="G4375" s="1">
        <f>IFERROR(__xludf.DUMMYFUNCTION("""COMPUTED_VALUE"""),22.0)</f>
        <v>22</v>
      </c>
    </row>
    <row r="4376">
      <c r="A4376" s="1" t="str">
        <f t="shared" si="1"/>
        <v>EN P1560 112</v>
      </c>
      <c r="C4376" s="1" t="str">
        <f t="shared" si="2"/>
        <v>PT P1560</v>
      </c>
      <c r="E4376" s="1" t="str">
        <f>IFERROR(__xludf.DUMMYFUNCTION("SPLIT(A:A,"" "",TRUE,TRUE)"),"EN")</f>
        <v>EN</v>
      </c>
      <c r="F4376" s="1" t="str">
        <f>IFERROR(__xludf.DUMMYFUNCTION("""COMPUTED_VALUE"""),"P1560")</f>
        <v>P1560</v>
      </c>
      <c r="G4376" s="1">
        <f>IFERROR(__xludf.DUMMYFUNCTION("""COMPUTED_VALUE"""),112.0)</f>
        <v>112</v>
      </c>
    </row>
    <row r="4377">
      <c r="A4377" s="1" t="str">
        <f t="shared" si="1"/>
        <v>EN P2341 238</v>
      </c>
      <c r="C4377" s="1" t="str">
        <f t="shared" si="2"/>
        <v>PT P2341</v>
      </c>
      <c r="E4377" s="1" t="str">
        <f>IFERROR(__xludf.DUMMYFUNCTION("SPLIT(A:A,"" "",TRUE,TRUE)"),"EN")</f>
        <v>EN</v>
      </c>
      <c r="F4377" s="1" t="str">
        <f>IFERROR(__xludf.DUMMYFUNCTION("""COMPUTED_VALUE"""),"P2341")</f>
        <v>P2341</v>
      </c>
      <c r="G4377" s="1">
        <f>IFERROR(__xludf.DUMMYFUNCTION("""COMPUTED_VALUE"""),238.0)</f>
        <v>238</v>
      </c>
    </row>
    <row r="4378">
      <c r="A4378" s="1" t="str">
        <f t="shared" si="1"/>
        <v>EN P2996 177</v>
      </c>
      <c r="C4378" s="1" t="str">
        <f t="shared" si="2"/>
        <v>PT P2996</v>
      </c>
      <c r="E4378" s="1" t="str">
        <f>IFERROR(__xludf.DUMMYFUNCTION("SPLIT(A:A,"" "",TRUE,TRUE)"),"EN")</f>
        <v>EN</v>
      </c>
      <c r="F4378" s="1" t="str">
        <f>IFERROR(__xludf.DUMMYFUNCTION("""COMPUTED_VALUE"""),"P2996")</f>
        <v>P2996</v>
      </c>
      <c r="G4378" s="1">
        <f>IFERROR(__xludf.DUMMYFUNCTION("""COMPUTED_VALUE"""),177.0)</f>
        <v>177</v>
      </c>
    </row>
    <row r="4379">
      <c r="A4379" s="1" t="str">
        <f t="shared" si="1"/>
        <v>EN P1857 192</v>
      </c>
      <c r="C4379" s="1" t="str">
        <f t="shared" si="2"/>
        <v>PT P1857</v>
      </c>
      <c r="E4379" s="1" t="str">
        <f>IFERROR(__xludf.DUMMYFUNCTION("SPLIT(A:A,"" "",TRUE,TRUE)"),"EN")</f>
        <v>EN</v>
      </c>
      <c r="F4379" s="1" t="str">
        <f>IFERROR(__xludf.DUMMYFUNCTION("""COMPUTED_VALUE"""),"P1857")</f>
        <v>P1857</v>
      </c>
      <c r="G4379" s="1">
        <f>IFERROR(__xludf.DUMMYFUNCTION("""COMPUTED_VALUE"""),192.0)</f>
        <v>192</v>
      </c>
    </row>
    <row r="4380">
      <c r="A4380" s="1" t="str">
        <f t="shared" si="1"/>
        <v>EN P5290 388</v>
      </c>
      <c r="C4380" s="1" t="str">
        <f t="shared" si="2"/>
        <v>PT P5290</v>
      </c>
      <c r="E4380" s="1" t="str">
        <f>IFERROR(__xludf.DUMMYFUNCTION("SPLIT(A:A,"" "",TRUE,TRUE)"),"EN")</f>
        <v>EN</v>
      </c>
      <c r="F4380" s="1" t="str">
        <f>IFERROR(__xludf.DUMMYFUNCTION("""COMPUTED_VALUE"""),"P5290")</f>
        <v>P5290</v>
      </c>
      <c r="G4380" s="1">
        <f>IFERROR(__xludf.DUMMYFUNCTION("""COMPUTED_VALUE"""),388.0)</f>
        <v>388</v>
      </c>
    </row>
    <row r="4381">
      <c r="A4381" s="1" t="str">
        <f t="shared" si="1"/>
        <v>EN P3988 271</v>
      </c>
      <c r="C4381" s="1" t="str">
        <f t="shared" si="2"/>
        <v>PT P3988</v>
      </c>
      <c r="E4381" s="1" t="str">
        <f>IFERROR(__xludf.DUMMYFUNCTION("SPLIT(A:A,"" "",TRUE,TRUE)"),"EN")</f>
        <v>EN</v>
      </c>
      <c r="F4381" s="1" t="str">
        <f>IFERROR(__xludf.DUMMYFUNCTION("""COMPUTED_VALUE"""),"P3988")</f>
        <v>P3988</v>
      </c>
      <c r="G4381" s="1">
        <f>IFERROR(__xludf.DUMMYFUNCTION("""COMPUTED_VALUE"""),271.0)</f>
        <v>271</v>
      </c>
    </row>
    <row r="4382">
      <c r="A4382" s="1" t="str">
        <f t="shared" si="1"/>
        <v>EN P2861 256</v>
      </c>
      <c r="C4382" s="1" t="str">
        <f t="shared" si="2"/>
        <v>PT P2861</v>
      </c>
      <c r="E4382" s="1" t="str">
        <f>IFERROR(__xludf.DUMMYFUNCTION("SPLIT(A:A,"" "",TRUE,TRUE)"),"EN")</f>
        <v>EN</v>
      </c>
      <c r="F4382" s="1" t="str">
        <f>IFERROR(__xludf.DUMMYFUNCTION("""COMPUTED_VALUE"""),"P2861")</f>
        <v>P2861</v>
      </c>
      <c r="G4382" s="1">
        <f>IFERROR(__xludf.DUMMYFUNCTION("""COMPUTED_VALUE"""),256.0)</f>
        <v>256</v>
      </c>
    </row>
    <row r="4383">
      <c r="A4383" s="1" t="str">
        <f t="shared" si="1"/>
        <v>EN P2708 208</v>
      </c>
      <c r="C4383" s="1" t="str">
        <f t="shared" si="2"/>
        <v>PT P2708</v>
      </c>
      <c r="E4383" s="1" t="str">
        <f>IFERROR(__xludf.DUMMYFUNCTION("SPLIT(A:A,"" "",TRUE,TRUE)"),"EN")</f>
        <v>EN</v>
      </c>
      <c r="F4383" s="1" t="str">
        <f>IFERROR(__xludf.DUMMYFUNCTION("""COMPUTED_VALUE"""),"P2708")</f>
        <v>P2708</v>
      </c>
      <c r="G4383" s="1">
        <f>IFERROR(__xludf.DUMMYFUNCTION("""COMPUTED_VALUE"""),208.0)</f>
        <v>208</v>
      </c>
    </row>
    <row r="4384">
      <c r="A4384" s="1" t="str">
        <f t="shared" si="1"/>
        <v>EN P5995 284</v>
      </c>
      <c r="C4384" s="1" t="str">
        <f t="shared" si="2"/>
        <v>PT P5995</v>
      </c>
      <c r="E4384" s="1" t="str">
        <f>IFERROR(__xludf.DUMMYFUNCTION("SPLIT(A:A,"" "",TRUE,TRUE)"),"EN")</f>
        <v>EN</v>
      </c>
      <c r="F4384" s="1" t="str">
        <f>IFERROR(__xludf.DUMMYFUNCTION("""COMPUTED_VALUE"""),"P5995")</f>
        <v>P5995</v>
      </c>
      <c r="G4384" s="1">
        <f>IFERROR(__xludf.DUMMYFUNCTION("""COMPUTED_VALUE"""),284.0)</f>
        <v>284</v>
      </c>
    </row>
    <row r="4385">
      <c r="A4385" s="1" t="str">
        <f t="shared" si="1"/>
        <v>EN P1947 288</v>
      </c>
      <c r="C4385" s="1" t="str">
        <f t="shared" si="2"/>
        <v>PT P1947</v>
      </c>
      <c r="E4385" s="1" t="str">
        <f>IFERROR(__xludf.DUMMYFUNCTION("SPLIT(A:A,"" "",TRUE,TRUE)"),"EN")</f>
        <v>EN</v>
      </c>
      <c r="F4385" s="1" t="str">
        <f>IFERROR(__xludf.DUMMYFUNCTION("""COMPUTED_VALUE"""),"P1947")</f>
        <v>P1947</v>
      </c>
      <c r="G4385" s="1">
        <f>IFERROR(__xludf.DUMMYFUNCTION("""COMPUTED_VALUE"""),288.0)</f>
        <v>288</v>
      </c>
    </row>
    <row r="4386">
      <c r="A4386" s="1" t="str">
        <f t="shared" si="1"/>
        <v>EN P789 79</v>
      </c>
      <c r="C4386" s="1" t="str">
        <f t="shared" si="2"/>
        <v>PT P789</v>
      </c>
      <c r="E4386" s="1" t="str">
        <f>IFERROR(__xludf.DUMMYFUNCTION("SPLIT(A:A,"" "",TRUE,TRUE)"),"EN")</f>
        <v>EN</v>
      </c>
      <c r="F4386" s="1" t="str">
        <f>IFERROR(__xludf.DUMMYFUNCTION("""COMPUTED_VALUE"""),"P789")</f>
        <v>P789</v>
      </c>
      <c r="G4386" s="1">
        <f>IFERROR(__xludf.DUMMYFUNCTION("""COMPUTED_VALUE"""),79.0)</f>
        <v>79</v>
      </c>
    </row>
    <row r="4387">
      <c r="A4387" s="1" t="str">
        <f t="shared" si="1"/>
        <v>EN P1875 22</v>
      </c>
      <c r="C4387" s="1" t="str">
        <f t="shared" si="2"/>
        <v>PT P1875</v>
      </c>
      <c r="E4387" s="1" t="str">
        <f>IFERROR(__xludf.DUMMYFUNCTION("SPLIT(A:A,"" "",TRUE,TRUE)"),"EN")</f>
        <v>EN</v>
      </c>
      <c r="F4387" s="1" t="str">
        <f>IFERROR(__xludf.DUMMYFUNCTION("""COMPUTED_VALUE"""),"P1875")</f>
        <v>P1875</v>
      </c>
      <c r="G4387" s="1">
        <f>IFERROR(__xludf.DUMMYFUNCTION("""COMPUTED_VALUE"""),22.0)</f>
        <v>22</v>
      </c>
    </row>
    <row r="4388">
      <c r="A4388" s="1" t="str">
        <f t="shared" si="1"/>
        <v>EN P3206 255</v>
      </c>
      <c r="C4388" s="1" t="str">
        <f t="shared" si="2"/>
        <v>PT P3206</v>
      </c>
      <c r="E4388" s="1" t="str">
        <f>IFERROR(__xludf.DUMMYFUNCTION("SPLIT(A:A,"" "",TRUE,TRUE)"),"EN")</f>
        <v>EN</v>
      </c>
      <c r="F4388" s="1" t="str">
        <f>IFERROR(__xludf.DUMMYFUNCTION("""COMPUTED_VALUE"""),"P3206")</f>
        <v>P3206</v>
      </c>
      <c r="G4388" s="1">
        <f>IFERROR(__xludf.DUMMYFUNCTION("""COMPUTED_VALUE"""),255.0)</f>
        <v>255</v>
      </c>
    </row>
    <row r="4389">
      <c r="A4389" s="1" t="str">
        <f t="shared" si="1"/>
        <v>EN P2768 241</v>
      </c>
      <c r="C4389" s="1" t="str">
        <f t="shared" si="2"/>
        <v>PT P2768</v>
      </c>
      <c r="E4389" s="1" t="str">
        <f>IFERROR(__xludf.DUMMYFUNCTION("SPLIT(A:A,"" "",TRUE,TRUE)"),"EN")</f>
        <v>EN</v>
      </c>
      <c r="F4389" s="1" t="str">
        <f>IFERROR(__xludf.DUMMYFUNCTION("""COMPUTED_VALUE"""),"P2768")</f>
        <v>P2768</v>
      </c>
      <c r="G4389" s="1">
        <f>IFERROR(__xludf.DUMMYFUNCTION("""COMPUTED_VALUE"""),241.0)</f>
        <v>241</v>
      </c>
    </row>
    <row r="4390">
      <c r="A4390" s="1" t="str">
        <f t="shared" si="1"/>
        <v>EN P3442 271</v>
      </c>
      <c r="C4390" s="1" t="str">
        <f t="shared" si="2"/>
        <v>PT P3442</v>
      </c>
      <c r="E4390" s="1" t="str">
        <f>IFERROR(__xludf.DUMMYFUNCTION("SPLIT(A:A,"" "",TRUE,TRUE)"),"EN")</f>
        <v>EN</v>
      </c>
      <c r="F4390" s="1" t="str">
        <f>IFERROR(__xludf.DUMMYFUNCTION("""COMPUTED_VALUE"""),"P3442")</f>
        <v>P3442</v>
      </c>
      <c r="G4390" s="1">
        <f>IFERROR(__xludf.DUMMYFUNCTION("""COMPUTED_VALUE"""),271.0)</f>
        <v>271</v>
      </c>
    </row>
    <row r="4391">
      <c r="A4391" s="1" t="str">
        <f t="shared" si="1"/>
        <v>EN P947 312</v>
      </c>
      <c r="C4391" s="1" t="str">
        <f t="shared" si="2"/>
        <v>PT P947</v>
      </c>
      <c r="E4391" s="1" t="str">
        <f>IFERROR(__xludf.DUMMYFUNCTION("SPLIT(A:A,"" "",TRUE,TRUE)"),"EN")</f>
        <v>EN</v>
      </c>
      <c r="F4391" s="1" t="str">
        <f>IFERROR(__xludf.DUMMYFUNCTION("""COMPUTED_VALUE"""),"P947")</f>
        <v>P947</v>
      </c>
      <c r="G4391" s="1">
        <f>IFERROR(__xludf.DUMMYFUNCTION("""COMPUTED_VALUE"""),312.0)</f>
        <v>312</v>
      </c>
    </row>
    <row r="4392">
      <c r="A4392" s="1" t="str">
        <f t="shared" si="1"/>
        <v>EN P3311 40</v>
      </c>
      <c r="C4392" s="1" t="str">
        <f t="shared" si="2"/>
        <v>PT P3311</v>
      </c>
      <c r="E4392" s="1" t="str">
        <f>IFERROR(__xludf.DUMMYFUNCTION("SPLIT(A:A,"" "",TRUE,TRUE)"),"EN")</f>
        <v>EN</v>
      </c>
      <c r="F4392" s="1" t="str">
        <f>IFERROR(__xludf.DUMMYFUNCTION("""COMPUTED_VALUE"""),"P3311")</f>
        <v>P3311</v>
      </c>
      <c r="G4392" s="1">
        <f>IFERROR(__xludf.DUMMYFUNCTION("""COMPUTED_VALUE"""),40.0)</f>
        <v>40</v>
      </c>
    </row>
    <row r="4393">
      <c r="A4393" s="1" t="str">
        <f t="shared" si="1"/>
        <v>EN P2383 279</v>
      </c>
      <c r="C4393" s="1" t="str">
        <f t="shared" si="2"/>
        <v>PT P2383</v>
      </c>
      <c r="E4393" s="1" t="str">
        <f>IFERROR(__xludf.DUMMYFUNCTION("SPLIT(A:A,"" "",TRUE,TRUE)"),"EN")</f>
        <v>EN</v>
      </c>
      <c r="F4393" s="1" t="str">
        <f>IFERROR(__xludf.DUMMYFUNCTION("""COMPUTED_VALUE"""),"P2383")</f>
        <v>P2383</v>
      </c>
      <c r="G4393" s="1">
        <f>IFERROR(__xludf.DUMMYFUNCTION("""COMPUTED_VALUE"""),279.0)</f>
        <v>279</v>
      </c>
    </row>
    <row r="4394">
      <c r="A4394" s="1" t="str">
        <f t="shared" si="1"/>
        <v>EN P4542 223</v>
      </c>
      <c r="C4394" s="1" t="str">
        <f t="shared" si="2"/>
        <v>PT P4542</v>
      </c>
      <c r="E4394" s="1" t="str">
        <f>IFERROR(__xludf.DUMMYFUNCTION("SPLIT(A:A,"" "",TRUE,TRUE)"),"EN")</f>
        <v>EN</v>
      </c>
      <c r="F4394" s="1" t="str">
        <f>IFERROR(__xludf.DUMMYFUNCTION("""COMPUTED_VALUE"""),"P4542")</f>
        <v>P4542</v>
      </c>
      <c r="G4394" s="1">
        <f>IFERROR(__xludf.DUMMYFUNCTION("""COMPUTED_VALUE"""),223.0)</f>
        <v>223</v>
      </c>
    </row>
    <row r="4395">
      <c r="A4395" s="1" t="str">
        <f t="shared" si="1"/>
        <v>EN P347 343</v>
      </c>
      <c r="C4395" s="1" t="str">
        <f t="shared" si="2"/>
        <v>PT P347</v>
      </c>
      <c r="E4395" s="1" t="str">
        <f>IFERROR(__xludf.DUMMYFUNCTION("SPLIT(A:A,"" "",TRUE,TRUE)"),"EN")</f>
        <v>EN</v>
      </c>
      <c r="F4395" s="1" t="str">
        <f>IFERROR(__xludf.DUMMYFUNCTION("""COMPUTED_VALUE"""),"P347")</f>
        <v>P347</v>
      </c>
      <c r="G4395" s="1">
        <f>IFERROR(__xludf.DUMMYFUNCTION("""COMPUTED_VALUE"""),343.0)</f>
        <v>343</v>
      </c>
    </row>
    <row r="4396">
      <c r="A4396" s="1" t="str">
        <f t="shared" si="1"/>
        <v>EN P5785 274</v>
      </c>
      <c r="C4396" s="1" t="str">
        <f t="shared" si="2"/>
        <v>PT P5785</v>
      </c>
      <c r="E4396" s="1" t="str">
        <f>IFERROR(__xludf.DUMMYFUNCTION("SPLIT(A:A,"" "",TRUE,TRUE)"),"EN")</f>
        <v>EN</v>
      </c>
      <c r="F4396" s="1" t="str">
        <f>IFERROR(__xludf.DUMMYFUNCTION("""COMPUTED_VALUE"""),"P5785")</f>
        <v>P5785</v>
      </c>
      <c r="G4396" s="1">
        <f>IFERROR(__xludf.DUMMYFUNCTION("""COMPUTED_VALUE"""),274.0)</f>
        <v>274</v>
      </c>
    </row>
    <row r="4397">
      <c r="A4397" s="1" t="str">
        <f t="shared" si="1"/>
        <v>EN P1965 197</v>
      </c>
      <c r="C4397" s="1" t="str">
        <f t="shared" si="2"/>
        <v>PT P1965</v>
      </c>
      <c r="E4397" s="1" t="str">
        <f>IFERROR(__xludf.DUMMYFUNCTION("SPLIT(A:A,"" "",TRUE,TRUE)"),"EN")</f>
        <v>EN</v>
      </c>
      <c r="F4397" s="1" t="str">
        <f>IFERROR(__xludf.DUMMYFUNCTION("""COMPUTED_VALUE"""),"P1965")</f>
        <v>P1965</v>
      </c>
      <c r="G4397" s="1">
        <f>IFERROR(__xludf.DUMMYFUNCTION("""COMPUTED_VALUE"""),197.0)</f>
        <v>197</v>
      </c>
    </row>
    <row r="4398">
      <c r="A4398" s="1" t="str">
        <f t="shared" si="1"/>
        <v>EN P658 362</v>
      </c>
      <c r="C4398" s="1" t="str">
        <f t="shared" si="2"/>
        <v>PT P658</v>
      </c>
      <c r="E4398" s="1" t="str">
        <f>IFERROR(__xludf.DUMMYFUNCTION("SPLIT(A:A,"" "",TRUE,TRUE)"),"EN")</f>
        <v>EN</v>
      </c>
      <c r="F4398" s="1" t="str">
        <f>IFERROR(__xludf.DUMMYFUNCTION("""COMPUTED_VALUE"""),"P658")</f>
        <v>P658</v>
      </c>
      <c r="G4398" s="1">
        <f>IFERROR(__xludf.DUMMYFUNCTION("""COMPUTED_VALUE"""),362.0)</f>
        <v>362</v>
      </c>
    </row>
    <row r="4399">
      <c r="A4399" s="1" t="str">
        <f t="shared" si="1"/>
        <v>EN P4680 169</v>
      </c>
      <c r="C4399" s="1" t="str">
        <f t="shared" si="2"/>
        <v>PT P4680</v>
      </c>
      <c r="E4399" s="1" t="str">
        <f>IFERROR(__xludf.DUMMYFUNCTION("SPLIT(A:A,"" "",TRUE,TRUE)"),"EN")</f>
        <v>EN</v>
      </c>
      <c r="F4399" s="1" t="str">
        <f>IFERROR(__xludf.DUMMYFUNCTION("""COMPUTED_VALUE"""),"P4680")</f>
        <v>P4680</v>
      </c>
      <c r="G4399" s="1">
        <f>IFERROR(__xludf.DUMMYFUNCTION("""COMPUTED_VALUE"""),169.0)</f>
        <v>169</v>
      </c>
    </row>
    <row r="4400">
      <c r="A4400" s="1" t="str">
        <f t="shared" si="1"/>
        <v>EN P4444 294</v>
      </c>
      <c r="C4400" s="1" t="str">
        <f t="shared" si="2"/>
        <v>PT P4444</v>
      </c>
      <c r="E4400" s="1" t="str">
        <f>IFERROR(__xludf.DUMMYFUNCTION("SPLIT(A:A,"" "",TRUE,TRUE)"),"EN")</f>
        <v>EN</v>
      </c>
      <c r="F4400" s="1" t="str">
        <f>IFERROR(__xludf.DUMMYFUNCTION("""COMPUTED_VALUE"""),"P4444")</f>
        <v>P4444</v>
      </c>
      <c r="G4400" s="1">
        <f>IFERROR(__xludf.DUMMYFUNCTION("""COMPUTED_VALUE"""),294.0)</f>
        <v>294</v>
      </c>
    </row>
    <row r="4401">
      <c r="A4401" s="1" t="str">
        <f t="shared" si="1"/>
        <v>EN P1508 272</v>
      </c>
      <c r="C4401" s="1" t="str">
        <f t="shared" si="2"/>
        <v>PT P1508</v>
      </c>
      <c r="E4401" s="1" t="str">
        <f>IFERROR(__xludf.DUMMYFUNCTION("SPLIT(A:A,"" "",TRUE,TRUE)"),"EN")</f>
        <v>EN</v>
      </c>
      <c r="F4401" s="1" t="str">
        <f>IFERROR(__xludf.DUMMYFUNCTION("""COMPUTED_VALUE"""),"P1508")</f>
        <v>P1508</v>
      </c>
      <c r="G4401" s="1">
        <f>IFERROR(__xludf.DUMMYFUNCTION("""COMPUTED_VALUE"""),272.0)</f>
        <v>272</v>
      </c>
    </row>
    <row r="4402">
      <c r="A4402" s="1" t="str">
        <f t="shared" si="1"/>
        <v>EN P3002 68</v>
      </c>
      <c r="C4402" s="1" t="str">
        <f t="shared" si="2"/>
        <v>PT P3002</v>
      </c>
      <c r="E4402" s="1" t="str">
        <f>IFERROR(__xludf.DUMMYFUNCTION("SPLIT(A:A,"" "",TRUE,TRUE)"),"EN")</f>
        <v>EN</v>
      </c>
      <c r="F4402" s="1" t="str">
        <f>IFERROR(__xludf.DUMMYFUNCTION("""COMPUTED_VALUE"""),"P3002")</f>
        <v>P3002</v>
      </c>
      <c r="G4402" s="1">
        <f>IFERROR(__xludf.DUMMYFUNCTION("""COMPUTED_VALUE"""),68.0)</f>
        <v>68</v>
      </c>
    </row>
    <row r="4403">
      <c r="A4403" s="1" t="str">
        <f t="shared" si="1"/>
        <v>EN P3466 293</v>
      </c>
      <c r="C4403" s="1" t="str">
        <f t="shared" si="2"/>
        <v>PT P3466</v>
      </c>
      <c r="E4403" s="1" t="str">
        <f>IFERROR(__xludf.DUMMYFUNCTION("SPLIT(A:A,"" "",TRUE,TRUE)"),"EN")</f>
        <v>EN</v>
      </c>
      <c r="F4403" s="1" t="str">
        <f>IFERROR(__xludf.DUMMYFUNCTION("""COMPUTED_VALUE"""),"P3466")</f>
        <v>P3466</v>
      </c>
      <c r="G4403" s="1">
        <f>IFERROR(__xludf.DUMMYFUNCTION("""COMPUTED_VALUE"""),293.0)</f>
        <v>293</v>
      </c>
    </row>
    <row r="4404">
      <c r="A4404" s="1" t="str">
        <f t="shared" si="1"/>
        <v>EN P2043 56</v>
      </c>
      <c r="C4404" s="1" t="str">
        <f t="shared" si="2"/>
        <v>PT P2043</v>
      </c>
      <c r="E4404" s="1" t="str">
        <f>IFERROR(__xludf.DUMMYFUNCTION("SPLIT(A:A,"" "",TRUE,TRUE)"),"EN")</f>
        <v>EN</v>
      </c>
      <c r="F4404" s="1" t="str">
        <f>IFERROR(__xludf.DUMMYFUNCTION("""COMPUTED_VALUE"""),"P2043")</f>
        <v>P2043</v>
      </c>
      <c r="G4404" s="1">
        <f>IFERROR(__xludf.DUMMYFUNCTION("""COMPUTED_VALUE"""),56.0)</f>
        <v>56</v>
      </c>
    </row>
    <row r="4405">
      <c r="A4405" s="1" t="str">
        <f t="shared" si="1"/>
        <v>EN P2824 248</v>
      </c>
      <c r="C4405" s="1" t="str">
        <f t="shared" si="2"/>
        <v>PT P2824</v>
      </c>
      <c r="E4405" s="1" t="str">
        <f>IFERROR(__xludf.DUMMYFUNCTION("SPLIT(A:A,"" "",TRUE,TRUE)"),"EN")</f>
        <v>EN</v>
      </c>
      <c r="F4405" s="1" t="str">
        <f>IFERROR(__xludf.DUMMYFUNCTION("""COMPUTED_VALUE"""),"P2824")</f>
        <v>P2824</v>
      </c>
      <c r="G4405" s="1">
        <f>IFERROR(__xludf.DUMMYFUNCTION("""COMPUTED_VALUE"""),248.0)</f>
        <v>248</v>
      </c>
    </row>
    <row r="4406">
      <c r="A4406" s="1" t="str">
        <f t="shared" si="1"/>
        <v>EN P2301 4</v>
      </c>
      <c r="C4406" s="1" t="str">
        <f t="shared" si="2"/>
        <v>PT P2301</v>
      </c>
      <c r="E4406" s="1" t="str">
        <f>IFERROR(__xludf.DUMMYFUNCTION("SPLIT(A:A,"" "",TRUE,TRUE)"),"EN")</f>
        <v>EN</v>
      </c>
      <c r="F4406" s="1" t="str">
        <f>IFERROR(__xludf.DUMMYFUNCTION("""COMPUTED_VALUE"""),"P2301")</f>
        <v>P2301</v>
      </c>
      <c r="G4406" s="1">
        <f>IFERROR(__xludf.DUMMYFUNCTION("""COMPUTED_VALUE"""),4.0)</f>
        <v>4</v>
      </c>
    </row>
    <row r="4407">
      <c r="A4407" s="1" t="str">
        <f t="shared" si="1"/>
        <v>EN P1705 380</v>
      </c>
      <c r="C4407" s="1" t="str">
        <f t="shared" si="2"/>
        <v>PT P1705</v>
      </c>
      <c r="E4407" s="1" t="str">
        <f>IFERROR(__xludf.DUMMYFUNCTION("SPLIT(A:A,"" "",TRUE,TRUE)"),"EN")</f>
        <v>EN</v>
      </c>
      <c r="F4407" s="1" t="str">
        <f>IFERROR(__xludf.DUMMYFUNCTION("""COMPUTED_VALUE"""),"P1705")</f>
        <v>P1705</v>
      </c>
      <c r="G4407" s="1">
        <f>IFERROR(__xludf.DUMMYFUNCTION("""COMPUTED_VALUE"""),380.0)</f>
        <v>380</v>
      </c>
    </row>
    <row r="4408">
      <c r="A4408" s="1" t="str">
        <f t="shared" si="1"/>
        <v>EN P2072 197</v>
      </c>
      <c r="C4408" s="1" t="str">
        <f t="shared" si="2"/>
        <v>PT P2072</v>
      </c>
      <c r="E4408" s="1" t="str">
        <f>IFERROR(__xludf.DUMMYFUNCTION("SPLIT(A:A,"" "",TRUE,TRUE)"),"EN")</f>
        <v>EN</v>
      </c>
      <c r="F4408" s="1" t="str">
        <f>IFERROR(__xludf.DUMMYFUNCTION("""COMPUTED_VALUE"""),"P2072")</f>
        <v>P2072</v>
      </c>
      <c r="G4408" s="1">
        <f>IFERROR(__xludf.DUMMYFUNCTION("""COMPUTED_VALUE"""),197.0)</f>
        <v>197</v>
      </c>
    </row>
    <row r="4409">
      <c r="A4409" s="1" t="str">
        <f t="shared" si="1"/>
        <v>EN P1176 97</v>
      </c>
      <c r="C4409" s="1" t="str">
        <f t="shared" si="2"/>
        <v>PT P1176</v>
      </c>
      <c r="E4409" s="1" t="str">
        <f>IFERROR(__xludf.DUMMYFUNCTION("SPLIT(A:A,"" "",TRUE,TRUE)"),"EN")</f>
        <v>EN</v>
      </c>
      <c r="F4409" s="1" t="str">
        <f>IFERROR(__xludf.DUMMYFUNCTION("""COMPUTED_VALUE"""),"P1176")</f>
        <v>P1176</v>
      </c>
      <c r="G4409" s="1">
        <f>IFERROR(__xludf.DUMMYFUNCTION("""COMPUTED_VALUE"""),97.0)</f>
        <v>97</v>
      </c>
    </row>
    <row r="4410">
      <c r="A4410" s="1" t="str">
        <f t="shared" si="1"/>
        <v>EN P1345 147</v>
      </c>
      <c r="C4410" s="1" t="str">
        <f t="shared" si="2"/>
        <v>PT P1345</v>
      </c>
      <c r="E4410" s="1" t="str">
        <f>IFERROR(__xludf.DUMMYFUNCTION("SPLIT(A:A,"" "",TRUE,TRUE)"),"EN")</f>
        <v>EN</v>
      </c>
      <c r="F4410" s="1" t="str">
        <f>IFERROR(__xludf.DUMMYFUNCTION("""COMPUTED_VALUE"""),"P1345")</f>
        <v>P1345</v>
      </c>
      <c r="G4410" s="1">
        <f>IFERROR(__xludf.DUMMYFUNCTION("""COMPUTED_VALUE"""),147.0)</f>
        <v>147</v>
      </c>
    </row>
    <row r="4411">
      <c r="A4411" s="1" t="str">
        <f t="shared" si="1"/>
        <v>EN P2255 317</v>
      </c>
      <c r="C4411" s="1" t="str">
        <f t="shared" si="2"/>
        <v>PT P2255</v>
      </c>
      <c r="E4411" s="1" t="str">
        <f>IFERROR(__xludf.DUMMYFUNCTION("SPLIT(A:A,"" "",TRUE,TRUE)"),"EN")</f>
        <v>EN</v>
      </c>
      <c r="F4411" s="1" t="str">
        <f>IFERROR(__xludf.DUMMYFUNCTION("""COMPUTED_VALUE"""),"P2255")</f>
        <v>P2255</v>
      </c>
      <c r="G4411" s="1">
        <f>IFERROR(__xludf.DUMMYFUNCTION("""COMPUTED_VALUE"""),317.0)</f>
        <v>317</v>
      </c>
    </row>
    <row r="4412">
      <c r="A4412" s="1" t="str">
        <f t="shared" si="1"/>
        <v>EN P3077 376</v>
      </c>
      <c r="C4412" s="1" t="str">
        <f t="shared" si="2"/>
        <v>PT P3077</v>
      </c>
      <c r="E4412" s="1" t="str">
        <f>IFERROR(__xludf.DUMMYFUNCTION("SPLIT(A:A,"" "",TRUE,TRUE)"),"EN")</f>
        <v>EN</v>
      </c>
      <c r="F4412" s="1" t="str">
        <f>IFERROR(__xludf.DUMMYFUNCTION("""COMPUTED_VALUE"""),"P3077")</f>
        <v>P3077</v>
      </c>
      <c r="G4412" s="1">
        <f>IFERROR(__xludf.DUMMYFUNCTION("""COMPUTED_VALUE"""),376.0)</f>
        <v>376</v>
      </c>
    </row>
    <row r="4413">
      <c r="A4413" s="1" t="str">
        <f t="shared" si="1"/>
        <v>EN P250 336</v>
      </c>
      <c r="C4413" s="1" t="str">
        <f t="shared" si="2"/>
        <v>PT P250</v>
      </c>
      <c r="E4413" s="1" t="str">
        <f>IFERROR(__xludf.DUMMYFUNCTION("SPLIT(A:A,"" "",TRUE,TRUE)"),"EN")</f>
        <v>EN</v>
      </c>
      <c r="F4413" s="1" t="str">
        <f>IFERROR(__xludf.DUMMYFUNCTION("""COMPUTED_VALUE"""),"P250")</f>
        <v>P250</v>
      </c>
      <c r="G4413" s="1">
        <f>IFERROR(__xludf.DUMMYFUNCTION("""COMPUTED_VALUE"""),336.0)</f>
        <v>336</v>
      </c>
    </row>
    <row r="4414">
      <c r="A4414" s="1" t="str">
        <f t="shared" si="1"/>
        <v>EN P3286 82</v>
      </c>
      <c r="C4414" s="1" t="str">
        <f t="shared" si="2"/>
        <v>PT P3286</v>
      </c>
      <c r="E4414" s="1" t="str">
        <f>IFERROR(__xludf.DUMMYFUNCTION("SPLIT(A:A,"" "",TRUE,TRUE)"),"EN")</f>
        <v>EN</v>
      </c>
      <c r="F4414" s="1" t="str">
        <f>IFERROR(__xludf.DUMMYFUNCTION("""COMPUTED_VALUE"""),"P3286")</f>
        <v>P3286</v>
      </c>
      <c r="G4414" s="1">
        <f>IFERROR(__xludf.DUMMYFUNCTION("""COMPUTED_VALUE"""),82.0)</f>
        <v>82</v>
      </c>
    </row>
    <row r="4415">
      <c r="A4415" s="1" t="str">
        <f t="shared" si="1"/>
        <v>EN P5460 239</v>
      </c>
      <c r="C4415" s="1" t="str">
        <f t="shared" si="2"/>
        <v>PT P5460</v>
      </c>
      <c r="E4415" s="1" t="str">
        <f>IFERROR(__xludf.DUMMYFUNCTION("SPLIT(A:A,"" "",TRUE,TRUE)"),"EN")</f>
        <v>EN</v>
      </c>
      <c r="F4415" s="1" t="str">
        <f>IFERROR(__xludf.DUMMYFUNCTION("""COMPUTED_VALUE"""),"P5460")</f>
        <v>P5460</v>
      </c>
      <c r="G4415" s="1">
        <f>IFERROR(__xludf.DUMMYFUNCTION("""COMPUTED_VALUE"""),239.0)</f>
        <v>239</v>
      </c>
    </row>
    <row r="4416">
      <c r="A4416" s="1" t="str">
        <f t="shared" si="1"/>
        <v>EN P4338 102</v>
      </c>
      <c r="C4416" s="1" t="str">
        <f t="shared" si="2"/>
        <v>PT P4338</v>
      </c>
      <c r="E4416" s="1" t="str">
        <f>IFERROR(__xludf.DUMMYFUNCTION("SPLIT(A:A,"" "",TRUE,TRUE)"),"EN")</f>
        <v>EN</v>
      </c>
      <c r="F4416" s="1" t="str">
        <f>IFERROR(__xludf.DUMMYFUNCTION("""COMPUTED_VALUE"""),"P4338")</f>
        <v>P4338</v>
      </c>
      <c r="G4416" s="1">
        <f>IFERROR(__xludf.DUMMYFUNCTION("""COMPUTED_VALUE"""),102.0)</f>
        <v>102</v>
      </c>
    </row>
    <row r="4417">
      <c r="A4417" s="1" t="str">
        <f t="shared" si="1"/>
        <v>EN P2691 131</v>
      </c>
      <c r="C4417" s="1" t="str">
        <f t="shared" si="2"/>
        <v>PT P2691</v>
      </c>
      <c r="E4417" s="1" t="str">
        <f>IFERROR(__xludf.DUMMYFUNCTION("SPLIT(A:A,"" "",TRUE,TRUE)"),"EN")</f>
        <v>EN</v>
      </c>
      <c r="F4417" s="1" t="str">
        <f>IFERROR(__xludf.DUMMYFUNCTION("""COMPUTED_VALUE"""),"P2691")</f>
        <v>P2691</v>
      </c>
      <c r="G4417" s="1">
        <f>IFERROR(__xludf.DUMMYFUNCTION("""COMPUTED_VALUE"""),131.0)</f>
        <v>131</v>
      </c>
    </row>
    <row r="4418">
      <c r="A4418" s="1" t="str">
        <f t="shared" si="1"/>
        <v>EN P1287 255</v>
      </c>
      <c r="C4418" s="1" t="str">
        <f t="shared" si="2"/>
        <v>PT P1287</v>
      </c>
      <c r="E4418" s="1" t="str">
        <f>IFERROR(__xludf.DUMMYFUNCTION("SPLIT(A:A,"" "",TRUE,TRUE)"),"EN")</f>
        <v>EN</v>
      </c>
      <c r="F4418" s="1" t="str">
        <f>IFERROR(__xludf.DUMMYFUNCTION("""COMPUTED_VALUE"""),"P1287")</f>
        <v>P1287</v>
      </c>
      <c r="G4418" s="1">
        <f>IFERROR(__xludf.DUMMYFUNCTION("""COMPUTED_VALUE"""),255.0)</f>
        <v>255</v>
      </c>
    </row>
    <row r="4419">
      <c r="A4419" s="1" t="str">
        <f t="shared" si="1"/>
        <v>EN P3006 207</v>
      </c>
      <c r="C4419" s="1" t="str">
        <f t="shared" si="2"/>
        <v>PT P3006</v>
      </c>
      <c r="E4419" s="1" t="str">
        <f>IFERROR(__xludf.DUMMYFUNCTION("SPLIT(A:A,"" "",TRUE,TRUE)"),"EN")</f>
        <v>EN</v>
      </c>
      <c r="F4419" s="1" t="str">
        <f>IFERROR(__xludf.DUMMYFUNCTION("""COMPUTED_VALUE"""),"P3006")</f>
        <v>P3006</v>
      </c>
      <c r="G4419" s="1">
        <f>IFERROR(__xludf.DUMMYFUNCTION("""COMPUTED_VALUE"""),207.0)</f>
        <v>207</v>
      </c>
    </row>
    <row r="4420">
      <c r="A4420" s="1" t="str">
        <f t="shared" si="1"/>
        <v>EN P3248 389</v>
      </c>
      <c r="C4420" s="1" t="str">
        <f t="shared" si="2"/>
        <v>PT P3248</v>
      </c>
      <c r="E4420" s="1" t="str">
        <f>IFERROR(__xludf.DUMMYFUNCTION("SPLIT(A:A,"" "",TRUE,TRUE)"),"EN")</f>
        <v>EN</v>
      </c>
      <c r="F4420" s="1" t="str">
        <f>IFERROR(__xludf.DUMMYFUNCTION("""COMPUTED_VALUE"""),"P3248")</f>
        <v>P3248</v>
      </c>
      <c r="G4420" s="1">
        <f>IFERROR(__xludf.DUMMYFUNCTION("""COMPUTED_VALUE"""),389.0)</f>
        <v>389</v>
      </c>
    </row>
    <row r="4421">
      <c r="A4421" s="1" t="str">
        <f t="shared" si="1"/>
        <v>EN P1897 352</v>
      </c>
      <c r="C4421" s="1" t="str">
        <f t="shared" si="2"/>
        <v>PT P1897</v>
      </c>
      <c r="E4421" s="1" t="str">
        <f>IFERROR(__xludf.DUMMYFUNCTION("SPLIT(A:A,"" "",TRUE,TRUE)"),"EN")</f>
        <v>EN</v>
      </c>
      <c r="F4421" s="1" t="str">
        <f>IFERROR(__xludf.DUMMYFUNCTION("""COMPUTED_VALUE"""),"P1897")</f>
        <v>P1897</v>
      </c>
      <c r="G4421" s="1">
        <f>IFERROR(__xludf.DUMMYFUNCTION("""COMPUTED_VALUE"""),352.0)</f>
        <v>352</v>
      </c>
    </row>
    <row r="4422">
      <c r="A4422" s="1" t="str">
        <f t="shared" si="1"/>
        <v>EN P4586 136</v>
      </c>
      <c r="C4422" s="1" t="str">
        <f t="shared" si="2"/>
        <v>PT P4586</v>
      </c>
      <c r="E4422" s="1" t="str">
        <f>IFERROR(__xludf.DUMMYFUNCTION("SPLIT(A:A,"" "",TRUE,TRUE)"),"EN")</f>
        <v>EN</v>
      </c>
      <c r="F4422" s="1" t="str">
        <f>IFERROR(__xludf.DUMMYFUNCTION("""COMPUTED_VALUE"""),"P4586")</f>
        <v>P4586</v>
      </c>
      <c r="G4422" s="1">
        <f>IFERROR(__xludf.DUMMYFUNCTION("""COMPUTED_VALUE"""),136.0)</f>
        <v>136</v>
      </c>
    </row>
    <row r="4423">
      <c r="A4423" s="1" t="str">
        <f t="shared" si="1"/>
        <v>EN P4465 345</v>
      </c>
      <c r="C4423" s="1" t="str">
        <f t="shared" si="2"/>
        <v>PT P4465</v>
      </c>
      <c r="E4423" s="1" t="str">
        <f>IFERROR(__xludf.DUMMYFUNCTION("SPLIT(A:A,"" "",TRUE,TRUE)"),"EN")</f>
        <v>EN</v>
      </c>
      <c r="F4423" s="1" t="str">
        <f>IFERROR(__xludf.DUMMYFUNCTION("""COMPUTED_VALUE"""),"P4465")</f>
        <v>P4465</v>
      </c>
      <c r="G4423" s="1">
        <f>IFERROR(__xludf.DUMMYFUNCTION("""COMPUTED_VALUE"""),345.0)</f>
        <v>345</v>
      </c>
    </row>
    <row r="4424">
      <c r="A4424" s="1" t="str">
        <f t="shared" si="1"/>
        <v>EN P2227 262</v>
      </c>
      <c r="C4424" s="1" t="str">
        <f t="shared" si="2"/>
        <v>PT P2227</v>
      </c>
      <c r="E4424" s="1" t="str">
        <f>IFERROR(__xludf.DUMMYFUNCTION("SPLIT(A:A,"" "",TRUE,TRUE)"),"EN")</f>
        <v>EN</v>
      </c>
      <c r="F4424" s="1" t="str">
        <f>IFERROR(__xludf.DUMMYFUNCTION("""COMPUTED_VALUE"""),"P2227")</f>
        <v>P2227</v>
      </c>
      <c r="G4424" s="1">
        <f>IFERROR(__xludf.DUMMYFUNCTION("""COMPUTED_VALUE"""),262.0)</f>
        <v>262</v>
      </c>
    </row>
    <row r="4425">
      <c r="A4425" s="1" t="str">
        <f t="shared" si="1"/>
        <v>EN P2293 20</v>
      </c>
      <c r="C4425" s="1" t="str">
        <f t="shared" si="2"/>
        <v>PT P2293</v>
      </c>
      <c r="E4425" s="1" t="str">
        <f>IFERROR(__xludf.DUMMYFUNCTION("SPLIT(A:A,"" "",TRUE,TRUE)"),"EN")</f>
        <v>EN</v>
      </c>
      <c r="F4425" s="1" t="str">
        <f>IFERROR(__xludf.DUMMYFUNCTION("""COMPUTED_VALUE"""),"P2293")</f>
        <v>P2293</v>
      </c>
      <c r="G4425" s="1">
        <f>IFERROR(__xludf.DUMMYFUNCTION("""COMPUTED_VALUE"""),20.0)</f>
        <v>20</v>
      </c>
    </row>
    <row r="4426">
      <c r="A4426" s="1" t="str">
        <f t="shared" si="1"/>
        <v>EN P5590 198</v>
      </c>
      <c r="C4426" s="1" t="str">
        <f t="shared" si="2"/>
        <v>PT P5590</v>
      </c>
      <c r="E4426" s="1" t="str">
        <f>IFERROR(__xludf.DUMMYFUNCTION("SPLIT(A:A,"" "",TRUE,TRUE)"),"EN")</f>
        <v>EN</v>
      </c>
      <c r="F4426" s="1" t="str">
        <f>IFERROR(__xludf.DUMMYFUNCTION("""COMPUTED_VALUE"""),"P5590")</f>
        <v>P5590</v>
      </c>
      <c r="G4426" s="1">
        <f>IFERROR(__xludf.DUMMYFUNCTION("""COMPUTED_VALUE"""),198.0)</f>
        <v>198</v>
      </c>
    </row>
    <row r="4427">
      <c r="A4427" s="1" t="str">
        <f t="shared" si="1"/>
        <v>EN P4478 342</v>
      </c>
      <c r="C4427" s="1" t="str">
        <f t="shared" si="2"/>
        <v>PT P4478</v>
      </c>
      <c r="E4427" s="1" t="str">
        <f>IFERROR(__xludf.DUMMYFUNCTION("SPLIT(A:A,"" "",TRUE,TRUE)"),"EN")</f>
        <v>EN</v>
      </c>
      <c r="F4427" s="1" t="str">
        <f>IFERROR(__xludf.DUMMYFUNCTION("""COMPUTED_VALUE"""),"P4478")</f>
        <v>P4478</v>
      </c>
      <c r="G4427" s="1">
        <f>IFERROR(__xludf.DUMMYFUNCTION("""COMPUTED_VALUE"""),342.0)</f>
        <v>342</v>
      </c>
    </row>
    <row r="4428">
      <c r="A4428" s="1" t="str">
        <f t="shared" si="1"/>
        <v>EN P2503 243</v>
      </c>
      <c r="C4428" s="1" t="str">
        <f t="shared" si="2"/>
        <v>PT P2503</v>
      </c>
      <c r="E4428" s="1" t="str">
        <f>IFERROR(__xludf.DUMMYFUNCTION("SPLIT(A:A,"" "",TRUE,TRUE)"),"EN")</f>
        <v>EN</v>
      </c>
      <c r="F4428" s="1" t="str">
        <f>IFERROR(__xludf.DUMMYFUNCTION("""COMPUTED_VALUE"""),"P2503")</f>
        <v>P2503</v>
      </c>
      <c r="G4428" s="1">
        <f>IFERROR(__xludf.DUMMYFUNCTION("""COMPUTED_VALUE"""),243.0)</f>
        <v>243</v>
      </c>
    </row>
    <row r="4429">
      <c r="A4429" s="1" t="str">
        <f t="shared" si="1"/>
        <v>EN P792 304</v>
      </c>
      <c r="C4429" s="1" t="str">
        <f t="shared" si="2"/>
        <v>PT P792</v>
      </c>
      <c r="E4429" s="1" t="str">
        <f>IFERROR(__xludf.DUMMYFUNCTION("SPLIT(A:A,"" "",TRUE,TRUE)"),"EN")</f>
        <v>EN</v>
      </c>
      <c r="F4429" s="1" t="str">
        <f>IFERROR(__xludf.DUMMYFUNCTION("""COMPUTED_VALUE"""),"P792")</f>
        <v>P792</v>
      </c>
      <c r="G4429" s="1">
        <f>IFERROR(__xludf.DUMMYFUNCTION("""COMPUTED_VALUE"""),304.0)</f>
        <v>304</v>
      </c>
    </row>
    <row r="4430">
      <c r="A4430" s="1" t="str">
        <f t="shared" si="1"/>
        <v>EN P4058 263</v>
      </c>
      <c r="C4430" s="1" t="str">
        <f t="shared" si="2"/>
        <v>PT P4058</v>
      </c>
      <c r="E4430" s="1" t="str">
        <f>IFERROR(__xludf.DUMMYFUNCTION("SPLIT(A:A,"" "",TRUE,TRUE)"),"EN")</f>
        <v>EN</v>
      </c>
      <c r="F4430" s="1" t="str">
        <f>IFERROR(__xludf.DUMMYFUNCTION("""COMPUTED_VALUE"""),"P4058")</f>
        <v>P4058</v>
      </c>
      <c r="G4430" s="1">
        <f>IFERROR(__xludf.DUMMYFUNCTION("""COMPUTED_VALUE"""),263.0)</f>
        <v>263</v>
      </c>
    </row>
    <row r="4431">
      <c r="A4431" s="1" t="str">
        <f t="shared" si="1"/>
        <v>EN P4046 109</v>
      </c>
      <c r="C4431" s="1" t="str">
        <f t="shared" si="2"/>
        <v>PT P4046</v>
      </c>
      <c r="E4431" s="1" t="str">
        <f>IFERROR(__xludf.DUMMYFUNCTION("SPLIT(A:A,"" "",TRUE,TRUE)"),"EN")</f>
        <v>EN</v>
      </c>
      <c r="F4431" s="1" t="str">
        <f>IFERROR(__xludf.DUMMYFUNCTION("""COMPUTED_VALUE"""),"P4046")</f>
        <v>P4046</v>
      </c>
      <c r="G4431" s="1">
        <f>IFERROR(__xludf.DUMMYFUNCTION("""COMPUTED_VALUE"""),109.0)</f>
        <v>109</v>
      </c>
    </row>
    <row r="4432">
      <c r="A4432" s="1" t="str">
        <f t="shared" si="1"/>
        <v>EN P5596 231</v>
      </c>
      <c r="C4432" s="1" t="str">
        <f t="shared" si="2"/>
        <v>PT P5596</v>
      </c>
      <c r="E4432" s="1" t="str">
        <f>IFERROR(__xludf.DUMMYFUNCTION("SPLIT(A:A,"" "",TRUE,TRUE)"),"EN")</f>
        <v>EN</v>
      </c>
      <c r="F4432" s="1" t="str">
        <f>IFERROR(__xludf.DUMMYFUNCTION("""COMPUTED_VALUE"""),"P5596")</f>
        <v>P5596</v>
      </c>
      <c r="G4432" s="1">
        <f>IFERROR(__xludf.DUMMYFUNCTION("""COMPUTED_VALUE"""),231.0)</f>
        <v>231</v>
      </c>
    </row>
    <row r="4433">
      <c r="A4433" s="1" t="str">
        <f t="shared" si="1"/>
        <v>EN P1657 328</v>
      </c>
      <c r="C4433" s="1" t="str">
        <f t="shared" si="2"/>
        <v>PT P1657</v>
      </c>
      <c r="E4433" s="1" t="str">
        <f>IFERROR(__xludf.DUMMYFUNCTION("SPLIT(A:A,"" "",TRUE,TRUE)"),"EN")</f>
        <v>EN</v>
      </c>
      <c r="F4433" s="1" t="str">
        <f>IFERROR(__xludf.DUMMYFUNCTION("""COMPUTED_VALUE"""),"P1657")</f>
        <v>P1657</v>
      </c>
      <c r="G4433" s="1">
        <f>IFERROR(__xludf.DUMMYFUNCTION("""COMPUTED_VALUE"""),328.0)</f>
        <v>328</v>
      </c>
    </row>
    <row r="4434">
      <c r="A4434" s="1" t="str">
        <f t="shared" si="1"/>
        <v>EN P1970 106</v>
      </c>
      <c r="C4434" s="1" t="str">
        <f t="shared" si="2"/>
        <v>PT P1970</v>
      </c>
      <c r="E4434" s="1" t="str">
        <f>IFERROR(__xludf.DUMMYFUNCTION("SPLIT(A:A,"" "",TRUE,TRUE)"),"EN")</f>
        <v>EN</v>
      </c>
      <c r="F4434" s="1" t="str">
        <f>IFERROR(__xludf.DUMMYFUNCTION("""COMPUTED_VALUE"""),"P1970")</f>
        <v>P1970</v>
      </c>
      <c r="G4434" s="1">
        <f>IFERROR(__xludf.DUMMYFUNCTION("""COMPUTED_VALUE"""),106.0)</f>
        <v>106</v>
      </c>
    </row>
    <row r="4435">
      <c r="A4435" s="1" t="str">
        <f t="shared" si="1"/>
        <v>EN P2885 308</v>
      </c>
      <c r="C4435" s="1" t="str">
        <f t="shared" si="2"/>
        <v>PT P2885</v>
      </c>
      <c r="E4435" s="1" t="str">
        <f>IFERROR(__xludf.DUMMYFUNCTION("SPLIT(A:A,"" "",TRUE,TRUE)"),"EN")</f>
        <v>EN</v>
      </c>
      <c r="F4435" s="1" t="str">
        <f>IFERROR(__xludf.DUMMYFUNCTION("""COMPUTED_VALUE"""),"P2885")</f>
        <v>P2885</v>
      </c>
      <c r="G4435" s="1">
        <f>IFERROR(__xludf.DUMMYFUNCTION("""COMPUTED_VALUE"""),308.0)</f>
        <v>308</v>
      </c>
    </row>
    <row r="4436">
      <c r="A4436" s="1" t="str">
        <f t="shared" si="1"/>
        <v>EN P2852 121</v>
      </c>
      <c r="C4436" s="1" t="str">
        <f t="shared" si="2"/>
        <v>PT P2852</v>
      </c>
      <c r="E4436" s="1" t="str">
        <f>IFERROR(__xludf.DUMMYFUNCTION("SPLIT(A:A,"" "",TRUE,TRUE)"),"EN")</f>
        <v>EN</v>
      </c>
      <c r="F4436" s="1" t="str">
        <f>IFERROR(__xludf.DUMMYFUNCTION("""COMPUTED_VALUE"""),"P2852")</f>
        <v>P2852</v>
      </c>
      <c r="G4436" s="1">
        <f>IFERROR(__xludf.DUMMYFUNCTION("""COMPUTED_VALUE"""),121.0)</f>
        <v>121</v>
      </c>
    </row>
    <row r="4437">
      <c r="A4437" s="1" t="str">
        <f t="shared" si="1"/>
        <v>EN P471 314</v>
      </c>
      <c r="C4437" s="1" t="str">
        <f t="shared" si="2"/>
        <v>PT P471</v>
      </c>
      <c r="E4437" s="1" t="str">
        <f>IFERROR(__xludf.DUMMYFUNCTION("SPLIT(A:A,"" "",TRUE,TRUE)"),"EN")</f>
        <v>EN</v>
      </c>
      <c r="F4437" s="1" t="str">
        <f>IFERROR(__xludf.DUMMYFUNCTION("""COMPUTED_VALUE"""),"P471")</f>
        <v>P471</v>
      </c>
      <c r="G4437" s="1">
        <f>IFERROR(__xludf.DUMMYFUNCTION("""COMPUTED_VALUE"""),314.0)</f>
        <v>314</v>
      </c>
    </row>
    <row r="4438">
      <c r="A4438" s="1" t="str">
        <f t="shared" si="1"/>
        <v>EN P4178 291</v>
      </c>
      <c r="C4438" s="1" t="str">
        <f t="shared" si="2"/>
        <v>PT P4178</v>
      </c>
      <c r="E4438" s="1" t="str">
        <f>IFERROR(__xludf.DUMMYFUNCTION("SPLIT(A:A,"" "",TRUE,TRUE)"),"EN")</f>
        <v>EN</v>
      </c>
      <c r="F4438" s="1" t="str">
        <f>IFERROR(__xludf.DUMMYFUNCTION("""COMPUTED_VALUE"""),"P4178")</f>
        <v>P4178</v>
      </c>
      <c r="G4438" s="1">
        <f>IFERROR(__xludf.DUMMYFUNCTION("""COMPUTED_VALUE"""),291.0)</f>
        <v>291</v>
      </c>
    </row>
    <row r="4439">
      <c r="A4439" s="1" t="str">
        <f t="shared" si="1"/>
        <v>EN P1316 340</v>
      </c>
      <c r="C4439" s="1" t="str">
        <f t="shared" si="2"/>
        <v>PT P1316</v>
      </c>
      <c r="E4439" s="1" t="str">
        <f>IFERROR(__xludf.DUMMYFUNCTION("SPLIT(A:A,"" "",TRUE,TRUE)"),"EN")</f>
        <v>EN</v>
      </c>
      <c r="F4439" s="1" t="str">
        <f>IFERROR(__xludf.DUMMYFUNCTION("""COMPUTED_VALUE"""),"P1316")</f>
        <v>P1316</v>
      </c>
      <c r="G4439" s="1">
        <f>IFERROR(__xludf.DUMMYFUNCTION("""COMPUTED_VALUE"""),340.0)</f>
        <v>340</v>
      </c>
    </row>
    <row r="4440">
      <c r="A4440" s="1" t="str">
        <f t="shared" si="1"/>
        <v>EN P842 377</v>
      </c>
      <c r="C4440" s="1" t="str">
        <f t="shared" si="2"/>
        <v>PT P842</v>
      </c>
      <c r="E4440" s="1" t="str">
        <f>IFERROR(__xludf.DUMMYFUNCTION("SPLIT(A:A,"" "",TRUE,TRUE)"),"EN")</f>
        <v>EN</v>
      </c>
      <c r="F4440" s="1" t="str">
        <f>IFERROR(__xludf.DUMMYFUNCTION("""COMPUTED_VALUE"""),"P842")</f>
        <v>P842</v>
      </c>
      <c r="G4440" s="1">
        <f>IFERROR(__xludf.DUMMYFUNCTION("""COMPUTED_VALUE"""),377.0)</f>
        <v>377</v>
      </c>
    </row>
    <row r="4441">
      <c r="A4441" s="1" t="str">
        <f t="shared" si="1"/>
        <v>EN P426 142</v>
      </c>
      <c r="C4441" s="1" t="str">
        <f t="shared" si="2"/>
        <v>PT P426</v>
      </c>
      <c r="E4441" s="1" t="str">
        <f>IFERROR(__xludf.DUMMYFUNCTION("SPLIT(A:A,"" "",TRUE,TRUE)"),"EN")</f>
        <v>EN</v>
      </c>
      <c r="F4441" s="1" t="str">
        <f>IFERROR(__xludf.DUMMYFUNCTION("""COMPUTED_VALUE"""),"P426")</f>
        <v>P426</v>
      </c>
      <c r="G4441" s="1">
        <f>IFERROR(__xludf.DUMMYFUNCTION("""COMPUTED_VALUE"""),142.0)</f>
        <v>142</v>
      </c>
    </row>
    <row r="4442">
      <c r="A4442" s="1" t="str">
        <f t="shared" si="1"/>
        <v>EN P1400 109</v>
      </c>
      <c r="C4442" s="1" t="str">
        <f t="shared" si="2"/>
        <v>PT P1400</v>
      </c>
      <c r="E4442" s="1" t="str">
        <f>IFERROR(__xludf.DUMMYFUNCTION("SPLIT(A:A,"" "",TRUE,TRUE)"),"EN")</f>
        <v>EN</v>
      </c>
      <c r="F4442" s="1" t="str">
        <f>IFERROR(__xludf.DUMMYFUNCTION("""COMPUTED_VALUE"""),"P1400")</f>
        <v>P1400</v>
      </c>
      <c r="G4442" s="1">
        <f>IFERROR(__xludf.DUMMYFUNCTION("""COMPUTED_VALUE"""),109.0)</f>
        <v>109</v>
      </c>
    </row>
    <row r="4443">
      <c r="A4443" s="1" t="str">
        <f t="shared" si="1"/>
        <v>EN P3639 308</v>
      </c>
      <c r="C4443" s="1" t="str">
        <f t="shared" si="2"/>
        <v>PT P3639</v>
      </c>
      <c r="E4443" s="1" t="str">
        <f>IFERROR(__xludf.DUMMYFUNCTION("SPLIT(A:A,"" "",TRUE,TRUE)"),"EN")</f>
        <v>EN</v>
      </c>
      <c r="F4443" s="1" t="str">
        <f>IFERROR(__xludf.DUMMYFUNCTION("""COMPUTED_VALUE"""),"P3639")</f>
        <v>P3639</v>
      </c>
      <c r="G4443" s="1">
        <f>IFERROR(__xludf.DUMMYFUNCTION("""COMPUTED_VALUE"""),308.0)</f>
        <v>308</v>
      </c>
    </row>
    <row r="4444">
      <c r="A4444" s="1" t="str">
        <f t="shared" si="1"/>
        <v>EN P5988 286</v>
      </c>
      <c r="C4444" s="1" t="str">
        <f t="shared" si="2"/>
        <v>PT P5988</v>
      </c>
      <c r="E4444" s="1" t="str">
        <f>IFERROR(__xludf.DUMMYFUNCTION("SPLIT(A:A,"" "",TRUE,TRUE)"),"EN")</f>
        <v>EN</v>
      </c>
      <c r="F4444" s="1" t="str">
        <f>IFERROR(__xludf.DUMMYFUNCTION("""COMPUTED_VALUE"""),"P5988")</f>
        <v>P5988</v>
      </c>
      <c r="G4444" s="1">
        <f>IFERROR(__xludf.DUMMYFUNCTION("""COMPUTED_VALUE"""),286.0)</f>
        <v>286</v>
      </c>
    </row>
    <row r="4445">
      <c r="A4445" s="1" t="str">
        <f t="shared" si="1"/>
        <v>EN P5648 260</v>
      </c>
      <c r="C4445" s="1" t="str">
        <f t="shared" si="2"/>
        <v>PT P5648</v>
      </c>
      <c r="E4445" s="1" t="str">
        <f>IFERROR(__xludf.DUMMYFUNCTION("SPLIT(A:A,"" "",TRUE,TRUE)"),"EN")</f>
        <v>EN</v>
      </c>
      <c r="F4445" s="1" t="str">
        <f>IFERROR(__xludf.DUMMYFUNCTION("""COMPUTED_VALUE"""),"P5648")</f>
        <v>P5648</v>
      </c>
      <c r="G4445" s="1">
        <f>IFERROR(__xludf.DUMMYFUNCTION("""COMPUTED_VALUE"""),260.0)</f>
        <v>260</v>
      </c>
    </row>
    <row r="4446">
      <c r="A4446" s="1" t="str">
        <f t="shared" si="1"/>
        <v>EN P3670 10</v>
      </c>
      <c r="C4446" s="1" t="str">
        <f t="shared" si="2"/>
        <v>PT P3670</v>
      </c>
      <c r="E4446" s="1" t="str">
        <f>IFERROR(__xludf.DUMMYFUNCTION("SPLIT(A:A,"" "",TRUE,TRUE)"),"EN")</f>
        <v>EN</v>
      </c>
      <c r="F4446" s="1" t="str">
        <f>IFERROR(__xludf.DUMMYFUNCTION("""COMPUTED_VALUE"""),"P3670")</f>
        <v>P3670</v>
      </c>
      <c r="G4446" s="1">
        <f>IFERROR(__xludf.DUMMYFUNCTION("""COMPUTED_VALUE"""),10.0)</f>
        <v>10</v>
      </c>
    </row>
    <row r="4447">
      <c r="A4447" s="1" t="str">
        <f t="shared" si="1"/>
        <v>EN P4451 334</v>
      </c>
      <c r="C4447" s="1" t="str">
        <f t="shared" si="2"/>
        <v>PT P4451</v>
      </c>
      <c r="E4447" s="1" t="str">
        <f>IFERROR(__xludf.DUMMYFUNCTION("SPLIT(A:A,"" "",TRUE,TRUE)"),"EN")</f>
        <v>EN</v>
      </c>
      <c r="F4447" s="1" t="str">
        <f>IFERROR(__xludf.DUMMYFUNCTION("""COMPUTED_VALUE"""),"P4451")</f>
        <v>P4451</v>
      </c>
      <c r="G4447" s="1">
        <f>IFERROR(__xludf.DUMMYFUNCTION("""COMPUTED_VALUE"""),334.0)</f>
        <v>334</v>
      </c>
    </row>
    <row r="4448">
      <c r="A4448" s="1" t="str">
        <f t="shared" si="1"/>
        <v>EN P1226 122</v>
      </c>
      <c r="C4448" s="1" t="str">
        <f t="shared" si="2"/>
        <v>PT P1226</v>
      </c>
      <c r="E4448" s="1" t="str">
        <f>IFERROR(__xludf.DUMMYFUNCTION("SPLIT(A:A,"" "",TRUE,TRUE)"),"EN")</f>
        <v>EN</v>
      </c>
      <c r="F4448" s="1" t="str">
        <f>IFERROR(__xludf.DUMMYFUNCTION("""COMPUTED_VALUE"""),"P1226")</f>
        <v>P1226</v>
      </c>
      <c r="G4448" s="1">
        <f>IFERROR(__xludf.DUMMYFUNCTION("""COMPUTED_VALUE"""),122.0)</f>
        <v>122</v>
      </c>
    </row>
    <row r="4449">
      <c r="A4449" s="1" t="str">
        <f t="shared" si="1"/>
        <v>EN P3759 400</v>
      </c>
      <c r="C4449" s="1" t="str">
        <f t="shared" si="2"/>
        <v>PT P3759</v>
      </c>
      <c r="E4449" s="1" t="str">
        <f>IFERROR(__xludf.DUMMYFUNCTION("SPLIT(A:A,"" "",TRUE,TRUE)"),"EN")</f>
        <v>EN</v>
      </c>
      <c r="F4449" s="1" t="str">
        <f>IFERROR(__xludf.DUMMYFUNCTION("""COMPUTED_VALUE"""),"P3759")</f>
        <v>P3759</v>
      </c>
      <c r="G4449" s="1">
        <f>IFERROR(__xludf.DUMMYFUNCTION("""COMPUTED_VALUE"""),400.0)</f>
        <v>400</v>
      </c>
    </row>
    <row r="4450">
      <c r="A4450" s="1" t="str">
        <f t="shared" si="1"/>
        <v>EN P1811 380</v>
      </c>
      <c r="C4450" s="1" t="str">
        <f t="shared" si="2"/>
        <v>PT P1811</v>
      </c>
      <c r="E4450" s="1" t="str">
        <f>IFERROR(__xludf.DUMMYFUNCTION("SPLIT(A:A,"" "",TRUE,TRUE)"),"EN")</f>
        <v>EN</v>
      </c>
      <c r="F4450" s="1" t="str">
        <f>IFERROR(__xludf.DUMMYFUNCTION("""COMPUTED_VALUE"""),"P1811")</f>
        <v>P1811</v>
      </c>
      <c r="G4450" s="1">
        <f>IFERROR(__xludf.DUMMYFUNCTION("""COMPUTED_VALUE"""),380.0)</f>
        <v>380</v>
      </c>
    </row>
    <row r="4451">
      <c r="A4451" s="1" t="str">
        <f t="shared" si="1"/>
        <v>EN P886 366</v>
      </c>
      <c r="C4451" s="1" t="str">
        <f t="shared" si="2"/>
        <v>PT P886</v>
      </c>
      <c r="E4451" s="1" t="str">
        <f>IFERROR(__xludf.DUMMYFUNCTION("SPLIT(A:A,"" "",TRUE,TRUE)"),"EN")</f>
        <v>EN</v>
      </c>
      <c r="F4451" s="1" t="str">
        <f>IFERROR(__xludf.DUMMYFUNCTION("""COMPUTED_VALUE"""),"P886")</f>
        <v>P886</v>
      </c>
      <c r="G4451" s="1">
        <f>IFERROR(__xludf.DUMMYFUNCTION("""COMPUTED_VALUE"""),366.0)</f>
        <v>366</v>
      </c>
    </row>
    <row r="4452">
      <c r="A4452" s="1" t="str">
        <f t="shared" si="1"/>
        <v>EN P3061 349</v>
      </c>
      <c r="C4452" s="1" t="str">
        <f t="shared" si="2"/>
        <v>PT P3061</v>
      </c>
      <c r="E4452" s="1" t="str">
        <f>IFERROR(__xludf.DUMMYFUNCTION("SPLIT(A:A,"" "",TRUE,TRUE)"),"EN")</f>
        <v>EN</v>
      </c>
      <c r="F4452" s="1" t="str">
        <f>IFERROR(__xludf.DUMMYFUNCTION("""COMPUTED_VALUE"""),"P3061")</f>
        <v>P3061</v>
      </c>
      <c r="G4452" s="1">
        <f>IFERROR(__xludf.DUMMYFUNCTION("""COMPUTED_VALUE"""),349.0)</f>
        <v>349</v>
      </c>
    </row>
    <row r="4453">
      <c r="A4453" s="1" t="str">
        <f t="shared" si="1"/>
        <v>EN P5400 56</v>
      </c>
      <c r="C4453" s="1" t="str">
        <f t="shared" si="2"/>
        <v>PT P5400</v>
      </c>
      <c r="E4453" s="1" t="str">
        <f>IFERROR(__xludf.DUMMYFUNCTION("SPLIT(A:A,"" "",TRUE,TRUE)"),"EN")</f>
        <v>EN</v>
      </c>
      <c r="F4453" s="1" t="str">
        <f>IFERROR(__xludf.DUMMYFUNCTION("""COMPUTED_VALUE"""),"P5400")</f>
        <v>P5400</v>
      </c>
      <c r="G4453" s="1">
        <f>IFERROR(__xludf.DUMMYFUNCTION("""COMPUTED_VALUE"""),56.0)</f>
        <v>56</v>
      </c>
    </row>
    <row r="4454">
      <c r="A4454" s="1" t="str">
        <f t="shared" si="1"/>
        <v>EN P28 273</v>
      </c>
      <c r="C4454" s="1" t="str">
        <f t="shared" si="2"/>
        <v>PT P28</v>
      </c>
      <c r="E4454" s="1" t="str">
        <f>IFERROR(__xludf.DUMMYFUNCTION("SPLIT(A:A,"" "",TRUE,TRUE)"),"EN")</f>
        <v>EN</v>
      </c>
      <c r="F4454" s="1" t="str">
        <f>IFERROR(__xludf.DUMMYFUNCTION("""COMPUTED_VALUE"""),"P28")</f>
        <v>P28</v>
      </c>
      <c r="G4454" s="1">
        <f>IFERROR(__xludf.DUMMYFUNCTION("""COMPUTED_VALUE"""),273.0)</f>
        <v>273</v>
      </c>
    </row>
    <row r="4455">
      <c r="A4455" s="1" t="str">
        <f t="shared" si="1"/>
        <v>EN P3217 39</v>
      </c>
      <c r="C4455" s="1" t="str">
        <f t="shared" si="2"/>
        <v>PT P3217</v>
      </c>
      <c r="E4455" s="1" t="str">
        <f>IFERROR(__xludf.DUMMYFUNCTION("SPLIT(A:A,"" "",TRUE,TRUE)"),"EN")</f>
        <v>EN</v>
      </c>
      <c r="F4455" s="1" t="str">
        <f>IFERROR(__xludf.DUMMYFUNCTION("""COMPUTED_VALUE"""),"P3217")</f>
        <v>P3217</v>
      </c>
      <c r="G4455" s="1">
        <f>IFERROR(__xludf.DUMMYFUNCTION("""COMPUTED_VALUE"""),39.0)</f>
        <v>39</v>
      </c>
    </row>
    <row r="4456">
      <c r="A4456" s="1" t="str">
        <f t="shared" si="1"/>
        <v>EN P844 281</v>
      </c>
      <c r="C4456" s="1" t="str">
        <f t="shared" si="2"/>
        <v>PT P844</v>
      </c>
      <c r="E4456" s="1" t="str">
        <f>IFERROR(__xludf.DUMMYFUNCTION("SPLIT(A:A,"" "",TRUE,TRUE)"),"EN")</f>
        <v>EN</v>
      </c>
      <c r="F4456" s="1" t="str">
        <f>IFERROR(__xludf.DUMMYFUNCTION("""COMPUTED_VALUE"""),"P844")</f>
        <v>P844</v>
      </c>
      <c r="G4456" s="1">
        <f>IFERROR(__xludf.DUMMYFUNCTION("""COMPUTED_VALUE"""),281.0)</f>
        <v>281</v>
      </c>
    </row>
    <row r="4457">
      <c r="A4457" s="1" t="str">
        <f t="shared" si="1"/>
        <v>EN P5909 369</v>
      </c>
      <c r="C4457" s="1" t="str">
        <f t="shared" si="2"/>
        <v>PT P5909</v>
      </c>
      <c r="E4457" s="1" t="str">
        <f>IFERROR(__xludf.DUMMYFUNCTION("SPLIT(A:A,"" "",TRUE,TRUE)"),"EN")</f>
        <v>EN</v>
      </c>
      <c r="F4457" s="1" t="str">
        <f>IFERROR(__xludf.DUMMYFUNCTION("""COMPUTED_VALUE"""),"P5909")</f>
        <v>P5909</v>
      </c>
      <c r="G4457" s="1">
        <f>IFERROR(__xludf.DUMMYFUNCTION("""COMPUTED_VALUE"""),369.0)</f>
        <v>369</v>
      </c>
    </row>
    <row r="4458">
      <c r="A4458" s="1" t="str">
        <f t="shared" si="1"/>
        <v>EN P197 141</v>
      </c>
      <c r="C4458" s="1" t="str">
        <f t="shared" si="2"/>
        <v>PT P197</v>
      </c>
      <c r="E4458" s="1" t="str">
        <f>IFERROR(__xludf.DUMMYFUNCTION("SPLIT(A:A,"" "",TRUE,TRUE)"),"EN")</f>
        <v>EN</v>
      </c>
      <c r="F4458" s="1" t="str">
        <f>IFERROR(__xludf.DUMMYFUNCTION("""COMPUTED_VALUE"""),"P197")</f>
        <v>P197</v>
      </c>
      <c r="G4458" s="1">
        <f>IFERROR(__xludf.DUMMYFUNCTION("""COMPUTED_VALUE"""),141.0)</f>
        <v>141</v>
      </c>
    </row>
    <row r="4459">
      <c r="A4459" s="1" t="str">
        <f t="shared" si="1"/>
        <v>EN P5798 318</v>
      </c>
      <c r="C4459" s="1" t="str">
        <f t="shared" si="2"/>
        <v>PT P5798</v>
      </c>
      <c r="E4459" s="1" t="str">
        <f>IFERROR(__xludf.DUMMYFUNCTION("SPLIT(A:A,"" "",TRUE,TRUE)"),"EN")</f>
        <v>EN</v>
      </c>
      <c r="F4459" s="1" t="str">
        <f>IFERROR(__xludf.DUMMYFUNCTION("""COMPUTED_VALUE"""),"P5798")</f>
        <v>P5798</v>
      </c>
      <c r="G4459" s="1">
        <f>IFERROR(__xludf.DUMMYFUNCTION("""COMPUTED_VALUE"""),318.0)</f>
        <v>318</v>
      </c>
    </row>
    <row r="4460">
      <c r="A4460" s="1" t="str">
        <f t="shared" si="1"/>
        <v>EN P1597 341</v>
      </c>
      <c r="C4460" s="1" t="str">
        <f t="shared" si="2"/>
        <v>PT P1597</v>
      </c>
      <c r="E4460" s="1" t="str">
        <f>IFERROR(__xludf.DUMMYFUNCTION("SPLIT(A:A,"" "",TRUE,TRUE)"),"EN")</f>
        <v>EN</v>
      </c>
      <c r="F4460" s="1" t="str">
        <f>IFERROR(__xludf.DUMMYFUNCTION("""COMPUTED_VALUE"""),"P1597")</f>
        <v>P1597</v>
      </c>
      <c r="G4460" s="1">
        <f>IFERROR(__xludf.DUMMYFUNCTION("""COMPUTED_VALUE"""),341.0)</f>
        <v>341</v>
      </c>
    </row>
    <row r="4461">
      <c r="A4461" s="1" t="str">
        <f t="shared" si="1"/>
        <v>EN P5882 372</v>
      </c>
      <c r="C4461" s="1" t="str">
        <f t="shared" si="2"/>
        <v>PT P5882</v>
      </c>
      <c r="E4461" s="1" t="str">
        <f>IFERROR(__xludf.DUMMYFUNCTION("SPLIT(A:A,"" "",TRUE,TRUE)"),"EN")</f>
        <v>EN</v>
      </c>
      <c r="F4461" s="1" t="str">
        <f>IFERROR(__xludf.DUMMYFUNCTION("""COMPUTED_VALUE"""),"P5882")</f>
        <v>P5882</v>
      </c>
      <c r="G4461" s="1">
        <f>IFERROR(__xludf.DUMMYFUNCTION("""COMPUTED_VALUE"""),372.0)</f>
        <v>372</v>
      </c>
    </row>
    <row r="4462">
      <c r="A4462" s="1" t="str">
        <f t="shared" si="1"/>
        <v>EN P5948 360</v>
      </c>
      <c r="C4462" s="1" t="str">
        <f t="shared" si="2"/>
        <v>PT P5948</v>
      </c>
      <c r="E4462" s="1" t="str">
        <f>IFERROR(__xludf.DUMMYFUNCTION("SPLIT(A:A,"" "",TRUE,TRUE)"),"EN")</f>
        <v>EN</v>
      </c>
      <c r="F4462" s="1" t="str">
        <f>IFERROR(__xludf.DUMMYFUNCTION("""COMPUTED_VALUE"""),"P5948")</f>
        <v>P5948</v>
      </c>
      <c r="G4462" s="1">
        <f>IFERROR(__xludf.DUMMYFUNCTION("""COMPUTED_VALUE"""),360.0)</f>
        <v>360</v>
      </c>
    </row>
    <row r="4463">
      <c r="A4463" s="1" t="str">
        <f t="shared" si="1"/>
        <v>EN P1789 316</v>
      </c>
      <c r="C4463" s="1" t="str">
        <f t="shared" si="2"/>
        <v>PT P1789</v>
      </c>
      <c r="E4463" s="1" t="str">
        <f>IFERROR(__xludf.DUMMYFUNCTION("SPLIT(A:A,"" "",TRUE,TRUE)"),"EN")</f>
        <v>EN</v>
      </c>
      <c r="F4463" s="1" t="str">
        <f>IFERROR(__xludf.DUMMYFUNCTION("""COMPUTED_VALUE"""),"P1789")</f>
        <v>P1789</v>
      </c>
      <c r="G4463" s="1">
        <f>IFERROR(__xludf.DUMMYFUNCTION("""COMPUTED_VALUE"""),316.0)</f>
        <v>316</v>
      </c>
    </row>
    <row r="4464">
      <c r="A4464" s="1" t="str">
        <f t="shared" si="1"/>
        <v>EN P3245 125</v>
      </c>
      <c r="C4464" s="1" t="str">
        <f t="shared" si="2"/>
        <v>PT P3245</v>
      </c>
      <c r="E4464" s="1" t="str">
        <f>IFERROR(__xludf.DUMMYFUNCTION("SPLIT(A:A,"" "",TRUE,TRUE)"),"EN")</f>
        <v>EN</v>
      </c>
      <c r="F4464" s="1" t="str">
        <f>IFERROR(__xludf.DUMMYFUNCTION("""COMPUTED_VALUE"""),"P3245")</f>
        <v>P3245</v>
      </c>
      <c r="G4464" s="1">
        <f>IFERROR(__xludf.DUMMYFUNCTION("""COMPUTED_VALUE"""),125.0)</f>
        <v>125</v>
      </c>
    </row>
    <row r="4465">
      <c r="A4465" s="1" t="str">
        <f t="shared" si="1"/>
        <v>EN P817 255</v>
      </c>
      <c r="C4465" s="1" t="str">
        <f t="shared" si="2"/>
        <v>PT P817</v>
      </c>
      <c r="E4465" s="1" t="str">
        <f>IFERROR(__xludf.DUMMYFUNCTION("SPLIT(A:A,"" "",TRUE,TRUE)"),"EN")</f>
        <v>EN</v>
      </c>
      <c r="F4465" s="1" t="str">
        <f>IFERROR(__xludf.DUMMYFUNCTION("""COMPUTED_VALUE"""),"P817")</f>
        <v>P817</v>
      </c>
      <c r="G4465" s="1">
        <f>IFERROR(__xludf.DUMMYFUNCTION("""COMPUTED_VALUE"""),255.0)</f>
        <v>255</v>
      </c>
    </row>
    <row r="4466">
      <c r="A4466" s="1" t="str">
        <f t="shared" si="1"/>
        <v>EN P2114 229</v>
      </c>
      <c r="C4466" s="1" t="str">
        <f t="shared" si="2"/>
        <v>PT P2114</v>
      </c>
      <c r="E4466" s="1" t="str">
        <f>IFERROR(__xludf.DUMMYFUNCTION("SPLIT(A:A,"" "",TRUE,TRUE)"),"EN")</f>
        <v>EN</v>
      </c>
      <c r="F4466" s="1" t="str">
        <f>IFERROR(__xludf.DUMMYFUNCTION("""COMPUTED_VALUE"""),"P2114")</f>
        <v>P2114</v>
      </c>
      <c r="G4466" s="1">
        <f>IFERROR(__xludf.DUMMYFUNCTION("""COMPUTED_VALUE"""),229.0)</f>
        <v>229</v>
      </c>
    </row>
    <row r="4467">
      <c r="A4467" s="1" t="str">
        <f t="shared" si="1"/>
        <v>EN P649 386</v>
      </c>
      <c r="C4467" s="1" t="str">
        <f t="shared" si="2"/>
        <v>PT P649</v>
      </c>
      <c r="E4467" s="1" t="str">
        <f>IFERROR(__xludf.DUMMYFUNCTION("SPLIT(A:A,"" "",TRUE,TRUE)"),"EN")</f>
        <v>EN</v>
      </c>
      <c r="F4467" s="1" t="str">
        <f>IFERROR(__xludf.DUMMYFUNCTION("""COMPUTED_VALUE"""),"P649")</f>
        <v>P649</v>
      </c>
      <c r="G4467" s="1">
        <f>IFERROR(__xludf.DUMMYFUNCTION("""COMPUTED_VALUE"""),386.0)</f>
        <v>386</v>
      </c>
    </row>
    <row r="4468">
      <c r="A4468" s="1" t="str">
        <f t="shared" si="1"/>
        <v>EN P2564 213</v>
      </c>
      <c r="C4468" s="1" t="str">
        <f t="shared" si="2"/>
        <v>PT P2564</v>
      </c>
      <c r="E4468" s="1" t="str">
        <f>IFERROR(__xludf.DUMMYFUNCTION("SPLIT(A:A,"" "",TRUE,TRUE)"),"EN")</f>
        <v>EN</v>
      </c>
      <c r="F4468" s="1" t="str">
        <f>IFERROR(__xludf.DUMMYFUNCTION("""COMPUTED_VALUE"""),"P2564")</f>
        <v>P2564</v>
      </c>
      <c r="G4468" s="1">
        <f>IFERROR(__xludf.DUMMYFUNCTION("""COMPUTED_VALUE"""),213.0)</f>
        <v>213</v>
      </c>
    </row>
    <row r="4469">
      <c r="A4469" s="1" t="str">
        <f t="shared" si="1"/>
        <v>EN P1557 387</v>
      </c>
      <c r="C4469" s="1" t="str">
        <f t="shared" si="2"/>
        <v>PT P1557</v>
      </c>
      <c r="E4469" s="1" t="str">
        <f>IFERROR(__xludf.DUMMYFUNCTION("SPLIT(A:A,"" "",TRUE,TRUE)"),"EN")</f>
        <v>EN</v>
      </c>
      <c r="F4469" s="1" t="str">
        <f>IFERROR(__xludf.DUMMYFUNCTION("""COMPUTED_VALUE"""),"P1557")</f>
        <v>P1557</v>
      </c>
      <c r="G4469" s="1">
        <f>IFERROR(__xludf.DUMMYFUNCTION("""COMPUTED_VALUE"""),387.0)</f>
        <v>387</v>
      </c>
    </row>
    <row r="4470">
      <c r="A4470" s="1" t="str">
        <f t="shared" si="1"/>
        <v>EN P4646 199</v>
      </c>
      <c r="C4470" s="1" t="str">
        <f t="shared" si="2"/>
        <v>PT P4646</v>
      </c>
      <c r="E4470" s="1" t="str">
        <f>IFERROR(__xludf.DUMMYFUNCTION("SPLIT(A:A,"" "",TRUE,TRUE)"),"EN")</f>
        <v>EN</v>
      </c>
      <c r="F4470" s="1" t="str">
        <f>IFERROR(__xludf.DUMMYFUNCTION("""COMPUTED_VALUE"""),"P4646")</f>
        <v>P4646</v>
      </c>
      <c r="G4470" s="1">
        <f>IFERROR(__xludf.DUMMYFUNCTION("""COMPUTED_VALUE"""),199.0)</f>
        <v>199</v>
      </c>
    </row>
    <row r="4471">
      <c r="A4471" s="1" t="str">
        <f t="shared" si="1"/>
        <v>EN P2830 289</v>
      </c>
      <c r="C4471" s="1" t="str">
        <f t="shared" si="2"/>
        <v>PT P2830</v>
      </c>
      <c r="E4471" s="1" t="str">
        <f>IFERROR(__xludf.DUMMYFUNCTION("SPLIT(A:A,"" "",TRUE,TRUE)"),"EN")</f>
        <v>EN</v>
      </c>
      <c r="F4471" s="1" t="str">
        <f>IFERROR(__xludf.DUMMYFUNCTION("""COMPUTED_VALUE"""),"P2830")</f>
        <v>P2830</v>
      </c>
      <c r="G4471" s="1">
        <f>IFERROR(__xludf.DUMMYFUNCTION("""COMPUTED_VALUE"""),289.0)</f>
        <v>289</v>
      </c>
    </row>
    <row r="4472">
      <c r="A4472" s="1" t="str">
        <f t="shared" si="1"/>
        <v>EN P1700 153</v>
      </c>
      <c r="C4472" s="1" t="str">
        <f t="shared" si="2"/>
        <v>PT P1700</v>
      </c>
      <c r="E4472" s="1" t="str">
        <f>IFERROR(__xludf.DUMMYFUNCTION("SPLIT(A:A,"" "",TRUE,TRUE)"),"EN")</f>
        <v>EN</v>
      </c>
      <c r="F4472" s="1" t="str">
        <f>IFERROR(__xludf.DUMMYFUNCTION("""COMPUTED_VALUE"""),"P1700")</f>
        <v>P1700</v>
      </c>
      <c r="G4472" s="1">
        <f>IFERROR(__xludf.DUMMYFUNCTION("""COMPUTED_VALUE"""),153.0)</f>
        <v>153</v>
      </c>
    </row>
    <row r="4473">
      <c r="A4473" s="1" t="str">
        <f t="shared" si="1"/>
        <v>EN P4738 158</v>
      </c>
      <c r="C4473" s="1" t="str">
        <f t="shared" si="2"/>
        <v>PT P4738</v>
      </c>
      <c r="E4473" s="1" t="str">
        <f>IFERROR(__xludf.DUMMYFUNCTION("SPLIT(A:A,"" "",TRUE,TRUE)"),"EN")</f>
        <v>EN</v>
      </c>
      <c r="F4473" s="1" t="str">
        <f>IFERROR(__xludf.DUMMYFUNCTION("""COMPUTED_VALUE"""),"P4738")</f>
        <v>P4738</v>
      </c>
      <c r="G4473" s="1">
        <f>IFERROR(__xludf.DUMMYFUNCTION("""COMPUTED_VALUE"""),158.0)</f>
        <v>158</v>
      </c>
    </row>
    <row r="4474">
      <c r="A4474" s="1" t="str">
        <f t="shared" si="1"/>
        <v>EN P1573 235</v>
      </c>
      <c r="C4474" s="1" t="str">
        <f t="shared" si="2"/>
        <v>PT P1573</v>
      </c>
      <c r="E4474" s="1" t="str">
        <f>IFERROR(__xludf.DUMMYFUNCTION("SPLIT(A:A,"" "",TRUE,TRUE)"),"EN")</f>
        <v>EN</v>
      </c>
      <c r="F4474" s="1" t="str">
        <f>IFERROR(__xludf.DUMMYFUNCTION("""COMPUTED_VALUE"""),"P1573")</f>
        <v>P1573</v>
      </c>
      <c r="G4474" s="1">
        <f>IFERROR(__xludf.DUMMYFUNCTION("""COMPUTED_VALUE"""),235.0)</f>
        <v>235</v>
      </c>
    </row>
    <row r="4475">
      <c r="A4475" s="1" t="str">
        <f t="shared" si="1"/>
        <v>EN P1660 150</v>
      </c>
      <c r="C4475" s="1" t="str">
        <f t="shared" si="2"/>
        <v>PT P1660</v>
      </c>
      <c r="E4475" s="1" t="str">
        <f>IFERROR(__xludf.DUMMYFUNCTION("SPLIT(A:A,"" "",TRUE,TRUE)"),"EN")</f>
        <v>EN</v>
      </c>
      <c r="F4475" s="1" t="str">
        <f>IFERROR(__xludf.DUMMYFUNCTION("""COMPUTED_VALUE"""),"P1660")</f>
        <v>P1660</v>
      </c>
      <c r="G4475" s="1">
        <f>IFERROR(__xludf.DUMMYFUNCTION("""COMPUTED_VALUE"""),150.0)</f>
        <v>150</v>
      </c>
    </row>
    <row r="4476">
      <c r="A4476" s="1" t="str">
        <f t="shared" si="1"/>
        <v>EN P2590 333</v>
      </c>
      <c r="C4476" s="1" t="str">
        <f t="shared" si="2"/>
        <v>PT P2590</v>
      </c>
      <c r="E4476" s="1" t="str">
        <f>IFERROR(__xludf.DUMMYFUNCTION("SPLIT(A:A,"" "",TRUE,TRUE)"),"EN")</f>
        <v>EN</v>
      </c>
      <c r="F4476" s="1" t="str">
        <f>IFERROR(__xludf.DUMMYFUNCTION("""COMPUTED_VALUE"""),"P2590")</f>
        <v>P2590</v>
      </c>
      <c r="G4476" s="1">
        <f>IFERROR(__xludf.DUMMYFUNCTION("""COMPUTED_VALUE"""),333.0)</f>
        <v>333</v>
      </c>
    </row>
    <row r="4477">
      <c r="A4477" s="1" t="str">
        <f t="shared" si="1"/>
        <v>EN P1960 390</v>
      </c>
      <c r="C4477" s="1" t="str">
        <f t="shared" si="2"/>
        <v>PT P1960</v>
      </c>
      <c r="E4477" s="1" t="str">
        <f>IFERROR(__xludf.DUMMYFUNCTION("SPLIT(A:A,"" "",TRUE,TRUE)"),"EN")</f>
        <v>EN</v>
      </c>
      <c r="F4477" s="1" t="str">
        <f>IFERROR(__xludf.DUMMYFUNCTION("""COMPUTED_VALUE"""),"P1960")</f>
        <v>P1960</v>
      </c>
      <c r="G4477" s="1">
        <f>IFERROR(__xludf.DUMMYFUNCTION("""COMPUTED_VALUE"""),390.0)</f>
        <v>390</v>
      </c>
    </row>
    <row r="4478">
      <c r="A4478" s="1" t="str">
        <f t="shared" si="1"/>
        <v>EN P3086 62</v>
      </c>
      <c r="C4478" s="1" t="str">
        <f t="shared" si="2"/>
        <v>PT P3086</v>
      </c>
      <c r="E4478" s="1" t="str">
        <f>IFERROR(__xludf.DUMMYFUNCTION("SPLIT(A:A,"" "",TRUE,TRUE)"),"EN")</f>
        <v>EN</v>
      </c>
      <c r="F4478" s="1" t="str">
        <f>IFERROR(__xludf.DUMMYFUNCTION("""COMPUTED_VALUE"""),"P3086")</f>
        <v>P3086</v>
      </c>
      <c r="G4478" s="1">
        <f>IFERROR(__xludf.DUMMYFUNCTION("""COMPUTED_VALUE"""),62.0)</f>
        <v>62</v>
      </c>
    </row>
    <row r="4479">
      <c r="A4479" s="1" t="str">
        <f t="shared" si="1"/>
        <v>EN P5854 383</v>
      </c>
      <c r="C4479" s="1" t="str">
        <f t="shared" si="2"/>
        <v>PT P5854</v>
      </c>
      <c r="E4479" s="1" t="str">
        <f>IFERROR(__xludf.DUMMYFUNCTION("SPLIT(A:A,"" "",TRUE,TRUE)"),"EN")</f>
        <v>EN</v>
      </c>
      <c r="F4479" s="1" t="str">
        <f>IFERROR(__xludf.DUMMYFUNCTION("""COMPUTED_VALUE"""),"P5854")</f>
        <v>P5854</v>
      </c>
      <c r="G4479" s="1">
        <f>IFERROR(__xludf.DUMMYFUNCTION("""COMPUTED_VALUE"""),383.0)</f>
        <v>383</v>
      </c>
    </row>
    <row r="4480">
      <c r="A4480" s="1" t="str">
        <f t="shared" si="1"/>
        <v>EN P4114 381</v>
      </c>
      <c r="C4480" s="1" t="str">
        <f t="shared" si="2"/>
        <v>PT P4114</v>
      </c>
      <c r="E4480" s="1" t="str">
        <f>IFERROR(__xludf.DUMMYFUNCTION("SPLIT(A:A,"" "",TRUE,TRUE)"),"EN")</f>
        <v>EN</v>
      </c>
      <c r="F4480" s="1" t="str">
        <f>IFERROR(__xludf.DUMMYFUNCTION("""COMPUTED_VALUE"""),"P4114")</f>
        <v>P4114</v>
      </c>
      <c r="G4480" s="1">
        <f>IFERROR(__xludf.DUMMYFUNCTION("""COMPUTED_VALUE"""),381.0)</f>
        <v>381</v>
      </c>
    </row>
    <row r="4481">
      <c r="A4481" s="1" t="str">
        <f t="shared" si="1"/>
        <v>EN P3884 363</v>
      </c>
      <c r="C4481" s="1" t="str">
        <f t="shared" si="2"/>
        <v>PT P3884</v>
      </c>
      <c r="E4481" s="1" t="str">
        <f>IFERROR(__xludf.DUMMYFUNCTION("SPLIT(A:A,"" "",TRUE,TRUE)"),"EN")</f>
        <v>EN</v>
      </c>
      <c r="F4481" s="1" t="str">
        <f>IFERROR(__xludf.DUMMYFUNCTION("""COMPUTED_VALUE"""),"P3884")</f>
        <v>P3884</v>
      </c>
      <c r="G4481" s="1">
        <f>IFERROR(__xludf.DUMMYFUNCTION("""COMPUTED_VALUE"""),363.0)</f>
        <v>363</v>
      </c>
    </row>
    <row r="4482">
      <c r="A4482" s="1" t="str">
        <f t="shared" si="1"/>
        <v>EN P345 397</v>
      </c>
      <c r="C4482" s="1" t="str">
        <f t="shared" si="2"/>
        <v>PT P345</v>
      </c>
      <c r="E4482" s="1" t="str">
        <f>IFERROR(__xludf.DUMMYFUNCTION("SPLIT(A:A,"" "",TRUE,TRUE)"),"EN")</f>
        <v>EN</v>
      </c>
      <c r="F4482" s="1" t="str">
        <f>IFERROR(__xludf.DUMMYFUNCTION("""COMPUTED_VALUE"""),"P345")</f>
        <v>P345</v>
      </c>
      <c r="G4482" s="1">
        <f>IFERROR(__xludf.DUMMYFUNCTION("""COMPUTED_VALUE"""),397.0)</f>
        <v>397</v>
      </c>
    </row>
    <row r="4483">
      <c r="A4483" s="1" t="str">
        <f t="shared" si="1"/>
        <v>EN P5623 107</v>
      </c>
      <c r="C4483" s="1" t="str">
        <f t="shared" si="2"/>
        <v>PT P5623</v>
      </c>
      <c r="E4483" s="1" t="str">
        <f>IFERROR(__xludf.DUMMYFUNCTION("SPLIT(A:A,"" "",TRUE,TRUE)"),"EN")</f>
        <v>EN</v>
      </c>
      <c r="F4483" s="1" t="str">
        <f>IFERROR(__xludf.DUMMYFUNCTION("""COMPUTED_VALUE"""),"P5623")</f>
        <v>P5623</v>
      </c>
      <c r="G4483" s="1">
        <f>IFERROR(__xludf.DUMMYFUNCTION("""COMPUTED_VALUE"""),107.0)</f>
        <v>107</v>
      </c>
    </row>
    <row r="4484">
      <c r="A4484" s="1" t="str">
        <f t="shared" si="1"/>
        <v>EN P328 11</v>
      </c>
      <c r="C4484" s="1" t="str">
        <f t="shared" si="2"/>
        <v>PT P328</v>
      </c>
      <c r="E4484" s="1" t="str">
        <f>IFERROR(__xludf.DUMMYFUNCTION("SPLIT(A:A,"" "",TRUE,TRUE)"),"EN")</f>
        <v>EN</v>
      </c>
      <c r="F4484" s="1" t="str">
        <f>IFERROR(__xludf.DUMMYFUNCTION("""COMPUTED_VALUE"""),"P328")</f>
        <v>P328</v>
      </c>
      <c r="G4484" s="1">
        <f>IFERROR(__xludf.DUMMYFUNCTION("""COMPUTED_VALUE"""),11.0)</f>
        <v>11</v>
      </c>
    </row>
    <row r="4485">
      <c r="A4485" s="1" t="str">
        <f t="shared" si="1"/>
        <v>EN P2976 216</v>
      </c>
      <c r="C4485" s="1" t="str">
        <f t="shared" si="2"/>
        <v>PT P2976</v>
      </c>
      <c r="E4485" s="1" t="str">
        <f>IFERROR(__xludf.DUMMYFUNCTION("SPLIT(A:A,"" "",TRUE,TRUE)"),"EN")</f>
        <v>EN</v>
      </c>
      <c r="F4485" s="1" t="str">
        <f>IFERROR(__xludf.DUMMYFUNCTION("""COMPUTED_VALUE"""),"P2976")</f>
        <v>P2976</v>
      </c>
      <c r="G4485" s="1">
        <f>IFERROR(__xludf.DUMMYFUNCTION("""COMPUTED_VALUE"""),216.0)</f>
        <v>216</v>
      </c>
    </row>
    <row r="4486">
      <c r="A4486" s="1" t="str">
        <f t="shared" si="1"/>
        <v>EN P94 317</v>
      </c>
      <c r="C4486" s="1" t="str">
        <f t="shared" si="2"/>
        <v>PT P94</v>
      </c>
      <c r="E4486" s="1" t="str">
        <f>IFERROR(__xludf.DUMMYFUNCTION("SPLIT(A:A,"" "",TRUE,TRUE)"),"EN")</f>
        <v>EN</v>
      </c>
      <c r="F4486" s="1" t="str">
        <f>IFERROR(__xludf.DUMMYFUNCTION("""COMPUTED_VALUE"""),"P94")</f>
        <v>P94</v>
      </c>
      <c r="G4486" s="1">
        <f>IFERROR(__xludf.DUMMYFUNCTION("""COMPUTED_VALUE"""),317.0)</f>
        <v>317</v>
      </c>
    </row>
    <row r="4487">
      <c r="A4487" s="1" t="str">
        <f t="shared" si="1"/>
        <v>EN P4853 47</v>
      </c>
      <c r="C4487" s="1" t="str">
        <f t="shared" si="2"/>
        <v>PT P4853</v>
      </c>
      <c r="E4487" s="1" t="str">
        <f>IFERROR(__xludf.DUMMYFUNCTION("SPLIT(A:A,"" "",TRUE,TRUE)"),"EN")</f>
        <v>EN</v>
      </c>
      <c r="F4487" s="1" t="str">
        <f>IFERROR(__xludf.DUMMYFUNCTION("""COMPUTED_VALUE"""),"P4853")</f>
        <v>P4853</v>
      </c>
      <c r="G4487" s="1">
        <f>IFERROR(__xludf.DUMMYFUNCTION("""COMPUTED_VALUE"""),47.0)</f>
        <v>47</v>
      </c>
    </row>
    <row r="4488">
      <c r="A4488" s="1" t="str">
        <f t="shared" si="1"/>
        <v>EN P3595 345</v>
      </c>
      <c r="C4488" s="1" t="str">
        <f t="shared" si="2"/>
        <v>PT P3595</v>
      </c>
      <c r="E4488" s="1" t="str">
        <f>IFERROR(__xludf.DUMMYFUNCTION("SPLIT(A:A,"" "",TRUE,TRUE)"),"EN")</f>
        <v>EN</v>
      </c>
      <c r="F4488" s="1" t="str">
        <f>IFERROR(__xludf.DUMMYFUNCTION("""COMPUTED_VALUE"""),"P3595")</f>
        <v>P3595</v>
      </c>
      <c r="G4488" s="1">
        <f>IFERROR(__xludf.DUMMYFUNCTION("""COMPUTED_VALUE"""),345.0)</f>
        <v>345</v>
      </c>
    </row>
    <row r="4489">
      <c r="A4489" s="1" t="str">
        <f t="shared" si="1"/>
        <v>EN P4094 368</v>
      </c>
      <c r="C4489" s="1" t="str">
        <f t="shared" si="2"/>
        <v>PT P4094</v>
      </c>
      <c r="E4489" s="1" t="str">
        <f>IFERROR(__xludf.DUMMYFUNCTION("SPLIT(A:A,"" "",TRUE,TRUE)"),"EN")</f>
        <v>EN</v>
      </c>
      <c r="F4489" s="1" t="str">
        <f>IFERROR(__xludf.DUMMYFUNCTION("""COMPUTED_VALUE"""),"P4094")</f>
        <v>P4094</v>
      </c>
      <c r="G4489" s="1">
        <f>IFERROR(__xludf.DUMMYFUNCTION("""COMPUTED_VALUE"""),368.0)</f>
        <v>368</v>
      </c>
    </row>
    <row r="4490">
      <c r="A4490" s="1" t="str">
        <f t="shared" si="1"/>
        <v>EN P3650 64</v>
      </c>
      <c r="C4490" s="1" t="str">
        <f t="shared" si="2"/>
        <v>PT P3650</v>
      </c>
      <c r="E4490" s="1" t="str">
        <f>IFERROR(__xludf.DUMMYFUNCTION("SPLIT(A:A,"" "",TRUE,TRUE)"),"EN")</f>
        <v>EN</v>
      </c>
      <c r="F4490" s="1" t="str">
        <f>IFERROR(__xludf.DUMMYFUNCTION("""COMPUTED_VALUE"""),"P3650")</f>
        <v>P3650</v>
      </c>
      <c r="G4490" s="1">
        <f>IFERROR(__xludf.DUMMYFUNCTION("""COMPUTED_VALUE"""),64.0)</f>
        <v>64</v>
      </c>
    </row>
    <row r="4491">
      <c r="A4491" s="1" t="str">
        <f t="shared" si="1"/>
        <v>EN P3288 12</v>
      </c>
      <c r="C4491" s="1" t="str">
        <f t="shared" si="2"/>
        <v>PT P3288</v>
      </c>
      <c r="E4491" s="1" t="str">
        <f>IFERROR(__xludf.DUMMYFUNCTION("SPLIT(A:A,"" "",TRUE,TRUE)"),"EN")</f>
        <v>EN</v>
      </c>
      <c r="F4491" s="1" t="str">
        <f>IFERROR(__xludf.DUMMYFUNCTION("""COMPUTED_VALUE"""),"P3288")</f>
        <v>P3288</v>
      </c>
      <c r="G4491" s="1">
        <f>IFERROR(__xludf.DUMMYFUNCTION("""COMPUTED_VALUE"""),12.0)</f>
        <v>12</v>
      </c>
    </row>
    <row r="4492">
      <c r="A4492" s="1" t="str">
        <f t="shared" si="1"/>
        <v>EN P3970 234</v>
      </c>
      <c r="C4492" s="1" t="str">
        <f t="shared" si="2"/>
        <v>PT P3970</v>
      </c>
      <c r="E4492" s="1" t="str">
        <f>IFERROR(__xludf.DUMMYFUNCTION("SPLIT(A:A,"" "",TRUE,TRUE)"),"EN")</f>
        <v>EN</v>
      </c>
      <c r="F4492" s="1" t="str">
        <f>IFERROR(__xludf.DUMMYFUNCTION("""COMPUTED_VALUE"""),"P3970")</f>
        <v>P3970</v>
      </c>
      <c r="G4492" s="1">
        <f>IFERROR(__xludf.DUMMYFUNCTION("""COMPUTED_VALUE"""),234.0)</f>
        <v>234</v>
      </c>
    </row>
    <row r="4493">
      <c r="A4493" s="1" t="str">
        <f t="shared" si="1"/>
        <v>EN P1647 117</v>
      </c>
      <c r="C4493" s="1" t="str">
        <f t="shared" si="2"/>
        <v>PT P1647</v>
      </c>
      <c r="E4493" s="1" t="str">
        <f>IFERROR(__xludf.DUMMYFUNCTION("SPLIT(A:A,"" "",TRUE,TRUE)"),"EN")</f>
        <v>EN</v>
      </c>
      <c r="F4493" s="1" t="str">
        <f>IFERROR(__xludf.DUMMYFUNCTION("""COMPUTED_VALUE"""),"P1647")</f>
        <v>P1647</v>
      </c>
      <c r="G4493" s="1">
        <f>IFERROR(__xludf.DUMMYFUNCTION("""COMPUTED_VALUE"""),117.0)</f>
        <v>117</v>
      </c>
    </row>
    <row r="4494">
      <c r="A4494" s="1" t="str">
        <f t="shared" si="1"/>
        <v>EN P4384 247</v>
      </c>
      <c r="C4494" s="1" t="str">
        <f t="shared" si="2"/>
        <v>PT P4384</v>
      </c>
      <c r="E4494" s="1" t="str">
        <f>IFERROR(__xludf.DUMMYFUNCTION("SPLIT(A:A,"" "",TRUE,TRUE)"),"EN")</f>
        <v>EN</v>
      </c>
      <c r="F4494" s="1" t="str">
        <f>IFERROR(__xludf.DUMMYFUNCTION("""COMPUTED_VALUE"""),"P4384")</f>
        <v>P4384</v>
      </c>
      <c r="G4494" s="1">
        <f>IFERROR(__xludf.DUMMYFUNCTION("""COMPUTED_VALUE"""),247.0)</f>
        <v>247</v>
      </c>
    </row>
    <row r="4495">
      <c r="A4495" s="1" t="str">
        <f t="shared" si="1"/>
        <v>EN P207 373</v>
      </c>
      <c r="C4495" s="1" t="str">
        <f t="shared" si="2"/>
        <v>PT P207</v>
      </c>
      <c r="E4495" s="1" t="str">
        <f>IFERROR(__xludf.DUMMYFUNCTION("SPLIT(A:A,"" "",TRUE,TRUE)"),"EN")</f>
        <v>EN</v>
      </c>
      <c r="F4495" s="1" t="str">
        <f>IFERROR(__xludf.DUMMYFUNCTION("""COMPUTED_VALUE"""),"P207")</f>
        <v>P207</v>
      </c>
      <c r="G4495" s="1">
        <f>IFERROR(__xludf.DUMMYFUNCTION("""COMPUTED_VALUE"""),373.0)</f>
        <v>373</v>
      </c>
    </row>
    <row r="4496">
      <c r="A4496" s="1" t="str">
        <f t="shared" si="1"/>
        <v>EN P5661 214</v>
      </c>
      <c r="C4496" s="1" t="str">
        <f t="shared" si="2"/>
        <v>PT P5661</v>
      </c>
      <c r="E4496" s="1" t="str">
        <f>IFERROR(__xludf.DUMMYFUNCTION("SPLIT(A:A,"" "",TRUE,TRUE)"),"EN")</f>
        <v>EN</v>
      </c>
      <c r="F4496" s="1" t="str">
        <f>IFERROR(__xludf.DUMMYFUNCTION("""COMPUTED_VALUE"""),"P5661")</f>
        <v>P5661</v>
      </c>
      <c r="G4496" s="1">
        <f>IFERROR(__xludf.DUMMYFUNCTION("""COMPUTED_VALUE"""),214.0)</f>
        <v>214</v>
      </c>
    </row>
    <row r="4497">
      <c r="A4497" s="1" t="str">
        <f t="shared" si="1"/>
        <v>EN P5523 55</v>
      </c>
      <c r="C4497" s="1" t="str">
        <f t="shared" si="2"/>
        <v>PT P5523</v>
      </c>
      <c r="E4497" s="1" t="str">
        <f>IFERROR(__xludf.DUMMYFUNCTION("SPLIT(A:A,"" "",TRUE,TRUE)"),"EN")</f>
        <v>EN</v>
      </c>
      <c r="F4497" s="1" t="str">
        <f>IFERROR(__xludf.DUMMYFUNCTION("""COMPUTED_VALUE"""),"P5523")</f>
        <v>P5523</v>
      </c>
      <c r="G4497" s="1">
        <f>IFERROR(__xludf.DUMMYFUNCTION("""COMPUTED_VALUE"""),55.0)</f>
        <v>55</v>
      </c>
    </row>
    <row r="4498">
      <c r="A4498" s="1" t="str">
        <f t="shared" si="1"/>
        <v>EN P1251 122</v>
      </c>
      <c r="C4498" s="1" t="str">
        <f t="shared" si="2"/>
        <v>PT P1251</v>
      </c>
      <c r="E4498" s="1" t="str">
        <f>IFERROR(__xludf.DUMMYFUNCTION("SPLIT(A:A,"" "",TRUE,TRUE)"),"EN")</f>
        <v>EN</v>
      </c>
      <c r="F4498" s="1" t="str">
        <f>IFERROR(__xludf.DUMMYFUNCTION("""COMPUTED_VALUE"""),"P1251")</f>
        <v>P1251</v>
      </c>
      <c r="G4498" s="1">
        <f>IFERROR(__xludf.DUMMYFUNCTION("""COMPUTED_VALUE"""),122.0)</f>
        <v>122</v>
      </c>
    </row>
    <row r="4499">
      <c r="A4499" s="1" t="str">
        <f t="shared" si="1"/>
        <v>EN P2534 218</v>
      </c>
      <c r="C4499" s="1" t="str">
        <f t="shared" si="2"/>
        <v>PT P2534</v>
      </c>
      <c r="E4499" s="1" t="str">
        <f>IFERROR(__xludf.DUMMYFUNCTION("SPLIT(A:A,"" "",TRUE,TRUE)"),"EN")</f>
        <v>EN</v>
      </c>
      <c r="F4499" s="1" t="str">
        <f>IFERROR(__xludf.DUMMYFUNCTION("""COMPUTED_VALUE"""),"P2534")</f>
        <v>P2534</v>
      </c>
      <c r="G4499" s="1">
        <f>IFERROR(__xludf.DUMMYFUNCTION("""COMPUTED_VALUE"""),218.0)</f>
        <v>218</v>
      </c>
    </row>
    <row r="4500">
      <c r="A4500" s="1" t="str">
        <f t="shared" si="1"/>
        <v>EN P907 10</v>
      </c>
      <c r="C4500" s="1" t="str">
        <f t="shared" si="2"/>
        <v>PT P907</v>
      </c>
      <c r="E4500" s="1" t="str">
        <f>IFERROR(__xludf.DUMMYFUNCTION("SPLIT(A:A,"" "",TRUE,TRUE)"),"EN")</f>
        <v>EN</v>
      </c>
      <c r="F4500" s="1" t="str">
        <f>IFERROR(__xludf.DUMMYFUNCTION("""COMPUTED_VALUE"""),"P907")</f>
        <v>P907</v>
      </c>
      <c r="G4500" s="1">
        <f>IFERROR(__xludf.DUMMYFUNCTION("""COMPUTED_VALUE"""),10.0)</f>
        <v>10</v>
      </c>
    </row>
    <row r="4501">
      <c r="A4501" s="1" t="str">
        <f t="shared" si="1"/>
        <v>EN P3501 277</v>
      </c>
      <c r="C4501" s="1" t="str">
        <f t="shared" si="2"/>
        <v>PT P3501</v>
      </c>
      <c r="E4501" s="1" t="str">
        <f>IFERROR(__xludf.DUMMYFUNCTION("SPLIT(A:A,"" "",TRUE,TRUE)"),"EN")</f>
        <v>EN</v>
      </c>
      <c r="F4501" s="1" t="str">
        <f>IFERROR(__xludf.DUMMYFUNCTION("""COMPUTED_VALUE"""),"P3501")</f>
        <v>P3501</v>
      </c>
      <c r="G4501" s="1">
        <f>IFERROR(__xludf.DUMMYFUNCTION("""COMPUTED_VALUE"""),277.0)</f>
        <v>277</v>
      </c>
    </row>
    <row r="4502">
      <c r="A4502" s="1" t="str">
        <f t="shared" si="1"/>
        <v>EN P3472 134</v>
      </c>
      <c r="C4502" s="1" t="str">
        <f t="shared" si="2"/>
        <v>PT P3472</v>
      </c>
      <c r="E4502" s="1" t="str">
        <f>IFERROR(__xludf.DUMMYFUNCTION("SPLIT(A:A,"" "",TRUE,TRUE)"),"EN")</f>
        <v>EN</v>
      </c>
      <c r="F4502" s="1" t="str">
        <f>IFERROR(__xludf.DUMMYFUNCTION("""COMPUTED_VALUE"""),"P3472")</f>
        <v>P3472</v>
      </c>
      <c r="G4502" s="1">
        <f>IFERROR(__xludf.DUMMYFUNCTION("""COMPUTED_VALUE"""),134.0)</f>
        <v>134</v>
      </c>
    </row>
    <row r="4503">
      <c r="A4503" s="1" t="str">
        <f t="shared" si="1"/>
        <v>EN P3856 203</v>
      </c>
      <c r="C4503" s="1" t="str">
        <f t="shared" si="2"/>
        <v>PT P3856</v>
      </c>
      <c r="E4503" s="1" t="str">
        <f>IFERROR(__xludf.DUMMYFUNCTION("SPLIT(A:A,"" "",TRUE,TRUE)"),"EN")</f>
        <v>EN</v>
      </c>
      <c r="F4503" s="1" t="str">
        <f>IFERROR(__xludf.DUMMYFUNCTION("""COMPUTED_VALUE"""),"P3856")</f>
        <v>P3856</v>
      </c>
      <c r="G4503" s="1">
        <f>IFERROR(__xludf.DUMMYFUNCTION("""COMPUTED_VALUE"""),203.0)</f>
        <v>203</v>
      </c>
    </row>
    <row r="4504">
      <c r="A4504" s="1" t="str">
        <f t="shared" si="1"/>
        <v>EN P1107 24</v>
      </c>
      <c r="C4504" s="1" t="str">
        <f t="shared" si="2"/>
        <v>PT P1107</v>
      </c>
      <c r="E4504" s="1" t="str">
        <f>IFERROR(__xludf.DUMMYFUNCTION("SPLIT(A:A,"" "",TRUE,TRUE)"),"EN")</f>
        <v>EN</v>
      </c>
      <c r="F4504" s="1" t="str">
        <f>IFERROR(__xludf.DUMMYFUNCTION("""COMPUTED_VALUE"""),"P1107")</f>
        <v>P1107</v>
      </c>
      <c r="G4504" s="1">
        <f>IFERROR(__xludf.DUMMYFUNCTION("""COMPUTED_VALUE"""),24.0)</f>
        <v>24</v>
      </c>
    </row>
    <row r="4505">
      <c r="A4505" s="1" t="str">
        <f t="shared" si="1"/>
        <v>EN P1362 399</v>
      </c>
      <c r="C4505" s="1" t="str">
        <f t="shared" si="2"/>
        <v>PT P1362</v>
      </c>
      <c r="E4505" s="1" t="str">
        <f>IFERROR(__xludf.DUMMYFUNCTION("SPLIT(A:A,"" "",TRUE,TRUE)"),"EN")</f>
        <v>EN</v>
      </c>
      <c r="F4505" s="1" t="str">
        <f>IFERROR(__xludf.DUMMYFUNCTION("""COMPUTED_VALUE"""),"P1362")</f>
        <v>P1362</v>
      </c>
      <c r="G4505" s="1">
        <f>IFERROR(__xludf.DUMMYFUNCTION("""COMPUTED_VALUE"""),399.0)</f>
        <v>399</v>
      </c>
    </row>
    <row r="4506">
      <c r="A4506" s="1" t="str">
        <f t="shared" si="1"/>
        <v>EN P2948 382</v>
      </c>
      <c r="C4506" s="1" t="str">
        <f t="shared" si="2"/>
        <v>PT P2948</v>
      </c>
      <c r="E4506" s="1" t="str">
        <f>IFERROR(__xludf.DUMMYFUNCTION("SPLIT(A:A,"" "",TRUE,TRUE)"),"EN")</f>
        <v>EN</v>
      </c>
      <c r="F4506" s="1" t="str">
        <f>IFERROR(__xludf.DUMMYFUNCTION("""COMPUTED_VALUE"""),"P2948")</f>
        <v>P2948</v>
      </c>
      <c r="G4506" s="1">
        <f>IFERROR(__xludf.DUMMYFUNCTION("""COMPUTED_VALUE"""),382.0)</f>
        <v>382</v>
      </c>
    </row>
    <row r="4507">
      <c r="A4507" s="1" t="str">
        <f t="shared" si="1"/>
        <v>EN P4306 197</v>
      </c>
      <c r="C4507" s="1" t="str">
        <f t="shared" si="2"/>
        <v>PT P4306</v>
      </c>
      <c r="E4507" s="1" t="str">
        <f>IFERROR(__xludf.DUMMYFUNCTION("SPLIT(A:A,"" "",TRUE,TRUE)"),"EN")</f>
        <v>EN</v>
      </c>
      <c r="F4507" s="1" t="str">
        <f>IFERROR(__xludf.DUMMYFUNCTION("""COMPUTED_VALUE"""),"P4306")</f>
        <v>P4306</v>
      </c>
      <c r="G4507" s="1">
        <f>IFERROR(__xludf.DUMMYFUNCTION("""COMPUTED_VALUE"""),197.0)</f>
        <v>197</v>
      </c>
    </row>
    <row r="4508">
      <c r="A4508" s="1" t="str">
        <f t="shared" si="1"/>
        <v>EN P540 133</v>
      </c>
      <c r="C4508" s="1" t="str">
        <f t="shared" si="2"/>
        <v>PT P540</v>
      </c>
      <c r="E4508" s="1" t="str">
        <f>IFERROR(__xludf.DUMMYFUNCTION("SPLIT(A:A,"" "",TRUE,TRUE)"),"EN")</f>
        <v>EN</v>
      </c>
      <c r="F4508" s="1" t="str">
        <f>IFERROR(__xludf.DUMMYFUNCTION("""COMPUTED_VALUE"""),"P540")</f>
        <v>P540</v>
      </c>
      <c r="G4508" s="1">
        <f>IFERROR(__xludf.DUMMYFUNCTION("""COMPUTED_VALUE"""),133.0)</f>
        <v>133</v>
      </c>
    </row>
    <row r="4509">
      <c r="A4509" s="1" t="str">
        <f t="shared" si="1"/>
        <v>EN P1404 369</v>
      </c>
      <c r="C4509" s="1" t="str">
        <f t="shared" si="2"/>
        <v>PT P1404</v>
      </c>
      <c r="E4509" s="1" t="str">
        <f>IFERROR(__xludf.DUMMYFUNCTION("SPLIT(A:A,"" "",TRUE,TRUE)"),"EN")</f>
        <v>EN</v>
      </c>
      <c r="F4509" s="1" t="str">
        <f>IFERROR(__xludf.DUMMYFUNCTION("""COMPUTED_VALUE"""),"P1404")</f>
        <v>P1404</v>
      </c>
      <c r="G4509" s="1">
        <f>IFERROR(__xludf.DUMMYFUNCTION("""COMPUTED_VALUE"""),369.0)</f>
        <v>369</v>
      </c>
    </row>
    <row r="4510">
      <c r="A4510" s="1" t="str">
        <f t="shared" si="1"/>
        <v>EN P492 5</v>
      </c>
      <c r="C4510" s="1" t="str">
        <f t="shared" si="2"/>
        <v>PT P492</v>
      </c>
      <c r="E4510" s="1" t="str">
        <f>IFERROR(__xludf.DUMMYFUNCTION("SPLIT(A:A,"" "",TRUE,TRUE)"),"EN")</f>
        <v>EN</v>
      </c>
      <c r="F4510" s="1" t="str">
        <f>IFERROR(__xludf.DUMMYFUNCTION("""COMPUTED_VALUE"""),"P492")</f>
        <v>P492</v>
      </c>
      <c r="G4510" s="1">
        <f>IFERROR(__xludf.DUMMYFUNCTION("""COMPUTED_VALUE"""),5.0)</f>
        <v>5</v>
      </c>
    </row>
    <row r="4511">
      <c r="A4511" s="1" t="str">
        <f t="shared" si="1"/>
        <v>EN P4760 317</v>
      </c>
      <c r="C4511" s="1" t="str">
        <f t="shared" si="2"/>
        <v>PT P4760</v>
      </c>
      <c r="E4511" s="1" t="str">
        <f>IFERROR(__xludf.DUMMYFUNCTION("SPLIT(A:A,"" "",TRUE,TRUE)"),"EN")</f>
        <v>EN</v>
      </c>
      <c r="F4511" s="1" t="str">
        <f>IFERROR(__xludf.DUMMYFUNCTION("""COMPUTED_VALUE"""),"P4760")</f>
        <v>P4760</v>
      </c>
      <c r="G4511" s="1">
        <f>IFERROR(__xludf.DUMMYFUNCTION("""COMPUTED_VALUE"""),317.0)</f>
        <v>317</v>
      </c>
    </row>
    <row r="4512">
      <c r="A4512" s="1" t="str">
        <f t="shared" si="1"/>
        <v>EN P1510 19</v>
      </c>
      <c r="C4512" s="1" t="str">
        <f t="shared" si="2"/>
        <v>PT P1510</v>
      </c>
      <c r="E4512" s="1" t="str">
        <f>IFERROR(__xludf.DUMMYFUNCTION("SPLIT(A:A,"" "",TRUE,TRUE)"),"EN")</f>
        <v>EN</v>
      </c>
      <c r="F4512" s="1" t="str">
        <f>IFERROR(__xludf.DUMMYFUNCTION("""COMPUTED_VALUE"""),"P1510")</f>
        <v>P1510</v>
      </c>
      <c r="G4512" s="1">
        <f>IFERROR(__xludf.DUMMYFUNCTION("""COMPUTED_VALUE"""),19.0)</f>
        <v>19</v>
      </c>
    </row>
    <row r="4513">
      <c r="A4513" s="1" t="str">
        <f t="shared" si="1"/>
        <v>EN P3574 312</v>
      </c>
      <c r="C4513" s="1" t="str">
        <f t="shared" si="2"/>
        <v>PT P3574</v>
      </c>
      <c r="E4513" s="1" t="str">
        <f>IFERROR(__xludf.DUMMYFUNCTION("SPLIT(A:A,"" "",TRUE,TRUE)"),"EN")</f>
        <v>EN</v>
      </c>
      <c r="F4513" s="1" t="str">
        <f>IFERROR(__xludf.DUMMYFUNCTION("""COMPUTED_VALUE"""),"P3574")</f>
        <v>P3574</v>
      </c>
      <c r="G4513" s="1">
        <f>IFERROR(__xludf.DUMMYFUNCTION("""COMPUTED_VALUE"""),312.0)</f>
        <v>312</v>
      </c>
    </row>
    <row r="4514">
      <c r="A4514" s="1" t="str">
        <f t="shared" si="1"/>
        <v>EN P5467 137</v>
      </c>
      <c r="C4514" s="1" t="str">
        <f t="shared" si="2"/>
        <v>PT P5467</v>
      </c>
      <c r="E4514" s="1" t="str">
        <f>IFERROR(__xludf.DUMMYFUNCTION("SPLIT(A:A,"" "",TRUE,TRUE)"),"EN")</f>
        <v>EN</v>
      </c>
      <c r="F4514" s="1" t="str">
        <f>IFERROR(__xludf.DUMMYFUNCTION("""COMPUTED_VALUE"""),"P5467")</f>
        <v>P5467</v>
      </c>
      <c r="G4514" s="1">
        <f>IFERROR(__xludf.DUMMYFUNCTION("""COMPUTED_VALUE"""),137.0)</f>
        <v>137</v>
      </c>
    </row>
    <row r="4515">
      <c r="A4515" s="1" t="str">
        <f t="shared" si="1"/>
        <v>EN P333 57</v>
      </c>
      <c r="C4515" s="1" t="str">
        <f t="shared" si="2"/>
        <v>PT P333</v>
      </c>
      <c r="E4515" s="1" t="str">
        <f>IFERROR(__xludf.DUMMYFUNCTION("SPLIT(A:A,"" "",TRUE,TRUE)"),"EN")</f>
        <v>EN</v>
      </c>
      <c r="F4515" s="1" t="str">
        <f>IFERROR(__xludf.DUMMYFUNCTION("""COMPUTED_VALUE"""),"P333")</f>
        <v>P333</v>
      </c>
      <c r="G4515" s="1">
        <f>IFERROR(__xludf.DUMMYFUNCTION("""COMPUTED_VALUE"""),57.0)</f>
        <v>57</v>
      </c>
    </row>
    <row r="4516">
      <c r="A4516" s="1" t="str">
        <f t="shared" si="1"/>
        <v>EN P3242 159</v>
      </c>
      <c r="C4516" s="1" t="str">
        <f t="shared" si="2"/>
        <v>PT P3242</v>
      </c>
      <c r="E4516" s="1" t="str">
        <f>IFERROR(__xludf.DUMMYFUNCTION("SPLIT(A:A,"" "",TRUE,TRUE)"),"EN")</f>
        <v>EN</v>
      </c>
      <c r="F4516" s="1" t="str">
        <f>IFERROR(__xludf.DUMMYFUNCTION("""COMPUTED_VALUE"""),"P3242")</f>
        <v>P3242</v>
      </c>
      <c r="G4516" s="1">
        <f>IFERROR(__xludf.DUMMYFUNCTION("""COMPUTED_VALUE"""),159.0)</f>
        <v>159</v>
      </c>
    </row>
    <row r="4517">
      <c r="A4517" s="1" t="str">
        <f t="shared" si="1"/>
        <v>EN P934 143</v>
      </c>
      <c r="C4517" s="1" t="str">
        <f t="shared" si="2"/>
        <v>PT P934</v>
      </c>
      <c r="E4517" s="1" t="str">
        <f>IFERROR(__xludf.DUMMYFUNCTION("SPLIT(A:A,"" "",TRUE,TRUE)"),"EN")</f>
        <v>EN</v>
      </c>
      <c r="F4517" s="1" t="str">
        <f>IFERROR(__xludf.DUMMYFUNCTION("""COMPUTED_VALUE"""),"P934")</f>
        <v>P934</v>
      </c>
      <c r="G4517" s="1">
        <f>IFERROR(__xludf.DUMMYFUNCTION("""COMPUTED_VALUE"""),143.0)</f>
        <v>143</v>
      </c>
    </row>
    <row r="4518">
      <c r="A4518" s="1" t="str">
        <f t="shared" si="1"/>
        <v>EN P1912 43</v>
      </c>
      <c r="C4518" s="1" t="str">
        <f t="shared" si="2"/>
        <v>PT P1912</v>
      </c>
      <c r="E4518" s="1" t="str">
        <f>IFERROR(__xludf.DUMMYFUNCTION("SPLIT(A:A,"" "",TRUE,TRUE)"),"EN")</f>
        <v>EN</v>
      </c>
      <c r="F4518" s="1" t="str">
        <f>IFERROR(__xludf.DUMMYFUNCTION("""COMPUTED_VALUE"""),"P1912")</f>
        <v>P1912</v>
      </c>
      <c r="G4518" s="1">
        <f>IFERROR(__xludf.DUMMYFUNCTION("""COMPUTED_VALUE"""),43.0)</f>
        <v>43</v>
      </c>
    </row>
    <row r="4519">
      <c r="A4519" s="1" t="str">
        <f t="shared" si="1"/>
        <v>EN P5615 320</v>
      </c>
      <c r="C4519" s="1" t="str">
        <f t="shared" si="2"/>
        <v>PT P5615</v>
      </c>
      <c r="E4519" s="1" t="str">
        <f>IFERROR(__xludf.DUMMYFUNCTION("SPLIT(A:A,"" "",TRUE,TRUE)"),"EN")</f>
        <v>EN</v>
      </c>
      <c r="F4519" s="1" t="str">
        <f>IFERROR(__xludf.DUMMYFUNCTION("""COMPUTED_VALUE"""),"P5615")</f>
        <v>P5615</v>
      </c>
      <c r="G4519" s="1">
        <f>IFERROR(__xludf.DUMMYFUNCTION("""COMPUTED_VALUE"""),320.0)</f>
        <v>320</v>
      </c>
    </row>
    <row r="4520">
      <c r="A4520" s="1" t="str">
        <f t="shared" si="1"/>
        <v>EN P2388 309</v>
      </c>
      <c r="C4520" s="1" t="str">
        <f t="shared" si="2"/>
        <v>PT P2388</v>
      </c>
      <c r="E4520" s="1" t="str">
        <f>IFERROR(__xludf.DUMMYFUNCTION("SPLIT(A:A,"" "",TRUE,TRUE)"),"EN")</f>
        <v>EN</v>
      </c>
      <c r="F4520" s="1" t="str">
        <f>IFERROR(__xludf.DUMMYFUNCTION("""COMPUTED_VALUE"""),"P2388")</f>
        <v>P2388</v>
      </c>
      <c r="G4520" s="1">
        <f>IFERROR(__xludf.DUMMYFUNCTION("""COMPUTED_VALUE"""),309.0)</f>
        <v>309</v>
      </c>
    </row>
    <row r="4521">
      <c r="A4521" s="1" t="str">
        <f t="shared" si="1"/>
        <v>EN P2657 235</v>
      </c>
      <c r="C4521" s="1" t="str">
        <f t="shared" si="2"/>
        <v>PT P2657</v>
      </c>
      <c r="E4521" s="1" t="str">
        <f>IFERROR(__xludf.DUMMYFUNCTION("SPLIT(A:A,"" "",TRUE,TRUE)"),"EN")</f>
        <v>EN</v>
      </c>
      <c r="F4521" s="1" t="str">
        <f>IFERROR(__xludf.DUMMYFUNCTION("""COMPUTED_VALUE"""),"P2657")</f>
        <v>P2657</v>
      </c>
      <c r="G4521" s="1">
        <f>IFERROR(__xludf.DUMMYFUNCTION("""COMPUTED_VALUE"""),235.0)</f>
        <v>235</v>
      </c>
    </row>
    <row r="4522">
      <c r="A4522" s="1" t="str">
        <f t="shared" si="1"/>
        <v>EN P1749 76</v>
      </c>
      <c r="C4522" s="1" t="str">
        <f t="shared" si="2"/>
        <v>PT P1749</v>
      </c>
      <c r="E4522" s="1" t="str">
        <f>IFERROR(__xludf.DUMMYFUNCTION("SPLIT(A:A,"" "",TRUE,TRUE)"),"EN")</f>
        <v>EN</v>
      </c>
      <c r="F4522" s="1" t="str">
        <f>IFERROR(__xludf.DUMMYFUNCTION("""COMPUTED_VALUE"""),"P1749")</f>
        <v>P1749</v>
      </c>
      <c r="G4522" s="1">
        <f>IFERROR(__xludf.DUMMYFUNCTION("""COMPUTED_VALUE"""),76.0)</f>
        <v>76</v>
      </c>
    </row>
    <row r="4523">
      <c r="A4523" s="1" t="str">
        <f t="shared" si="1"/>
        <v>EN P1611 42</v>
      </c>
      <c r="C4523" s="1" t="str">
        <f t="shared" si="2"/>
        <v>PT P1611</v>
      </c>
      <c r="E4523" s="1" t="str">
        <f>IFERROR(__xludf.DUMMYFUNCTION("SPLIT(A:A,"" "",TRUE,TRUE)"),"EN")</f>
        <v>EN</v>
      </c>
      <c r="F4523" s="1" t="str">
        <f>IFERROR(__xludf.DUMMYFUNCTION("""COMPUTED_VALUE"""),"P1611")</f>
        <v>P1611</v>
      </c>
      <c r="G4523" s="1">
        <f>IFERROR(__xludf.DUMMYFUNCTION("""COMPUTED_VALUE"""),42.0)</f>
        <v>42</v>
      </c>
    </row>
    <row r="4524">
      <c r="A4524" s="1" t="str">
        <f t="shared" si="1"/>
        <v>EN P456 395</v>
      </c>
      <c r="C4524" s="1" t="str">
        <f t="shared" si="2"/>
        <v>PT P456</v>
      </c>
      <c r="E4524" s="1" t="str">
        <f>IFERROR(__xludf.DUMMYFUNCTION("SPLIT(A:A,"" "",TRUE,TRUE)"),"EN")</f>
        <v>EN</v>
      </c>
      <c r="F4524" s="1" t="str">
        <f>IFERROR(__xludf.DUMMYFUNCTION("""COMPUTED_VALUE"""),"P456")</f>
        <v>P456</v>
      </c>
      <c r="G4524" s="1">
        <f>IFERROR(__xludf.DUMMYFUNCTION("""COMPUTED_VALUE"""),395.0)</f>
        <v>395</v>
      </c>
    </row>
    <row r="4525">
      <c r="A4525" s="1" t="str">
        <f t="shared" si="1"/>
        <v>EN P5283 57</v>
      </c>
      <c r="C4525" s="1" t="str">
        <f t="shared" si="2"/>
        <v>PT P5283</v>
      </c>
      <c r="E4525" s="1" t="str">
        <f>IFERROR(__xludf.DUMMYFUNCTION("SPLIT(A:A,"" "",TRUE,TRUE)"),"EN")</f>
        <v>EN</v>
      </c>
      <c r="F4525" s="1" t="str">
        <f>IFERROR(__xludf.DUMMYFUNCTION("""COMPUTED_VALUE"""),"P5283")</f>
        <v>P5283</v>
      </c>
      <c r="G4525" s="1">
        <f>IFERROR(__xludf.DUMMYFUNCTION("""COMPUTED_VALUE"""),57.0)</f>
        <v>57</v>
      </c>
    </row>
    <row r="4526">
      <c r="A4526" s="1" t="str">
        <f t="shared" si="1"/>
        <v>EN P1147 63</v>
      </c>
      <c r="C4526" s="1" t="str">
        <f t="shared" si="2"/>
        <v>PT P1147</v>
      </c>
      <c r="E4526" s="1" t="str">
        <f>IFERROR(__xludf.DUMMYFUNCTION("SPLIT(A:A,"" "",TRUE,TRUE)"),"EN")</f>
        <v>EN</v>
      </c>
      <c r="F4526" s="1" t="str">
        <f>IFERROR(__xludf.DUMMYFUNCTION("""COMPUTED_VALUE"""),"P1147")</f>
        <v>P1147</v>
      </c>
      <c r="G4526" s="1">
        <f>IFERROR(__xludf.DUMMYFUNCTION("""COMPUTED_VALUE"""),63.0)</f>
        <v>63</v>
      </c>
    </row>
    <row r="4527">
      <c r="A4527" s="1" t="str">
        <f t="shared" si="1"/>
        <v>EN P1859 15</v>
      </c>
      <c r="C4527" s="1" t="str">
        <f t="shared" si="2"/>
        <v>PT P1859</v>
      </c>
      <c r="E4527" s="1" t="str">
        <f>IFERROR(__xludf.DUMMYFUNCTION("SPLIT(A:A,"" "",TRUE,TRUE)"),"EN")</f>
        <v>EN</v>
      </c>
      <c r="F4527" s="1" t="str">
        <f>IFERROR(__xludf.DUMMYFUNCTION("""COMPUTED_VALUE"""),"P1859")</f>
        <v>P1859</v>
      </c>
      <c r="G4527" s="1">
        <f>IFERROR(__xludf.DUMMYFUNCTION("""COMPUTED_VALUE"""),15.0)</f>
        <v>15</v>
      </c>
    </row>
    <row r="4528">
      <c r="A4528" s="1" t="str">
        <f t="shared" si="1"/>
        <v>EN P3008 46</v>
      </c>
      <c r="C4528" s="1" t="str">
        <f t="shared" si="2"/>
        <v>PT P3008</v>
      </c>
      <c r="E4528" s="1" t="str">
        <f>IFERROR(__xludf.DUMMYFUNCTION("SPLIT(A:A,"" "",TRUE,TRUE)"),"EN")</f>
        <v>EN</v>
      </c>
      <c r="F4528" s="1" t="str">
        <f>IFERROR(__xludf.DUMMYFUNCTION("""COMPUTED_VALUE"""),"P3008")</f>
        <v>P3008</v>
      </c>
      <c r="G4528" s="1">
        <f>IFERROR(__xludf.DUMMYFUNCTION("""COMPUTED_VALUE"""),46.0)</f>
        <v>46</v>
      </c>
    </row>
    <row r="4529">
      <c r="A4529" s="1" t="str">
        <f t="shared" si="1"/>
        <v>EN P2429 260</v>
      </c>
      <c r="C4529" s="1" t="str">
        <f t="shared" si="2"/>
        <v>PT P2429</v>
      </c>
      <c r="E4529" s="1" t="str">
        <f>IFERROR(__xludf.DUMMYFUNCTION("SPLIT(A:A,"" "",TRUE,TRUE)"),"EN")</f>
        <v>EN</v>
      </c>
      <c r="F4529" s="1" t="str">
        <f>IFERROR(__xludf.DUMMYFUNCTION("""COMPUTED_VALUE"""),"P2429")</f>
        <v>P2429</v>
      </c>
      <c r="G4529" s="1">
        <f>IFERROR(__xludf.DUMMYFUNCTION("""COMPUTED_VALUE"""),260.0)</f>
        <v>260</v>
      </c>
    </row>
    <row r="4530">
      <c r="A4530" s="1" t="str">
        <f t="shared" si="1"/>
        <v>EN P5639 170</v>
      </c>
      <c r="C4530" s="1" t="str">
        <f t="shared" si="2"/>
        <v>PT P5639</v>
      </c>
      <c r="E4530" s="1" t="str">
        <f>IFERROR(__xludf.DUMMYFUNCTION("SPLIT(A:A,"" "",TRUE,TRUE)"),"EN")</f>
        <v>EN</v>
      </c>
      <c r="F4530" s="1" t="str">
        <f>IFERROR(__xludf.DUMMYFUNCTION("""COMPUTED_VALUE"""),"P5639")</f>
        <v>P5639</v>
      </c>
      <c r="G4530" s="1">
        <f>IFERROR(__xludf.DUMMYFUNCTION("""COMPUTED_VALUE"""),170.0)</f>
        <v>170</v>
      </c>
    </row>
    <row r="4531">
      <c r="A4531" s="1" t="str">
        <f t="shared" si="1"/>
        <v>EN P4665 223</v>
      </c>
      <c r="C4531" s="1" t="str">
        <f t="shared" si="2"/>
        <v>PT P4665</v>
      </c>
      <c r="E4531" s="1" t="str">
        <f>IFERROR(__xludf.DUMMYFUNCTION("SPLIT(A:A,"" "",TRUE,TRUE)"),"EN")</f>
        <v>EN</v>
      </c>
      <c r="F4531" s="1" t="str">
        <f>IFERROR(__xludf.DUMMYFUNCTION("""COMPUTED_VALUE"""),"P4665")</f>
        <v>P4665</v>
      </c>
      <c r="G4531" s="1">
        <f>IFERROR(__xludf.DUMMYFUNCTION("""COMPUTED_VALUE"""),223.0)</f>
        <v>223</v>
      </c>
    </row>
    <row r="4532">
      <c r="A4532" s="1" t="str">
        <f t="shared" si="1"/>
        <v>EN P2963 303</v>
      </c>
      <c r="C4532" s="1" t="str">
        <f t="shared" si="2"/>
        <v>PT P2963</v>
      </c>
      <c r="E4532" s="1" t="str">
        <f>IFERROR(__xludf.DUMMYFUNCTION("SPLIT(A:A,"" "",TRUE,TRUE)"),"EN")</f>
        <v>EN</v>
      </c>
      <c r="F4532" s="1" t="str">
        <f>IFERROR(__xludf.DUMMYFUNCTION("""COMPUTED_VALUE"""),"P2963")</f>
        <v>P2963</v>
      </c>
      <c r="G4532" s="1">
        <f>IFERROR(__xludf.DUMMYFUNCTION("""COMPUTED_VALUE"""),303.0)</f>
        <v>303</v>
      </c>
    </row>
    <row r="4533">
      <c r="A4533" s="1" t="str">
        <f t="shared" si="1"/>
        <v>EN P4677 149</v>
      </c>
      <c r="C4533" s="1" t="str">
        <f t="shared" si="2"/>
        <v>PT P4677</v>
      </c>
      <c r="E4533" s="1" t="str">
        <f>IFERROR(__xludf.DUMMYFUNCTION("SPLIT(A:A,"" "",TRUE,TRUE)"),"EN")</f>
        <v>EN</v>
      </c>
      <c r="F4533" s="1" t="str">
        <f>IFERROR(__xludf.DUMMYFUNCTION("""COMPUTED_VALUE"""),"P4677")</f>
        <v>P4677</v>
      </c>
      <c r="G4533" s="1">
        <f>IFERROR(__xludf.DUMMYFUNCTION("""COMPUTED_VALUE"""),149.0)</f>
        <v>149</v>
      </c>
    </row>
    <row r="4534">
      <c r="A4534" s="1" t="str">
        <f t="shared" si="1"/>
        <v>EN P3069 248</v>
      </c>
      <c r="C4534" s="1" t="str">
        <f t="shared" si="2"/>
        <v>PT P3069</v>
      </c>
      <c r="E4534" s="1" t="str">
        <f>IFERROR(__xludf.DUMMYFUNCTION("SPLIT(A:A,"" "",TRUE,TRUE)"),"EN")</f>
        <v>EN</v>
      </c>
      <c r="F4534" s="1" t="str">
        <f>IFERROR(__xludf.DUMMYFUNCTION("""COMPUTED_VALUE"""),"P3069")</f>
        <v>P3069</v>
      </c>
      <c r="G4534" s="1">
        <f>IFERROR(__xludf.DUMMYFUNCTION("""COMPUTED_VALUE"""),248.0)</f>
        <v>248</v>
      </c>
    </row>
    <row r="4535">
      <c r="A4535" s="1" t="str">
        <f t="shared" si="1"/>
        <v>EN P1942 262</v>
      </c>
      <c r="C4535" s="1" t="str">
        <f t="shared" si="2"/>
        <v>PT P1942</v>
      </c>
      <c r="E4535" s="1" t="str">
        <f>IFERROR(__xludf.DUMMYFUNCTION("SPLIT(A:A,"" "",TRUE,TRUE)"),"EN")</f>
        <v>EN</v>
      </c>
      <c r="F4535" s="1" t="str">
        <f>IFERROR(__xludf.DUMMYFUNCTION("""COMPUTED_VALUE"""),"P1942")</f>
        <v>P1942</v>
      </c>
      <c r="G4535" s="1">
        <f>IFERROR(__xludf.DUMMYFUNCTION("""COMPUTED_VALUE"""),262.0)</f>
        <v>262</v>
      </c>
    </row>
    <row r="4536">
      <c r="A4536" s="1" t="str">
        <f t="shared" si="1"/>
        <v>EN P1840 307</v>
      </c>
      <c r="C4536" s="1" t="str">
        <f t="shared" si="2"/>
        <v>PT P1840</v>
      </c>
      <c r="E4536" s="1" t="str">
        <f>IFERROR(__xludf.DUMMYFUNCTION("SPLIT(A:A,"" "",TRUE,TRUE)"),"EN")</f>
        <v>EN</v>
      </c>
      <c r="F4536" s="1" t="str">
        <f>IFERROR(__xludf.DUMMYFUNCTION("""COMPUTED_VALUE"""),"P1840")</f>
        <v>P1840</v>
      </c>
      <c r="G4536" s="1">
        <f>IFERROR(__xludf.DUMMYFUNCTION("""COMPUTED_VALUE"""),307.0)</f>
        <v>307</v>
      </c>
    </row>
    <row r="4537">
      <c r="A4537" s="1" t="str">
        <f t="shared" si="1"/>
        <v>EN P840 195</v>
      </c>
      <c r="C4537" s="1" t="str">
        <f t="shared" si="2"/>
        <v>PT P840</v>
      </c>
      <c r="E4537" s="1" t="str">
        <f>IFERROR(__xludf.DUMMYFUNCTION("SPLIT(A:A,"" "",TRUE,TRUE)"),"EN")</f>
        <v>EN</v>
      </c>
      <c r="F4537" s="1" t="str">
        <f>IFERROR(__xludf.DUMMYFUNCTION("""COMPUTED_VALUE"""),"P840")</f>
        <v>P840</v>
      </c>
      <c r="G4537" s="1">
        <f>IFERROR(__xludf.DUMMYFUNCTION("""COMPUTED_VALUE"""),195.0)</f>
        <v>195</v>
      </c>
    </row>
    <row r="4538">
      <c r="A4538" s="1" t="str">
        <f t="shared" si="1"/>
        <v>EN P4966 114</v>
      </c>
      <c r="C4538" s="1" t="str">
        <f t="shared" si="2"/>
        <v>PT P4966</v>
      </c>
      <c r="E4538" s="1" t="str">
        <f>IFERROR(__xludf.DUMMYFUNCTION("SPLIT(A:A,"" "",TRUE,TRUE)"),"EN")</f>
        <v>EN</v>
      </c>
      <c r="F4538" s="1" t="str">
        <f>IFERROR(__xludf.DUMMYFUNCTION("""COMPUTED_VALUE"""),"P4966")</f>
        <v>P4966</v>
      </c>
      <c r="G4538" s="1">
        <f>IFERROR(__xludf.DUMMYFUNCTION("""COMPUTED_VALUE"""),114.0)</f>
        <v>114</v>
      </c>
    </row>
    <row r="4539">
      <c r="A4539" s="1" t="str">
        <f t="shared" si="1"/>
        <v>EN P584 182</v>
      </c>
      <c r="C4539" s="1" t="str">
        <f t="shared" si="2"/>
        <v>PT P584</v>
      </c>
      <c r="E4539" s="1" t="str">
        <f>IFERROR(__xludf.DUMMYFUNCTION("SPLIT(A:A,"" "",TRUE,TRUE)"),"EN")</f>
        <v>EN</v>
      </c>
      <c r="F4539" s="1" t="str">
        <f>IFERROR(__xludf.DUMMYFUNCTION("""COMPUTED_VALUE"""),"P584")</f>
        <v>P584</v>
      </c>
      <c r="G4539" s="1">
        <f>IFERROR(__xludf.DUMMYFUNCTION("""COMPUTED_VALUE"""),182.0)</f>
        <v>182</v>
      </c>
    </row>
    <row r="4540">
      <c r="A4540" s="1" t="str">
        <f t="shared" si="1"/>
        <v>EN P4276 321</v>
      </c>
      <c r="C4540" s="1" t="str">
        <f t="shared" si="2"/>
        <v>PT P4276</v>
      </c>
      <c r="E4540" s="1" t="str">
        <f>IFERROR(__xludf.DUMMYFUNCTION("SPLIT(A:A,"" "",TRUE,TRUE)"),"EN")</f>
        <v>EN</v>
      </c>
      <c r="F4540" s="1" t="str">
        <f>IFERROR(__xludf.DUMMYFUNCTION("""COMPUTED_VALUE"""),"P4276")</f>
        <v>P4276</v>
      </c>
      <c r="G4540" s="1">
        <f>IFERROR(__xludf.DUMMYFUNCTION("""COMPUTED_VALUE"""),321.0)</f>
        <v>321</v>
      </c>
    </row>
    <row r="4541">
      <c r="A4541" s="1" t="str">
        <f t="shared" si="1"/>
        <v>EN P3324 145</v>
      </c>
      <c r="C4541" s="1" t="str">
        <f t="shared" si="2"/>
        <v>PT P3324</v>
      </c>
      <c r="E4541" s="1" t="str">
        <f>IFERROR(__xludf.DUMMYFUNCTION("SPLIT(A:A,"" "",TRUE,TRUE)"),"EN")</f>
        <v>EN</v>
      </c>
      <c r="F4541" s="1" t="str">
        <f>IFERROR(__xludf.DUMMYFUNCTION("""COMPUTED_VALUE"""),"P3324")</f>
        <v>P3324</v>
      </c>
      <c r="G4541" s="1">
        <f>IFERROR(__xludf.DUMMYFUNCTION("""COMPUTED_VALUE"""),145.0)</f>
        <v>145</v>
      </c>
    </row>
    <row r="4542">
      <c r="A4542" s="1" t="str">
        <f t="shared" si="1"/>
        <v>EN P2417 156</v>
      </c>
      <c r="C4542" s="1" t="str">
        <f t="shared" si="2"/>
        <v>PT P2417</v>
      </c>
      <c r="E4542" s="1" t="str">
        <f>IFERROR(__xludf.DUMMYFUNCTION("SPLIT(A:A,"" "",TRUE,TRUE)"),"EN")</f>
        <v>EN</v>
      </c>
      <c r="F4542" s="1" t="str">
        <f>IFERROR(__xludf.DUMMYFUNCTION("""COMPUTED_VALUE"""),"P2417")</f>
        <v>P2417</v>
      </c>
      <c r="G4542" s="1">
        <f>IFERROR(__xludf.DUMMYFUNCTION("""COMPUTED_VALUE"""),156.0)</f>
        <v>156</v>
      </c>
    </row>
    <row r="4543">
      <c r="A4543" s="1" t="str">
        <f t="shared" si="1"/>
        <v>EN P1869 326</v>
      </c>
      <c r="C4543" s="1" t="str">
        <f t="shared" si="2"/>
        <v>PT P1869</v>
      </c>
      <c r="E4543" s="1" t="str">
        <f>IFERROR(__xludf.DUMMYFUNCTION("SPLIT(A:A,"" "",TRUE,TRUE)"),"EN")</f>
        <v>EN</v>
      </c>
      <c r="F4543" s="1" t="str">
        <f>IFERROR(__xludf.DUMMYFUNCTION("""COMPUTED_VALUE"""),"P1869")</f>
        <v>P1869</v>
      </c>
      <c r="G4543" s="1">
        <f>IFERROR(__xludf.DUMMYFUNCTION("""COMPUTED_VALUE"""),326.0)</f>
        <v>326</v>
      </c>
    </row>
    <row r="4544">
      <c r="A4544" s="1" t="str">
        <f t="shared" si="1"/>
        <v>EN P657 94</v>
      </c>
      <c r="C4544" s="1" t="str">
        <f t="shared" si="2"/>
        <v>PT P657</v>
      </c>
      <c r="E4544" s="1" t="str">
        <f>IFERROR(__xludf.DUMMYFUNCTION("SPLIT(A:A,"" "",TRUE,TRUE)"),"EN")</f>
        <v>EN</v>
      </c>
      <c r="F4544" s="1" t="str">
        <f>IFERROR(__xludf.DUMMYFUNCTION("""COMPUTED_VALUE"""),"P657")</f>
        <v>P657</v>
      </c>
      <c r="G4544" s="1">
        <f>IFERROR(__xludf.DUMMYFUNCTION("""COMPUTED_VALUE"""),94.0)</f>
        <v>94</v>
      </c>
    </row>
    <row r="4545">
      <c r="A4545" s="1" t="str">
        <f t="shared" si="1"/>
        <v>EN P3801 168</v>
      </c>
      <c r="C4545" s="1" t="str">
        <f t="shared" si="2"/>
        <v>PT P3801</v>
      </c>
      <c r="E4545" s="1" t="str">
        <f>IFERROR(__xludf.DUMMYFUNCTION("SPLIT(A:A,"" "",TRUE,TRUE)"),"EN")</f>
        <v>EN</v>
      </c>
      <c r="F4545" s="1" t="str">
        <f>IFERROR(__xludf.DUMMYFUNCTION("""COMPUTED_VALUE"""),"P3801")</f>
        <v>P3801</v>
      </c>
      <c r="G4545" s="1">
        <f>IFERROR(__xludf.DUMMYFUNCTION("""COMPUTED_VALUE"""),168.0)</f>
        <v>168</v>
      </c>
    </row>
    <row r="4546">
      <c r="A4546" s="1" t="str">
        <f t="shared" si="1"/>
        <v>EN P2035 141</v>
      </c>
      <c r="C4546" s="1" t="str">
        <f t="shared" si="2"/>
        <v>PT P2035</v>
      </c>
      <c r="E4546" s="1" t="str">
        <f>IFERROR(__xludf.DUMMYFUNCTION("SPLIT(A:A,"" "",TRUE,TRUE)"),"EN")</f>
        <v>EN</v>
      </c>
      <c r="F4546" s="1" t="str">
        <f>IFERROR(__xludf.DUMMYFUNCTION("""COMPUTED_VALUE"""),"P2035")</f>
        <v>P2035</v>
      </c>
      <c r="G4546" s="1">
        <f>IFERROR(__xludf.DUMMYFUNCTION("""COMPUTED_VALUE"""),141.0)</f>
        <v>141</v>
      </c>
    </row>
    <row r="4547">
      <c r="A4547" s="1" t="str">
        <f t="shared" si="1"/>
        <v>EN P5824 78</v>
      </c>
      <c r="C4547" s="1" t="str">
        <f t="shared" si="2"/>
        <v>PT P5824</v>
      </c>
      <c r="E4547" s="1" t="str">
        <f>IFERROR(__xludf.DUMMYFUNCTION("SPLIT(A:A,"" "",TRUE,TRUE)"),"EN")</f>
        <v>EN</v>
      </c>
      <c r="F4547" s="1" t="str">
        <f>IFERROR(__xludf.DUMMYFUNCTION("""COMPUTED_VALUE"""),"P5824")</f>
        <v>P5824</v>
      </c>
      <c r="G4547" s="1">
        <f>IFERROR(__xludf.DUMMYFUNCTION("""COMPUTED_VALUE"""),78.0)</f>
        <v>78</v>
      </c>
    </row>
    <row r="4548">
      <c r="A4548" s="1" t="str">
        <f t="shared" si="1"/>
        <v>EN P2196 94</v>
      </c>
      <c r="C4548" s="1" t="str">
        <f t="shared" si="2"/>
        <v>PT P2196</v>
      </c>
      <c r="E4548" s="1" t="str">
        <f>IFERROR(__xludf.DUMMYFUNCTION("SPLIT(A:A,"" "",TRUE,TRUE)"),"EN")</f>
        <v>EN</v>
      </c>
      <c r="F4548" s="1" t="str">
        <f>IFERROR(__xludf.DUMMYFUNCTION("""COMPUTED_VALUE"""),"P2196")</f>
        <v>P2196</v>
      </c>
      <c r="G4548" s="1">
        <f>IFERROR(__xludf.DUMMYFUNCTION("""COMPUTED_VALUE"""),94.0)</f>
        <v>94</v>
      </c>
    </row>
    <row r="4549">
      <c r="A4549" s="1" t="str">
        <f t="shared" si="1"/>
        <v>EN P2883 207</v>
      </c>
      <c r="C4549" s="1" t="str">
        <f t="shared" si="2"/>
        <v>PT P2883</v>
      </c>
      <c r="E4549" s="1" t="str">
        <f>IFERROR(__xludf.DUMMYFUNCTION("SPLIT(A:A,"" "",TRUE,TRUE)"),"EN")</f>
        <v>EN</v>
      </c>
      <c r="F4549" s="1" t="str">
        <f>IFERROR(__xludf.DUMMYFUNCTION("""COMPUTED_VALUE"""),"P2883")</f>
        <v>P2883</v>
      </c>
      <c r="G4549" s="1">
        <f>IFERROR(__xludf.DUMMYFUNCTION("""COMPUTED_VALUE"""),207.0)</f>
        <v>207</v>
      </c>
    </row>
    <row r="4550">
      <c r="A4550" s="1" t="str">
        <f t="shared" si="1"/>
        <v>EN P3106 187</v>
      </c>
      <c r="C4550" s="1" t="str">
        <f t="shared" si="2"/>
        <v>PT P3106</v>
      </c>
      <c r="E4550" s="1" t="str">
        <f>IFERROR(__xludf.DUMMYFUNCTION("SPLIT(A:A,"" "",TRUE,TRUE)"),"EN")</f>
        <v>EN</v>
      </c>
      <c r="F4550" s="1" t="str">
        <f>IFERROR(__xludf.DUMMYFUNCTION("""COMPUTED_VALUE"""),"P3106")</f>
        <v>P3106</v>
      </c>
      <c r="G4550" s="1">
        <f>IFERROR(__xludf.DUMMYFUNCTION("""COMPUTED_VALUE"""),187.0)</f>
        <v>187</v>
      </c>
    </row>
    <row r="4551">
      <c r="A4551" s="1" t="str">
        <f t="shared" si="1"/>
        <v>EN P1024 322</v>
      </c>
      <c r="C4551" s="1" t="str">
        <f t="shared" si="2"/>
        <v>PT P1024</v>
      </c>
      <c r="E4551" s="1" t="str">
        <f>IFERROR(__xludf.DUMMYFUNCTION("SPLIT(A:A,"" "",TRUE,TRUE)"),"EN")</f>
        <v>EN</v>
      </c>
      <c r="F4551" s="1" t="str">
        <f>IFERROR(__xludf.DUMMYFUNCTION("""COMPUTED_VALUE"""),"P1024")</f>
        <v>P1024</v>
      </c>
      <c r="G4551" s="1">
        <f>IFERROR(__xludf.DUMMYFUNCTION("""COMPUTED_VALUE"""),322.0)</f>
        <v>322</v>
      </c>
    </row>
    <row r="4552">
      <c r="A4552" s="1" t="str">
        <f t="shared" si="1"/>
        <v>EN P2292 51</v>
      </c>
      <c r="C4552" s="1" t="str">
        <f t="shared" si="2"/>
        <v>PT P2292</v>
      </c>
      <c r="E4552" s="1" t="str">
        <f>IFERROR(__xludf.DUMMYFUNCTION("SPLIT(A:A,"" "",TRUE,TRUE)"),"EN")</f>
        <v>EN</v>
      </c>
      <c r="F4552" s="1" t="str">
        <f>IFERROR(__xludf.DUMMYFUNCTION("""COMPUTED_VALUE"""),"P2292")</f>
        <v>P2292</v>
      </c>
      <c r="G4552" s="1">
        <f>IFERROR(__xludf.DUMMYFUNCTION("""COMPUTED_VALUE"""),51.0)</f>
        <v>51</v>
      </c>
    </row>
    <row r="4553">
      <c r="A4553" s="1" t="str">
        <f t="shared" si="1"/>
        <v>EN P3043 370</v>
      </c>
      <c r="C4553" s="1" t="str">
        <f t="shared" si="2"/>
        <v>PT P3043</v>
      </c>
      <c r="E4553" s="1" t="str">
        <f>IFERROR(__xludf.DUMMYFUNCTION("SPLIT(A:A,"" "",TRUE,TRUE)"),"EN")</f>
        <v>EN</v>
      </c>
      <c r="F4553" s="1" t="str">
        <f>IFERROR(__xludf.DUMMYFUNCTION("""COMPUTED_VALUE"""),"P3043")</f>
        <v>P3043</v>
      </c>
      <c r="G4553" s="1">
        <f>IFERROR(__xludf.DUMMYFUNCTION("""COMPUTED_VALUE"""),370.0)</f>
        <v>370</v>
      </c>
    </row>
    <row r="4554">
      <c r="A4554" s="1" t="str">
        <f t="shared" si="1"/>
        <v>EN P502 395</v>
      </c>
      <c r="C4554" s="1" t="str">
        <f t="shared" si="2"/>
        <v>PT P502</v>
      </c>
      <c r="E4554" s="1" t="str">
        <f>IFERROR(__xludf.DUMMYFUNCTION("SPLIT(A:A,"" "",TRUE,TRUE)"),"EN")</f>
        <v>EN</v>
      </c>
      <c r="F4554" s="1" t="str">
        <f>IFERROR(__xludf.DUMMYFUNCTION("""COMPUTED_VALUE"""),"P502")</f>
        <v>P502</v>
      </c>
      <c r="G4554" s="1">
        <f>IFERROR(__xludf.DUMMYFUNCTION("""COMPUTED_VALUE"""),395.0)</f>
        <v>395</v>
      </c>
    </row>
    <row r="4555">
      <c r="A4555" s="1" t="str">
        <f t="shared" si="1"/>
        <v>EN P3794 110</v>
      </c>
      <c r="C4555" s="1" t="str">
        <f t="shared" si="2"/>
        <v>PT P3794</v>
      </c>
      <c r="E4555" s="1" t="str">
        <f>IFERROR(__xludf.DUMMYFUNCTION("SPLIT(A:A,"" "",TRUE,TRUE)"),"EN")</f>
        <v>EN</v>
      </c>
      <c r="F4555" s="1" t="str">
        <f>IFERROR(__xludf.DUMMYFUNCTION("""COMPUTED_VALUE"""),"P3794")</f>
        <v>P3794</v>
      </c>
      <c r="G4555" s="1">
        <f>IFERROR(__xludf.DUMMYFUNCTION("""COMPUTED_VALUE"""),110.0)</f>
        <v>110</v>
      </c>
    </row>
    <row r="4556">
      <c r="A4556" s="1" t="str">
        <f t="shared" si="1"/>
        <v>EN P3514 119</v>
      </c>
      <c r="C4556" s="1" t="str">
        <f t="shared" si="2"/>
        <v>PT P3514</v>
      </c>
      <c r="E4556" s="1" t="str">
        <f>IFERROR(__xludf.DUMMYFUNCTION("SPLIT(A:A,"" "",TRUE,TRUE)"),"EN")</f>
        <v>EN</v>
      </c>
      <c r="F4556" s="1" t="str">
        <f>IFERROR(__xludf.DUMMYFUNCTION("""COMPUTED_VALUE"""),"P3514")</f>
        <v>P3514</v>
      </c>
      <c r="G4556" s="1">
        <f>IFERROR(__xludf.DUMMYFUNCTION("""COMPUTED_VALUE"""),119.0)</f>
        <v>119</v>
      </c>
    </row>
    <row r="4557">
      <c r="A4557" s="1" t="str">
        <f t="shared" si="1"/>
        <v>EN P5455 124</v>
      </c>
      <c r="C4557" s="1" t="str">
        <f t="shared" si="2"/>
        <v>PT P5455</v>
      </c>
      <c r="E4557" s="1" t="str">
        <f>IFERROR(__xludf.DUMMYFUNCTION("SPLIT(A:A,"" "",TRUE,TRUE)"),"EN")</f>
        <v>EN</v>
      </c>
      <c r="F4557" s="1" t="str">
        <f>IFERROR(__xludf.DUMMYFUNCTION("""COMPUTED_VALUE"""),"P5455")</f>
        <v>P5455</v>
      </c>
      <c r="G4557" s="1">
        <f>IFERROR(__xludf.DUMMYFUNCTION("""COMPUTED_VALUE"""),124.0)</f>
        <v>124</v>
      </c>
    </row>
    <row r="4558">
      <c r="A4558" s="1" t="str">
        <f t="shared" si="1"/>
        <v>EN P3435 109</v>
      </c>
      <c r="C4558" s="1" t="str">
        <f t="shared" si="2"/>
        <v>PT P3435</v>
      </c>
      <c r="E4558" s="1" t="str">
        <f>IFERROR(__xludf.DUMMYFUNCTION("SPLIT(A:A,"" "",TRUE,TRUE)"),"EN")</f>
        <v>EN</v>
      </c>
      <c r="F4558" s="1" t="str">
        <f>IFERROR(__xludf.DUMMYFUNCTION("""COMPUTED_VALUE"""),"P3435")</f>
        <v>P3435</v>
      </c>
      <c r="G4558" s="1">
        <f>IFERROR(__xludf.DUMMYFUNCTION("""COMPUTED_VALUE"""),109.0)</f>
        <v>109</v>
      </c>
    </row>
    <row r="4559">
      <c r="A4559" s="1" t="str">
        <f t="shared" si="1"/>
        <v>EN P2257 140</v>
      </c>
      <c r="C4559" s="1" t="str">
        <f t="shared" si="2"/>
        <v>PT P2257</v>
      </c>
      <c r="E4559" s="1" t="str">
        <f>IFERROR(__xludf.DUMMYFUNCTION("SPLIT(A:A,"" "",TRUE,TRUE)"),"EN")</f>
        <v>EN</v>
      </c>
      <c r="F4559" s="1" t="str">
        <f>IFERROR(__xludf.DUMMYFUNCTION("""COMPUTED_VALUE"""),"P2257")</f>
        <v>P2257</v>
      </c>
      <c r="G4559" s="1">
        <f>IFERROR(__xludf.DUMMYFUNCTION("""COMPUTED_VALUE"""),140.0)</f>
        <v>140</v>
      </c>
    </row>
    <row r="4560">
      <c r="A4560" s="1" t="str">
        <f t="shared" si="1"/>
        <v>EN P5035 92</v>
      </c>
      <c r="C4560" s="1" t="str">
        <f t="shared" si="2"/>
        <v>PT P5035</v>
      </c>
      <c r="E4560" s="1" t="str">
        <f>IFERROR(__xludf.DUMMYFUNCTION("SPLIT(A:A,"" "",TRUE,TRUE)"),"EN")</f>
        <v>EN</v>
      </c>
      <c r="F4560" s="1" t="str">
        <f>IFERROR(__xludf.DUMMYFUNCTION("""COMPUTED_VALUE"""),"P5035")</f>
        <v>P5035</v>
      </c>
      <c r="G4560" s="1">
        <f>IFERROR(__xludf.DUMMYFUNCTION("""COMPUTED_VALUE"""),92.0)</f>
        <v>92</v>
      </c>
    </row>
    <row r="4561">
      <c r="A4561" s="1" t="str">
        <f t="shared" si="1"/>
        <v>EN P4996 138</v>
      </c>
      <c r="C4561" s="1" t="str">
        <f t="shared" si="2"/>
        <v>PT P4996</v>
      </c>
      <c r="E4561" s="1" t="str">
        <f>IFERROR(__xludf.DUMMYFUNCTION("SPLIT(A:A,"" "",TRUE,TRUE)"),"EN")</f>
        <v>EN</v>
      </c>
      <c r="F4561" s="1" t="str">
        <f>IFERROR(__xludf.DUMMYFUNCTION("""COMPUTED_VALUE"""),"P4996")</f>
        <v>P4996</v>
      </c>
      <c r="G4561" s="1">
        <f>IFERROR(__xludf.DUMMYFUNCTION("""COMPUTED_VALUE"""),138.0)</f>
        <v>138</v>
      </c>
    </row>
    <row r="4562">
      <c r="A4562" s="1" t="str">
        <f t="shared" si="1"/>
        <v>EN P1661 269</v>
      </c>
      <c r="C4562" s="1" t="str">
        <f t="shared" si="2"/>
        <v>PT P1661</v>
      </c>
      <c r="E4562" s="1" t="str">
        <f>IFERROR(__xludf.DUMMYFUNCTION("SPLIT(A:A,"" "",TRUE,TRUE)"),"EN")</f>
        <v>EN</v>
      </c>
      <c r="F4562" s="1" t="str">
        <f>IFERROR(__xludf.DUMMYFUNCTION("""COMPUTED_VALUE"""),"P1661")</f>
        <v>P1661</v>
      </c>
      <c r="G4562" s="1">
        <f>IFERROR(__xludf.DUMMYFUNCTION("""COMPUTED_VALUE"""),269.0)</f>
        <v>269</v>
      </c>
    </row>
    <row r="4563">
      <c r="A4563" s="1" t="str">
        <f t="shared" si="1"/>
        <v>EN P4208 159</v>
      </c>
      <c r="C4563" s="1" t="str">
        <f t="shared" si="2"/>
        <v>PT P4208</v>
      </c>
      <c r="E4563" s="1" t="str">
        <f>IFERROR(__xludf.DUMMYFUNCTION("SPLIT(A:A,"" "",TRUE,TRUE)"),"EN")</f>
        <v>EN</v>
      </c>
      <c r="F4563" s="1" t="str">
        <f>IFERROR(__xludf.DUMMYFUNCTION("""COMPUTED_VALUE"""),"P4208")</f>
        <v>P4208</v>
      </c>
      <c r="G4563" s="1">
        <f>IFERROR(__xludf.DUMMYFUNCTION("""COMPUTED_VALUE"""),159.0)</f>
        <v>159</v>
      </c>
    </row>
    <row r="4564">
      <c r="A4564" s="1" t="str">
        <f t="shared" si="1"/>
        <v>EN P2860 207</v>
      </c>
      <c r="C4564" s="1" t="str">
        <f t="shared" si="2"/>
        <v>PT P2860</v>
      </c>
      <c r="E4564" s="1" t="str">
        <f>IFERROR(__xludf.DUMMYFUNCTION("SPLIT(A:A,"" "",TRUE,TRUE)"),"EN")</f>
        <v>EN</v>
      </c>
      <c r="F4564" s="1" t="str">
        <f>IFERROR(__xludf.DUMMYFUNCTION("""COMPUTED_VALUE"""),"P2860")</f>
        <v>P2860</v>
      </c>
      <c r="G4564" s="1">
        <f>IFERROR(__xludf.DUMMYFUNCTION("""COMPUTED_VALUE"""),207.0)</f>
        <v>207</v>
      </c>
    </row>
    <row r="4565">
      <c r="A4565" s="1" t="str">
        <f t="shared" si="1"/>
        <v>EN P3101 332</v>
      </c>
      <c r="C4565" s="1" t="str">
        <f t="shared" si="2"/>
        <v>PT P3101</v>
      </c>
      <c r="E4565" s="1" t="str">
        <f>IFERROR(__xludf.DUMMYFUNCTION("SPLIT(A:A,"" "",TRUE,TRUE)"),"EN")</f>
        <v>EN</v>
      </c>
      <c r="F4565" s="1" t="str">
        <f>IFERROR(__xludf.DUMMYFUNCTION("""COMPUTED_VALUE"""),"P3101")</f>
        <v>P3101</v>
      </c>
      <c r="G4565" s="1">
        <f>IFERROR(__xludf.DUMMYFUNCTION("""COMPUTED_VALUE"""),332.0)</f>
        <v>332</v>
      </c>
    </row>
    <row r="4566">
      <c r="A4566" s="1" t="str">
        <f t="shared" si="1"/>
        <v>EN P4190 59</v>
      </c>
      <c r="C4566" s="1" t="str">
        <f t="shared" si="2"/>
        <v>PT P4190</v>
      </c>
      <c r="E4566" s="1" t="str">
        <f>IFERROR(__xludf.DUMMYFUNCTION("SPLIT(A:A,"" "",TRUE,TRUE)"),"EN")</f>
        <v>EN</v>
      </c>
      <c r="F4566" s="1" t="str">
        <f>IFERROR(__xludf.DUMMYFUNCTION("""COMPUTED_VALUE"""),"P4190")</f>
        <v>P4190</v>
      </c>
      <c r="G4566" s="1">
        <f>IFERROR(__xludf.DUMMYFUNCTION("""COMPUTED_VALUE"""),59.0)</f>
        <v>59</v>
      </c>
    </row>
    <row r="4567">
      <c r="A4567" s="1" t="str">
        <f t="shared" si="1"/>
        <v>EN P5255 262</v>
      </c>
      <c r="C4567" s="1" t="str">
        <f t="shared" si="2"/>
        <v>PT P5255</v>
      </c>
      <c r="E4567" s="1" t="str">
        <f>IFERROR(__xludf.DUMMYFUNCTION("SPLIT(A:A,"" "",TRUE,TRUE)"),"EN")</f>
        <v>EN</v>
      </c>
      <c r="F4567" s="1" t="str">
        <f>IFERROR(__xludf.DUMMYFUNCTION("""COMPUTED_VALUE"""),"P5255")</f>
        <v>P5255</v>
      </c>
      <c r="G4567" s="1">
        <f>IFERROR(__xludf.DUMMYFUNCTION("""COMPUTED_VALUE"""),262.0)</f>
        <v>262</v>
      </c>
    </row>
    <row r="4568">
      <c r="A4568" s="1" t="str">
        <f t="shared" si="1"/>
        <v>EN P2681 342</v>
      </c>
      <c r="C4568" s="1" t="str">
        <f t="shared" si="2"/>
        <v>PT P2681</v>
      </c>
      <c r="E4568" s="1" t="str">
        <f>IFERROR(__xludf.DUMMYFUNCTION("SPLIT(A:A,"" "",TRUE,TRUE)"),"EN")</f>
        <v>EN</v>
      </c>
      <c r="F4568" s="1" t="str">
        <f>IFERROR(__xludf.DUMMYFUNCTION("""COMPUTED_VALUE"""),"P2681")</f>
        <v>P2681</v>
      </c>
      <c r="G4568" s="1">
        <f>IFERROR(__xludf.DUMMYFUNCTION("""COMPUTED_VALUE"""),342.0)</f>
        <v>342</v>
      </c>
    </row>
    <row r="4569">
      <c r="A4569" s="1" t="str">
        <f t="shared" si="1"/>
        <v>EN P5691 173</v>
      </c>
      <c r="C4569" s="1" t="str">
        <f t="shared" si="2"/>
        <v>PT P5691</v>
      </c>
      <c r="E4569" s="1" t="str">
        <f>IFERROR(__xludf.DUMMYFUNCTION("SPLIT(A:A,"" "",TRUE,TRUE)"),"EN")</f>
        <v>EN</v>
      </c>
      <c r="F4569" s="1" t="str">
        <f>IFERROR(__xludf.DUMMYFUNCTION("""COMPUTED_VALUE"""),"P5691")</f>
        <v>P5691</v>
      </c>
      <c r="G4569" s="1">
        <f>IFERROR(__xludf.DUMMYFUNCTION("""COMPUTED_VALUE"""),173.0)</f>
        <v>173</v>
      </c>
    </row>
    <row r="4570">
      <c r="A4570" s="1" t="str">
        <f t="shared" si="1"/>
        <v>EN P1119 305</v>
      </c>
      <c r="C4570" s="1" t="str">
        <f t="shared" si="2"/>
        <v>PT P1119</v>
      </c>
      <c r="E4570" s="1" t="str">
        <f>IFERROR(__xludf.DUMMYFUNCTION("SPLIT(A:A,"" "",TRUE,TRUE)"),"EN")</f>
        <v>EN</v>
      </c>
      <c r="F4570" s="1" t="str">
        <f>IFERROR(__xludf.DUMMYFUNCTION("""COMPUTED_VALUE"""),"P1119")</f>
        <v>P1119</v>
      </c>
      <c r="G4570" s="1">
        <f>IFERROR(__xludf.DUMMYFUNCTION("""COMPUTED_VALUE"""),305.0)</f>
        <v>305</v>
      </c>
    </row>
    <row r="4571">
      <c r="A4571" s="1" t="str">
        <f t="shared" si="1"/>
        <v>EN P1211 231</v>
      </c>
      <c r="C4571" s="1" t="str">
        <f t="shared" si="2"/>
        <v>PT P1211</v>
      </c>
      <c r="E4571" s="1" t="str">
        <f>IFERROR(__xludf.DUMMYFUNCTION("SPLIT(A:A,"" "",TRUE,TRUE)"),"EN")</f>
        <v>EN</v>
      </c>
      <c r="F4571" s="1" t="str">
        <f>IFERROR(__xludf.DUMMYFUNCTION("""COMPUTED_VALUE"""),"P1211")</f>
        <v>P1211</v>
      </c>
      <c r="G4571" s="1">
        <f>IFERROR(__xludf.DUMMYFUNCTION("""COMPUTED_VALUE"""),231.0)</f>
        <v>231</v>
      </c>
    </row>
    <row r="4572">
      <c r="A4572" s="1" t="str">
        <f t="shared" si="1"/>
        <v>EN P4697 158</v>
      </c>
      <c r="C4572" s="1" t="str">
        <f t="shared" si="2"/>
        <v>PT P4697</v>
      </c>
      <c r="E4572" s="1" t="str">
        <f>IFERROR(__xludf.DUMMYFUNCTION("SPLIT(A:A,"" "",TRUE,TRUE)"),"EN")</f>
        <v>EN</v>
      </c>
      <c r="F4572" s="1" t="str">
        <f>IFERROR(__xludf.DUMMYFUNCTION("""COMPUTED_VALUE"""),"P4697")</f>
        <v>P4697</v>
      </c>
      <c r="G4572" s="1">
        <f>IFERROR(__xludf.DUMMYFUNCTION("""COMPUTED_VALUE"""),158.0)</f>
        <v>158</v>
      </c>
    </row>
    <row r="4573">
      <c r="A4573" s="1" t="str">
        <f t="shared" si="1"/>
        <v>EN P4882 183</v>
      </c>
      <c r="C4573" s="1" t="str">
        <f t="shared" si="2"/>
        <v>PT P4882</v>
      </c>
      <c r="E4573" s="1" t="str">
        <f>IFERROR(__xludf.DUMMYFUNCTION("SPLIT(A:A,"" "",TRUE,TRUE)"),"EN")</f>
        <v>EN</v>
      </c>
      <c r="F4573" s="1" t="str">
        <f>IFERROR(__xludf.DUMMYFUNCTION("""COMPUTED_VALUE"""),"P4882")</f>
        <v>P4882</v>
      </c>
      <c r="G4573" s="1">
        <f>IFERROR(__xludf.DUMMYFUNCTION("""COMPUTED_VALUE"""),183.0)</f>
        <v>183</v>
      </c>
    </row>
    <row r="4574">
      <c r="A4574" s="1" t="str">
        <f t="shared" si="1"/>
        <v>EN P647 202</v>
      </c>
      <c r="C4574" s="1" t="str">
        <f t="shared" si="2"/>
        <v>PT P647</v>
      </c>
      <c r="E4574" s="1" t="str">
        <f>IFERROR(__xludf.DUMMYFUNCTION("SPLIT(A:A,"" "",TRUE,TRUE)"),"EN")</f>
        <v>EN</v>
      </c>
      <c r="F4574" s="1" t="str">
        <f>IFERROR(__xludf.DUMMYFUNCTION("""COMPUTED_VALUE"""),"P647")</f>
        <v>P647</v>
      </c>
      <c r="G4574" s="1">
        <f>IFERROR(__xludf.DUMMYFUNCTION("""COMPUTED_VALUE"""),202.0)</f>
        <v>202</v>
      </c>
    </row>
    <row r="4575">
      <c r="A4575" s="1" t="str">
        <f t="shared" si="1"/>
        <v>EN P2177 269</v>
      </c>
      <c r="C4575" s="1" t="str">
        <f t="shared" si="2"/>
        <v>PT P2177</v>
      </c>
      <c r="E4575" s="1" t="str">
        <f>IFERROR(__xludf.DUMMYFUNCTION("SPLIT(A:A,"" "",TRUE,TRUE)"),"EN")</f>
        <v>EN</v>
      </c>
      <c r="F4575" s="1" t="str">
        <f>IFERROR(__xludf.DUMMYFUNCTION("""COMPUTED_VALUE"""),"P2177")</f>
        <v>P2177</v>
      </c>
      <c r="G4575" s="1">
        <f>IFERROR(__xludf.DUMMYFUNCTION("""COMPUTED_VALUE"""),269.0)</f>
        <v>269</v>
      </c>
    </row>
    <row r="4576">
      <c r="A4576" s="1" t="str">
        <f t="shared" si="1"/>
        <v>EN P5228 393</v>
      </c>
      <c r="C4576" s="1" t="str">
        <f t="shared" si="2"/>
        <v>PT P5228</v>
      </c>
      <c r="E4576" s="1" t="str">
        <f>IFERROR(__xludf.DUMMYFUNCTION("SPLIT(A:A,"" "",TRUE,TRUE)"),"EN")</f>
        <v>EN</v>
      </c>
      <c r="F4576" s="1" t="str">
        <f>IFERROR(__xludf.DUMMYFUNCTION("""COMPUTED_VALUE"""),"P5228")</f>
        <v>P5228</v>
      </c>
      <c r="G4576" s="1">
        <f>IFERROR(__xludf.DUMMYFUNCTION("""COMPUTED_VALUE"""),393.0)</f>
        <v>393</v>
      </c>
    </row>
    <row r="4577">
      <c r="A4577" s="1" t="str">
        <f t="shared" si="1"/>
        <v>EN P4686 101</v>
      </c>
      <c r="C4577" s="1" t="str">
        <f t="shared" si="2"/>
        <v>PT P4686</v>
      </c>
      <c r="E4577" s="1" t="str">
        <f>IFERROR(__xludf.DUMMYFUNCTION("SPLIT(A:A,"" "",TRUE,TRUE)"),"EN")</f>
        <v>EN</v>
      </c>
      <c r="F4577" s="1" t="str">
        <f>IFERROR(__xludf.DUMMYFUNCTION("""COMPUTED_VALUE"""),"P4686")</f>
        <v>P4686</v>
      </c>
      <c r="G4577" s="1">
        <f>IFERROR(__xludf.DUMMYFUNCTION("""COMPUTED_VALUE"""),101.0)</f>
        <v>101</v>
      </c>
    </row>
    <row r="4578">
      <c r="A4578" s="1" t="str">
        <f t="shared" si="1"/>
        <v>EN P877 65</v>
      </c>
      <c r="C4578" s="1" t="str">
        <f t="shared" si="2"/>
        <v>PT P877</v>
      </c>
      <c r="E4578" s="1" t="str">
        <f>IFERROR(__xludf.DUMMYFUNCTION("SPLIT(A:A,"" "",TRUE,TRUE)"),"EN")</f>
        <v>EN</v>
      </c>
      <c r="F4578" s="1" t="str">
        <f>IFERROR(__xludf.DUMMYFUNCTION("""COMPUTED_VALUE"""),"P877")</f>
        <v>P877</v>
      </c>
      <c r="G4578" s="1">
        <f>IFERROR(__xludf.DUMMYFUNCTION("""COMPUTED_VALUE"""),65.0)</f>
        <v>65</v>
      </c>
    </row>
    <row r="4579">
      <c r="A4579" s="1" t="str">
        <f t="shared" si="1"/>
        <v>EN P1285 278</v>
      </c>
      <c r="C4579" s="1" t="str">
        <f t="shared" si="2"/>
        <v>PT P1285</v>
      </c>
      <c r="E4579" s="1" t="str">
        <f>IFERROR(__xludf.DUMMYFUNCTION("SPLIT(A:A,"" "",TRUE,TRUE)"),"EN")</f>
        <v>EN</v>
      </c>
      <c r="F4579" s="1" t="str">
        <f>IFERROR(__xludf.DUMMYFUNCTION("""COMPUTED_VALUE"""),"P1285")</f>
        <v>P1285</v>
      </c>
      <c r="G4579" s="1">
        <f>IFERROR(__xludf.DUMMYFUNCTION("""COMPUTED_VALUE"""),278.0)</f>
        <v>278</v>
      </c>
    </row>
    <row r="4580">
      <c r="A4580" s="1" t="str">
        <f t="shared" si="1"/>
        <v>EN P1472 48</v>
      </c>
      <c r="C4580" s="1" t="str">
        <f t="shared" si="2"/>
        <v>PT P1472</v>
      </c>
      <c r="E4580" s="1" t="str">
        <f>IFERROR(__xludf.DUMMYFUNCTION("SPLIT(A:A,"" "",TRUE,TRUE)"),"EN")</f>
        <v>EN</v>
      </c>
      <c r="F4580" s="1" t="str">
        <f>IFERROR(__xludf.DUMMYFUNCTION("""COMPUTED_VALUE"""),"P1472")</f>
        <v>P1472</v>
      </c>
      <c r="G4580" s="1">
        <f>IFERROR(__xludf.DUMMYFUNCTION("""COMPUTED_VALUE"""),48.0)</f>
        <v>48</v>
      </c>
    </row>
    <row r="4581">
      <c r="A4581" s="1" t="str">
        <f t="shared" si="1"/>
        <v>EN P2420 51</v>
      </c>
      <c r="C4581" s="1" t="str">
        <f t="shared" si="2"/>
        <v>PT P2420</v>
      </c>
      <c r="E4581" s="1" t="str">
        <f>IFERROR(__xludf.DUMMYFUNCTION("SPLIT(A:A,"" "",TRUE,TRUE)"),"EN")</f>
        <v>EN</v>
      </c>
      <c r="F4581" s="1" t="str">
        <f>IFERROR(__xludf.DUMMYFUNCTION("""COMPUTED_VALUE"""),"P2420")</f>
        <v>P2420</v>
      </c>
      <c r="G4581" s="1">
        <f>IFERROR(__xludf.DUMMYFUNCTION("""COMPUTED_VALUE"""),51.0)</f>
        <v>51</v>
      </c>
    </row>
    <row r="4582">
      <c r="A4582" s="1" t="str">
        <f t="shared" si="1"/>
        <v>EN P3478 51</v>
      </c>
      <c r="C4582" s="1" t="str">
        <f t="shared" si="2"/>
        <v>PT P3478</v>
      </c>
      <c r="E4582" s="1" t="str">
        <f>IFERROR(__xludf.DUMMYFUNCTION("SPLIT(A:A,"" "",TRUE,TRUE)"),"EN")</f>
        <v>EN</v>
      </c>
      <c r="F4582" s="1" t="str">
        <f>IFERROR(__xludf.DUMMYFUNCTION("""COMPUTED_VALUE"""),"P3478")</f>
        <v>P3478</v>
      </c>
      <c r="G4582" s="1">
        <f>IFERROR(__xludf.DUMMYFUNCTION("""COMPUTED_VALUE"""),51.0)</f>
        <v>51</v>
      </c>
    </row>
    <row r="4583">
      <c r="A4583" s="1" t="str">
        <f t="shared" si="1"/>
        <v>EN P2569 38</v>
      </c>
      <c r="C4583" s="1" t="str">
        <f t="shared" si="2"/>
        <v>PT P2569</v>
      </c>
      <c r="E4583" s="1" t="str">
        <f>IFERROR(__xludf.DUMMYFUNCTION("SPLIT(A:A,"" "",TRUE,TRUE)"),"EN")</f>
        <v>EN</v>
      </c>
      <c r="F4583" s="1" t="str">
        <f>IFERROR(__xludf.DUMMYFUNCTION("""COMPUTED_VALUE"""),"P2569")</f>
        <v>P2569</v>
      </c>
      <c r="G4583" s="1">
        <f>IFERROR(__xludf.DUMMYFUNCTION("""COMPUTED_VALUE"""),38.0)</f>
        <v>38</v>
      </c>
    </row>
    <row r="4584">
      <c r="A4584" s="1" t="str">
        <f t="shared" si="1"/>
        <v>EN P5224 280</v>
      </c>
      <c r="C4584" s="1" t="str">
        <f t="shared" si="2"/>
        <v>PT P5224</v>
      </c>
      <c r="E4584" s="1" t="str">
        <f>IFERROR(__xludf.DUMMYFUNCTION("SPLIT(A:A,"" "",TRUE,TRUE)"),"EN")</f>
        <v>EN</v>
      </c>
      <c r="F4584" s="1" t="str">
        <f>IFERROR(__xludf.DUMMYFUNCTION("""COMPUTED_VALUE"""),"P5224")</f>
        <v>P5224</v>
      </c>
      <c r="G4584" s="1">
        <f>IFERROR(__xludf.DUMMYFUNCTION("""COMPUTED_VALUE"""),280.0)</f>
        <v>280</v>
      </c>
    </row>
    <row r="4585">
      <c r="A4585" s="1" t="str">
        <f t="shared" si="1"/>
        <v>EN P1020 375</v>
      </c>
      <c r="C4585" s="1" t="str">
        <f t="shared" si="2"/>
        <v>PT P1020</v>
      </c>
      <c r="E4585" s="1" t="str">
        <f>IFERROR(__xludf.DUMMYFUNCTION("SPLIT(A:A,"" "",TRUE,TRUE)"),"EN")</f>
        <v>EN</v>
      </c>
      <c r="F4585" s="1" t="str">
        <f>IFERROR(__xludf.DUMMYFUNCTION("""COMPUTED_VALUE"""),"P1020")</f>
        <v>P1020</v>
      </c>
      <c r="G4585" s="1">
        <f>IFERROR(__xludf.DUMMYFUNCTION("""COMPUTED_VALUE"""),375.0)</f>
        <v>375</v>
      </c>
    </row>
    <row r="4586">
      <c r="A4586" s="1" t="str">
        <f t="shared" si="1"/>
        <v>EN P3804 159</v>
      </c>
      <c r="C4586" s="1" t="str">
        <f t="shared" si="2"/>
        <v>PT P3804</v>
      </c>
      <c r="E4586" s="1" t="str">
        <f>IFERROR(__xludf.DUMMYFUNCTION("SPLIT(A:A,"" "",TRUE,TRUE)"),"EN")</f>
        <v>EN</v>
      </c>
      <c r="F4586" s="1" t="str">
        <f>IFERROR(__xludf.DUMMYFUNCTION("""COMPUTED_VALUE"""),"P3804")</f>
        <v>P3804</v>
      </c>
      <c r="G4586" s="1">
        <f>IFERROR(__xludf.DUMMYFUNCTION("""COMPUTED_VALUE"""),159.0)</f>
        <v>159</v>
      </c>
    </row>
    <row r="4587">
      <c r="A4587" s="1" t="str">
        <f t="shared" si="1"/>
        <v>EN P3916 19</v>
      </c>
      <c r="C4587" s="1" t="str">
        <f t="shared" si="2"/>
        <v>PT P3916</v>
      </c>
      <c r="E4587" s="1" t="str">
        <f>IFERROR(__xludf.DUMMYFUNCTION("SPLIT(A:A,"" "",TRUE,TRUE)"),"EN")</f>
        <v>EN</v>
      </c>
      <c r="F4587" s="1" t="str">
        <f>IFERROR(__xludf.DUMMYFUNCTION("""COMPUTED_VALUE"""),"P3916")</f>
        <v>P3916</v>
      </c>
      <c r="G4587" s="1">
        <f>IFERROR(__xludf.DUMMYFUNCTION("""COMPUTED_VALUE"""),19.0)</f>
        <v>19</v>
      </c>
    </row>
    <row r="4588">
      <c r="A4588" s="1" t="str">
        <f t="shared" si="1"/>
        <v>EN P910 336</v>
      </c>
      <c r="C4588" s="1" t="str">
        <f t="shared" si="2"/>
        <v>PT P910</v>
      </c>
      <c r="E4588" s="1" t="str">
        <f>IFERROR(__xludf.DUMMYFUNCTION("SPLIT(A:A,"" "",TRUE,TRUE)"),"EN")</f>
        <v>EN</v>
      </c>
      <c r="F4588" s="1" t="str">
        <f>IFERROR(__xludf.DUMMYFUNCTION("""COMPUTED_VALUE"""),"P910")</f>
        <v>P910</v>
      </c>
      <c r="G4588" s="1">
        <f>IFERROR(__xludf.DUMMYFUNCTION("""COMPUTED_VALUE"""),336.0)</f>
        <v>336</v>
      </c>
    </row>
    <row r="4589">
      <c r="A4589" s="1" t="str">
        <f t="shared" si="1"/>
        <v>EN P2989 274</v>
      </c>
      <c r="C4589" s="1" t="str">
        <f t="shared" si="2"/>
        <v>PT P2989</v>
      </c>
      <c r="E4589" s="1" t="str">
        <f>IFERROR(__xludf.DUMMYFUNCTION("SPLIT(A:A,"" "",TRUE,TRUE)"),"EN")</f>
        <v>EN</v>
      </c>
      <c r="F4589" s="1" t="str">
        <f>IFERROR(__xludf.DUMMYFUNCTION("""COMPUTED_VALUE"""),"P2989")</f>
        <v>P2989</v>
      </c>
      <c r="G4589" s="1">
        <f>IFERROR(__xludf.DUMMYFUNCTION("""COMPUTED_VALUE"""),274.0)</f>
        <v>274</v>
      </c>
    </row>
    <row r="4590">
      <c r="A4590" s="1" t="str">
        <f t="shared" si="1"/>
        <v>EN P1546 58</v>
      </c>
      <c r="C4590" s="1" t="str">
        <f t="shared" si="2"/>
        <v>PT P1546</v>
      </c>
      <c r="E4590" s="1" t="str">
        <f>IFERROR(__xludf.DUMMYFUNCTION("SPLIT(A:A,"" "",TRUE,TRUE)"),"EN")</f>
        <v>EN</v>
      </c>
      <c r="F4590" s="1" t="str">
        <f>IFERROR(__xludf.DUMMYFUNCTION("""COMPUTED_VALUE"""),"P1546")</f>
        <v>P1546</v>
      </c>
      <c r="G4590" s="1">
        <f>IFERROR(__xludf.DUMMYFUNCTION("""COMPUTED_VALUE"""),58.0)</f>
        <v>58</v>
      </c>
    </row>
    <row r="4591">
      <c r="A4591" s="1" t="str">
        <f t="shared" si="1"/>
        <v>EN P552 222</v>
      </c>
      <c r="C4591" s="1" t="str">
        <f t="shared" si="2"/>
        <v>PT P552</v>
      </c>
      <c r="E4591" s="1" t="str">
        <f>IFERROR(__xludf.DUMMYFUNCTION("SPLIT(A:A,"" "",TRUE,TRUE)"),"EN")</f>
        <v>EN</v>
      </c>
      <c r="F4591" s="1" t="str">
        <f>IFERROR(__xludf.DUMMYFUNCTION("""COMPUTED_VALUE"""),"P552")</f>
        <v>P552</v>
      </c>
      <c r="G4591" s="1">
        <f>IFERROR(__xludf.DUMMYFUNCTION("""COMPUTED_VALUE"""),222.0)</f>
        <v>222</v>
      </c>
    </row>
    <row r="4592">
      <c r="A4592" s="1" t="str">
        <f t="shared" si="1"/>
        <v>EN P758 158</v>
      </c>
      <c r="C4592" s="1" t="str">
        <f t="shared" si="2"/>
        <v>PT P758</v>
      </c>
      <c r="E4592" s="1" t="str">
        <f>IFERROR(__xludf.DUMMYFUNCTION("SPLIT(A:A,"" "",TRUE,TRUE)"),"EN")</f>
        <v>EN</v>
      </c>
      <c r="F4592" s="1" t="str">
        <f>IFERROR(__xludf.DUMMYFUNCTION("""COMPUTED_VALUE"""),"P758")</f>
        <v>P758</v>
      </c>
      <c r="G4592" s="1">
        <f>IFERROR(__xludf.DUMMYFUNCTION("""COMPUTED_VALUE"""),158.0)</f>
        <v>158</v>
      </c>
    </row>
    <row r="4593">
      <c r="A4593" s="1" t="str">
        <f t="shared" si="1"/>
        <v>EN P4180 310</v>
      </c>
      <c r="C4593" s="1" t="str">
        <f t="shared" si="2"/>
        <v>PT P4180</v>
      </c>
      <c r="E4593" s="1" t="str">
        <f>IFERROR(__xludf.DUMMYFUNCTION("SPLIT(A:A,"" "",TRUE,TRUE)"),"EN")</f>
        <v>EN</v>
      </c>
      <c r="F4593" s="1" t="str">
        <f>IFERROR(__xludf.DUMMYFUNCTION("""COMPUTED_VALUE"""),"P4180")</f>
        <v>P4180</v>
      </c>
      <c r="G4593" s="1">
        <f>IFERROR(__xludf.DUMMYFUNCTION("""COMPUTED_VALUE"""),310.0)</f>
        <v>310</v>
      </c>
    </row>
    <row r="4594">
      <c r="A4594" s="1" t="str">
        <f t="shared" si="1"/>
        <v>EN P5512 239</v>
      </c>
      <c r="C4594" s="1" t="str">
        <f t="shared" si="2"/>
        <v>PT P5512</v>
      </c>
      <c r="E4594" s="1" t="str">
        <f>IFERROR(__xludf.DUMMYFUNCTION("SPLIT(A:A,"" "",TRUE,TRUE)"),"EN")</f>
        <v>EN</v>
      </c>
      <c r="F4594" s="1" t="str">
        <f>IFERROR(__xludf.DUMMYFUNCTION("""COMPUTED_VALUE"""),"P5512")</f>
        <v>P5512</v>
      </c>
      <c r="G4594" s="1">
        <f>IFERROR(__xludf.DUMMYFUNCTION("""COMPUTED_VALUE"""),239.0)</f>
        <v>239</v>
      </c>
    </row>
    <row r="4595">
      <c r="A4595" s="1" t="str">
        <f t="shared" si="1"/>
        <v>EN P4048 137</v>
      </c>
      <c r="C4595" s="1" t="str">
        <f t="shared" si="2"/>
        <v>PT P4048</v>
      </c>
      <c r="E4595" s="1" t="str">
        <f>IFERROR(__xludf.DUMMYFUNCTION("SPLIT(A:A,"" "",TRUE,TRUE)"),"EN")</f>
        <v>EN</v>
      </c>
      <c r="F4595" s="1" t="str">
        <f>IFERROR(__xludf.DUMMYFUNCTION("""COMPUTED_VALUE"""),"P4048")</f>
        <v>P4048</v>
      </c>
      <c r="G4595" s="1">
        <f>IFERROR(__xludf.DUMMYFUNCTION("""COMPUTED_VALUE"""),137.0)</f>
        <v>137</v>
      </c>
    </row>
    <row r="4596">
      <c r="A4596" s="1" t="str">
        <f t="shared" si="1"/>
        <v>EN P3453 374</v>
      </c>
      <c r="C4596" s="1" t="str">
        <f t="shared" si="2"/>
        <v>PT P3453</v>
      </c>
      <c r="E4596" s="1" t="str">
        <f>IFERROR(__xludf.DUMMYFUNCTION("SPLIT(A:A,"" "",TRUE,TRUE)"),"EN")</f>
        <v>EN</v>
      </c>
      <c r="F4596" s="1" t="str">
        <f>IFERROR(__xludf.DUMMYFUNCTION("""COMPUTED_VALUE"""),"P3453")</f>
        <v>P3453</v>
      </c>
      <c r="G4596" s="1">
        <f>IFERROR(__xludf.DUMMYFUNCTION("""COMPUTED_VALUE"""),374.0)</f>
        <v>374</v>
      </c>
    </row>
    <row r="4597">
      <c r="A4597" s="1" t="str">
        <f t="shared" si="1"/>
        <v>EN P1120 334</v>
      </c>
      <c r="C4597" s="1" t="str">
        <f t="shared" si="2"/>
        <v>PT P1120</v>
      </c>
      <c r="E4597" s="1" t="str">
        <f>IFERROR(__xludf.DUMMYFUNCTION("SPLIT(A:A,"" "",TRUE,TRUE)"),"EN")</f>
        <v>EN</v>
      </c>
      <c r="F4597" s="1" t="str">
        <f>IFERROR(__xludf.DUMMYFUNCTION("""COMPUTED_VALUE"""),"P1120")</f>
        <v>P1120</v>
      </c>
      <c r="G4597" s="1">
        <f>IFERROR(__xludf.DUMMYFUNCTION("""COMPUTED_VALUE"""),334.0)</f>
        <v>334</v>
      </c>
    </row>
    <row r="4598">
      <c r="A4598" s="1" t="str">
        <f t="shared" si="1"/>
        <v>EN P1610 61</v>
      </c>
      <c r="C4598" s="1" t="str">
        <f t="shared" si="2"/>
        <v>PT P1610</v>
      </c>
      <c r="E4598" s="1" t="str">
        <f>IFERROR(__xludf.DUMMYFUNCTION("SPLIT(A:A,"" "",TRUE,TRUE)"),"EN")</f>
        <v>EN</v>
      </c>
      <c r="F4598" s="1" t="str">
        <f>IFERROR(__xludf.DUMMYFUNCTION("""COMPUTED_VALUE"""),"P1610")</f>
        <v>P1610</v>
      </c>
      <c r="G4598" s="1">
        <f>IFERROR(__xludf.DUMMYFUNCTION("""COMPUTED_VALUE"""),61.0)</f>
        <v>61</v>
      </c>
    </row>
    <row r="4599">
      <c r="A4599" s="1" t="str">
        <f t="shared" si="1"/>
        <v>EN P1277 232</v>
      </c>
      <c r="C4599" s="1" t="str">
        <f t="shared" si="2"/>
        <v>PT P1277</v>
      </c>
      <c r="E4599" s="1" t="str">
        <f>IFERROR(__xludf.DUMMYFUNCTION("SPLIT(A:A,"" "",TRUE,TRUE)"),"EN")</f>
        <v>EN</v>
      </c>
      <c r="F4599" s="1" t="str">
        <f>IFERROR(__xludf.DUMMYFUNCTION("""COMPUTED_VALUE"""),"P1277")</f>
        <v>P1277</v>
      </c>
      <c r="G4599" s="1">
        <f>IFERROR(__xludf.DUMMYFUNCTION("""COMPUTED_VALUE"""),232.0)</f>
        <v>232</v>
      </c>
    </row>
    <row r="4600">
      <c r="A4600" s="1" t="str">
        <f t="shared" si="1"/>
        <v>EN P103 109</v>
      </c>
      <c r="C4600" s="1" t="str">
        <f t="shared" si="2"/>
        <v>PT P103</v>
      </c>
      <c r="E4600" s="1" t="str">
        <f>IFERROR(__xludf.DUMMYFUNCTION("SPLIT(A:A,"" "",TRUE,TRUE)"),"EN")</f>
        <v>EN</v>
      </c>
      <c r="F4600" s="1" t="str">
        <f>IFERROR(__xludf.DUMMYFUNCTION("""COMPUTED_VALUE"""),"P103")</f>
        <v>P103</v>
      </c>
      <c r="G4600" s="1">
        <f>IFERROR(__xludf.DUMMYFUNCTION("""COMPUTED_VALUE"""),109.0)</f>
        <v>109</v>
      </c>
    </row>
    <row r="4601">
      <c r="A4601" s="1" t="str">
        <f t="shared" si="1"/>
        <v>EN P3102 61</v>
      </c>
      <c r="C4601" s="1" t="str">
        <f t="shared" si="2"/>
        <v>PT P3102</v>
      </c>
      <c r="E4601" s="1" t="str">
        <f>IFERROR(__xludf.DUMMYFUNCTION("SPLIT(A:A,"" "",TRUE,TRUE)"),"EN")</f>
        <v>EN</v>
      </c>
      <c r="F4601" s="1" t="str">
        <f>IFERROR(__xludf.DUMMYFUNCTION("""COMPUTED_VALUE"""),"P3102")</f>
        <v>P3102</v>
      </c>
      <c r="G4601" s="1">
        <f>IFERROR(__xludf.DUMMYFUNCTION("""COMPUTED_VALUE"""),61.0)</f>
        <v>61</v>
      </c>
    </row>
    <row r="4602">
      <c r="A4602" s="1" t="str">
        <f t="shared" si="1"/>
        <v>EN P4631 359</v>
      </c>
      <c r="C4602" s="1" t="str">
        <f t="shared" si="2"/>
        <v>PT P4631</v>
      </c>
      <c r="E4602" s="1" t="str">
        <f>IFERROR(__xludf.DUMMYFUNCTION("SPLIT(A:A,"" "",TRUE,TRUE)"),"EN")</f>
        <v>EN</v>
      </c>
      <c r="F4602" s="1" t="str">
        <f>IFERROR(__xludf.DUMMYFUNCTION("""COMPUTED_VALUE"""),"P4631")</f>
        <v>P4631</v>
      </c>
      <c r="G4602" s="1">
        <f>IFERROR(__xludf.DUMMYFUNCTION("""COMPUTED_VALUE"""),359.0)</f>
        <v>359</v>
      </c>
    </row>
    <row r="4603">
      <c r="A4603" s="1" t="str">
        <f t="shared" si="1"/>
        <v>EN P1303 276</v>
      </c>
      <c r="C4603" s="1" t="str">
        <f t="shared" si="2"/>
        <v>PT P1303</v>
      </c>
      <c r="E4603" s="1" t="str">
        <f>IFERROR(__xludf.DUMMYFUNCTION("SPLIT(A:A,"" "",TRUE,TRUE)"),"EN")</f>
        <v>EN</v>
      </c>
      <c r="F4603" s="1" t="str">
        <f>IFERROR(__xludf.DUMMYFUNCTION("""COMPUTED_VALUE"""),"P1303")</f>
        <v>P1303</v>
      </c>
      <c r="G4603" s="1">
        <f>IFERROR(__xludf.DUMMYFUNCTION("""COMPUTED_VALUE"""),276.0)</f>
        <v>276</v>
      </c>
    </row>
    <row r="4604">
      <c r="A4604" s="1" t="str">
        <f t="shared" si="1"/>
        <v>EN P4856 344</v>
      </c>
      <c r="C4604" s="1" t="str">
        <f t="shared" si="2"/>
        <v>PT P4856</v>
      </c>
      <c r="E4604" s="1" t="str">
        <f>IFERROR(__xludf.DUMMYFUNCTION("SPLIT(A:A,"" "",TRUE,TRUE)"),"EN")</f>
        <v>EN</v>
      </c>
      <c r="F4604" s="1" t="str">
        <f>IFERROR(__xludf.DUMMYFUNCTION("""COMPUTED_VALUE"""),"P4856")</f>
        <v>P4856</v>
      </c>
      <c r="G4604" s="1">
        <f>IFERROR(__xludf.DUMMYFUNCTION("""COMPUTED_VALUE"""),344.0)</f>
        <v>344</v>
      </c>
    </row>
    <row r="4605">
      <c r="A4605" s="1" t="str">
        <f t="shared" si="1"/>
        <v>EN P5737 83</v>
      </c>
      <c r="C4605" s="1" t="str">
        <f t="shared" si="2"/>
        <v>PT P5737</v>
      </c>
      <c r="E4605" s="1" t="str">
        <f>IFERROR(__xludf.DUMMYFUNCTION("SPLIT(A:A,"" "",TRUE,TRUE)"),"EN")</f>
        <v>EN</v>
      </c>
      <c r="F4605" s="1" t="str">
        <f>IFERROR(__xludf.DUMMYFUNCTION("""COMPUTED_VALUE"""),"P5737")</f>
        <v>P5737</v>
      </c>
      <c r="G4605" s="1">
        <f>IFERROR(__xludf.DUMMYFUNCTION("""COMPUTED_VALUE"""),83.0)</f>
        <v>83</v>
      </c>
    </row>
    <row r="4606">
      <c r="A4606" s="1" t="str">
        <f t="shared" si="1"/>
        <v>EN P3915 6</v>
      </c>
      <c r="C4606" s="1" t="str">
        <f t="shared" si="2"/>
        <v>PT P3915</v>
      </c>
      <c r="E4606" s="1" t="str">
        <f>IFERROR(__xludf.DUMMYFUNCTION("SPLIT(A:A,"" "",TRUE,TRUE)"),"EN")</f>
        <v>EN</v>
      </c>
      <c r="F4606" s="1" t="str">
        <f>IFERROR(__xludf.DUMMYFUNCTION("""COMPUTED_VALUE"""),"P3915")</f>
        <v>P3915</v>
      </c>
      <c r="G4606" s="1">
        <f>IFERROR(__xludf.DUMMYFUNCTION("""COMPUTED_VALUE"""),6.0)</f>
        <v>6</v>
      </c>
    </row>
    <row r="4607">
      <c r="A4607" s="1" t="str">
        <f t="shared" si="1"/>
        <v>EN P1661 290</v>
      </c>
      <c r="C4607" s="1" t="str">
        <f t="shared" si="2"/>
        <v>PT P1661</v>
      </c>
      <c r="E4607" s="1" t="str">
        <f>IFERROR(__xludf.DUMMYFUNCTION("SPLIT(A:A,"" "",TRUE,TRUE)"),"EN")</f>
        <v>EN</v>
      </c>
      <c r="F4607" s="1" t="str">
        <f>IFERROR(__xludf.DUMMYFUNCTION("""COMPUTED_VALUE"""),"P1661")</f>
        <v>P1661</v>
      </c>
      <c r="G4607" s="1">
        <f>IFERROR(__xludf.DUMMYFUNCTION("""COMPUTED_VALUE"""),290.0)</f>
        <v>290</v>
      </c>
    </row>
    <row r="4608">
      <c r="A4608" s="1" t="str">
        <f t="shared" si="1"/>
        <v>EN P5008 246</v>
      </c>
      <c r="C4608" s="1" t="str">
        <f t="shared" si="2"/>
        <v>PT P5008</v>
      </c>
      <c r="E4608" s="1" t="str">
        <f>IFERROR(__xludf.DUMMYFUNCTION("SPLIT(A:A,"" "",TRUE,TRUE)"),"EN")</f>
        <v>EN</v>
      </c>
      <c r="F4608" s="1" t="str">
        <f>IFERROR(__xludf.DUMMYFUNCTION("""COMPUTED_VALUE"""),"P5008")</f>
        <v>P5008</v>
      </c>
      <c r="G4608" s="1">
        <f>IFERROR(__xludf.DUMMYFUNCTION("""COMPUTED_VALUE"""),246.0)</f>
        <v>246</v>
      </c>
    </row>
    <row r="4609">
      <c r="A4609" s="1" t="str">
        <f t="shared" si="1"/>
        <v>EN P4192 337</v>
      </c>
      <c r="C4609" s="1" t="str">
        <f t="shared" si="2"/>
        <v>PT P4192</v>
      </c>
      <c r="E4609" s="1" t="str">
        <f>IFERROR(__xludf.DUMMYFUNCTION("SPLIT(A:A,"" "",TRUE,TRUE)"),"EN")</f>
        <v>EN</v>
      </c>
      <c r="F4609" s="1" t="str">
        <f>IFERROR(__xludf.DUMMYFUNCTION("""COMPUTED_VALUE"""),"P4192")</f>
        <v>P4192</v>
      </c>
      <c r="G4609" s="1">
        <f>IFERROR(__xludf.DUMMYFUNCTION("""COMPUTED_VALUE"""),337.0)</f>
        <v>337</v>
      </c>
    </row>
    <row r="4610">
      <c r="A4610" s="1" t="str">
        <f t="shared" si="1"/>
        <v>EN P4479 296</v>
      </c>
      <c r="C4610" s="1" t="str">
        <f t="shared" si="2"/>
        <v>PT P4479</v>
      </c>
      <c r="E4610" s="1" t="str">
        <f>IFERROR(__xludf.DUMMYFUNCTION("SPLIT(A:A,"" "",TRUE,TRUE)"),"EN")</f>
        <v>EN</v>
      </c>
      <c r="F4610" s="1" t="str">
        <f>IFERROR(__xludf.DUMMYFUNCTION("""COMPUTED_VALUE"""),"P4479")</f>
        <v>P4479</v>
      </c>
      <c r="G4610" s="1">
        <f>IFERROR(__xludf.DUMMYFUNCTION("""COMPUTED_VALUE"""),296.0)</f>
        <v>296</v>
      </c>
    </row>
    <row r="4611">
      <c r="A4611" s="1" t="str">
        <f t="shared" si="1"/>
        <v>EN P975 25</v>
      </c>
      <c r="C4611" s="1" t="str">
        <f t="shared" si="2"/>
        <v>PT P975</v>
      </c>
      <c r="E4611" s="1" t="str">
        <f>IFERROR(__xludf.DUMMYFUNCTION("SPLIT(A:A,"" "",TRUE,TRUE)"),"EN")</f>
        <v>EN</v>
      </c>
      <c r="F4611" s="1" t="str">
        <f>IFERROR(__xludf.DUMMYFUNCTION("""COMPUTED_VALUE"""),"P975")</f>
        <v>P975</v>
      </c>
      <c r="G4611" s="1">
        <f>IFERROR(__xludf.DUMMYFUNCTION("""COMPUTED_VALUE"""),25.0)</f>
        <v>25</v>
      </c>
    </row>
    <row r="4612">
      <c r="A4612" s="1" t="str">
        <f t="shared" si="1"/>
        <v>EN P2926 398</v>
      </c>
      <c r="C4612" s="1" t="str">
        <f t="shared" si="2"/>
        <v>PT P2926</v>
      </c>
      <c r="E4612" s="1" t="str">
        <f>IFERROR(__xludf.DUMMYFUNCTION("SPLIT(A:A,"" "",TRUE,TRUE)"),"EN")</f>
        <v>EN</v>
      </c>
      <c r="F4612" s="1" t="str">
        <f>IFERROR(__xludf.DUMMYFUNCTION("""COMPUTED_VALUE"""),"P2926")</f>
        <v>P2926</v>
      </c>
      <c r="G4612" s="1">
        <f>IFERROR(__xludf.DUMMYFUNCTION("""COMPUTED_VALUE"""),398.0)</f>
        <v>398</v>
      </c>
    </row>
    <row r="4613">
      <c r="A4613" s="1" t="str">
        <f t="shared" si="1"/>
        <v>EN P5815 2</v>
      </c>
      <c r="C4613" s="1" t="str">
        <f t="shared" si="2"/>
        <v>PT P5815</v>
      </c>
      <c r="E4613" s="1" t="str">
        <f>IFERROR(__xludf.DUMMYFUNCTION("SPLIT(A:A,"" "",TRUE,TRUE)"),"EN")</f>
        <v>EN</v>
      </c>
      <c r="F4613" s="1" t="str">
        <f>IFERROR(__xludf.DUMMYFUNCTION("""COMPUTED_VALUE"""),"P5815")</f>
        <v>P5815</v>
      </c>
      <c r="G4613" s="1">
        <f>IFERROR(__xludf.DUMMYFUNCTION("""COMPUTED_VALUE"""),2.0)</f>
        <v>2</v>
      </c>
    </row>
    <row r="4614">
      <c r="A4614" s="1" t="str">
        <f t="shared" si="1"/>
        <v>EN P697 323</v>
      </c>
      <c r="C4614" s="1" t="str">
        <f t="shared" si="2"/>
        <v>PT P697</v>
      </c>
      <c r="E4614" s="1" t="str">
        <f>IFERROR(__xludf.DUMMYFUNCTION("SPLIT(A:A,"" "",TRUE,TRUE)"),"EN")</f>
        <v>EN</v>
      </c>
      <c r="F4614" s="1" t="str">
        <f>IFERROR(__xludf.DUMMYFUNCTION("""COMPUTED_VALUE"""),"P697")</f>
        <v>P697</v>
      </c>
      <c r="G4614" s="1">
        <f>IFERROR(__xludf.DUMMYFUNCTION("""COMPUTED_VALUE"""),323.0)</f>
        <v>323</v>
      </c>
    </row>
    <row r="4615">
      <c r="A4615" s="1" t="str">
        <f t="shared" si="1"/>
        <v>EN P395 187</v>
      </c>
      <c r="C4615" s="1" t="str">
        <f t="shared" si="2"/>
        <v>PT P395</v>
      </c>
      <c r="E4615" s="1" t="str">
        <f>IFERROR(__xludf.DUMMYFUNCTION("SPLIT(A:A,"" "",TRUE,TRUE)"),"EN")</f>
        <v>EN</v>
      </c>
      <c r="F4615" s="1" t="str">
        <f>IFERROR(__xludf.DUMMYFUNCTION("""COMPUTED_VALUE"""),"P395")</f>
        <v>P395</v>
      </c>
      <c r="G4615" s="1">
        <f>IFERROR(__xludf.DUMMYFUNCTION("""COMPUTED_VALUE"""),187.0)</f>
        <v>187</v>
      </c>
    </row>
    <row r="4616">
      <c r="A4616" s="1" t="str">
        <f t="shared" si="1"/>
        <v>EN P5636 149</v>
      </c>
      <c r="C4616" s="1" t="str">
        <f t="shared" si="2"/>
        <v>PT P5636</v>
      </c>
      <c r="E4616" s="1" t="str">
        <f>IFERROR(__xludf.DUMMYFUNCTION("SPLIT(A:A,"" "",TRUE,TRUE)"),"EN")</f>
        <v>EN</v>
      </c>
      <c r="F4616" s="1" t="str">
        <f>IFERROR(__xludf.DUMMYFUNCTION("""COMPUTED_VALUE"""),"P5636")</f>
        <v>P5636</v>
      </c>
      <c r="G4616" s="1">
        <f>IFERROR(__xludf.DUMMYFUNCTION("""COMPUTED_VALUE"""),149.0)</f>
        <v>149</v>
      </c>
    </row>
    <row r="4617">
      <c r="A4617" s="1" t="str">
        <f t="shared" si="1"/>
        <v>EN P3365 62</v>
      </c>
      <c r="C4617" s="1" t="str">
        <f t="shared" si="2"/>
        <v>PT P3365</v>
      </c>
      <c r="E4617" s="1" t="str">
        <f>IFERROR(__xludf.DUMMYFUNCTION("SPLIT(A:A,"" "",TRUE,TRUE)"),"EN")</f>
        <v>EN</v>
      </c>
      <c r="F4617" s="1" t="str">
        <f>IFERROR(__xludf.DUMMYFUNCTION("""COMPUTED_VALUE"""),"P3365")</f>
        <v>P3365</v>
      </c>
      <c r="G4617" s="1">
        <f>IFERROR(__xludf.DUMMYFUNCTION("""COMPUTED_VALUE"""),62.0)</f>
        <v>62</v>
      </c>
    </row>
    <row r="4618">
      <c r="A4618" s="1" t="str">
        <f t="shared" si="1"/>
        <v>EN P3130 239</v>
      </c>
      <c r="C4618" s="1" t="str">
        <f t="shared" si="2"/>
        <v>PT P3130</v>
      </c>
      <c r="E4618" s="1" t="str">
        <f>IFERROR(__xludf.DUMMYFUNCTION("SPLIT(A:A,"" "",TRUE,TRUE)"),"EN")</f>
        <v>EN</v>
      </c>
      <c r="F4618" s="1" t="str">
        <f>IFERROR(__xludf.DUMMYFUNCTION("""COMPUTED_VALUE"""),"P3130")</f>
        <v>P3130</v>
      </c>
      <c r="G4618" s="1">
        <f>IFERROR(__xludf.DUMMYFUNCTION("""COMPUTED_VALUE"""),239.0)</f>
        <v>239</v>
      </c>
    </row>
    <row r="4619">
      <c r="A4619" s="1" t="str">
        <f t="shared" si="1"/>
        <v>EN P3798 285</v>
      </c>
      <c r="C4619" s="1" t="str">
        <f t="shared" si="2"/>
        <v>PT P3798</v>
      </c>
      <c r="E4619" s="1" t="str">
        <f>IFERROR(__xludf.DUMMYFUNCTION("SPLIT(A:A,"" "",TRUE,TRUE)"),"EN")</f>
        <v>EN</v>
      </c>
      <c r="F4619" s="1" t="str">
        <f>IFERROR(__xludf.DUMMYFUNCTION("""COMPUTED_VALUE"""),"P3798")</f>
        <v>P3798</v>
      </c>
      <c r="G4619" s="1">
        <f>IFERROR(__xludf.DUMMYFUNCTION("""COMPUTED_VALUE"""),285.0)</f>
        <v>285</v>
      </c>
    </row>
    <row r="4620">
      <c r="A4620" s="1" t="str">
        <f t="shared" si="1"/>
        <v>EN P5406 23</v>
      </c>
      <c r="C4620" s="1" t="str">
        <f t="shared" si="2"/>
        <v>PT P5406</v>
      </c>
      <c r="E4620" s="1" t="str">
        <f>IFERROR(__xludf.DUMMYFUNCTION("SPLIT(A:A,"" "",TRUE,TRUE)"),"EN")</f>
        <v>EN</v>
      </c>
      <c r="F4620" s="1" t="str">
        <f>IFERROR(__xludf.DUMMYFUNCTION("""COMPUTED_VALUE"""),"P5406")</f>
        <v>P5406</v>
      </c>
      <c r="G4620" s="1">
        <f>IFERROR(__xludf.DUMMYFUNCTION("""COMPUTED_VALUE"""),23.0)</f>
        <v>23</v>
      </c>
    </row>
    <row r="4621">
      <c r="A4621" s="1" t="str">
        <f t="shared" si="1"/>
        <v>EN P3556 300</v>
      </c>
      <c r="C4621" s="1" t="str">
        <f t="shared" si="2"/>
        <v>PT P3556</v>
      </c>
      <c r="E4621" s="1" t="str">
        <f>IFERROR(__xludf.DUMMYFUNCTION("SPLIT(A:A,"" "",TRUE,TRUE)"),"EN")</f>
        <v>EN</v>
      </c>
      <c r="F4621" s="1" t="str">
        <f>IFERROR(__xludf.DUMMYFUNCTION("""COMPUTED_VALUE"""),"P3556")</f>
        <v>P3556</v>
      </c>
      <c r="G4621" s="1">
        <f>IFERROR(__xludf.DUMMYFUNCTION("""COMPUTED_VALUE"""),300.0)</f>
        <v>300</v>
      </c>
    </row>
    <row r="4622">
      <c r="A4622" s="1" t="str">
        <f t="shared" si="1"/>
        <v>EN P568 167</v>
      </c>
      <c r="C4622" s="1" t="str">
        <f t="shared" si="2"/>
        <v>PT P568</v>
      </c>
      <c r="E4622" s="1" t="str">
        <f>IFERROR(__xludf.DUMMYFUNCTION("SPLIT(A:A,"" "",TRUE,TRUE)"),"EN")</f>
        <v>EN</v>
      </c>
      <c r="F4622" s="1" t="str">
        <f>IFERROR(__xludf.DUMMYFUNCTION("""COMPUTED_VALUE"""),"P568")</f>
        <v>P568</v>
      </c>
      <c r="G4622" s="1">
        <f>IFERROR(__xludf.DUMMYFUNCTION("""COMPUTED_VALUE"""),167.0)</f>
        <v>167</v>
      </c>
    </row>
    <row r="4623">
      <c r="A4623" s="1" t="str">
        <f t="shared" si="1"/>
        <v>EN P4221 124</v>
      </c>
      <c r="C4623" s="1" t="str">
        <f t="shared" si="2"/>
        <v>PT P4221</v>
      </c>
      <c r="E4623" s="1" t="str">
        <f>IFERROR(__xludf.DUMMYFUNCTION("SPLIT(A:A,"" "",TRUE,TRUE)"),"EN")</f>
        <v>EN</v>
      </c>
      <c r="F4623" s="1" t="str">
        <f>IFERROR(__xludf.DUMMYFUNCTION("""COMPUTED_VALUE"""),"P4221")</f>
        <v>P4221</v>
      </c>
      <c r="G4623" s="1">
        <f>IFERROR(__xludf.DUMMYFUNCTION("""COMPUTED_VALUE"""),124.0)</f>
        <v>124</v>
      </c>
    </row>
    <row r="4624">
      <c r="A4624" s="1" t="str">
        <f t="shared" si="1"/>
        <v>EN P2152 200</v>
      </c>
      <c r="C4624" s="1" t="str">
        <f t="shared" si="2"/>
        <v>PT P2152</v>
      </c>
      <c r="E4624" s="1" t="str">
        <f>IFERROR(__xludf.DUMMYFUNCTION("SPLIT(A:A,"" "",TRUE,TRUE)"),"EN")</f>
        <v>EN</v>
      </c>
      <c r="F4624" s="1" t="str">
        <f>IFERROR(__xludf.DUMMYFUNCTION("""COMPUTED_VALUE"""),"P2152")</f>
        <v>P2152</v>
      </c>
      <c r="G4624" s="1">
        <f>IFERROR(__xludf.DUMMYFUNCTION("""COMPUTED_VALUE"""),200.0)</f>
        <v>200</v>
      </c>
    </row>
    <row r="4625">
      <c r="A4625" s="1" t="str">
        <f t="shared" si="1"/>
        <v>EN P3118 162</v>
      </c>
      <c r="C4625" s="1" t="str">
        <f t="shared" si="2"/>
        <v>PT P3118</v>
      </c>
      <c r="E4625" s="1" t="str">
        <f>IFERROR(__xludf.DUMMYFUNCTION("SPLIT(A:A,"" "",TRUE,TRUE)"),"EN")</f>
        <v>EN</v>
      </c>
      <c r="F4625" s="1" t="str">
        <f>IFERROR(__xludf.DUMMYFUNCTION("""COMPUTED_VALUE"""),"P3118")</f>
        <v>P3118</v>
      </c>
      <c r="G4625" s="1">
        <f>IFERROR(__xludf.DUMMYFUNCTION("""COMPUTED_VALUE"""),162.0)</f>
        <v>162</v>
      </c>
    </row>
    <row r="4626">
      <c r="A4626" s="1" t="str">
        <f t="shared" si="1"/>
        <v>EN P4889 238</v>
      </c>
      <c r="C4626" s="1" t="str">
        <f t="shared" si="2"/>
        <v>PT P4889</v>
      </c>
      <c r="E4626" s="1" t="str">
        <f>IFERROR(__xludf.DUMMYFUNCTION("SPLIT(A:A,"" "",TRUE,TRUE)"),"EN")</f>
        <v>EN</v>
      </c>
      <c r="F4626" s="1" t="str">
        <f>IFERROR(__xludf.DUMMYFUNCTION("""COMPUTED_VALUE"""),"P4889")</f>
        <v>P4889</v>
      </c>
      <c r="G4626" s="1">
        <f>IFERROR(__xludf.DUMMYFUNCTION("""COMPUTED_VALUE"""),238.0)</f>
        <v>238</v>
      </c>
    </row>
    <row r="4627">
      <c r="A4627" s="1" t="str">
        <f t="shared" si="1"/>
        <v>EN P5488 33</v>
      </c>
      <c r="C4627" s="1" t="str">
        <f t="shared" si="2"/>
        <v>PT P5488</v>
      </c>
      <c r="E4627" s="1" t="str">
        <f>IFERROR(__xludf.DUMMYFUNCTION("SPLIT(A:A,"" "",TRUE,TRUE)"),"EN")</f>
        <v>EN</v>
      </c>
      <c r="F4627" s="1" t="str">
        <f>IFERROR(__xludf.DUMMYFUNCTION("""COMPUTED_VALUE"""),"P5488")</f>
        <v>P5488</v>
      </c>
      <c r="G4627" s="1">
        <f>IFERROR(__xludf.DUMMYFUNCTION("""COMPUTED_VALUE"""),33.0)</f>
        <v>33</v>
      </c>
    </row>
    <row r="4628">
      <c r="A4628" s="1" t="str">
        <f t="shared" si="1"/>
        <v>EN P19 208</v>
      </c>
      <c r="C4628" s="1" t="str">
        <f t="shared" si="2"/>
        <v>PT P19</v>
      </c>
      <c r="E4628" s="1" t="str">
        <f>IFERROR(__xludf.DUMMYFUNCTION("SPLIT(A:A,"" "",TRUE,TRUE)"),"EN")</f>
        <v>EN</v>
      </c>
      <c r="F4628" s="1" t="str">
        <f>IFERROR(__xludf.DUMMYFUNCTION("""COMPUTED_VALUE"""),"P19")</f>
        <v>P19</v>
      </c>
      <c r="G4628" s="1">
        <f>IFERROR(__xludf.DUMMYFUNCTION("""COMPUTED_VALUE"""),208.0)</f>
        <v>208</v>
      </c>
    </row>
    <row r="4629">
      <c r="A4629" s="1" t="str">
        <f t="shared" si="1"/>
        <v>EN P4099 254</v>
      </c>
      <c r="C4629" s="1" t="str">
        <f t="shared" si="2"/>
        <v>PT P4099</v>
      </c>
      <c r="E4629" s="1" t="str">
        <f>IFERROR(__xludf.DUMMYFUNCTION("SPLIT(A:A,"" "",TRUE,TRUE)"),"EN")</f>
        <v>EN</v>
      </c>
      <c r="F4629" s="1" t="str">
        <f>IFERROR(__xludf.DUMMYFUNCTION("""COMPUTED_VALUE"""),"P4099")</f>
        <v>P4099</v>
      </c>
      <c r="G4629" s="1">
        <f>IFERROR(__xludf.DUMMYFUNCTION("""COMPUTED_VALUE"""),254.0)</f>
        <v>254</v>
      </c>
    </row>
    <row r="4630">
      <c r="A4630" s="1" t="str">
        <f t="shared" si="1"/>
        <v>EN P3814 134</v>
      </c>
      <c r="C4630" s="1" t="str">
        <f t="shared" si="2"/>
        <v>PT P3814</v>
      </c>
      <c r="E4630" s="1" t="str">
        <f>IFERROR(__xludf.DUMMYFUNCTION("SPLIT(A:A,"" "",TRUE,TRUE)"),"EN")</f>
        <v>EN</v>
      </c>
      <c r="F4630" s="1" t="str">
        <f>IFERROR(__xludf.DUMMYFUNCTION("""COMPUTED_VALUE"""),"P3814")</f>
        <v>P3814</v>
      </c>
      <c r="G4630" s="1">
        <f>IFERROR(__xludf.DUMMYFUNCTION("""COMPUTED_VALUE"""),134.0)</f>
        <v>134</v>
      </c>
    </row>
    <row r="4631">
      <c r="A4631" s="1" t="str">
        <f t="shared" si="1"/>
        <v>EN P3486 238</v>
      </c>
      <c r="C4631" s="1" t="str">
        <f t="shared" si="2"/>
        <v>PT P3486</v>
      </c>
      <c r="E4631" s="1" t="str">
        <f>IFERROR(__xludf.DUMMYFUNCTION("SPLIT(A:A,"" "",TRUE,TRUE)"),"EN")</f>
        <v>EN</v>
      </c>
      <c r="F4631" s="1" t="str">
        <f>IFERROR(__xludf.DUMMYFUNCTION("""COMPUTED_VALUE"""),"P3486")</f>
        <v>P3486</v>
      </c>
      <c r="G4631" s="1">
        <f>IFERROR(__xludf.DUMMYFUNCTION("""COMPUTED_VALUE"""),238.0)</f>
        <v>238</v>
      </c>
    </row>
    <row r="4632">
      <c r="A4632" s="1" t="str">
        <f t="shared" si="1"/>
        <v>EN P1959 240</v>
      </c>
      <c r="C4632" s="1" t="str">
        <f t="shared" si="2"/>
        <v>PT P1959</v>
      </c>
      <c r="E4632" s="1" t="str">
        <f>IFERROR(__xludf.DUMMYFUNCTION("SPLIT(A:A,"" "",TRUE,TRUE)"),"EN")</f>
        <v>EN</v>
      </c>
      <c r="F4632" s="1" t="str">
        <f>IFERROR(__xludf.DUMMYFUNCTION("""COMPUTED_VALUE"""),"P1959")</f>
        <v>P1959</v>
      </c>
      <c r="G4632" s="1">
        <f>IFERROR(__xludf.DUMMYFUNCTION("""COMPUTED_VALUE"""),240.0)</f>
        <v>240</v>
      </c>
    </row>
    <row r="4633">
      <c r="A4633" s="1" t="str">
        <f t="shared" si="1"/>
        <v>EN P5615 107</v>
      </c>
      <c r="C4633" s="1" t="str">
        <f t="shared" si="2"/>
        <v>PT P5615</v>
      </c>
      <c r="E4633" s="1" t="str">
        <f>IFERROR(__xludf.DUMMYFUNCTION("SPLIT(A:A,"" "",TRUE,TRUE)"),"EN")</f>
        <v>EN</v>
      </c>
      <c r="F4633" s="1" t="str">
        <f>IFERROR(__xludf.DUMMYFUNCTION("""COMPUTED_VALUE"""),"P5615")</f>
        <v>P5615</v>
      </c>
      <c r="G4633" s="1">
        <f>IFERROR(__xludf.DUMMYFUNCTION("""COMPUTED_VALUE"""),107.0)</f>
        <v>107</v>
      </c>
    </row>
    <row r="4634">
      <c r="A4634" s="1" t="str">
        <f t="shared" si="1"/>
        <v>EN P2150 219</v>
      </c>
      <c r="C4634" s="1" t="str">
        <f t="shared" si="2"/>
        <v>PT P2150</v>
      </c>
      <c r="E4634" s="1" t="str">
        <f>IFERROR(__xludf.DUMMYFUNCTION("SPLIT(A:A,"" "",TRUE,TRUE)"),"EN")</f>
        <v>EN</v>
      </c>
      <c r="F4634" s="1" t="str">
        <f>IFERROR(__xludf.DUMMYFUNCTION("""COMPUTED_VALUE"""),"P2150")</f>
        <v>P2150</v>
      </c>
      <c r="G4634" s="1">
        <f>IFERROR(__xludf.DUMMYFUNCTION("""COMPUTED_VALUE"""),219.0)</f>
        <v>219</v>
      </c>
    </row>
    <row r="4635">
      <c r="A4635" s="1" t="str">
        <f t="shared" si="1"/>
        <v>EN P3059 269</v>
      </c>
      <c r="C4635" s="1" t="str">
        <f t="shared" si="2"/>
        <v>PT P3059</v>
      </c>
      <c r="E4635" s="1" t="str">
        <f>IFERROR(__xludf.DUMMYFUNCTION("SPLIT(A:A,"" "",TRUE,TRUE)"),"EN")</f>
        <v>EN</v>
      </c>
      <c r="F4635" s="1" t="str">
        <f>IFERROR(__xludf.DUMMYFUNCTION("""COMPUTED_VALUE"""),"P3059")</f>
        <v>P3059</v>
      </c>
      <c r="G4635" s="1">
        <f>IFERROR(__xludf.DUMMYFUNCTION("""COMPUTED_VALUE"""),269.0)</f>
        <v>269</v>
      </c>
    </row>
    <row r="4636">
      <c r="A4636" s="1" t="str">
        <f t="shared" si="1"/>
        <v>EN P3649 234</v>
      </c>
      <c r="C4636" s="1" t="str">
        <f t="shared" si="2"/>
        <v>PT P3649</v>
      </c>
      <c r="E4636" s="1" t="str">
        <f>IFERROR(__xludf.DUMMYFUNCTION("SPLIT(A:A,"" "",TRUE,TRUE)"),"EN")</f>
        <v>EN</v>
      </c>
      <c r="F4636" s="1" t="str">
        <f>IFERROR(__xludf.DUMMYFUNCTION("""COMPUTED_VALUE"""),"P3649")</f>
        <v>P3649</v>
      </c>
      <c r="G4636" s="1">
        <f>IFERROR(__xludf.DUMMYFUNCTION("""COMPUTED_VALUE"""),234.0)</f>
        <v>234</v>
      </c>
    </row>
    <row r="4637">
      <c r="A4637" s="1" t="str">
        <f t="shared" si="1"/>
        <v>EN P743 386</v>
      </c>
      <c r="C4637" s="1" t="str">
        <f t="shared" si="2"/>
        <v>PT P743</v>
      </c>
      <c r="E4637" s="1" t="str">
        <f>IFERROR(__xludf.DUMMYFUNCTION("SPLIT(A:A,"" "",TRUE,TRUE)"),"EN")</f>
        <v>EN</v>
      </c>
      <c r="F4637" s="1" t="str">
        <f>IFERROR(__xludf.DUMMYFUNCTION("""COMPUTED_VALUE"""),"P743")</f>
        <v>P743</v>
      </c>
      <c r="G4637" s="1">
        <f>IFERROR(__xludf.DUMMYFUNCTION("""COMPUTED_VALUE"""),386.0)</f>
        <v>386</v>
      </c>
    </row>
    <row r="4638">
      <c r="A4638" s="1" t="str">
        <f t="shared" si="1"/>
        <v>EN P3587 23</v>
      </c>
      <c r="C4638" s="1" t="str">
        <f t="shared" si="2"/>
        <v>PT P3587</v>
      </c>
      <c r="E4638" s="1" t="str">
        <f>IFERROR(__xludf.DUMMYFUNCTION("SPLIT(A:A,"" "",TRUE,TRUE)"),"EN")</f>
        <v>EN</v>
      </c>
      <c r="F4638" s="1" t="str">
        <f>IFERROR(__xludf.DUMMYFUNCTION("""COMPUTED_VALUE"""),"P3587")</f>
        <v>P3587</v>
      </c>
      <c r="G4638" s="1">
        <f>IFERROR(__xludf.DUMMYFUNCTION("""COMPUTED_VALUE"""),23.0)</f>
        <v>23</v>
      </c>
    </row>
    <row r="4639">
      <c r="A4639" s="1" t="str">
        <f t="shared" si="1"/>
        <v>EN P3971 223</v>
      </c>
      <c r="C4639" s="1" t="str">
        <f t="shared" si="2"/>
        <v>PT P3971</v>
      </c>
      <c r="E4639" s="1" t="str">
        <f>IFERROR(__xludf.DUMMYFUNCTION("SPLIT(A:A,"" "",TRUE,TRUE)"),"EN")</f>
        <v>EN</v>
      </c>
      <c r="F4639" s="1" t="str">
        <f>IFERROR(__xludf.DUMMYFUNCTION("""COMPUTED_VALUE"""),"P3971")</f>
        <v>P3971</v>
      </c>
      <c r="G4639" s="1">
        <f>IFERROR(__xludf.DUMMYFUNCTION("""COMPUTED_VALUE"""),223.0)</f>
        <v>223</v>
      </c>
    </row>
    <row r="4640">
      <c r="A4640" s="1" t="str">
        <f t="shared" si="1"/>
        <v>EN P1582 137</v>
      </c>
      <c r="C4640" s="1" t="str">
        <f t="shared" si="2"/>
        <v>PT P1582</v>
      </c>
      <c r="E4640" s="1" t="str">
        <f>IFERROR(__xludf.DUMMYFUNCTION("SPLIT(A:A,"" "",TRUE,TRUE)"),"EN")</f>
        <v>EN</v>
      </c>
      <c r="F4640" s="1" t="str">
        <f>IFERROR(__xludf.DUMMYFUNCTION("""COMPUTED_VALUE"""),"P1582")</f>
        <v>P1582</v>
      </c>
      <c r="G4640" s="1">
        <f>IFERROR(__xludf.DUMMYFUNCTION("""COMPUTED_VALUE"""),137.0)</f>
        <v>137</v>
      </c>
    </row>
    <row r="4641">
      <c r="A4641" s="1" t="str">
        <f t="shared" si="1"/>
        <v>EN P2804 174</v>
      </c>
      <c r="C4641" s="1" t="str">
        <f t="shared" si="2"/>
        <v>PT P2804</v>
      </c>
      <c r="E4641" s="1" t="str">
        <f>IFERROR(__xludf.DUMMYFUNCTION("SPLIT(A:A,"" "",TRUE,TRUE)"),"EN")</f>
        <v>EN</v>
      </c>
      <c r="F4641" s="1" t="str">
        <f>IFERROR(__xludf.DUMMYFUNCTION("""COMPUTED_VALUE"""),"P2804")</f>
        <v>P2804</v>
      </c>
      <c r="G4641" s="1">
        <f>IFERROR(__xludf.DUMMYFUNCTION("""COMPUTED_VALUE"""),174.0)</f>
        <v>174</v>
      </c>
    </row>
    <row r="4642">
      <c r="A4642" s="1" t="str">
        <f t="shared" si="1"/>
        <v>EN P2668 364</v>
      </c>
      <c r="C4642" s="1" t="str">
        <f t="shared" si="2"/>
        <v>PT P2668</v>
      </c>
      <c r="E4642" s="1" t="str">
        <f>IFERROR(__xludf.DUMMYFUNCTION("SPLIT(A:A,"" "",TRUE,TRUE)"),"EN")</f>
        <v>EN</v>
      </c>
      <c r="F4642" s="1" t="str">
        <f>IFERROR(__xludf.DUMMYFUNCTION("""COMPUTED_VALUE"""),"P2668")</f>
        <v>P2668</v>
      </c>
      <c r="G4642" s="1">
        <f>IFERROR(__xludf.DUMMYFUNCTION("""COMPUTED_VALUE"""),364.0)</f>
        <v>364</v>
      </c>
    </row>
    <row r="4643">
      <c r="A4643" s="1" t="str">
        <f t="shared" si="1"/>
        <v>EN P4910 156</v>
      </c>
      <c r="C4643" s="1" t="str">
        <f t="shared" si="2"/>
        <v>PT P4910</v>
      </c>
      <c r="E4643" s="1" t="str">
        <f>IFERROR(__xludf.DUMMYFUNCTION("SPLIT(A:A,"" "",TRUE,TRUE)"),"EN")</f>
        <v>EN</v>
      </c>
      <c r="F4643" s="1" t="str">
        <f>IFERROR(__xludf.DUMMYFUNCTION("""COMPUTED_VALUE"""),"P4910")</f>
        <v>P4910</v>
      </c>
      <c r="G4643" s="1">
        <f>IFERROR(__xludf.DUMMYFUNCTION("""COMPUTED_VALUE"""),156.0)</f>
        <v>156</v>
      </c>
    </row>
    <row r="4644">
      <c r="A4644" s="1" t="str">
        <f t="shared" si="1"/>
        <v>EN P1673 76</v>
      </c>
      <c r="C4644" s="1" t="str">
        <f t="shared" si="2"/>
        <v>PT P1673</v>
      </c>
      <c r="E4644" s="1" t="str">
        <f>IFERROR(__xludf.DUMMYFUNCTION("SPLIT(A:A,"" "",TRUE,TRUE)"),"EN")</f>
        <v>EN</v>
      </c>
      <c r="F4644" s="1" t="str">
        <f>IFERROR(__xludf.DUMMYFUNCTION("""COMPUTED_VALUE"""),"P1673")</f>
        <v>P1673</v>
      </c>
      <c r="G4644" s="1">
        <f>IFERROR(__xludf.DUMMYFUNCTION("""COMPUTED_VALUE"""),76.0)</f>
        <v>76</v>
      </c>
    </row>
    <row r="4645">
      <c r="A4645" s="1" t="str">
        <f t="shared" si="1"/>
        <v>EN P698 83</v>
      </c>
      <c r="C4645" s="1" t="str">
        <f t="shared" si="2"/>
        <v>PT P698</v>
      </c>
      <c r="E4645" s="1" t="str">
        <f>IFERROR(__xludf.DUMMYFUNCTION("SPLIT(A:A,"" "",TRUE,TRUE)"),"EN")</f>
        <v>EN</v>
      </c>
      <c r="F4645" s="1" t="str">
        <f>IFERROR(__xludf.DUMMYFUNCTION("""COMPUTED_VALUE"""),"P698")</f>
        <v>P698</v>
      </c>
      <c r="G4645" s="1">
        <f>IFERROR(__xludf.DUMMYFUNCTION("""COMPUTED_VALUE"""),83.0)</f>
        <v>83</v>
      </c>
    </row>
    <row r="4646">
      <c r="A4646" s="1" t="str">
        <f t="shared" si="1"/>
        <v>EN P3989 280</v>
      </c>
      <c r="C4646" s="1" t="str">
        <f t="shared" si="2"/>
        <v>PT P3989</v>
      </c>
      <c r="E4646" s="1" t="str">
        <f>IFERROR(__xludf.DUMMYFUNCTION("SPLIT(A:A,"" "",TRUE,TRUE)"),"EN")</f>
        <v>EN</v>
      </c>
      <c r="F4646" s="1" t="str">
        <f>IFERROR(__xludf.DUMMYFUNCTION("""COMPUTED_VALUE"""),"P3989")</f>
        <v>P3989</v>
      </c>
      <c r="G4646" s="1">
        <f>IFERROR(__xludf.DUMMYFUNCTION("""COMPUTED_VALUE"""),280.0)</f>
        <v>280</v>
      </c>
    </row>
    <row r="4647">
      <c r="A4647" s="1" t="str">
        <f t="shared" si="1"/>
        <v>EN P3987 39</v>
      </c>
      <c r="C4647" s="1" t="str">
        <f t="shared" si="2"/>
        <v>PT P3987</v>
      </c>
      <c r="E4647" s="1" t="str">
        <f>IFERROR(__xludf.DUMMYFUNCTION("SPLIT(A:A,"" "",TRUE,TRUE)"),"EN")</f>
        <v>EN</v>
      </c>
      <c r="F4647" s="1" t="str">
        <f>IFERROR(__xludf.DUMMYFUNCTION("""COMPUTED_VALUE"""),"P3987")</f>
        <v>P3987</v>
      </c>
      <c r="G4647" s="1">
        <f>IFERROR(__xludf.DUMMYFUNCTION("""COMPUTED_VALUE"""),39.0)</f>
        <v>39</v>
      </c>
    </row>
    <row r="4648">
      <c r="A4648" s="1" t="str">
        <f t="shared" si="1"/>
        <v>EN P4202 72</v>
      </c>
      <c r="C4648" s="1" t="str">
        <f t="shared" si="2"/>
        <v>PT P4202</v>
      </c>
      <c r="E4648" s="1" t="str">
        <f>IFERROR(__xludf.DUMMYFUNCTION("SPLIT(A:A,"" "",TRUE,TRUE)"),"EN")</f>
        <v>EN</v>
      </c>
      <c r="F4648" s="1" t="str">
        <f>IFERROR(__xludf.DUMMYFUNCTION("""COMPUTED_VALUE"""),"P4202")</f>
        <v>P4202</v>
      </c>
      <c r="G4648" s="1">
        <f>IFERROR(__xludf.DUMMYFUNCTION("""COMPUTED_VALUE"""),72.0)</f>
        <v>72</v>
      </c>
    </row>
    <row r="4649">
      <c r="A4649" s="1" t="str">
        <f t="shared" si="1"/>
        <v>EN P2554 65</v>
      </c>
      <c r="C4649" s="1" t="str">
        <f t="shared" si="2"/>
        <v>PT P2554</v>
      </c>
      <c r="E4649" s="1" t="str">
        <f>IFERROR(__xludf.DUMMYFUNCTION("SPLIT(A:A,"" "",TRUE,TRUE)"),"EN")</f>
        <v>EN</v>
      </c>
      <c r="F4649" s="1" t="str">
        <f>IFERROR(__xludf.DUMMYFUNCTION("""COMPUTED_VALUE"""),"P2554")</f>
        <v>P2554</v>
      </c>
      <c r="G4649" s="1">
        <f>IFERROR(__xludf.DUMMYFUNCTION("""COMPUTED_VALUE"""),65.0)</f>
        <v>65</v>
      </c>
    </row>
    <row r="4650">
      <c r="A4650" s="1" t="str">
        <f t="shared" si="1"/>
        <v>EN P3223 53</v>
      </c>
      <c r="C4650" s="1" t="str">
        <f t="shared" si="2"/>
        <v>PT P3223</v>
      </c>
      <c r="E4650" s="1" t="str">
        <f>IFERROR(__xludf.DUMMYFUNCTION("SPLIT(A:A,"" "",TRUE,TRUE)"),"EN")</f>
        <v>EN</v>
      </c>
      <c r="F4650" s="1" t="str">
        <f>IFERROR(__xludf.DUMMYFUNCTION("""COMPUTED_VALUE"""),"P3223")</f>
        <v>P3223</v>
      </c>
      <c r="G4650" s="1">
        <f>IFERROR(__xludf.DUMMYFUNCTION("""COMPUTED_VALUE"""),53.0)</f>
        <v>53</v>
      </c>
    </row>
    <row r="4651">
      <c r="A4651" s="1" t="str">
        <f t="shared" si="1"/>
        <v>EN P5690 347</v>
      </c>
      <c r="C4651" s="1" t="str">
        <f t="shared" si="2"/>
        <v>PT P5690</v>
      </c>
      <c r="E4651" s="1" t="str">
        <f>IFERROR(__xludf.DUMMYFUNCTION("SPLIT(A:A,"" "",TRUE,TRUE)"),"EN")</f>
        <v>EN</v>
      </c>
      <c r="F4651" s="1" t="str">
        <f>IFERROR(__xludf.DUMMYFUNCTION("""COMPUTED_VALUE"""),"P5690")</f>
        <v>P5690</v>
      </c>
      <c r="G4651" s="1">
        <f>IFERROR(__xludf.DUMMYFUNCTION("""COMPUTED_VALUE"""),347.0)</f>
        <v>347</v>
      </c>
    </row>
    <row r="4652">
      <c r="A4652" s="1" t="str">
        <f t="shared" si="1"/>
        <v>EN P2448 215</v>
      </c>
      <c r="C4652" s="1" t="str">
        <f t="shared" si="2"/>
        <v>PT P2448</v>
      </c>
      <c r="E4652" s="1" t="str">
        <f>IFERROR(__xludf.DUMMYFUNCTION("SPLIT(A:A,"" "",TRUE,TRUE)"),"EN")</f>
        <v>EN</v>
      </c>
      <c r="F4652" s="1" t="str">
        <f>IFERROR(__xludf.DUMMYFUNCTION("""COMPUTED_VALUE"""),"P2448")</f>
        <v>P2448</v>
      </c>
      <c r="G4652" s="1">
        <f>IFERROR(__xludf.DUMMYFUNCTION("""COMPUTED_VALUE"""),215.0)</f>
        <v>215</v>
      </c>
    </row>
    <row r="4653">
      <c r="A4653" s="1" t="str">
        <f t="shared" si="1"/>
        <v>EN P4361 46</v>
      </c>
      <c r="C4653" s="1" t="str">
        <f t="shared" si="2"/>
        <v>PT P4361</v>
      </c>
      <c r="E4653" s="1" t="str">
        <f>IFERROR(__xludf.DUMMYFUNCTION("SPLIT(A:A,"" "",TRUE,TRUE)"),"EN")</f>
        <v>EN</v>
      </c>
      <c r="F4653" s="1" t="str">
        <f>IFERROR(__xludf.DUMMYFUNCTION("""COMPUTED_VALUE"""),"P4361")</f>
        <v>P4361</v>
      </c>
      <c r="G4653" s="1">
        <f>IFERROR(__xludf.DUMMYFUNCTION("""COMPUTED_VALUE"""),46.0)</f>
        <v>46</v>
      </c>
    </row>
    <row r="4654">
      <c r="A4654" s="1" t="str">
        <f t="shared" si="1"/>
        <v>EN P4066 93</v>
      </c>
      <c r="C4654" s="1" t="str">
        <f t="shared" si="2"/>
        <v>PT P4066</v>
      </c>
      <c r="E4654" s="1" t="str">
        <f>IFERROR(__xludf.DUMMYFUNCTION("SPLIT(A:A,"" "",TRUE,TRUE)"),"EN")</f>
        <v>EN</v>
      </c>
      <c r="F4654" s="1" t="str">
        <f>IFERROR(__xludf.DUMMYFUNCTION("""COMPUTED_VALUE"""),"P4066")</f>
        <v>P4066</v>
      </c>
      <c r="G4654" s="1">
        <f>IFERROR(__xludf.DUMMYFUNCTION("""COMPUTED_VALUE"""),93.0)</f>
        <v>93</v>
      </c>
    </row>
    <row r="4655">
      <c r="A4655" s="1" t="str">
        <f t="shared" si="1"/>
        <v>EN P3755 309</v>
      </c>
      <c r="C4655" s="1" t="str">
        <f t="shared" si="2"/>
        <v>PT P3755</v>
      </c>
      <c r="E4655" s="1" t="str">
        <f>IFERROR(__xludf.DUMMYFUNCTION("SPLIT(A:A,"" "",TRUE,TRUE)"),"EN")</f>
        <v>EN</v>
      </c>
      <c r="F4655" s="1" t="str">
        <f>IFERROR(__xludf.DUMMYFUNCTION("""COMPUTED_VALUE"""),"P3755")</f>
        <v>P3755</v>
      </c>
      <c r="G4655" s="1">
        <f>IFERROR(__xludf.DUMMYFUNCTION("""COMPUTED_VALUE"""),309.0)</f>
        <v>309</v>
      </c>
    </row>
    <row r="4656">
      <c r="A4656" s="1" t="str">
        <f t="shared" si="1"/>
        <v>EN P3836 333</v>
      </c>
      <c r="C4656" s="1" t="str">
        <f t="shared" si="2"/>
        <v>PT P3836</v>
      </c>
      <c r="E4656" s="1" t="str">
        <f>IFERROR(__xludf.DUMMYFUNCTION("SPLIT(A:A,"" "",TRUE,TRUE)"),"EN")</f>
        <v>EN</v>
      </c>
      <c r="F4656" s="1" t="str">
        <f>IFERROR(__xludf.DUMMYFUNCTION("""COMPUTED_VALUE"""),"P3836")</f>
        <v>P3836</v>
      </c>
      <c r="G4656" s="1">
        <f>IFERROR(__xludf.DUMMYFUNCTION("""COMPUTED_VALUE"""),333.0)</f>
        <v>333</v>
      </c>
    </row>
    <row r="4657">
      <c r="A4657" s="1" t="str">
        <f t="shared" si="1"/>
        <v>EN P3818 56</v>
      </c>
      <c r="C4657" s="1" t="str">
        <f t="shared" si="2"/>
        <v>PT P3818</v>
      </c>
      <c r="E4657" s="1" t="str">
        <f>IFERROR(__xludf.DUMMYFUNCTION("SPLIT(A:A,"" "",TRUE,TRUE)"),"EN")</f>
        <v>EN</v>
      </c>
      <c r="F4657" s="1" t="str">
        <f>IFERROR(__xludf.DUMMYFUNCTION("""COMPUTED_VALUE"""),"P3818")</f>
        <v>P3818</v>
      </c>
      <c r="G4657" s="1">
        <f>IFERROR(__xludf.DUMMYFUNCTION("""COMPUTED_VALUE"""),56.0)</f>
        <v>56</v>
      </c>
    </row>
    <row r="4658">
      <c r="A4658" s="1" t="str">
        <f t="shared" si="1"/>
        <v>EN P2674 371</v>
      </c>
      <c r="C4658" s="1" t="str">
        <f t="shared" si="2"/>
        <v>PT P2674</v>
      </c>
      <c r="E4658" s="1" t="str">
        <f>IFERROR(__xludf.DUMMYFUNCTION("SPLIT(A:A,"" "",TRUE,TRUE)"),"EN")</f>
        <v>EN</v>
      </c>
      <c r="F4658" s="1" t="str">
        <f>IFERROR(__xludf.DUMMYFUNCTION("""COMPUTED_VALUE"""),"P2674")</f>
        <v>P2674</v>
      </c>
      <c r="G4658" s="1">
        <f>IFERROR(__xludf.DUMMYFUNCTION("""COMPUTED_VALUE"""),371.0)</f>
        <v>371</v>
      </c>
    </row>
    <row r="4659">
      <c r="A4659" s="1" t="str">
        <f t="shared" si="1"/>
        <v>EN P928 102</v>
      </c>
      <c r="C4659" s="1" t="str">
        <f t="shared" si="2"/>
        <v>PT P928</v>
      </c>
      <c r="E4659" s="1" t="str">
        <f>IFERROR(__xludf.DUMMYFUNCTION("SPLIT(A:A,"" "",TRUE,TRUE)"),"EN")</f>
        <v>EN</v>
      </c>
      <c r="F4659" s="1" t="str">
        <f>IFERROR(__xludf.DUMMYFUNCTION("""COMPUTED_VALUE"""),"P928")</f>
        <v>P928</v>
      </c>
      <c r="G4659" s="1">
        <f>IFERROR(__xludf.DUMMYFUNCTION("""COMPUTED_VALUE"""),102.0)</f>
        <v>102</v>
      </c>
    </row>
    <row r="4660">
      <c r="A4660" s="1" t="str">
        <f t="shared" si="1"/>
        <v>EN P5939 273</v>
      </c>
      <c r="C4660" s="1" t="str">
        <f t="shared" si="2"/>
        <v>PT P5939</v>
      </c>
      <c r="E4660" s="1" t="str">
        <f>IFERROR(__xludf.DUMMYFUNCTION("SPLIT(A:A,"" "",TRUE,TRUE)"),"EN")</f>
        <v>EN</v>
      </c>
      <c r="F4660" s="1" t="str">
        <f>IFERROR(__xludf.DUMMYFUNCTION("""COMPUTED_VALUE"""),"P5939")</f>
        <v>P5939</v>
      </c>
      <c r="G4660" s="1">
        <f>IFERROR(__xludf.DUMMYFUNCTION("""COMPUTED_VALUE"""),273.0)</f>
        <v>273</v>
      </c>
    </row>
    <row r="4661">
      <c r="A4661" s="1" t="str">
        <f t="shared" si="1"/>
        <v>EN P1110 194</v>
      </c>
      <c r="C4661" s="1" t="str">
        <f t="shared" si="2"/>
        <v>PT P1110</v>
      </c>
      <c r="E4661" s="1" t="str">
        <f>IFERROR(__xludf.DUMMYFUNCTION("SPLIT(A:A,"" "",TRUE,TRUE)"),"EN")</f>
        <v>EN</v>
      </c>
      <c r="F4661" s="1" t="str">
        <f>IFERROR(__xludf.DUMMYFUNCTION("""COMPUTED_VALUE"""),"P1110")</f>
        <v>P1110</v>
      </c>
      <c r="G4661" s="1">
        <f>IFERROR(__xludf.DUMMYFUNCTION("""COMPUTED_VALUE"""),194.0)</f>
        <v>194</v>
      </c>
    </row>
    <row r="4662">
      <c r="A4662" s="1" t="str">
        <f t="shared" si="1"/>
        <v>EN P4690 360</v>
      </c>
      <c r="C4662" s="1" t="str">
        <f t="shared" si="2"/>
        <v>PT P4690</v>
      </c>
      <c r="E4662" s="1" t="str">
        <f>IFERROR(__xludf.DUMMYFUNCTION("SPLIT(A:A,"" "",TRUE,TRUE)"),"EN")</f>
        <v>EN</v>
      </c>
      <c r="F4662" s="1" t="str">
        <f>IFERROR(__xludf.DUMMYFUNCTION("""COMPUTED_VALUE"""),"P4690")</f>
        <v>P4690</v>
      </c>
      <c r="G4662" s="1">
        <f>IFERROR(__xludf.DUMMYFUNCTION("""COMPUTED_VALUE"""),360.0)</f>
        <v>360</v>
      </c>
    </row>
    <row r="4663">
      <c r="A4663" s="1" t="str">
        <f t="shared" si="1"/>
        <v>EN P2048 202</v>
      </c>
      <c r="C4663" s="1" t="str">
        <f t="shared" si="2"/>
        <v>PT P2048</v>
      </c>
      <c r="E4663" s="1" t="str">
        <f>IFERROR(__xludf.DUMMYFUNCTION("SPLIT(A:A,"" "",TRUE,TRUE)"),"EN")</f>
        <v>EN</v>
      </c>
      <c r="F4663" s="1" t="str">
        <f>IFERROR(__xludf.DUMMYFUNCTION("""COMPUTED_VALUE"""),"P2048")</f>
        <v>P2048</v>
      </c>
      <c r="G4663" s="1">
        <f>IFERROR(__xludf.DUMMYFUNCTION("""COMPUTED_VALUE"""),202.0)</f>
        <v>202</v>
      </c>
    </row>
    <row r="4664">
      <c r="A4664" s="1" t="str">
        <f t="shared" si="1"/>
        <v>EN P5168 30</v>
      </c>
      <c r="C4664" s="1" t="str">
        <f t="shared" si="2"/>
        <v>PT P5168</v>
      </c>
      <c r="E4664" s="1" t="str">
        <f>IFERROR(__xludf.DUMMYFUNCTION("SPLIT(A:A,"" "",TRUE,TRUE)"),"EN")</f>
        <v>EN</v>
      </c>
      <c r="F4664" s="1" t="str">
        <f>IFERROR(__xludf.DUMMYFUNCTION("""COMPUTED_VALUE"""),"P5168")</f>
        <v>P5168</v>
      </c>
      <c r="G4664" s="1">
        <f>IFERROR(__xludf.DUMMYFUNCTION("""COMPUTED_VALUE"""),30.0)</f>
        <v>30</v>
      </c>
    </row>
    <row r="4665">
      <c r="A4665" s="1" t="str">
        <f t="shared" si="1"/>
        <v>EN P1810 88</v>
      </c>
      <c r="C4665" s="1" t="str">
        <f t="shared" si="2"/>
        <v>PT P1810</v>
      </c>
      <c r="E4665" s="1" t="str">
        <f>IFERROR(__xludf.DUMMYFUNCTION("SPLIT(A:A,"" "",TRUE,TRUE)"),"EN")</f>
        <v>EN</v>
      </c>
      <c r="F4665" s="1" t="str">
        <f>IFERROR(__xludf.DUMMYFUNCTION("""COMPUTED_VALUE"""),"P1810")</f>
        <v>P1810</v>
      </c>
      <c r="G4665" s="1">
        <f>IFERROR(__xludf.DUMMYFUNCTION("""COMPUTED_VALUE"""),88.0)</f>
        <v>88</v>
      </c>
    </row>
    <row r="4666">
      <c r="A4666" s="1" t="str">
        <f t="shared" si="1"/>
        <v>EN P3432 380</v>
      </c>
      <c r="C4666" s="1" t="str">
        <f t="shared" si="2"/>
        <v>PT P3432</v>
      </c>
      <c r="E4666" s="1" t="str">
        <f>IFERROR(__xludf.DUMMYFUNCTION("SPLIT(A:A,"" "",TRUE,TRUE)"),"EN")</f>
        <v>EN</v>
      </c>
      <c r="F4666" s="1" t="str">
        <f>IFERROR(__xludf.DUMMYFUNCTION("""COMPUTED_VALUE"""),"P3432")</f>
        <v>P3432</v>
      </c>
      <c r="G4666" s="1">
        <f>IFERROR(__xludf.DUMMYFUNCTION("""COMPUTED_VALUE"""),380.0)</f>
        <v>380</v>
      </c>
    </row>
    <row r="4667">
      <c r="A4667" s="1" t="str">
        <f t="shared" si="1"/>
        <v>EN P2448 391</v>
      </c>
      <c r="C4667" s="1" t="str">
        <f t="shared" si="2"/>
        <v>PT P2448</v>
      </c>
      <c r="E4667" s="1" t="str">
        <f>IFERROR(__xludf.DUMMYFUNCTION("SPLIT(A:A,"" "",TRUE,TRUE)"),"EN")</f>
        <v>EN</v>
      </c>
      <c r="F4667" s="1" t="str">
        <f>IFERROR(__xludf.DUMMYFUNCTION("""COMPUTED_VALUE"""),"P2448")</f>
        <v>P2448</v>
      </c>
      <c r="G4667" s="1">
        <f>IFERROR(__xludf.DUMMYFUNCTION("""COMPUTED_VALUE"""),391.0)</f>
        <v>391</v>
      </c>
    </row>
    <row r="4668">
      <c r="A4668" s="1" t="str">
        <f t="shared" si="1"/>
        <v>EN P3495 248</v>
      </c>
      <c r="C4668" s="1" t="str">
        <f t="shared" si="2"/>
        <v>PT P3495</v>
      </c>
      <c r="E4668" s="1" t="str">
        <f>IFERROR(__xludf.DUMMYFUNCTION("SPLIT(A:A,"" "",TRUE,TRUE)"),"EN")</f>
        <v>EN</v>
      </c>
      <c r="F4668" s="1" t="str">
        <f>IFERROR(__xludf.DUMMYFUNCTION("""COMPUTED_VALUE"""),"P3495")</f>
        <v>P3495</v>
      </c>
      <c r="G4668" s="1">
        <f>IFERROR(__xludf.DUMMYFUNCTION("""COMPUTED_VALUE"""),248.0)</f>
        <v>248</v>
      </c>
    </row>
    <row r="4669">
      <c r="A4669" s="1" t="str">
        <f t="shared" si="1"/>
        <v>EN P2629 393</v>
      </c>
      <c r="C4669" s="1" t="str">
        <f t="shared" si="2"/>
        <v>PT P2629</v>
      </c>
      <c r="E4669" s="1" t="str">
        <f>IFERROR(__xludf.DUMMYFUNCTION("SPLIT(A:A,"" "",TRUE,TRUE)"),"EN")</f>
        <v>EN</v>
      </c>
      <c r="F4669" s="1" t="str">
        <f>IFERROR(__xludf.DUMMYFUNCTION("""COMPUTED_VALUE"""),"P2629")</f>
        <v>P2629</v>
      </c>
      <c r="G4669" s="1">
        <f>IFERROR(__xludf.DUMMYFUNCTION("""COMPUTED_VALUE"""),393.0)</f>
        <v>393</v>
      </c>
    </row>
    <row r="4670">
      <c r="A4670" s="1" t="str">
        <f t="shared" si="1"/>
        <v>EN P5348 112</v>
      </c>
      <c r="C4670" s="1" t="str">
        <f t="shared" si="2"/>
        <v>PT P5348</v>
      </c>
      <c r="E4670" s="1" t="str">
        <f>IFERROR(__xludf.DUMMYFUNCTION("SPLIT(A:A,"" "",TRUE,TRUE)"),"EN")</f>
        <v>EN</v>
      </c>
      <c r="F4670" s="1" t="str">
        <f>IFERROR(__xludf.DUMMYFUNCTION("""COMPUTED_VALUE"""),"P5348")</f>
        <v>P5348</v>
      </c>
      <c r="G4670" s="1">
        <f>IFERROR(__xludf.DUMMYFUNCTION("""COMPUTED_VALUE"""),112.0)</f>
        <v>112</v>
      </c>
    </row>
    <row r="4671">
      <c r="A4671" s="1" t="str">
        <f t="shared" si="1"/>
        <v>EN P1111 213</v>
      </c>
      <c r="C4671" s="1" t="str">
        <f t="shared" si="2"/>
        <v>PT P1111</v>
      </c>
      <c r="E4671" s="1" t="str">
        <f>IFERROR(__xludf.DUMMYFUNCTION("SPLIT(A:A,"" "",TRUE,TRUE)"),"EN")</f>
        <v>EN</v>
      </c>
      <c r="F4671" s="1" t="str">
        <f>IFERROR(__xludf.DUMMYFUNCTION("""COMPUTED_VALUE"""),"P1111")</f>
        <v>P1111</v>
      </c>
      <c r="G4671" s="1">
        <f>IFERROR(__xludf.DUMMYFUNCTION("""COMPUTED_VALUE"""),213.0)</f>
        <v>213</v>
      </c>
    </row>
    <row r="4672">
      <c r="A4672" s="1" t="str">
        <f t="shared" si="1"/>
        <v>EN P4026 116</v>
      </c>
      <c r="C4672" s="1" t="str">
        <f t="shared" si="2"/>
        <v>PT P4026</v>
      </c>
      <c r="E4672" s="1" t="str">
        <f>IFERROR(__xludf.DUMMYFUNCTION("SPLIT(A:A,"" "",TRUE,TRUE)"),"EN")</f>
        <v>EN</v>
      </c>
      <c r="F4672" s="1" t="str">
        <f>IFERROR(__xludf.DUMMYFUNCTION("""COMPUTED_VALUE"""),"P4026")</f>
        <v>P4026</v>
      </c>
      <c r="G4672" s="1">
        <f>IFERROR(__xludf.DUMMYFUNCTION("""COMPUTED_VALUE"""),116.0)</f>
        <v>116</v>
      </c>
    </row>
    <row r="4673">
      <c r="A4673" s="1" t="str">
        <f t="shared" si="1"/>
        <v>EN P2222 190</v>
      </c>
      <c r="C4673" s="1" t="str">
        <f t="shared" si="2"/>
        <v>PT P2222</v>
      </c>
      <c r="E4673" s="1" t="str">
        <f>IFERROR(__xludf.DUMMYFUNCTION("SPLIT(A:A,"" "",TRUE,TRUE)"),"EN")</f>
        <v>EN</v>
      </c>
      <c r="F4673" s="1" t="str">
        <f>IFERROR(__xludf.DUMMYFUNCTION("""COMPUTED_VALUE"""),"P2222")</f>
        <v>P2222</v>
      </c>
      <c r="G4673" s="1">
        <f>IFERROR(__xludf.DUMMYFUNCTION("""COMPUTED_VALUE"""),190.0)</f>
        <v>190</v>
      </c>
    </row>
    <row r="4674">
      <c r="A4674" s="1" t="str">
        <f t="shared" si="1"/>
        <v>EN P4307 154</v>
      </c>
      <c r="C4674" s="1" t="str">
        <f t="shared" si="2"/>
        <v>PT P4307</v>
      </c>
      <c r="E4674" s="1" t="str">
        <f>IFERROR(__xludf.DUMMYFUNCTION("SPLIT(A:A,"" "",TRUE,TRUE)"),"EN")</f>
        <v>EN</v>
      </c>
      <c r="F4674" s="1" t="str">
        <f>IFERROR(__xludf.DUMMYFUNCTION("""COMPUTED_VALUE"""),"P4307")</f>
        <v>P4307</v>
      </c>
      <c r="G4674" s="1">
        <f>IFERROR(__xludf.DUMMYFUNCTION("""COMPUTED_VALUE"""),154.0)</f>
        <v>154</v>
      </c>
    </row>
    <row r="4675">
      <c r="A4675" s="1" t="str">
        <f t="shared" si="1"/>
        <v>EN P3548 394</v>
      </c>
      <c r="C4675" s="1" t="str">
        <f t="shared" si="2"/>
        <v>PT P3548</v>
      </c>
      <c r="E4675" s="1" t="str">
        <f>IFERROR(__xludf.DUMMYFUNCTION("SPLIT(A:A,"" "",TRUE,TRUE)"),"EN")</f>
        <v>EN</v>
      </c>
      <c r="F4675" s="1" t="str">
        <f>IFERROR(__xludf.DUMMYFUNCTION("""COMPUTED_VALUE"""),"P3548")</f>
        <v>P3548</v>
      </c>
      <c r="G4675" s="1">
        <f>IFERROR(__xludf.DUMMYFUNCTION("""COMPUTED_VALUE"""),394.0)</f>
        <v>394</v>
      </c>
    </row>
    <row r="4676">
      <c r="A4676" s="1" t="str">
        <f t="shared" si="1"/>
        <v>EN P5782 181</v>
      </c>
      <c r="C4676" s="1" t="str">
        <f t="shared" si="2"/>
        <v>PT P5782</v>
      </c>
      <c r="E4676" s="1" t="str">
        <f>IFERROR(__xludf.DUMMYFUNCTION("SPLIT(A:A,"" "",TRUE,TRUE)"),"EN")</f>
        <v>EN</v>
      </c>
      <c r="F4676" s="1" t="str">
        <f>IFERROR(__xludf.DUMMYFUNCTION("""COMPUTED_VALUE"""),"P5782")</f>
        <v>P5782</v>
      </c>
      <c r="G4676" s="1">
        <f>IFERROR(__xludf.DUMMYFUNCTION("""COMPUTED_VALUE"""),181.0)</f>
        <v>181</v>
      </c>
    </row>
    <row r="4677">
      <c r="A4677" s="1" t="str">
        <f t="shared" si="1"/>
        <v>EN P2752 228</v>
      </c>
      <c r="C4677" s="1" t="str">
        <f t="shared" si="2"/>
        <v>PT P2752</v>
      </c>
      <c r="E4677" s="1" t="str">
        <f>IFERROR(__xludf.DUMMYFUNCTION("SPLIT(A:A,"" "",TRUE,TRUE)"),"EN")</f>
        <v>EN</v>
      </c>
      <c r="F4677" s="1" t="str">
        <f>IFERROR(__xludf.DUMMYFUNCTION("""COMPUTED_VALUE"""),"P2752")</f>
        <v>P2752</v>
      </c>
      <c r="G4677" s="1">
        <f>IFERROR(__xludf.DUMMYFUNCTION("""COMPUTED_VALUE"""),228.0)</f>
        <v>228</v>
      </c>
    </row>
    <row r="4678">
      <c r="A4678" s="1" t="str">
        <f t="shared" si="1"/>
        <v>EN P5821 210</v>
      </c>
      <c r="C4678" s="1" t="str">
        <f t="shared" si="2"/>
        <v>PT P5821</v>
      </c>
      <c r="E4678" s="1" t="str">
        <f>IFERROR(__xludf.DUMMYFUNCTION("SPLIT(A:A,"" "",TRUE,TRUE)"),"EN")</f>
        <v>EN</v>
      </c>
      <c r="F4678" s="1" t="str">
        <f>IFERROR(__xludf.DUMMYFUNCTION("""COMPUTED_VALUE"""),"P5821")</f>
        <v>P5821</v>
      </c>
      <c r="G4678" s="1">
        <f>IFERROR(__xludf.DUMMYFUNCTION("""COMPUTED_VALUE"""),210.0)</f>
        <v>210</v>
      </c>
    </row>
    <row r="4679">
      <c r="A4679" s="1" t="str">
        <f t="shared" si="1"/>
        <v>EN P4861 23</v>
      </c>
      <c r="C4679" s="1" t="str">
        <f t="shared" si="2"/>
        <v>PT P4861</v>
      </c>
      <c r="E4679" s="1" t="str">
        <f>IFERROR(__xludf.DUMMYFUNCTION("SPLIT(A:A,"" "",TRUE,TRUE)"),"EN")</f>
        <v>EN</v>
      </c>
      <c r="F4679" s="1" t="str">
        <f>IFERROR(__xludf.DUMMYFUNCTION("""COMPUTED_VALUE"""),"P4861")</f>
        <v>P4861</v>
      </c>
      <c r="G4679" s="1">
        <f>IFERROR(__xludf.DUMMYFUNCTION("""COMPUTED_VALUE"""),23.0)</f>
        <v>23</v>
      </c>
    </row>
    <row r="4680">
      <c r="A4680" s="1" t="str">
        <f t="shared" si="1"/>
        <v>EN P3509 129</v>
      </c>
      <c r="C4680" s="1" t="str">
        <f t="shared" si="2"/>
        <v>PT P3509</v>
      </c>
      <c r="E4680" s="1" t="str">
        <f>IFERROR(__xludf.DUMMYFUNCTION("SPLIT(A:A,"" "",TRUE,TRUE)"),"EN")</f>
        <v>EN</v>
      </c>
      <c r="F4680" s="1" t="str">
        <f>IFERROR(__xludf.DUMMYFUNCTION("""COMPUTED_VALUE"""),"P3509")</f>
        <v>P3509</v>
      </c>
      <c r="G4680" s="1">
        <f>IFERROR(__xludf.DUMMYFUNCTION("""COMPUTED_VALUE"""),129.0)</f>
        <v>129</v>
      </c>
    </row>
    <row r="4681">
      <c r="A4681" s="1" t="str">
        <f t="shared" si="1"/>
        <v>EN P5448 56</v>
      </c>
      <c r="C4681" s="1" t="str">
        <f t="shared" si="2"/>
        <v>PT P5448</v>
      </c>
      <c r="E4681" s="1" t="str">
        <f>IFERROR(__xludf.DUMMYFUNCTION("SPLIT(A:A,"" "",TRUE,TRUE)"),"EN")</f>
        <v>EN</v>
      </c>
      <c r="F4681" s="1" t="str">
        <f>IFERROR(__xludf.DUMMYFUNCTION("""COMPUTED_VALUE"""),"P5448")</f>
        <v>P5448</v>
      </c>
      <c r="G4681" s="1">
        <f>IFERROR(__xludf.DUMMYFUNCTION("""COMPUTED_VALUE"""),56.0)</f>
        <v>56</v>
      </c>
    </row>
    <row r="4682">
      <c r="A4682" s="1" t="str">
        <f t="shared" si="1"/>
        <v>EN P5775 376</v>
      </c>
      <c r="C4682" s="1" t="str">
        <f t="shared" si="2"/>
        <v>PT P5775</v>
      </c>
      <c r="E4682" s="1" t="str">
        <f>IFERROR(__xludf.DUMMYFUNCTION("SPLIT(A:A,"" "",TRUE,TRUE)"),"EN")</f>
        <v>EN</v>
      </c>
      <c r="F4682" s="1" t="str">
        <f>IFERROR(__xludf.DUMMYFUNCTION("""COMPUTED_VALUE"""),"P5775")</f>
        <v>P5775</v>
      </c>
      <c r="G4682" s="1">
        <f>IFERROR(__xludf.DUMMYFUNCTION("""COMPUTED_VALUE"""),376.0)</f>
        <v>376</v>
      </c>
    </row>
    <row r="4683">
      <c r="A4683" s="1" t="str">
        <f t="shared" si="1"/>
        <v>EN P4955 381</v>
      </c>
      <c r="C4683" s="1" t="str">
        <f t="shared" si="2"/>
        <v>PT P4955</v>
      </c>
      <c r="E4683" s="1" t="str">
        <f>IFERROR(__xludf.DUMMYFUNCTION("SPLIT(A:A,"" "",TRUE,TRUE)"),"EN")</f>
        <v>EN</v>
      </c>
      <c r="F4683" s="1" t="str">
        <f>IFERROR(__xludf.DUMMYFUNCTION("""COMPUTED_VALUE"""),"P4955")</f>
        <v>P4955</v>
      </c>
      <c r="G4683" s="1">
        <f>IFERROR(__xludf.DUMMYFUNCTION("""COMPUTED_VALUE"""),381.0)</f>
        <v>381</v>
      </c>
    </row>
    <row r="4684">
      <c r="A4684" s="1" t="str">
        <f t="shared" si="1"/>
        <v>EN P5856 20</v>
      </c>
      <c r="C4684" s="1" t="str">
        <f t="shared" si="2"/>
        <v>PT P5856</v>
      </c>
      <c r="E4684" s="1" t="str">
        <f>IFERROR(__xludf.DUMMYFUNCTION("SPLIT(A:A,"" "",TRUE,TRUE)"),"EN")</f>
        <v>EN</v>
      </c>
      <c r="F4684" s="1" t="str">
        <f>IFERROR(__xludf.DUMMYFUNCTION("""COMPUTED_VALUE"""),"P5856")</f>
        <v>P5856</v>
      </c>
      <c r="G4684" s="1">
        <f>IFERROR(__xludf.DUMMYFUNCTION("""COMPUTED_VALUE"""),20.0)</f>
        <v>20</v>
      </c>
    </row>
    <row r="4685">
      <c r="A4685" s="1" t="str">
        <f t="shared" si="1"/>
        <v>EN P4828 20</v>
      </c>
      <c r="C4685" s="1" t="str">
        <f t="shared" si="2"/>
        <v>PT P4828</v>
      </c>
      <c r="E4685" s="1" t="str">
        <f>IFERROR(__xludf.DUMMYFUNCTION("SPLIT(A:A,"" "",TRUE,TRUE)"),"EN")</f>
        <v>EN</v>
      </c>
      <c r="F4685" s="1" t="str">
        <f>IFERROR(__xludf.DUMMYFUNCTION("""COMPUTED_VALUE"""),"P4828")</f>
        <v>P4828</v>
      </c>
      <c r="G4685" s="1">
        <f>IFERROR(__xludf.DUMMYFUNCTION("""COMPUTED_VALUE"""),20.0)</f>
        <v>20</v>
      </c>
    </row>
    <row r="4686">
      <c r="A4686" s="1" t="str">
        <f t="shared" si="1"/>
        <v>EN P3768 101</v>
      </c>
      <c r="C4686" s="1" t="str">
        <f t="shared" si="2"/>
        <v>PT P3768</v>
      </c>
      <c r="E4686" s="1" t="str">
        <f>IFERROR(__xludf.DUMMYFUNCTION("SPLIT(A:A,"" "",TRUE,TRUE)"),"EN")</f>
        <v>EN</v>
      </c>
      <c r="F4686" s="1" t="str">
        <f>IFERROR(__xludf.DUMMYFUNCTION("""COMPUTED_VALUE"""),"P3768")</f>
        <v>P3768</v>
      </c>
      <c r="G4686" s="1">
        <f>IFERROR(__xludf.DUMMYFUNCTION("""COMPUTED_VALUE"""),101.0)</f>
        <v>101</v>
      </c>
    </row>
    <row r="4687">
      <c r="A4687" s="1" t="str">
        <f t="shared" si="1"/>
        <v>EN P1348 54</v>
      </c>
      <c r="C4687" s="1" t="str">
        <f t="shared" si="2"/>
        <v>PT P1348</v>
      </c>
      <c r="E4687" s="1" t="str">
        <f>IFERROR(__xludf.DUMMYFUNCTION("SPLIT(A:A,"" "",TRUE,TRUE)"),"EN")</f>
        <v>EN</v>
      </c>
      <c r="F4687" s="1" t="str">
        <f>IFERROR(__xludf.DUMMYFUNCTION("""COMPUTED_VALUE"""),"P1348")</f>
        <v>P1348</v>
      </c>
      <c r="G4687" s="1">
        <f>IFERROR(__xludf.DUMMYFUNCTION("""COMPUTED_VALUE"""),54.0)</f>
        <v>54</v>
      </c>
    </row>
    <row r="4688">
      <c r="A4688" s="1" t="str">
        <f t="shared" si="1"/>
        <v>EN P2763 47</v>
      </c>
      <c r="C4688" s="1" t="str">
        <f t="shared" si="2"/>
        <v>PT P2763</v>
      </c>
      <c r="E4688" s="1" t="str">
        <f>IFERROR(__xludf.DUMMYFUNCTION("SPLIT(A:A,"" "",TRUE,TRUE)"),"EN")</f>
        <v>EN</v>
      </c>
      <c r="F4688" s="1" t="str">
        <f>IFERROR(__xludf.DUMMYFUNCTION("""COMPUTED_VALUE"""),"P2763")</f>
        <v>P2763</v>
      </c>
      <c r="G4688" s="1">
        <f>IFERROR(__xludf.DUMMYFUNCTION("""COMPUTED_VALUE"""),47.0)</f>
        <v>47</v>
      </c>
    </row>
    <row r="4689">
      <c r="A4689" s="1" t="str">
        <f t="shared" si="1"/>
        <v>EN P5843 343</v>
      </c>
      <c r="C4689" s="1" t="str">
        <f t="shared" si="2"/>
        <v>PT P5843</v>
      </c>
      <c r="E4689" s="1" t="str">
        <f>IFERROR(__xludf.DUMMYFUNCTION("SPLIT(A:A,"" "",TRUE,TRUE)"),"EN")</f>
        <v>EN</v>
      </c>
      <c r="F4689" s="1" t="str">
        <f>IFERROR(__xludf.DUMMYFUNCTION("""COMPUTED_VALUE"""),"P5843")</f>
        <v>P5843</v>
      </c>
      <c r="G4689" s="1">
        <f>IFERROR(__xludf.DUMMYFUNCTION("""COMPUTED_VALUE"""),343.0)</f>
        <v>343</v>
      </c>
    </row>
    <row r="4690">
      <c r="A4690" s="1" t="str">
        <f t="shared" si="1"/>
        <v>EN P628 306</v>
      </c>
      <c r="C4690" s="1" t="str">
        <f t="shared" si="2"/>
        <v>PT P628</v>
      </c>
      <c r="E4690" s="1" t="str">
        <f>IFERROR(__xludf.DUMMYFUNCTION("SPLIT(A:A,"" "",TRUE,TRUE)"),"EN")</f>
        <v>EN</v>
      </c>
      <c r="F4690" s="1" t="str">
        <f>IFERROR(__xludf.DUMMYFUNCTION("""COMPUTED_VALUE"""),"P628")</f>
        <v>P628</v>
      </c>
      <c r="G4690" s="1">
        <f>IFERROR(__xludf.DUMMYFUNCTION("""COMPUTED_VALUE"""),306.0)</f>
        <v>306</v>
      </c>
    </row>
    <row r="4691">
      <c r="A4691" s="1" t="str">
        <f t="shared" si="1"/>
        <v>EN P2556 386</v>
      </c>
      <c r="C4691" s="1" t="str">
        <f t="shared" si="2"/>
        <v>PT P2556</v>
      </c>
      <c r="E4691" s="1" t="str">
        <f>IFERROR(__xludf.DUMMYFUNCTION("SPLIT(A:A,"" "",TRUE,TRUE)"),"EN")</f>
        <v>EN</v>
      </c>
      <c r="F4691" s="1" t="str">
        <f>IFERROR(__xludf.DUMMYFUNCTION("""COMPUTED_VALUE"""),"P2556")</f>
        <v>P2556</v>
      </c>
      <c r="G4691" s="1">
        <f>IFERROR(__xludf.DUMMYFUNCTION("""COMPUTED_VALUE"""),386.0)</f>
        <v>386</v>
      </c>
    </row>
    <row r="4692">
      <c r="A4692" s="1" t="str">
        <f t="shared" si="1"/>
        <v>EN P386 308</v>
      </c>
      <c r="C4692" s="1" t="str">
        <f t="shared" si="2"/>
        <v>PT P386</v>
      </c>
      <c r="E4692" s="1" t="str">
        <f>IFERROR(__xludf.DUMMYFUNCTION("SPLIT(A:A,"" "",TRUE,TRUE)"),"EN")</f>
        <v>EN</v>
      </c>
      <c r="F4692" s="1" t="str">
        <f>IFERROR(__xludf.DUMMYFUNCTION("""COMPUTED_VALUE"""),"P386")</f>
        <v>P386</v>
      </c>
      <c r="G4692" s="1">
        <f>IFERROR(__xludf.DUMMYFUNCTION("""COMPUTED_VALUE"""),308.0)</f>
        <v>308</v>
      </c>
    </row>
    <row r="4693">
      <c r="A4693" s="1" t="str">
        <f t="shared" si="1"/>
        <v>EN P5614 74</v>
      </c>
      <c r="C4693" s="1" t="str">
        <f t="shared" si="2"/>
        <v>PT P5614</v>
      </c>
      <c r="E4693" s="1" t="str">
        <f>IFERROR(__xludf.DUMMYFUNCTION("SPLIT(A:A,"" "",TRUE,TRUE)"),"EN")</f>
        <v>EN</v>
      </c>
      <c r="F4693" s="1" t="str">
        <f>IFERROR(__xludf.DUMMYFUNCTION("""COMPUTED_VALUE"""),"P5614")</f>
        <v>P5614</v>
      </c>
      <c r="G4693" s="1">
        <f>IFERROR(__xludf.DUMMYFUNCTION("""COMPUTED_VALUE"""),74.0)</f>
        <v>74</v>
      </c>
    </row>
    <row r="4694">
      <c r="A4694" s="1" t="str">
        <f t="shared" si="1"/>
        <v>EN P3208 233</v>
      </c>
      <c r="C4694" s="1" t="str">
        <f t="shared" si="2"/>
        <v>PT P3208</v>
      </c>
      <c r="E4694" s="1" t="str">
        <f>IFERROR(__xludf.DUMMYFUNCTION("SPLIT(A:A,"" "",TRUE,TRUE)"),"EN")</f>
        <v>EN</v>
      </c>
      <c r="F4694" s="1" t="str">
        <f>IFERROR(__xludf.DUMMYFUNCTION("""COMPUTED_VALUE"""),"P3208")</f>
        <v>P3208</v>
      </c>
      <c r="G4694" s="1">
        <f>IFERROR(__xludf.DUMMYFUNCTION("""COMPUTED_VALUE"""),233.0)</f>
        <v>233</v>
      </c>
    </row>
    <row r="4695">
      <c r="A4695" s="1" t="str">
        <f t="shared" si="1"/>
        <v>EN P4499 114</v>
      </c>
      <c r="C4695" s="1" t="str">
        <f t="shared" si="2"/>
        <v>PT P4499</v>
      </c>
      <c r="E4695" s="1" t="str">
        <f>IFERROR(__xludf.DUMMYFUNCTION("SPLIT(A:A,"" "",TRUE,TRUE)"),"EN")</f>
        <v>EN</v>
      </c>
      <c r="F4695" s="1" t="str">
        <f>IFERROR(__xludf.DUMMYFUNCTION("""COMPUTED_VALUE"""),"P4499")</f>
        <v>P4499</v>
      </c>
      <c r="G4695" s="1">
        <f>IFERROR(__xludf.DUMMYFUNCTION("""COMPUTED_VALUE"""),114.0)</f>
        <v>114</v>
      </c>
    </row>
    <row r="4696">
      <c r="A4696" s="1" t="str">
        <f t="shared" si="1"/>
        <v>EN P3404 251</v>
      </c>
      <c r="C4696" s="1" t="str">
        <f t="shared" si="2"/>
        <v>PT P3404</v>
      </c>
      <c r="E4696" s="1" t="str">
        <f>IFERROR(__xludf.DUMMYFUNCTION("SPLIT(A:A,"" "",TRUE,TRUE)"),"EN")</f>
        <v>EN</v>
      </c>
      <c r="F4696" s="1" t="str">
        <f>IFERROR(__xludf.DUMMYFUNCTION("""COMPUTED_VALUE"""),"P3404")</f>
        <v>P3404</v>
      </c>
      <c r="G4696" s="1">
        <f>IFERROR(__xludf.DUMMYFUNCTION("""COMPUTED_VALUE"""),251.0)</f>
        <v>251</v>
      </c>
    </row>
    <row r="4697">
      <c r="A4697" s="1" t="str">
        <f t="shared" si="1"/>
        <v>EN P2999 323</v>
      </c>
      <c r="C4697" s="1" t="str">
        <f t="shared" si="2"/>
        <v>PT P2999</v>
      </c>
      <c r="E4697" s="1" t="str">
        <f>IFERROR(__xludf.DUMMYFUNCTION("SPLIT(A:A,"" "",TRUE,TRUE)"),"EN")</f>
        <v>EN</v>
      </c>
      <c r="F4697" s="1" t="str">
        <f>IFERROR(__xludf.DUMMYFUNCTION("""COMPUTED_VALUE"""),"P2999")</f>
        <v>P2999</v>
      </c>
      <c r="G4697" s="1">
        <f>IFERROR(__xludf.DUMMYFUNCTION("""COMPUTED_VALUE"""),323.0)</f>
        <v>323</v>
      </c>
    </row>
    <row r="4698">
      <c r="A4698" s="1" t="str">
        <f t="shared" si="1"/>
        <v>EN P1031 302</v>
      </c>
      <c r="C4698" s="1" t="str">
        <f t="shared" si="2"/>
        <v>PT P1031</v>
      </c>
      <c r="E4698" s="1" t="str">
        <f>IFERROR(__xludf.DUMMYFUNCTION("SPLIT(A:A,"" "",TRUE,TRUE)"),"EN")</f>
        <v>EN</v>
      </c>
      <c r="F4698" s="1" t="str">
        <f>IFERROR(__xludf.DUMMYFUNCTION("""COMPUTED_VALUE"""),"P1031")</f>
        <v>P1031</v>
      </c>
      <c r="G4698" s="1">
        <f>IFERROR(__xludf.DUMMYFUNCTION("""COMPUTED_VALUE"""),302.0)</f>
        <v>302</v>
      </c>
    </row>
    <row r="4699">
      <c r="A4699" s="1" t="str">
        <f t="shared" si="1"/>
        <v>EN P5901 66</v>
      </c>
      <c r="C4699" s="1" t="str">
        <f t="shared" si="2"/>
        <v>PT P5901</v>
      </c>
      <c r="E4699" s="1" t="str">
        <f>IFERROR(__xludf.DUMMYFUNCTION("SPLIT(A:A,"" "",TRUE,TRUE)"),"EN")</f>
        <v>EN</v>
      </c>
      <c r="F4699" s="1" t="str">
        <f>IFERROR(__xludf.DUMMYFUNCTION("""COMPUTED_VALUE"""),"P5901")</f>
        <v>P5901</v>
      </c>
      <c r="G4699" s="1">
        <f>IFERROR(__xludf.DUMMYFUNCTION("""COMPUTED_VALUE"""),66.0)</f>
        <v>66</v>
      </c>
    </row>
    <row r="4700">
      <c r="A4700" s="1" t="str">
        <f t="shared" si="1"/>
        <v>EN P31 285</v>
      </c>
      <c r="C4700" s="1" t="str">
        <f t="shared" si="2"/>
        <v>PT P31</v>
      </c>
      <c r="E4700" s="1" t="str">
        <f>IFERROR(__xludf.DUMMYFUNCTION("SPLIT(A:A,"" "",TRUE,TRUE)"),"EN")</f>
        <v>EN</v>
      </c>
      <c r="F4700" s="1" t="str">
        <f>IFERROR(__xludf.DUMMYFUNCTION("""COMPUTED_VALUE"""),"P31")</f>
        <v>P31</v>
      </c>
      <c r="G4700" s="1">
        <f>IFERROR(__xludf.DUMMYFUNCTION("""COMPUTED_VALUE"""),285.0)</f>
        <v>285</v>
      </c>
    </row>
    <row r="4701">
      <c r="A4701" s="1" t="str">
        <f t="shared" si="1"/>
        <v>EN P4689 370</v>
      </c>
      <c r="C4701" s="1" t="str">
        <f t="shared" si="2"/>
        <v>PT P4689</v>
      </c>
      <c r="E4701" s="1" t="str">
        <f>IFERROR(__xludf.DUMMYFUNCTION("SPLIT(A:A,"" "",TRUE,TRUE)"),"EN")</f>
        <v>EN</v>
      </c>
      <c r="F4701" s="1" t="str">
        <f>IFERROR(__xludf.DUMMYFUNCTION("""COMPUTED_VALUE"""),"P4689")</f>
        <v>P4689</v>
      </c>
      <c r="G4701" s="1">
        <f>IFERROR(__xludf.DUMMYFUNCTION("""COMPUTED_VALUE"""),370.0)</f>
        <v>370</v>
      </c>
    </row>
    <row r="4702">
      <c r="A4702" s="1" t="str">
        <f t="shared" si="1"/>
        <v>EN P892 347</v>
      </c>
      <c r="C4702" s="1" t="str">
        <f t="shared" si="2"/>
        <v>PT P892</v>
      </c>
      <c r="E4702" s="1" t="str">
        <f>IFERROR(__xludf.DUMMYFUNCTION("SPLIT(A:A,"" "",TRUE,TRUE)"),"EN")</f>
        <v>EN</v>
      </c>
      <c r="F4702" s="1" t="str">
        <f>IFERROR(__xludf.DUMMYFUNCTION("""COMPUTED_VALUE"""),"P892")</f>
        <v>P892</v>
      </c>
      <c r="G4702" s="1">
        <f>IFERROR(__xludf.DUMMYFUNCTION("""COMPUTED_VALUE"""),347.0)</f>
        <v>347</v>
      </c>
    </row>
    <row r="4703">
      <c r="A4703" s="1" t="str">
        <f t="shared" si="1"/>
        <v>EN P2134 123</v>
      </c>
      <c r="C4703" s="1" t="str">
        <f t="shared" si="2"/>
        <v>PT P2134</v>
      </c>
      <c r="E4703" s="1" t="str">
        <f>IFERROR(__xludf.DUMMYFUNCTION("SPLIT(A:A,"" "",TRUE,TRUE)"),"EN")</f>
        <v>EN</v>
      </c>
      <c r="F4703" s="1" t="str">
        <f>IFERROR(__xludf.DUMMYFUNCTION("""COMPUTED_VALUE"""),"P2134")</f>
        <v>P2134</v>
      </c>
      <c r="G4703" s="1">
        <f>IFERROR(__xludf.DUMMYFUNCTION("""COMPUTED_VALUE"""),123.0)</f>
        <v>123</v>
      </c>
    </row>
    <row r="4704">
      <c r="A4704" s="1" t="str">
        <f t="shared" si="1"/>
        <v>EN P589 213</v>
      </c>
      <c r="C4704" s="1" t="str">
        <f t="shared" si="2"/>
        <v>PT P589</v>
      </c>
      <c r="E4704" s="1" t="str">
        <f>IFERROR(__xludf.DUMMYFUNCTION("SPLIT(A:A,"" "",TRUE,TRUE)"),"EN")</f>
        <v>EN</v>
      </c>
      <c r="F4704" s="1" t="str">
        <f>IFERROR(__xludf.DUMMYFUNCTION("""COMPUTED_VALUE"""),"P589")</f>
        <v>P589</v>
      </c>
      <c r="G4704" s="1">
        <f>IFERROR(__xludf.DUMMYFUNCTION("""COMPUTED_VALUE"""),213.0)</f>
        <v>213</v>
      </c>
    </row>
    <row r="4705">
      <c r="A4705" s="1" t="str">
        <f t="shared" si="1"/>
        <v>EN P4046 64</v>
      </c>
      <c r="C4705" s="1" t="str">
        <f t="shared" si="2"/>
        <v>PT P4046</v>
      </c>
      <c r="E4705" s="1" t="str">
        <f>IFERROR(__xludf.DUMMYFUNCTION("SPLIT(A:A,"" "",TRUE,TRUE)"),"EN")</f>
        <v>EN</v>
      </c>
      <c r="F4705" s="1" t="str">
        <f>IFERROR(__xludf.DUMMYFUNCTION("""COMPUTED_VALUE"""),"P4046")</f>
        <v>P4046</v>
      </c>
      <c r="G4705" s="1">
        <f>IFERROR(__xludf.DUMMYFUNCTION("""COMPUTED_VALUE"""),64.0)</f>
        <v>64</v>
      </c>
    </row>
    <row r="4706">
      <c r="A4706" s="1" t="str">
        <f t="shared" si="1"/>
        <v>EN P2974 319</v>
      </c>
      <c r="C4706" s="1" t="str">
        <f t="shared" si="2"/>
        <v>PT P2974</v>
      </c>
      <c r="E4706" s="1" t="str">
        <f>IFERROR(__xludf.DUMMYFUNCTION("SPLIT(A:A,"" "",TRUE,TRUE)"),"EN")</f>
        <v>EN</v>
      </c>
      <c r="F4706" s="1" t="str">
        <f>IFERROR(__xludf.DUMMYFUNCTION("""COMPUTED_VALUE"""),"P2974")</f>
        <v>P2974</v>
      </c>
      <c r="G4706" s="1">
        <f>IFERROR(__xludf.DUMMYFUNCTION("""COMPUTED_VALUE"""),319.0)</f>
        <v>319</v>
      </c>
    </row>
    <row r="4707">
      <c r="A4707" s="1" t="str">
        <f t="shared" si="1"/>
        <v>EN P478 358</v>
      </c>
      <c r="C4707" s="1" t="str">
        <f t="shared" si="2"/>
        <v>PT P478</v>
      </c>
      <c r="E4707" s="1" t="str">
        <f>IFERROR(__xludf.DUMMYFUNCTION("SPLIT(A:A,"" "",TRUE,TRUE)"),"EN")</f>
        <v>EN</v>
      </c>
      <c r="F4707" s="1" t="str">
        <f>IFERROR(__xludf.DUMMYFUNCTION("""COMPUTED_VALUE"""),"P478")</f>
        <v>P478</v>
      </c>
      <c r="G4707" s="1">
        <f>IFERROR(__xludf.DUMMYFUNCTION("""COMPUTED_VALUE"""),358.0)</f>
        <v>358</v>
      </c>
    </row>
    <row r="4708">
      <c r="A4708" s="1" t="str">
        <f t="shared" si="1"/>
        <v>EN P1956 397</v>
      </c>
      <c r="C4708" s="1" t="str">
        <f t="shared" si="2"/>
        <v>PT P1956</v>
      </c>
      <c r="E4708" s="1" t="str">
        <f>IFERROR(__xludf.DUMMYFUNCTION("SPLIT(A:A,"" "",TRUE,TRUE)"),"EN")</f>
        <v>EN</v>
      </c>
      <c r="F4708" s="1" t="str">
        <f>IFERROR(__xludf.DUMMYFUNCTION("""COMPUTED_VALUE"""),"P1956")</f>
        <v>P1956</v>
      </c>
      <c r="G4708" s="1">
        <f>IFERROR(__xludf.DUMMYFUNCTION("""COMPUTED_VALUE"""),397.0)</f>
        <v>397</v>
      </c>
    </row>
    <row r="4709">
      <c r="A4709" s="1" t="str">
        <f t="shared" si="1"/>
        <v>EN P395 93</v>
      </c>
      <c r="C4709" s="1" t="str">
        <f t="shared" si="2"/>
        <v>PT P395</v>
      </c>
      <c r="E4709" s="1" t="str">
        <f>IFERROR(__xludf.DUMMYFUNCTION("SPLIT(A:A,"" "",TRUE,TRUE)"),"EN")</f>
        <v>EN</v>
      </c>
      <c r="F4709" s="1" t="str">
        <f>IFERROR(__xludf.DUMMYFUNCTION("""COMPUTED_VALUE"""),"P395")</f>
        <v>P395</v>
      </c>
      <c r="G4709" s="1">
        <f>IFERROR(__xludf.DUMMYFUNCTION("""COMPUTED_VALUE"""),93.0)</f>
        <v>93</v>
      </c>
    </row>
    <row r="4710">
      <c r="A4710" s="1" t="str">
        <f t="shared" si="1"/>
        <v>EN P1590 220</v>
      </c>
      <c r="C4710" s="1" t="str">
        <f t="shared" si="2"/>
        <v>PT P1590</v>
      </c>
      <c r="E4710" s="1" t="str">
        <f>IFERROR(__xludf.DUMMYFUNCTION("SPLIT(A:A,"" "",TRUE,TRUE)"),"EN")</f>
        <v>EN</v>
      </c>
      <c r="F4710" s="1" t="str">
        <f>IFERROR(__xludf.DUMMYFUNCTION("""COMPUTED_VALUE"""),"P1590")</f>
        <v>P1590</v>
      </c>
      <c r="G4710" s="1">
        <f>IFERROR(__xludf.DUMMYFUNCTION("""COMPUTED_VALUE"""),220.0)</f>
        <v>220</v>
      </c>
    </row>
    <row r="4711">
      <c r="A4711" s="1" t="str">
        <f t="shared" si="1"/>
        <v>EN P5248 339</v>
      </c>
      <c r="C4711" s="1" t="str">
        <f t="shared" si="2"/>
        <v>PT P5248</v>
      </c>
      <c r="E4711" s="1" t="str">
        <f>IFERROR(__xludf.DUMMYFUNCTION("SPLIT(A:A,"" "",TRUE,TRUE)"),"EN")</f>
        <v>EN</v>
      </c>
      <c r="F4711" s="1" t="str">
        <f>IFERROR(__xludf.DUMMYFUNCTION("""COMPUTED_VALUE"""),"P5248")</f>
        <v>P5248</v>
      </c>
      <c r="G4711" s="1">
        <f>IFERROR(__xludf.DUMMYFUNCTION("""COMPUTED_VALUE"""),339.0)</f>
        <v>339</v>
      </c>
    </row>
    <row r="4712">
      <c r="A4712" s="1" t="str">
        <f t="shared" si="1"/>
        <v>EN P3739 86</v>
      </c>
      <c r="C4712" s="1" t="str">
        <f t="shared" si="2"/>
        <v>PT P3739</v>
      </c>
      <c r="E4712" s="1" t="str">
        <f>IFERROR(__xludf.DUMMYFUNCTION("SPLIT(A:A,"" "",TRUE,TRUE)"),"EN")</f>
        <v>EN</v>
      </c>
      <c r="F4712" s="1" t="str">
        <f>IFERROR(__xludf.DUMMYFUNCTION("""COMPUTED_VALUE"""),"P3739")</f>
        <v>P3739</v>
      </c>
      <c r="G4712" s="1">
        <f>IFERROR(__xludf.DUMMYFUNCTION("""COMPUTED_VALUE"""),86.0)</f>
        <v>86</v>
      </c>
    </row>
    <row r="4713">
      <c r="A4713" s="1" t="str">
        <f t="shared" si="1"/>
        <v>EN P1979 157</v>
      </c>
      <c r="C4713" s="1" t="str">
        <f t="shared" si="2"/>
        <v>PT P1979</v>
      </c>
      <c r="E4713" s="1" t="str">
        <f>IFERROR(__xludf.DUMMYFUNCTION("SPLIT(A:A,"" "",TRUE,TRUE)"),"EN")</f>
        <v>EN</v>
      </c>
      <c r="F4713" s="1" t="str">
        <f>IFERROR(__xludf.DUMMYFUNCTION("""COMPUTED_VALUE"""),"P1979")</f>
        <v>P1979</v>
      </c>
      <c r="G4713" s="1">
        <f>IFERROR(__xludf.DUMMYFUNCTION("""COMPUTED_VALUE"""),157.0)</f>
        <v>157</v>
      </c>
    </row>
    <row r="4714">
      <c r="A4714" s="1" t="str">
        <f t="shared" si="1"/>
        <v>EN P5124 156</v>
      </c>
      <c r="C4714" s="1" t="str">
        <f t="shared" si="2"/>
        <v>PT P5124</v>
      </c>
      <c r="E4714" s="1" t="str">
        <f>IFERROR(__xludf.DUMMYFUNCTION("SPLIT(A:A,"" "",TRUE,TRUE)"),"EN")</f>
        <v>EN</v>
      </c>
      <c r="F4714" s="1" t="str">
        <f>IFERROR(__xludf.DUMMYFUNCTION("""COMPUTED_VALUE"""),"P5124")</f>
        <v>P5124</v>
      </c>
      <c r="G4714" s="1">
        <f>IFERROR(__xludf.DUMMYFUNCTION("""COMPUTED_VALUE"""),156.0)</f>
        <v>156</v>
      </c>
    </row>
    <row r="4715">
      <c r="A4715" s="1" t="str">
        <f t="shared" si="1"/>
        <v>EN P760 313</v>
      </c>
      <c r="C4715" s="1" t="str">
        <f t="shared" si="2"/>
        <v>PT P760</v>
      </c>
      <c r="E4715" s="1" t="str">
        <f>IFERROR(__xludf.DUMMYFUNCTION("SPLIT(A:A,"" "",TRUE,TRUE)"),"EN")</f>
        <v>EN</v>
      </c>
      <c r="F4715" s="1" t="str">
        <f>IFERROR(__xludf.DUMMYFUNCTION("""COMPUTED_VALUE"""),"P760")</f>
        <v>P760</v>
      </c>
      <c r="G4715" s="1">
        <f>IFERROR(__xludf.DUMMYFUNCTION("""COMPUTED_VALUE"""),313.0)</f>
        <v>313</v>
      </c>
    </row>
    <row r="4716">
      <c r="A4716" s="1" t="str">
        <f t="shared" si="1"/>
        <v>EN P5505 229</v>
      </c>
      <c r="C4716" s="1" t="str">
        <f t="shared" si="2"/>
        <v>PT P5505</v>
      </c>
      <c r="E4716" s="1" t="str">
        <f>IFERROR(__xludf.DUMMYFUNCTION("SPLIT(A:A,"" "",TRUE,TRUE)"),"EN")</f>
        <v>EN</v>
      </c>
      <c r="F4716" s="1" t="str">
        <f>IFERROR(__xludf.DUMMYFUNCTION("""COMPUTED_VALUE"""),"P5505")</f>
        <v>P5505</v>
      </c>
      <c r="G4716" s="1">
        <f>IFERROR(__xludf.DUMMYFUNCTION("""COMPUTED_VALUE"""),229.0)</f>
        <v>229</v>
      </c>
    </row>
    <row r="4717">
      <c r="A4717" s="1" t="str">
        <f t="shared" si="1"/>
        <v>EN P5293 2</v>
      </c>
      <c r="C4717" s="1" t="str">
        <f t="shared" si="2"/>
        <v>PT P5293</v>
      </c>
      <c r="E4717" s="1" t="str">
        <f>IFERROR(__xludf.DUMMYFUNCTION("SPLIT(A:A,"" "",TRUE,TRUE)"),"EN")</f>
        <v>EN</v>
      </c>
      <c r="F4717" s="1" t="str">
        <f>IFERROR(__xludf.DUMMYFUNCTION("""COMPUTED_VALUE"""),"P5293")</f>
        <v>P5293</v>
      </c>
      <c r="G4717" s="1">
        <f>IFERROR(__xludf.DUMMYFUNCTION("""COMPUTED_VALUE"""),2.0)</f>
        <v>2</v>
      </c>
    </row>
    <row r="4718">
      <c r="A4718" s="1" t="str">
        <f t="shared" si="1"/>
        <v>EN P5257 278</v>
      </c>
      <c r="C4718" s="1" t="str">
        <f t="shared" si="2"/>
        <v>PT P5257</v>
      </c>
      <c r="E4718" s="1" t="str">
        <f>IFERROR(__xludf.DUMMYFUNCTION("SPLIT(A:A,"" "",TRUE,TRUE)"),"EN")</f>
        <v>EN</v>
      </c>
      <c r="F4718" s="1" t="str">
        <f>IFERROR(__xludf.DUMMYFUNCTION("""COMPUTED_VALUE"""),"P5257")</f>
        <v>P5257</v>
      </c>
      <c r="G4718" s="1">
        <f>IFERROR(__xludf.DUMMYFUNCTION("""COMPUTED_VALUE"""),278.0)</f>
        <v>278</v>
      </c>
    </row>
    <row r="4719">
      <c r="A4719" s="1" t="str">
        <f t="shared" si="1"/>
        <v>EN P3580 63</v>
      </c>
      <c r="C4719" s="1" t="str">
        <f t="shared" si="2"/>
        <v>PT P3580</v>
      </c>
      <c r="E4719" s="1" t="str">
        <f>IFERROR(__xludf.DUMMYFUNCTION("SPLIT(A:A,"" "",TRUE,TRUE)"),"EN")</f>
        <v>EN</v>
      </c>
      <c r="F4719" s="1" t="str">
        <f>IFERROR(__xludf.DUMMYFUNCTION("""COMPUTED_VALUE"""),"P3580")</f>
        <v>P3580</v>
      </c>
      <c r="G4719" s="1">
        <f>IFERROR(__xludf.DUMMYFUNCTION("""COMPUTED_VALUE"""),63.0)</f>
        <v>63</v>
      </c>
    </row>
    <row r="4720">
      <c r="A4720" s="1" t="str">
        <f t="shared" si="1"/>
        <v>EN P5903 215</v>
      </c>
      <c r="C4720" s="1" t="str">
        <f t="shared" si="2"/>
        <v>PT P5903</v>
      </c>
      <c r="E4720" s="1" t="str">
        <f>IFERROR(__xludf.DUMMYFUNCTION("SPLIT(A:A,"" "",TRUE,TRUE)"),"EN")</f>
        <v>EN</v>
      </c>
      <c r="F4720" s="1" t="str">
        <f>IFERROR(__xludf.DUMMYFUNCTION("""COMPUTED_VALUE"""),"P5903")</f>
        <v>P5903</v>
      </c>
      <c r="G4720" s="1">
        <f>IFERROR(__xludf.DUMMYFUNCTION("""COMPUTED_VALUE"""),215.0)</f>
        <v>215</v>
      </c>
    </row>
    <row r="4721">
      <c r="A4721" s="1" t="str">
        <f t="shared" si="1"/>
        <v>EN P5003 377</v>
      </c>
      <c r="C4721" s="1" t="str">
        <f t="shared" si="2"/>
        <v>PT P5003</v>
      </c>
      <c r="E4721" s="1" t="str">
        <f>IFERROR(__xludf.DUMMYFUNCTION("SPLIT(A:A,"" "",TRUE,TRUE)"),"EN")</f>
        <v>EN</v>
      </c>
      <c r="F4721" s="1" t="str">
        <f>IFERROR(__xludf.DUMMYFUNCTION("""COMPUTED_VALUE"""),"P5003")</f>
        <v>P5003</v>
      </c>
      <c r="G4721" s="1">
        <f>IFERROR(__xludf.DUMMYFUNCTION("""COMPUTED_VALUE"""),377.0)</f>
        <v>377</v>
      </c>
    </row>
    <row r="4722">
      <c r="A4722" s="1" t="str">
        <f t="shared" si="1"/>
        <v>EN P1073 84</v>
      </c>
      <c r="C4722" s="1" t="str">
        <f t="shared" si="2"/>
        <v>PT P1073</v>
      </c>
      <c r="E4722" s="1" t="str">
        <f>IFERROR(__xludf.DUMMYFUNCTION("SPLIT(A:A,"" "",TRUE,TRUE)"),"EN")</f>
        <v>EN</v>
      </c>
      <c r="F4722" s="1" t="str">
        <f>IFERROR(__xludf.DUMMYFUNCTION("""COMPUTED_VALUE"""),"P1073")</f>
        <v>P1073</v>
      </c>
      <c r="G4722" s="1">
        <f>IFERROR(__xludf.DUMMYFUNCTION("""COMPUTED_VALUE"""),84.0)</f>
        <v>84</v>
      </c>
    </row>
    <row r="4723">
      <c r="A4723" s="1" t="str">
        <f t="shared" si="1"/>
        <v>EN P5035 131</v>
      </c>
      <c r="C4723" s="1" t="str">
        <f t="shared" si="2"/>
        <v>PT P5035</v>
      </c>
      <c r="E4723" s="1" t="str">
        <f>IFERROR(__xludf.DUMMYFUNCTION("SPLIT(A:A,"" "",TRUE,TRUE)"),"EN")</f>
        <v>EN</v>
      </c>
      <c r="F4723" s="1" t="str">
        <f>IFERROR(__xludf.DUMMYFUNCTION("""COMPUTED_VALUE"""),"P5035")</f>
        <v>P5035</v>
      </c>
      <c r="G4723" s="1">
        <f>IFERROR(__xludf.DUMMYFUNCTION("""COMPUTED_VALUE"""),131.0)</f>
        <v>131</v>
      </c>
    </row>
    <row r="4724">
      <c r="A4724" s="1" t="str">
        <f t="shared" si="1"/>
        <v>EN P2018 42</v>
      </c>
      <c r="C4724" s="1" t="str">
        <f t="shared" si="2"/>
        <v>PT P2018</v>
      </c>
      <c r="E4724" s="1" t="str">
        <f>IFERROR(__xludf.DUMMYFUNCTION("SPLIT(A:A,"" "",TRUE,TRUE)"),"EN")</f>
        <v>EN</v>
      </c>
      <c r="F4724" s="1" t="str">
        <f>IFERROR(__xludf.DUMMYFUNCTION("""COMPUTED_VALUE"""),"P2018")</f>
        <v>P2018</v>
      </c>
      <c r="G4724" s="1">
        <f>IFERROR(__xludf.DUMMYFUNCTION("""COMPUTED_VALUE"""),42.0)</f>
        <v>42</v>
      </c>
    </row>
    <row r="4725">
      <c r="A4725" s="1" t="str">
        <f t="shared" si="1"/>
        <v>EN P156 238</v>
      </c>
      <c r="C4725" s="1" t="str">
        <f t="shared" si="2"/>
        <v>PT P156</v>
      </c>
      <c r="E4725" s="1" t="str">
        <f>IFERROR(__xludf.DUMMYFUNCTION("SPLIT(A:A,"" "",TRUE,TRUE)"),"EN")</f>
        <v>EN</v>
      </c>
      <c r="F4725" s="1" t="str">
        <f>IFERROR(__xludf.DUMMYFUNCTION("""COMPUTED_VALUE"""),"P156")</f>
        <v>P156</v>
      </c>
      <c r="G4725" s="1">
        <f>IFERROR(__xludf.DUMMYFUNCTION("""COMPUTED_VALUE"""),238.0)</f>
        <v>238</v>
      </c>
    </row>
    <row r="4726">
      <c r="A4726" s="1" t="str">
        <f t="shared" si="1"/>
        <v>EN P5113 275</v>
      </c>
      <c r="C4726" s="1" t="str">
        <f t="shared" si="2"/>
        <v>PT P5113</v>
      </c>
      <c r="E4726" s="1" t="str">
        <f>IFERROR(__xludf.DUMMYFUNCTION("SPLIT(A:A,"" "",TRUE,TRUE)"),"EN")</f>
        <v>EN</v>
      </c>
      <c r="F4726" s="1" t="str">
        <f>IFERROR(__xludf.DUMMYFUNCTION("""COMPUTED_VALUE"""),"P5113")</f>
        <v>P5113</v>
      </c>
      <c r="G4726" s="1">
        <f>IFERROR(__xludf.DUMMYFUNCTION("""COMPUTED_VALUE"""),275.0)</f>
        <v>275</v>
      </c>
    </row>
    <row r="4727">
      <c r="A4727" s="1" t="str">
        <f t="shared" si="1"/>
        <v>EN P4440 240</v>
      </c>
      <c r="C4727" s="1" t="str">
        <f t="shared" si="2"/>
        <v>PT P4440</v>
      </c>
      <c r="E4727" s="1" t="str">
        <f>IFERROR(__xludf.DUMMYFUNCTION("SPLIT(A:A,"" "",TRUE,TRUE)"),"EN")</f>
        <v>EN</v>
      </c>
      <c r="F4727" s="1" t="str">
        <f>IFERROR(__xludf.DUMMYFUNCTION("""COMPUTED_VALUE"""),"P4440")</f>
        <v>P4440</v>
      </c>
      <c r="G4727" s="1">
        <f>IFERROR(__xludf.DUMMYFUNCTION("""COMPUTED_VALUE"""),240.0)</f>
        <v>240</v>
      </c>
    </row>
    <row r="4728">
      <c r="A4728" s="1" t="str">
        <f t="shared" si="1"/>
        <v>EN P782 364</v>
      </c>
      <c r="C4728" s="1" t="str">
        <f t="shared" si="2"/>
        <v>PT P782</v>
      </c>
      <c r="E4728" s="1" t="str">
        <f>IFERROR(__xludf.DUMMYFUNCTION("SPLIT(A:A,"" "",TRUE,TRUE)"),"EN")</f>
        <v>EN</v>
      </c>
      <c r="F4728" s="1" t="str">
        <f>IFERROR(__xludf.DUMMYFUNCTION("""COMPUTED_VALUE"""),"P782")</f>
        <v>P782</v>
      </c>
      <c r="G4728" s="1">
        <f>IFERROR(__xludf.DUMMYFUNCTION("""COMPUTED_VALUE"""),364.0)</f>
        <v>364</v>
      </c>
    </row>
    <row r="4729">
      <c r="A4729" s="1" t="str">
        <f t="shared" si="1"/>
        <v>EN P5909 287</v>
      </c>
      <c r="C4729" s="1" t="str">
        <f t="shared" si="2"/>
        <v>PT P5909</v>
      </c>
      <c r="E4729" s="1" t="str">
        <f>IFERROR(__xludf.DUMMYFUNCTION("SPLIT(A:A,"" "",TRUE,TRUE)"),"EN")</f>
        <v>EN</v>
      </c>
      <c r="F4729" s="1" t="str">
        <f>IFERROR(__xludf.DUMMYFUNCTION("""COMPUTED_VALUE"""),"P5909")</f>
        <v>P5909</v>
      </c>
      <c r="G4729" s="1">
        <f>IFERROR(__xludf.DUMMYFUNCTION("""COMPUTED_VALUE"""),287.0)</f>
        <v>287</v>
      </c>
    </row>
    <row r="4730">
      <c r="A4730" s="1" t="str">
        <f t="shared" si="1"/>
        <v>EN P1987 23</v>
      </c>
      <c r="C4730" s="1" t="str">
        <f t="shared" si="2"/>
        <v>PT P1987</v>
      </c>
      <c r="E4730" s="1" t="str">
        <f>IFERROR(__xludf.DUMMYFUNCTION("SPLIT(A:A,"" "",TRUE,TRUE)"),"EN")</f>
        <v>EN</v>
      </c>
      <c r="F4730" s="1" t="str">
        <f>IFERROR(__xludf.DUMMYFUNCTION("""COMPUTED_VALUE"""),"P1987")</f>
        <v>P1987</v>
      </c>
      <c r="G4730" s="1">
        <f>IFERROR(__xludf.DUMMYFUNCTION("""COMPUTED_VALUE"""),23.0)</f>
        <v>23</v>
      </c>
    </row>
    <row r="4731">
      <c r="A4731" s="1" t="str">
        <f t="shared" si="1"/>
        <v>EN P4995 174</v>
      </c>
      <c r="C4731" s="1" t="str">
        <f t="shared" si="2"/>
        <v>PT P4995</v>
      </c>
      <c r="E4731" s="1" t="str">
        <f>IFERROR(__xludf.DUMMYFUNCTION("SPLIT(A:A,"" "",TRUE,TRUE)"),"EN")</f>
        <v>EN</v>
      </c>
      <c r="F4731" s="1" t="str">
        <f>IFERROR(__xludf.DUMMYFUNCTION("""COMPUTED_VALUE"""),"P4995")</f>
        <v>P4995</v>
      </c>
      <c r="G4731" s="1">
        <f>IFERROR(__xludf.DUMMYFUNCTION("""COMPUTED_VALUE"""),174.0)</f>
        <v>174</v>
      </c>
    </row>
    <row r="4732">
      <c r="A4732" s="1" t="str">
        <f t="shared" si="1"/>
        <v>EN P1797 132</v>
      </c>
      <c r="C4732" s="1" t="str">
        <f t="shared" si="2"/>
        <v>PT P1797</v>
      </c>
      <c r="E4732" s="1" t="str">
        <f>IFERROR(__xludf.DUMMYFUNCTION("SPLIT(A:A,"" "",TRUE,TRUE)"),"EN")</f>
        <v>EN</v>
      </c>
      <c r="F4732" s="1" t="str">
        <f>IFERROR(__xludf.DUMMYFUNCTION("""COMPUTED_VALUE"""),"P1797")</f>
        <v>P1797</v>
      </c>
      <c r="G4732" s="1">
        <f>IFERROR(__xludf.DUMMYFUNCTION("""COMPUTED_VALUE"""),132.0)</f>
        <v>132</v>
      </c>
    </row>
    <row r="4733">
      <c r="A4733" s="1" t="str">
        <f t="shared" si="1"/>
        <v>EN P3469 166</v>
      </c>
      <c r="C4733" s="1" t="str">
        <f t="shared" si="2"/>
        <v>PT P3469</v>
      </c>
      <c r="E4733" s="1" t="str">
        <f>IFERROR(__xludf.DUMMYFUNCTION("SPLIT(A:A,"" "",TRUE,TRUE)"),"EN")</f>
        <v>EN</v>
      </c>
      <c r="F4733" s="1" t="str">
        <f>IFERROR(__xludf.DUMMYFUNCTION("""COMPUTED_VALUE"""),"P3469")</f>
        <v>P3469</v>
      </c>
      <c r="G4733" s="1">
        <f>IFERROR(__xludf.DUMMYFUNCTION("""COMPUTED_VALUE"""),166.0)</f>
        <v>166</v>
      </c>
    </row>
    <row r="4734">
      <c r="A4734" s="1" t="str">
        <f t="shared" si="1"/>
        <v>EN P5611 234</v>
      </c>
      <c r="C4734" s="1" t="str">
        <f t="shared" si="2"/>
        <v>PT P5611</v>
      </c>
      <c r="E4734" s="1" t="str">
        <f>IFERROR(__xludf.DUMMYFUNCTION("SPLIT(A:A,"" "",TRUE,TRUE)"),"EN")</f>
        <v>EN</v>
      </c>
      <c r="F4734" s="1" t="str">
        <f>IFERROR(__xludf.DUMMYFUNCTION("""COMPUTED_VALUE"""),"P5611")</f>
        <v>P5611</v>
      </c>
      <c r="G4734" s="1">
        <f>IFERROR(__xludf.DUMMYFUNCTION("""COMPUTED_VALUE"""),234.0)</f>
        <v>234</v>
      </c>
    </row>
    <row r="4735">
      <c r="A4735" s="1" t="str">
        <f t="shared" si="1"/>
        <v>EN P1823 149</v>
      </c>
      <c r="C4735" s="1" t="str">
        <f t="shared" si="2"/>
        <v>PT P1823</v>
      </c>
      <c r="E4735" s="1" t="str">
        <f>IFERROR(__xludf.DUMMYFUNCTION("SPLIT(A:A,"" "",TRUE,TRUE)"),"EN")</f>
        <v>EN</v>
      </c>
      <c r="F4735" s="1" t="str">
        <f>IFERROR(__xludf.DUMMYFUNCTION("""COMPUTED_VALUE"""),"P1823")</f>
        <v>P1823</v>
      </c>
      <c r="G4735" s="1">
        <f>IFERROR(__xludf.DUMMYFUNCTION("""COMPUTED_VALUE"""),149.0)</f>
        <v>149</v>
      </c>
    </row>
    <row r="4736">
      <c r="A4736" s="1" t="str">
        <f t="shared" si="1"/>
        <v>EN P2387 52</v>
      </c>
      <c r="C4736" s="1" t="str">
        <f t="shared" si="2"/>
        <v>PT P2387</v>
      </c>
      <c r="E4736" s="1" t="str">
        <f>IFERROR(__xludf.DUMMYFUNCTION("SPLIT(A:A,"" "",TRUE,TRUE)"),"EN")</f>
        <v>EN</v>
      </c>
      <c r="F4736" s="1" t="str">
        <f>IFERROR(__xludf.DUMMYFUNCTION("""COMPUTED_VALUE"""),"P2387")</f>
        <v>P2387</v>
      </c>
      <c r="G4736" s="1">
        <f>IFERROR(__xludf.DUMMYFUNCTION("""COMPUTED_VALUE"""),52.0)</f>
        <v>52</v>
      </c>
    </row>
    <row r="4737">
      <c r="A4737" s="1" t="str">
        <f t="shared" si="1"/>
        <v>EN P2466 377</v>
      </c>
      <c r="C4737" s="1" t="str">
        <f t="shared" si="2"/>
        <v>PT P2466</v>
      </c>
      <c r="E4737" s="1" t="str">
        <f>IFERROR(__xludf.DUMMYFUNCTION("SPLIT(A:A,"" "",TRUE,TRUE)"),"EN")</f>
        <v>EN</v>
      </c>
      <c r="F4737" s="1" t="str">
        <f>IFERROR(__xludf.DUMMYFUNCTION("""COMPUTED_VALUE"""),"P2466")</f>
        <v>P2466</v>
      </c>
      <c r="G4737" s="1">
        <f>IFERROR(__xludf.DUMMYFUNCTION("""COMPUTED_VALUE"""),377.0)</f>
        <v>377</v>
      </c>
    </row>
    <row r="4738">
      <c r="A4738" s="1" t="str">
        <f t="shared" si="1"/>
        <v>EN P2656 292</v>
      </c>
      <c r="C4738" s="1" t="str">
        <f t="shared" si="2"/>
        <v>PT P2656</v>
      </c>
      <c r="E4738" s="1" t="str">
        <f>IFERROR(__xludf.DUMMYFUNCTION("SPLIT(A:A,"" "",TRUE,TRUE)"),"EN")</f>
        <v>EN</v>
      </c>
      <c r="F4738" s="1" t="str">
        <f>IFERROR(__xludf.DUMMYFUNCTION("""COMPUTED_VALUE"""),"P2656")</f>
        <v>P2656</v>
      </c>
      <c r="G4738" s="1">
        <f>IFERROR(__xludf.DUMMYFUNCTION("""COMPUTED_VALUE"""),292.0)</f>
        <v>292</v>
      </c>
    </row>
    <row r="4739">
      <c r="A4739" s="1" t="str">
        <f t="shared" si="1"/>
        <v>EN P5109 173</v>
      </c>
      <c r="C4739" s="1" t="str">
        <f t="shared" si="2"/>
        <v>PT P5109</v>
      </c>
      <c r="E4739" s="1" t="str">
        <f>IFERROR(__xludf.DUMMYFUNCTION("SPLIT(A:A,"" "",TRUE,TRUE)"),"EN")</f>
        <v>EN</v>
      </c>
      <c r="F4739" s="1" t="str">
        <f>IFERROR(__xludf.DUMMYFUNCTION("""COMPUTED_VALUE"""),"P5109")</f>
        <v>P5109</v>
      </c>
      <c r="G4739" s="1">
        <f>IFERROR(__xludf.DUMMYFUNCTION("""COMPUTED_VALUE"""),173.0)</f>
        <v>173</v>
      </c>
    </row>
    <row r="4740">
      <c r="A4740" s="1" t="str">
        <f t="shared" si="1"/>
        <v>EN P5224 199</v>
      </c>
      <c r="C4740" s="1" t="str">
        <f t="shared" si="2"/>
        <v>PT P5224</v>
      </c>
      <c r="E4740" s="1" t="str">
        <f>IFERROR(__xludf.DUMMYFUNCTION("SPLIT(A:A,"" "",TRUE,TRUE)"),"EN")</f>
        <v>EN</v>
      </c>
      <c r="F4740" s="1" t="str">
        <f>IFERROR(__xludf.DUMMYFUNCTION("""COMPUTED_VALUE"""),"P5224")</f>
        <v>P5224</v>
      </c>
      <c r="G4740" s="1">
        <f>IFERROR(__xludf.DUMMYFUNCTION("""COMPUTED_VALUE"""),199.0)</f>
        <v>199</v>
      </c>
    </row>
    <row r="4741">
      <c r="A4741" s="1" t="str">
        <f t="shared" si="1"/>
        <v>EN P1466 68</v>
      </c>
      <c r="C4741" s="1" t="str">
        <f t="shared" si="2"/>
        <v>PT P1466</v>
      </c>
      <c r="E4741" s="1" t="str">
        <f>IFERROR(__xludf.DUMMYFUNCTION("SPLIT(A:A,"" "",TRUE,TRUE)"),"EN")</f>
        <v>EN</v>
      </c>
      <c r="F4741" s="1" t="str">
        <f>IFERROR(__xludf.DUMMYFUNCTION("""COMPUTED_VALUE"""),"P1466")</f>
        <v>P1466</v>
      </c>
      <c r="G4741" s="1">
        <f>IFERROR(__xludf.DUMMYFUNCTION("""COMPUTED_VALUE"""),68.0)</f>
        <v>68</v>
      </c>
    </row>
    <row r="4742">
      <c r="A4742" s="1" t="str">
        <f t="shared" si="1"/>
        <v>EN P3313 246</v>
      </c>
      <c r="C4742" s="1" t="str">
        <f t="shared" si="2"/>
        <v>PT P3313</v>
      </c>
      <c r="E4742" s="1" t="str">
        <f>IFERROR(__xludf.DUMMYFUNCTION("SPLIT(A:A,"" "",TRUE,TRUE)"),"EN")</f>
        <v>EN</v>
      </c>
      <c r="F4742" s="1" t="str">
        <f>IFERROR(__xludf.DUMMYFUNCTION("""COMPUTED_VALUE"""),"P3313")</f>
        <v>P3313</v>
      </c>
      <c r="G4742" s="1">
        <f>IFERROR(__xludf.DUMMYFUNCTION("""COMPUTED_VALUE"""),246.0)</f>
        <v>246</v>
      </c>
    </row>
    <row r="4743">
      <c r="A4743" s="1" t="str">
        <f t="shared" si="1"/>
        <v>EN P4788 375</v>
      </c>
      <c r="C4743" s="1" t="str">
        <f t="shared" si="2"/>
        <v>PT P4788</v>
      </c>
      <c r="E4743" s="1" t="str">
        <f>IFERROR(__xludf.DUMMYFUNCTION("SPLIT(A:A,"" "",TRUE,TRUE)"),"EN")</f>
        <v>EN</v>
      </c>
      <c r="F4743" s="1" t="str">
        <f>IFERROR(__xludf.DUMMYFUNCTION("""COMPUTED_VALUE"""),"P4788")</f>
        <v>P4788</v>
      </c>
      <c r="G4743" s="1">
        <f>IFERROR(__xludf.DUMMYFUNCTION("""COMPUTED_VALUE"""),375.0)</f>
        <v>375</v>
      </c>
    </row>
    <row r="4744">
      <c r="A4744" s="1" t="str">
        <f t="shared" si="1"/>
        <v>EN P4362 202</v>
      </c>
      <c r="C4744" s="1" t="str">
        <f t="shared" si="2"/>
        <v>PT P4362</v>
      </c>
      <c r="E4744" s="1" t="str">
        <f>IFERROR(__xludf.DUMMYFUNCTION("SPLIT(A:A,"" "",TRUE,TRUE)"),"EN")</f>
        <v>EN</v>
      </c>
      <c r="F4744" s="1" t="str">
        <f>IFERROR(__xludf.DUMMYFUNCTION("""COMPUTED_VALUE"""),"P4362")</f>
        <v>P4362</v>
      </c>
      <c r="G4744" s="1">
        <f>IFERROR(__xludf.DUMMYFUNCTION("""COMPUTED_VALUE"""),202.0)</f>
        <v>202</v>
      </c>
    </row>
    <row r="4745">
      <c r="A4745" s="1" t="str">
        <f t="shared" si="1"/>
        <v>EN P5840 347</v>
      </c>
      <c r="C4745" s="1" t="str">
        <f t="shared" si="2"/>
        <v>PT P5840</v>
      </c>
      <c r="E4745" s="1" t="str">
        <f>IFERROR(__xludf.DUMMYFUNCTION("SPLIT(A:A,"" "",TRUE,TRUE)"),"EN")</f>
        <v>EN</v>
      </c>
      <c r="F4745" s="1" t="str">
        <f>IFERROR(__xludf.DUMMYFUNCTION("""COMPUTED_VALUE"""),"P5840")</f>
        <v>P5840</v>
      </c>
      <c r="G4745" s="1">
        <f>IFERROR(__xludf.DUMMYFUNCTION("""COMPUTED_VALUE"""),347.0)</f>
        <v>347</v>
      </c>
    </row>
    <row r="4746">
      <c r="A4746" s="1" t="str">
        <f t="shared" si="1"/>
        <v>EN P1933 123</v>
      </c>
      <c r="C4746" s="1" t="str">
        <f t="shared" si="2"/>
        <v>PT P1933</v>
      </c>
      <c r="E4746" s="1" t="str">
        <f>IFERROR(__xludf.DUMMYFUNCTION("SPLIT(A:A,"" "",TRUE,TRUE)"),"EN")</f>
        <v>EN</v>
      </c>
      <c r="F4746" s="1" t="str">
        <f>IFERROR(__xludf.DUMMYFUNCTION("""COMPUTED_VALUE"""),"P1933")</f>
        <v>P1933</v>
      </c>
      <c r="G4746" s="1">
        <f>IFERROR(__xludf.DUMMYFUNCTION("""COMPUTED_VALUE"""),123.0)</f>
        <v>123</v>
      </c>
    </row>
    <row r="4747">
      <c r="A4747" s="1" t="str">
        <f t="shared" si="1"/>
        <v>EN P765 31</v>
      </c>
      <c r="C4747" s="1" t="str">
        <f t="shared" si="2"/>
        <v>PT P765</v>
      </c>
      <c r="E4747" s="1" t="str">
        <f>IFERROR(__xludf.DUMMYFUNCTION("SPLIT(A:A,"" "",TRUE,TRUE)"),"EN")</f>
        <v>EN</v>
      </c>
      <c r="F4747" s="1" t="str">
        <f>IFERROR(__xludf.DUMMYFUNCTION("""COMPUTED_VALUE"""),"P765")</f>
        <v>P765</v>
      </c>
      <c r="G4747" s="1">
        <f>IFERROR(__xludf.DUMMYFUNCTION("""COMPUTED_VALUE"""),31.0)</f>
        <v>31</v>
      </c>
    </row>
    <row r="4748">
      <c r="A4748" s="1" t="str">
        <f t="shared" si="1"/>
        <v>EN P5019 130</v>
      </c>
      <c r="C4748" s="1" t="str">
        <f t="shared" si="2"/>
        <v>PT P5019</v>
      </c>
      <c r="E4748" s="1" t="str">
        <f>IFERROR(__xludf.DUMMYFUNCTION("SPLIT(A:A,"" "",TRUE,TRUE)"),"EN")</f>
        <v>EN</v>
      </c>
      <c r="F4748" s="1" t="str">
        <f>IFERROR(__xludf.DUMMYFUNCTION("""COMPUTED_VALUE"""),"P5019")</f>
        <v>P5019</v>
      </c>
      <c r="G4748" s="1">
        <f>IFERROR(__xludf.DUMMYFUNCTION("""COMPUTED_VALUE"""),130.0)</f>
        <v>130</v>
      </c>
    </row>
    <row r="4749">
      <c r="A4749" s="1" t="str">
        <f t="shared" si="1"/>
        <v>EN P5686 64</v>
      </c>
      <c r="C4749" s="1" t="str">
        <f t="shared" si="2"/>
        <v>PT P5686</v>
      </c>
      <c r="E4749" s="1" t="str">
        <f>IFERROR(__xludf.DUMMYFUNCTION("SPLIT(A:A,"" "",TRUE,TRUE)"),"EN")</f>
        <v>EN</v>
      </c>
      <c r="F4749" s="1" t="str">
        <f>IFERROR(__xludf.DUMMYFUNCTION("""COMPUTED_VALUE"""),"P5686")</f>
        <v>P5686</v>
      </c>
      <c r="G4749" s="1">
        <f>IFERROR(__xludf.DUMMYFUNCTION("""COMPUTED_VALUE"""),64.0)</f>
        <v>64</v>
      </c>
    </row>
    <row r="4750">
      <c r="A4750" s="1" t="str">
        <f t="shared" si="1"/>
        <v>EN P5653 147</v>
      </c>
      <c r="C4750" s="1" t="str">
        <f t="shared" si="2"/>
        <v>PT P5653</v>
      </c>
      <c r="E4750" s="1" t="str">
        <f>IFERROR(__xludf.DUMMYFUNCTION("SPLIT(A:A,"" "",TRUE,TRUE)"),"EN")</f>
        <v>EN</v>
      </c>
      <c r="F4750" s="1" t="str">
        <f>IFERROR(__xludf.DUMMYFUNCTION("""COMPUTED_VALUE"""),"P5653")</f>
        <v>P5653</v>
      </c>
      <c r="G4750" s="1">
        <f>IFERROR(__xludf.DUMMYFUNCTION("""COMPUTED_VALUE"""),147.0)</f>
        <v>147</v>
      </c>
    </row>
    <row r="4751">
      <c r="A4751" s="1" t="str">
        <f t="shared" si="1"/>
        <v>EN P2111 276</v>
      </c>
      <c r="C4751" s="1" t="str">
        <f t="shared" si="2"/>
        <v>PT P2111</v>
      </c>
      <c r="E4751" s="1" t="str">
        <f>IFERROR(__xludf.DUMMYFUNCTION("SPLIT(A:A,"" "",TRUE,TRUE)"),"EN")</f>
        <v>EN</v>
      </c>
      <c r="F4751" s="1" t="str">
        <f>IFERROR(__xludf.DUMMYFUNCTION("""COMPUTED_VALUE"""),"P2111")</f>
        <v>P2111</v>
      </c>
      <c r="G4751" s="1">
        <f>IFERROR(__xludf.DUMMYFUNCTION("""COMPUTED_VALUE"""),276.0)</f>
        <v>276</v>
      </c>
    </row>
    <row r="4752">
      <c r="A4752" s="1" t="str">
        <f t="shared" si="1"/>
        <v>EN P1937 312</v>
      </c>
      <c r="C4752" s="1" t="str">
        <f t="shared" si="2"/>
        <v>PT P1937</v>
      </c>
      <c r="E4752" s="1" t="str">
        <f>IFERROR(__xludf.DUMMYFUNCTION("SPLIT(A:A,"" "",TRUE,TRUE)"),"EN")</f>
        <v>EN</v>
      </c>
      <c r="F4752" s="1" t="str">
        <f>IFERROR(__xludf.DUMMYFUNCTION("""COMPUTED_VALUE"""),"P1937")</f>
        <v>P1937</v>
      </c>
      <c r="G4752" s="1">
        <f>IFERROR(__xludf.DUMMYFUNCTION("""COMPUTED_VALUE"""),312.0)</f>
        <v>312</v>
      </c>
    </row>
    <row r="4753">
      <c r="A4753" s="1" t="str">
        <f t="shared" si="1"/>
        <v>EN P4038 324</v>
      </c>
      <c r="C4753" s="1" t="str">
        <f t="shared" si="2"/>
        <v>PT P4038</v>
      </c>
      <c r="E4753" s="1" t="str">
        <f>IFERROR(__xludf.DUMMYFUNCTION("SPLIT(A:A,"" "",TRUE,TRUE)"),"EN")</f>
        <v>EN</v>
      </c>
      <c r="F4753" s="1" t="str">
        <f>IFERROR(__xludf.DUMMYFUNCTION("""COMPUTED_VALUE"""),"P4038")</f>
        <v>P4038</v>
      </c>
      <c r="G4753" s="1">
        <f>IFERROR(__xludf.DUMMYFUNCTION("""COMPUTED_VALUE"""),324.0)</f>
        <v>324</v>
      </c>
    </row>
    <row r="4754">
      <c r="A4754" s="1" t="str">
        <f t="shared" si="1"/>
        <v>EN P2579 133</v>
      </c>
      <c r="C4754" s="1" t="str">
        <f t="shared" si="2"/>
        <v>PT P2579</v>
      </c>
      <c r="E4754" s="1" t="str">
        <f>IFERROR(__xludf.DUMMYFUNCTION("SPLIT(A:A,"" "",TRUE,TRUE)"),"EN")</f>
        <v>EN</v>
      </c>
      <c r="F4754" s="1" t="str">
        <f>IFERROR(__xludf.DUMMYFUNCTION("""COMPUTED_VALUE"""),"P2579")</f>
        <v>P2579</v>
      </c>
      <c r="G4754" s="1">
        <f>IFERROR(__xludf.DUMMYFUNCTION("""COMPUTED_VALUE"""),133.0)</f>
        <v>133</v>
      </c>
    </row>
    <row r="4755">
      <c r="A4755" s="1" t="str">
        <f t="shared" si="1"/>
        <v>EN P2192 1</v>
      </c>
      <c r="C4755" s="1" t="str">
        <f t="shared" si="2"/>
        <v>PT P2192</v>
      </c>
      <c r="E4755" s="1" t="str">
        <f>IFERROR(__xludf.DUMMYFUNCTION("SPLIT(A:A,"" "",TRUE,TRUE)"),"EN")</f>
        <v>EN</v>
      </c>
      <c r="F4755" s="1" t="str">
        <f>IFERROR(__xludf.DUMMYFUNCTION("""COMPUTED_VALUE"""),"P2192")</f>
        <v>P2192</v>
      </c>
      <c r="G4755" s="1">
        <f>IFERROR(__xludf.DUMMYFUNCTION("""COMPUTED_VALUE"""),1.0)</f>
        <v>1</v>
      </c>
    </row>
    <row r="4756">
      <c r="A4756" s="1" t="str">
        <f t="shared" si="1"/>
        <v>EN P4656 400</v>
      </c>
      <c r="C4756" s="1" t="str">
        <f t="shared" si="2"/>
        <v>PT P4656</v>
      </c>
      <c r="E4756" s="1" t="str">
        <f>IFERROR(__xludf.DUMMYFUNCTION("SPLIT(A:A,"" "",TRUE,TRUE)"),"EN")</f>
        <v>EN</v>
      </c>
      <c r="F4756" s="1" t="str">
        <f>IFERROR(__xludf.DUMMYFUNCTION("""COMPUTED_VALUE"""),"P4656")</f>
        <v>P4656</v>
      </c>
      <c r="G4756" s="1">
        <f>IFERROR(__xludf.DUMMYFUNCTION("""COMPUTED_VALUE"""),400.0)</f>
        <v>400</v>
      </c>
    </row>
    <row r="4757">
      <c r="A4757" s="1" t="str">
        <f t="shared" si="1"/>
        <v>EN P1048 74</v>
      </c>
      <c r="C4757" s="1" t="str">
        <f t="shared" si="2"/>
        <v>PT P1048</v>
      </c>
      <c r="E4757" s="1" t="str">
        <f>IFERROR(__xludf.DUMMYFUNCTION("SPLIT(A:A,"" "",TRUE,TRUE)"),"EN")</f>
        <v>EN</v>
      </c>
      <c r="F4757" s="1" t="str">
        <f>IFERROR(__xludf.DUMMYFUNCTION("""COMPUTED_VALUE"""),"P1048")</f>
        <v>P1048</v>
      </c>
      <c r="G4757" s="1">
        <f>IFERROR(__xludf.DUMMYFUNCTION("""COMPUTED_VALUE"""),74.0)</f>
        <v>74</v>
      </c>
    </row>
    <row r="4758">
      <c r="A4758" s="1" t="str">
        <f t="shared" si="1"/>
        <v>EN P612 44</v>
      </c>
      <c r="C4758" s="1" t="str">
        <f t="shared" si="2"/>
        <v>PT P612</v>
      </c>
      <c r="E4758" s="1" t="str">
        <f>IFERROR(__xludf.DUMMYFUNCTION("SPLIT(A:A,"" "",TRUE,TRUE)"),"EN")</f>
        <v>EN</v>
      </c>
      <c r="F4758" s="1" t="str">
        <f>IFERROR(__xludf.DUMMYFUNCTION("""COMPUTED_VALUE"""),"P612")</f>
        <v>P612</v>
      </c>
      <c r="G4758" s="1">
        <f>IFERROR(__xludf.DUMMYFUNCTION("""COMPUTED_VALUE"""),44.0)</f>
        <v>44</v>
      </c>
    </row>
    <row r="4759">
      <c r="A4759" s="1" t="str">
        <f t="shared" si="1"/>
        <v>EN P4218 141</v>
      </c>
      <c r="C4759" s="1" t="str">
        <f t="shared" si="2"/>
        <v>PT P4218</v>
      </c>
      <c r="E4759" s="1" t="str">
        <f>IFERROR(__xludf.DUMMYFUNCTION("SPLIT(A:A,"" "",TRUE,TRUE)"),"EN")</f>
        <v>EN</v>
      </c>
      <c r="F4759" s="1" t="str">
        <f>IFERROR(__xludf.DUMMYFUNCTION("""COMPUTED_VALUE"""),"P4218")</f>
        <v>P4218</v>
      </c>
      <c r="G4759" s="1">
        <f>IFERROR(__xludf.DUMMYFUNCTION("""COMPUTED_VALUE"""),141.0)</f>
        <v>141</v>
      </c>
    </row>
    <row r="4760">
      <c r="A4760" s="1" t="str">
        <f t="shared" si="1"/>
        <v>EN P1547 132</v>
      </c>
      <c r="C4760" s="1" t="str">
        <f t="shared" si="2"/>
        <v>PT P1547</v>
      </c>
      <c r="E4760" s="1" t="str">
        <f>IFERROR(__xludf.DUMMYFUNCTION("SPLIT(A:A,"" "",TRUE,TRUE)"),"EN")</f>
        <v>EN</v>
      </c>
      <c r="F4760" s="1" t="str">
        <f>IFERROR(__xludf.DUMMYFUNCTION("""COMPUTED_VALUE"""),"P1547")</f>
        <v>P1547</v>
      </c>
      <c r="G4760" s="1">
        <f>IFERROR(__xludf.DUMMYFUNCTION("""COMPUTED_VALUE"""),132.0)</f>
        <v>132</v>
      </c>
    </row>
    <row r="4761">
      <c r="A4761" s="1" t="str">
        <f t="shared" si="1"/>
        <v>EN P3371 21</v>
      </c>
      <c r="C4761" s="1" t="str">
        <f t="shared" si="2"/>
        <v>PT P3371</v>
      </c>
      <c r="E4761" s="1" t="str">
        <f>IFERROR(__xludf.DUMMYFUNCTION("SPLIT(A:A,"" "",TRUE,TRUE)"),"EN")</f>
        <v>EN</v>
      </c>
      <c r="F4761" s="1" t="str">
        <f>IFERROR(__xludf.DUMMYFUNCTION("""COMPUTED_VALUE"""),"P3371")</f>
        <v>P3371</v>
      </c>
      <c r="G4761" s="1">
        <f>IFERROR(__xludf.DUMMYFUNCTION("""COMPUTED_VALUE"""),21.0)</f>
        <v>21</v>
      </c>
    </row>
    <row r="4762">
      <c r="A4762" s="1" t="str">
        <f t="shared" si="1"/>
        <v>EN P5511 167</v>
      </c>
      <c r="C4762" s="1" t="str">
        <f t="shared" si="2"/>
        <v>PT P5511</v>
      </c>
      <c r="E4762" s="1" t="str">
        <f>IFERROR(__xludf.DUMMYFUNCTION("SPLIT(A:A,"" "",TRUE,TRUE)"),"EN")</f>
        <v>EN</v>
      </c>
      <c r="F4762" s="1" t="str">
        <f>IFERROR(__xludf.DUMMYFUNCTION("""COMPUTED_VALUE"""),"P5511")</f>
        <v>P5511</v>
      </c>
      <c r="G4762" s="1">
        <f>IFERROR(__xludf.DUMMYFUNCTION("""COMPUTED_VALUE"""),167.0)</f>
        <v>167</v>
      </c>
    </row>
    <row r="4763">
      <c r="A4763" s="1" t="str">
        <f t="shared" si="1"/>
        <v>EN P5141 63</v>
      </c>
      <c r="C4763" s="1" t="str">
        <f t="shared" si="2"/>
        <v>PT P5141</v>
      </c>
      <c r="E4763" s="1" t="str">
        <f>IFERROR(__xludf.DUMMYFUNCTION("SPLIT(A:A,"" "",TRUE,TRUE)"),"EN")</f>
        <v>EN</v>
      </c>
      <c r="F4763" s="1" t="str">
        <f>IFERROR(__xludf.DUMMYFUNCTION("""COMPUTED_VALUE"""),"P5141")</f>
        <v>P5141</v>
      </c>
      <c r="G4763" s="1">
        <f>IFERROR(__xludf.DUMMYFUNCTION("""COMPUTED_VALUE"""),63.0)</f>
        <v>63</v>
      </c>
    </row>
    <row r="4764">
      <c r="A4764" s="1" t="str">
        <f t="shared" si="1"/>
        <v>EN P1923 281</v>
      </c>
      <c r="C4764" s="1" t="str">
        <f t="shared" si="2"/>
        <v>PT P1923</v>
      </c>
      <c r="E4764" s="1" t="str">
        <f>IFERROR(__xludf.DUMMYFUNCTION("SPLIT(A:A,"" "",TRUE,TRUE)"),"EN")</f>
        <v>EN</v>
      </c>
      <c r="F4764" s="1" t="str">
        <f>IFERROR(__xludf.DUMMYFUNCTION("""COMPUTED_VALUE"""),"P1923")</f>
        <v>P1923</v>
      </c>
      <c r="G4764" s="1">
        <f>IFERROR(__xludf.DUMMYFUNCTION("""COMPUTED_VALUE"""),281.0)</f>
        <v>281</v>
      </c>
    </row>
    <row r="4765">
      <c r="A4765" s="1" t="str">
        <f t="shared" si="1"/>
        <v>EN P3455 225</v>
      </c>
      <c r="C4765" s="1" t="str">
        <f t="shared" si="2"/>
        <v>PT P3455</v>
      </c>
      <c r="E4765" s="1" t="str">
        <f>IFERROR(__xludf.DUMMYFUNCTION("SPLIT(A:A,"" "",TRUE,TRUE)"),"EN")</f>
        <v>EN</v>
      </c>
      <c r="F4765" s="1" t="str">
        <f>IFERROR(__xludf.DUMMYFUNCTION("""COMPUTED_VALUE"""),"P3455")</f>
        <v>P3455</v>
      </c>
      <c r="G4765" s="1">
        <f>IFERROR(__xludf.DUMMYFUNCTION("""COMPUTED_VALUE"""),225.0)</f>
        <v>225</v>
      </c>
    </row>
    <row r="4766">
      <c r="A4766" s="1" t="str">
        <f t="shared" si="1"/>
        <v>EN P276 315</v>
      </c>
      <c r="C4766" s="1" t="str">
        <f t="shared" si="2"/>
        <v>PT P276</v>
      </c>
      <c r="E4766" s="1" t="str">
        <f>IFERROR(__xludf.DUMMYFUNCTION("SPLIT(A:A,"" "",TRUE,TRUE)"),"EN")</f>
        <v>EN</v>
      </c>
      <c r="F4766" s="1" t="str">
        <f>IFERROR(__xludf.DUMMYFUNCTION("""COMPUTED_VALUE"""),"P276")</f>
        <v>P276</v>
      </c>
      <c r="G4766" s="1">
        <f>IFERROR(__xludf.DUMMYFUNCTION("""COMPUTED_VALUE"""),315.0)</f>
        <v>315</v>
      </c>
    </row>
    <row r="4767">
      <c r="A4767" s="1" t="str">
        <f t="shared" si="1"/>
        <v>EN P3384 232</v>
      </c>
      <c r="C4767" s="1" t="str">
        <f t="shared" si="2"/>
        <v>PT P3384</v>
      </c>
      <c r="E4767" s="1" t="str">
        <f>IFERROR(__xludf.DUMMYFUNCTION("SPLIT(A:A,"" "",TRUE,TRUE)"),"EN")</f>
        <v>EN</v>
      </c>
      <c r="F4767" s="1" t="str">
        <f>IFERROR(__xludf.DUMMYFUNCTION("""COMPUTED_VALUE"""),"P3384")</f>
        <v>P3384</v>
      </c>
      <c r="G4767" s="1">
        <f>IFERROR(__xludf.DUMMYFUNCTION("""COMPUTED_VALUE"""),232.0)</f>
        <v>232</v>
      </c>
    </row>
    <row r="4768">
      <c r="A4768" s="1" t="str">
        <f t="shared" si="1"/>
        <v>EN P3086 58</v>
      </c>
      <c r="C4768" s="1" t="str">
        <f t="shared" si="2"/>
        <v>PT P3086</v>
      </c>
      <c r="E4768" s="1" t="str">
        <f>IFERROR(__xludf.DUMMYFUNCTION("SPLIT(A:A,"" "",TRUE,TRUE)"),"EN")</f>
        <v>EN</v>
      </c>
      <c r="F4768" s="1" t="str">
        <f>IFERROR(__xludf.DUMMYFUNCTION("""COMPUTED_VALUE"""),"P3086")</f>
        <v>P3086</v>
      </c>
      <c r="G4768" s="1">
        <f>IFERROR(__xludf.DUMMYFUNCTION("""COMPUTED_VALUE"""),58.0)</f>
        <v>58</v>
      </c>
    </row>
    <row r="4769">
      <c r="A4769" s="1" t="str">
        <f t="shared" si="1"/>
        <v>EN P945 35</v>
      </c>
      <c r="C4769" s="1" t="str">
        <f t="shared" si="2"/>
        <v>PT P945</v>
      </c>
      <c r="E4769" s="1" t="str">
        <f>IFERROR(__xludf.DUMMYFUNCTION("SPLIT(A:A,"" "",TRUE,TRUE)"),"EN")</f>
        <v>EN</v>
      </c>
      <c r="F4769" s="1" t="str">
        <f>IFERROR(__xludf.DUMMYFUNCTION("""COMPUTED_VALUE"""),"P945")</f>
        <v>P945</v>
      </c>
      <c r="G4769" s="1">
        <f>IFERROR(__xludf.DUMMYFUNCTION("""COMPUTED_VALUE"""),35.0)</f>
        <v>35</v>
      </c>
    </row>
    <row r="4770">
      <c r="A4770" s="1" t="str">
        <f t="shared" si="1"/>
        <v>EN P1433 299</v>
      </c>
      <c r="C4770" s="1" t="str">
        <f t="shared" si="2"/>
        <v>PT P1433</v>
      </c>
      <c r="E4770" s="1" t="str">
        <f>IFERROR(__xludf.DUMMYFUNCTION("SPLIT(A:A,"" "",TRUE,TRUE)"),"EN")</f>
        <v>EN</v>
      </c>
      <c r="F4770" s="1" t="str">
        <f>IFERROR(__xludf.DUMMYFUNCTION("""COMPUTED_VALUE"""),"P1433")</f>
        <v>P1433</v>
      </c>
      <c r="G4770" s="1">
        <f>IFERROR(__xludf.DUMMYFUNCTION("""COMPUTED_VALUE"""),299.0)</f>
        <v>299</v>
      </c>
    </row>
    <row r="4771">
      <c r="A4771" s="1" t="str">
        <f t="shared" si="1"/>
        <v>EN P1355 290</v>
      </c>
      <c r="C4771" s="1" t="str">
        <f t="shared" si="2"/>
        <v>PT P1355</v>
      </c>
      <c r="E4771" s="1" t="str">
        <f>IFERROR(__xludf.DUMMYFUNCTION("SPLIT(A:A,"" "",TRUE,TRUE)"),"EN")</f>
        <v>EN</v>
      </c>
      <c r="F4771" s="1" t="str">
        <f>IFERROR(__xludf.DUMMYFUNCTION("""COMPUTED_VALUE"""),"P1355")</f>
        <v>P1355</v>
      </c>
      <c r="G4771" s="1">
        <f>IFERROR(__xludf.DUMMYFUNCTION("""COMPUTED_VALUE"""),290.0)</f>
        <v>290</v>
      </c>
    </row>
    <row r="4772">
      <c r="A4772" s="1" t="str">
        <f t="shared" si="1"/>
        <v>EN P627 67</v>
      </c>
      <c r="C4772" s="1" t="str">
        <f t="shared" si="2"/>
        <v>PT P627</v>
      </c>
      <c r="E4772" s="1" t="str">
        <f>IFERROR(__xludf.DUMMYFUNCTION("SPLIT(A:A,"" "",TRUE,TRUE)"),"EN")</f>
        <v>EN</v>
      </c>
      <c r="F4772" s="1" t="str">
        <f>IFERROR(__xludf.DUMMYFUNCTION("""COMPUTED_VALUE"""),"P627")</f>
        <v>P627</v>
      </c>
      <c r="G4772" s="1">
        <f>IFERROR(__xludf.DUMMYFUNCTION("""COMPUTED_VALUE"""),67.0)</f>
        <v>67</v>
      </c>
    </row>
    <row r="4773">
      <c r="A4773" s="1" t="str">
        <f t="shared" si="1"/>
        <v>EN P1922 292</v>
      </c>
      <c r="C4773" s="1" t="str">
        <f t="shared" si="2"/>
        <v>PT P1922</v>
      </c>
      <c r="E4773" s="1" t="str">
        <f>IFERROR(__xludf.DUMMYFUNCTION("SPLIT(A:A,"" "",TRUE,TRUE)"),"EN")</f>
        <v>EN</v>
      </c>
      <c r="F4773" s="1" t="str">
        <f>IFERROR(__xludf.DUMMYFUNCTION("""COMPUTED_VALUE"""),"P1922")</f>
        <v>P1922</v>
      </c>
      <c r="G4773" s="1">
        <f>IFERROR(__xludf.DUMMYFUNCTION("""COMPUTED_VALUE"""),292.0)</f>
        <v>292</v>
      </c>
    </row>
    <row r="4774">
      <c r="A4774" s="1" t="str">
        <f t="shared" si="1"/>
        <v>EN P5308 71</v>
      </c>
      <c r="C4774" s="1" t="str">
        <f t="shared" si="2"/>
        <v>PT P5308</v>
      </c>
      <c r="E4774" s="1" t="str">
        <f>IFERROR(__xludf.DUMMYFUNCTION("SPLIT(A:A,"" "",TRUE,TRUE)"),"EN")</f>
        <v>EN</v>
      </c>
      <c r="F4774" s="1" t="str">
        <f>IFERROR(__xludf.DUMMYFUNCTION("""COMPUTED_VALUE"""),"P5308")</f>
        <v>P5308</v>
      </c>
      <c r="G4774" s="1">
        <f>IFERROR(__xludf.DUMMYFUNCTION("""COMPUTED_VALUE"""),71.0)</f>
        <v>71</v>
      </c>
    </row>
    <row r="4775">
      <c r="A4775" s="1" t="str">
        <f t="shared" si="1"/>
        <v>EN P5208 116</v>
      </c>
      <c r="C4775" s="1" t="str">
        <f t="shared" si="2"/>
        <v>PT P5208</v>
      </c>
      <c r="E4775" s="1" t="str">
        <f>IFERROR(__xludf.DUMMYFUNCTION("SPLIT(A:A,"" "",TRUE,TRUE)"),"EN")</f>
        <v>EN</v>
      </c>
      <c r="F4775" s="1" t="str">
        <f>IFERROR(__xludf.DUMMYFUNCTION("""COMPUTED_VALUE"""),"P5208")</f>
        <v>P5208</v>
      </c>
      <c r="G4775" s="1">
        <f>IFERROR(__xludf.DUMMYFUNCTION("""COMPUTED_VALUE"""),116.0)</f>
        <v>116</v>
      </c>
    </row>
    <row r="4776">
      <c r="A4776" s="1" t="str">
        <f t="shared" si="1"/>
        <v>EN P5820 45</v>
      </c>
      <c r="C4776" s="1" t="str">
        <f t="shared" si="2"/>
        <v>PT P5820</v>
      </c>
      <c r="E4776" s="1" t="str">
        <f>IFERROR(__xludf.DUMMYFUNCTION("SPLIT(A:A,"" "",TRUE,TRUE)"),"EN")</f>
        <v>EN</v>
      </c>
      <c r="F4776" s="1" t="str">
        <f>IFERROR(__xludf.DUMMYFUNCTION("""COMPUTED_VALUE"""),"P5820")</f>
        <v>P5820</v>
      </c>
      <c r="G4776" s="1">
        <f>IFERROR(__xludf.DUMMYFUNCTION("""COMPUTED_VALUE"""),45.0)</f>
        <v>45</v>
      </c>
    </row>
    <row r="4777">
      <c r="A4777" s="1" t="str">
        <f t="shared" si="1"/>
        <v>EN P5173 283</v>
      </c>
      <c r="C4777" s="1" t="str">
        <f t="shared" si="2"/>
        <v>PT P5173</v>
      </c>
      <c r="E4777" s="1" t="str">
        <f>IFERROR(__xludf.DUMMYFUNCTION("SPLIT(A:A,"" "",TRUE,TRUE)"),"EN")</f>
        <v>EN</v>
      </c>
      <c r="F4777" s="1" t="str">
        <f>IFERROR(__xludf.DUMMYFUNCTION("""COMPUTED_VALUE"""),"P5173")</f>
        <v>P5173</v>
      </c>
      <c r="G4777" s="1">
        <f>IFERROR(__xludf.DUMMYFUNCTION("""COMPUTED_VALUE"""),283.0)</f>
        <v>283</v>
      </c>
    </row>
    <row r="4778">
      <c r="A4778" s="1" t="str">
        <f t="shared" si="1"/>
        <v>EN P4881 3</v>
      </c>
      <c r="C4778" s="1" t="str">
        <f t="shared" si="2"/>
        <v>PT P4881</v>
      </c>
      <c r="E4778" s="1" t="str">
        <f>IFERROR(__xludf.DUMMYFUNCTION("SPLIT(A:A,"" "",TRUE,TRUE)"),"EN")</f>
        <v>EN</v>
      </c>
      <c r="F4778" s="1" t="str">
        <f>IFERROR(__xludf.DUMMYFUNCTION("""COMPUTED_VALUE"""),"P4881")</f>
        <v>P4881</v>
      </c>
      <c r="G4778" s="1">
        <f>IFERROR(__xludf.DUMMYFUNCTION("""COMPUTED_VALUE"""),3.0)</f>
        <v>3</v>
      </c>
    </row>
    <row r="4779">
      <c r="A4779" s="1" t="str">
        <f t="shared" si="1"/>
        <v>EN P1806 396</v>
      </c>
      <c r="C4779" s="1" t="str">
        <f t="shared" si="2"/>
        <v>PT P1806</v>
      </c>
      <c r="E4779" s="1" t="str">
        <f>IFERROR(__xludf.DUMMYFUNCTION("SPLIT(A:A,"" "",TRUE,TRUE)"),"EN")</f>
        <v>EN</v>
      </c>
      <c r="F4779" s="1" t="str">
        <f>IFERROR(__xludf.DUMMYFUNCTION("""COMPUTED_VALUE"""),"P1806")</f>
        <v>P1806</v>
      </c>
      <c r="G4779" s="1">
        <f>IFERROR(__xludf.DUMMYFUNCTION("""COMPUTED_VALUE"""),396.0)</f>
        <v>396</v>
      </c>
    </row>
    <row r="4780">
      <c r="A4780" s="1" t="str">
        <f t="shared" si="1"/>
        <v>EN P5456 322</v>
      </c>
      <c r="C4780" s="1" t="str">
        <f t="shared" si="2"/>
        <v>PT P5456</v>
      </c>
      <c r="E4780" s="1" t="str">
        <f>IFERROR(__xludf.DUMMYFUNCTION("SPLIT(A:A,"" "",TRUE,TRUE)"),"EN")</f>
        <v>EN</v>
      </c>
      <c r="F4780" s="1" t="str">
        <f>IFERROR(__xludf.DUMMYFUNCTION("""COMPUTED_VALUE"""),"P5456")</f>
        <v>P5456</v>
      </c>
      <c r="G4780" s="1">
        <f>IFERROR(__xludf.DUMMYFUNCTION("""COMPUTED_VALUE"""),322.0)</f>
        <v>322</v>
      </c>
    </row>
    <row r="4781">
      <c r="A4781" s="1" t="str">
        <f t="shared" si="1"/>
        <v>EN P4221 374</v>
      </c>
      <c r="C4781" s="1" t="str">
        <f t="shared" si="2"/>
        <v>PT P4221</v>
      </c>
      <c r="E4781" s="1" t="str">
        <f>IFERROR(__xludf.DUMMYFUNCTION("SPLIT(A:A,"" "",TRUE,TRUE)"),"EN")</f>
        <v>EN</v>
      </c>
      <c r="F4781" s="1" t="str">
        <f>IFERROR(__xludf.DUMMYFUNCTION("""COMPUTED_VALUE"""),"P4221")</f>
        <v>P4221</v>
      </c>
      <c r="G4781" s="1">
        <f>IFERROR(__xludf.DUMMYFUNCTION("""COMPUTED_VALUE"""),374.0)</f>
        <v>374</v>
      </c>
    </row>
    <row r="4782">
      <c r="A4782" s="1" t="str">
        <f t="shared" si="1"/>
        <v>EN P1304 278</v>
      </c>
      <c r="C4782" s="1" t="str">
        <f t="shared" si="2"/>
        <v>PT P1304</v>
      </c>
      <c r="E4782" s="1" t="str">
        <f>IFERROR(__xludf.DUMMYFUNCTION("SPLIT(A:A,"" "",TRUE,TRUE)"),"EN")</f>
        <v>EN</v>
      </c>
      <c r="F4782" s="1" t="str">
        <f>IFERROR(__xludf.DUMMYFUNCTION("""COMPUTED_VALUE"""),"P1304")</f>
        <v>P1304</v>
      </c>
      <c r="G4782" s="1">
        <f>IFERROR(__xludf.DUMMYFUNCTION("""COMPUTED_VALUE"""),278.0)</f>
        <v>278</v>
      </c>
    </row>
    <row r="4783">
      <c r="A4783" s="1" t="str">
        <f t="shared" si="1"/>
        <v>EN P2362 87</v>
      </c>
      <c r="C4783" s="1" t="str">
        <f t="shared" si="2"/>
        <v>PT P2362</v>
      </c>
      <c r="E4783" s="1" t="str">
        <f>IFERROR(__xludf.DUMMYFUNCTION("SPLIT(A:A,"" "",TRUE,TRUE)"),"EN")</f>
        <v>EN</v>
      </c>
      <c r="F4783" s="1" t="str">
        <f>IFERROR(__xludf.DUMMYFUNCTION("""COMPUTED_VALUE"""),"P2362")</f>
        <v>P2362</v>
      </c>
      <c r="G4783" s="1">
        <f>IFERROR(__xludf.DUMMYFUNCTION("""COMPUTED_VALUE"""),87.0)</f>
        <v>87</v>
      </c>
    </row>
    <row r="4784">
      <c r="A4784" s="1" t="str">
        <f t="shared" si="1"/>
        <v>EN P4938 20</v>
      </c>
      <c r="C4784" s="1" t="str">
        <f t="shared" si="2"/>
        <v>PT P4938</v>
      </c>
      <c r="E4784" s="1" t="str">
        <f>IFERROR(__xludf.DUMMYFUNCTION("SPLIT(A:A,"" "",TRUE,TRUE)"),"EN")</f>
        <v>EN</v>
      </c>
      <c r="F4784" s="1" t="str">
        <f>IFERROR(__xludf.DUMMYFUNCTION("""COMPUTED_VALUE"""),"P4938")</f>
        <v>P4938</v>
      </c>
      <c r="G4784" s="1">
        <f>IFERROR(__xludf.DUMMYFUNCTION("""COMPUTED_VALUE"""),20.0)</f>
        <v>20</v>
      </c>
    </row>
    <row r="4785">
      <c r="A4785" s="1" t="str">
        <f t="shared" si="1"/>
        <v>EN P5308 179</v>
      </c>
      <c r="C4785" s="1" t="str">
        <f t="shared" si="2"/>
        <v>PT P5308</v>
      </c>
      <c r="E4785" s="1" t="str">
        <f>IFERROR(__xludf.DUMMYFUNCTION("SPLIT(A:A,"" "",TRUE,TRUE)"),"EN")</f>
        <v>EN</v>
      </c>
      <c r="F4785" s="1" t="str">
        <f>IFERROR(__xludf.DUMMYFUNCTION("""COMPUTED_VALUE"""),"P5308")</f>
        <v>P5308</v>
      </c>
      <c r="G4785" s="1">
        <f>IFERROR(__xludf.DUMMYFUNCTION("""COMPUTED_VALUE"""),179.0)</f>
        <v>179</v>
      </c>
    </row>
    <row r="4786">
      <c r="A4786" s="1" t="str">
        <f t="shared" si="1"/>
        <v>EN P1659 81</v>
      </c>
      <c r="C4786" s="1" t="str">
        <f t="shared" si="2"/>
        <v>PT P1659</v>
      </c>
      <c r="E4786" s="1" t="str">
        <f>IFERROR(__xludf.DUMMYFUNCTION("SPLIT(A:A,"" "",TRUE,TRUE)"),"EN")</f>
        <v>EN</v>
      </c>
      <c r="F4786" s="1" t="str">
        <f>IFERROR(__xludf.DUMMYFUNCTION("""COMPUTED_VALUE"""),"P1659")</f>
        <v>P1659</v>
      </c>
      <c r="G4786" s="1">
        <f>IFERROR(__xludf.DUMMYFUNCTION("""COMPUTED_VALUE"""),81.0)</f>
        <v>81</v>
      </c>
    </row>
    <row r="4787">
      <c r="A4787" s="1" t="str">
        <f t="shared" si="1"/>
        <v>EN P3701 282</v>
      </c>
      <c r="C4787" s="1" t="str">
        <f t="shared" si="2"/>
        <v>PT P3701</v>
      </c>
      <c r="E4787" s="1" t="str">
        <f>IFERROR(__xludf.DUMMYFUNCTION("SPLIT(A:A,"" "",TRUE,TRUE)"),"EN")</f>
        <v>EN</v>
      </c>
      <c r="F4787" s="1" t="str">
        <f>IFERROR(__xludf.DUMMYFUNCTION("""COMPUTED_VALUE"""),"P3701")</f>
        <v>P3701</v>
      </c>
      <c r="G4787" s="1">
        <f>IFERROR(__xludf.DUMMYFUNCTION("""COMPUTED_VALUE"""),282.0)</f>
        <v>282</v>
      </c>
    </row>
    <row r="4788">
      <c r="A4788" s="1" t="str">
        <f t="shared" si="1"/>
        <v>EN P2982 323</v>
      </c>
      <c r="C4788" s="1" t="str">
        <f t="shared" si="2"/>
        <v>PT P2982</v>
      </c>
      <c r="E4788" s="1" t="str">
        <f>IFERROR(__xludf.DUMMYFUNCTION("SPLIT(A:A,"" "",TRUE,TRUE)"),"EN")</f>
        <v>EN</v>
      </c>
      <c r="F4788" s="1" t="str">
        <f>IFERROR(__xludf.DUMMYFUNCTION("""COMPUTED_VALUE"""),"P2982")</f>
        <v>P2982</v>
      </c>
      <c r="G4788" s="1">
        <f>IFERROR(__xludf.DUMMYFUNCTION("""COMPUTED_VALUE"""),323.0)</f>
        <v>323</v>
      </c>
    </row>
    <row r="4789">
      <c r="A4789" s="1" t="str">
        <f t="shared" si="1"/>
        <v>EN P3056 224</v>
      </c>
      <c r="C4789" s="1" t="str">
        <f t="shared" si="2"/>
        <v>PT P3056</v>
      </c>
      <c r="E4789" s="1" t="str">
        <f>IFERROR(__xludf.DUMMYFUNCTION("SPLIT(A:A,"" "",TRUE,TRUE)"),"EN")</f>
        <v>EN</v>
      </c>
      <c r="F4789" s="1" t="str">
        <f>IFERROR(__xludf.DUMMYFUNCTION("""COMPUTED_VALUE"""),"P3056")</f>
        <v>P3056</v>
      </c>
      <c r="G4789" s="1">
        <f>IFERROR(__xludf.DUMMYFUNCTION("""COMPUTED_VALUE"""),224.0)</f>
        <v>224</v>
      </c>
    </row>
    <row r="4790">
      <c r="A4790" s="1" t="str">
        <f t="shared" si="1"/>
        <v>EN P2061 148</v>
      </c>
      <c r="C4790" s="1" t="str">
        <f t="shared" si="2"/>
        <v>PT P2061</v>
      </c>
      <c r="E4790" s="1" t="str">
        <f>IFERROR(__xludf.DUMMYFUNCTION("SPLIT(A:A,"" "",TRUE,TRUE)"),"EN")</f>
        <v>EN</v>
      </c>
      <c r="F4790" s="1" t="str">
        <f>IFERROR(__xludf.DUMMYFUNCTION("""COMPUTED_VALUE"""),"P2061")</f>
        <v>P2061</v>
      </c>
      <c r="G4790" s="1">
        <f>IFERROR(__xludf.DUMMYFUNCTION("""COMPUTED_VALUE"""),148.0)</f>
        <v>148</v>
      </c>
    </row>
    <row r="4791">
      <c r="A4791" s="1" t="str">
        <f t="shared" si="1"/>
        <v>EN P1616 80</v>
      </c>
      <c r="C4791" s="1" t="str">
        <f t="shared" si="2"/>
        <v>PT P1616</v>
      </c>
      <c r="E4791" s="1" t="str">
        <f>IFERROR(__xludf.DUMMYFUNCTION("SPLIT(A:A,"" "",TRUE,TRUE)"),"EN")</f>
        <v>EN</v>
      </c>
      <c r="F4791" s="1" t="str">
        <f>IFERROR(__xludf.DUMMYFUNCTION("""COMPUTED_VALUE"""),"P1616")</f>
        <v>P1616</v>
      </c>
      <c r="G4791" s="1">
        <f>IFERROR(__xludf.DUMMYFUNCTION("""COMPUTED_VALUE"""),80.0)</f>
        <v>80</v>
      </c>
    </row>
    <row r="4792">
      <c r="A4792" s="1" t="str">
        <f t="shared" si="1"/>
        <v>EN P5760 28</v>
      </c>
      <c r="C4792" s="1" t="str">
        <f t="shared" si="2"/>
        <v>PT P5760</v>
      </c>
      <c r="E4792" s="1" t="str">
        <f>IFERROR(__xludf.DUMMYFUNCTION("SPLIT(A:A,"" "",TRUE,TRUE)"),"EN")</f>
        <v>EN</v>
      </c>
      <c r="F4792" s="1" t="str">
        <f>IFERROR(__xludf.DUMMYFUNCTION("""COMPUTED_VALUE"""),"P5760")</f>
        <v>P5760</v>
      </c>
      <c r="G4792" s="1">
        <f>IFERROR(__xludf.DUMMYFUNCTION("""COMPUTED_VALUE"""),28.0)</f>
        <v>28</v>
      </c>
    </row>
    <row r="4793">
      <c r="A4793" s="1" t="str">
        <f t="shared" si="1"/>
        <v>EN P1008 347</v>
      </c>
      <c r="C4793" s="1" t="str">
        <f t="shared" si="2"/>
        <v>PT P1008</v>
      </c>
      <c r="E4793" s="1" t="str">
        <f>IFERROR(__xludf.DUMMYFUNCTION("SPLIT(A:A,"" "",TRUE,TRUE)"),"EN")</f>
        <v>EN</v>
      </c>
      <c r="F4793" s="1" t="str">
        <f>IFERROR(__xludf.DUMMYFUNCTION("""COMPUTED_VALUE"""),"P1008")</f>
        <v>P1008</v>
      </c>
      <c r="G4793" s="1">
        <f>IFERROR(__xludf.DUMMYFUNCTION("""COMPUTED_VALUE"""),347.0)</f>
        <v>347</v>
      </c>
    </row>
    <row r="4794">
      <c r="A4794" s="1" t="str">
        <f t="shared" si="1"/>
        <v>EN P4673 365</v>
      </c>
      <c r="C4794" s="1" t="str">
        <f t="shared" si="2"/>
        <v>PT P4673</v>
      </c>
      <c r="E4794" s="1" t="str">
        <f>IFERROR(__xludf.DUMMYFUNCTION("SPLIT(A:A,"" "",TRUE,TRUE)"),"EN")</f>
        <v>EN</v>
      </c>
      <c r="F4794" s="1" t="str">
        <f>IFERROR(__xludf.DUMMYFUNCTION("""COMPUTED_VALUE"""),"P4673")</f>
        <v>P4673</v>
      </c>
      <c r="G4794" s="1">
        <f>IFERROR(__xludf.DUMMYFUNCTION("""COMPUTED_VALUE"""),365.0)</f>
        <v>365</v>
      </c>
    </row>
    <row r="4795">
      <c r="A4795" s="1" t="str">
        <f t="shared" si="1"/>
        <v>EN P271 163</v>
      </c>
      <c r="C4795" s="1" t="str">
        <f t="shared" si="2"/>
        <v>PT P271</v>
      </c>
      <c r="E4795" s="1" t="str">
        <f>IFERROR(__xludf.DUMMYFUNCTION("SPLIT(A:A,"" "",TRUE,TRUE)"),"EN")</f>
        <v>EN</v>
      </c>
      <c r="F4795" s="1" t="str">
        <f>IFERROR(__xludf.DUMMYFUNCTION("""COMPUTED_VALUE"""),"P271")</f>
        <v>P271</v>
      </c>
      <c r="G4795" s="1">
        <f>IFERROR(__xludf.DUMMYFUNCTION("""COMPUTED_VALUE"""),163.0)</f>
        <v>163</v>
      </c>
    </row>
    <row r="4796">
      <c r="A4796" s="1" t="str">
        <f t="shared" si="1"/>
        <v>EN P3815 338</v>
      </c>
      <c r="C4796" s="1" t="str">
        <f t="shared" si="2"/>
        <v>PT P3815</v>
      </c>
      <c r="E4796" s="1" t="str">
        <f>IFERROR(__xludf.DUMMYFUNCTION("SPLIT(A:A,"" "",TRUE,TRUE)"),"EN")</f>
        <v>EN</v>
      </c>
      <c r="F4796" s="1" t="str">
        <f>IFERROR(__xludf.DUMMYFUNCTION("""COMPUTED_VALUE"""),"P3815")</f>
        <v>P3815</v>
      </c>
      <c r="G4796" s="1">
        <f>IFERROR(__xludf.DUMMYFUNCTION("""COMPUTED_VALUE"""),338.0)</f>
        <v>338</v>
      </c>
    </row>
    <row r="4797">
      <c r="A4797" s="1" t="str">
        <f t="shared" si="1"/>
        <v>EN P3761 198</v>
      </c>
      <c r="C4797" s="1" t="str">
        <f t="shared" si="2"/>
        <v>PT P3761</v>
      </c>
      <c r="E4797" s="1" t="str">
        <f>IFERROR(__xludf.DUMMYFUNCTION("SPLIT(A:A,"" "",TRUE,TRUE)"),"EN")</f>
        <v>EN</v>
      </c>
      <c r="F4797" s="1" t="str">
        <f>IFERROR(__xludf.DUMMYFUNCTION("""COMPUTED_VALUE"""),"P3761")</f>
        <v>P3761</v>
      </c>
      <c r="G4797" s="1">
        <f>IFERROR(__xludf.DUMMYFUNCTION("""COMPUTED_VALUE"""),198.0)</f>
        <v>198</v>
      </c>
    </row>
    <row r="4798">
      <c r="A4798" s="1" t="str">
        <f t="shared" si="1"/>
        <v>EN P4733 191</v>
      </c>
      <c r="C4798" s="1" t="str">
        <f t="shared" si="2"/>
        <v>PT P4733</v>
      </c>
      <c r="E4798" s="1" t="str">
        <f>IFERROR(__xludf.DUMMYFUNCTION("SPLIT(A:A,"" "",TRUE,TRUE)"),"EN")</f>
        <v>EN</v>
      </c>
      <c r="F4798" s="1" t="str">
        <f>IFERROR(__xludf.DUMMYFUNCTION("""COMPUTED_VALUE"""),"P4733")</f>
        <v>P4733</v>
      </c>
      <c r="G4798" s="1">
        <f>IFERROR(__xludf.DUMMYFUNCTION("""COMPUTED_VALUE"""),191.0)</f>
        <v>191</v>
      </c>
    </row>
    <row r="4799">
      <c r="A4799" s="1" t="str">
        <f t="shared" si="1"/>
        <v>EN P5127 270</v>
      </c>
      <c r="C4799" s="1" t="str">
        <f t="shared" si="2"/>
        <v>PT P5127</v>
      </c>
      <c r="E4799" s="1" t="str">
        <f>IFERROR(__xludf.DUMMYFUNCTION("SPLIT(A:A,"" "",TRUE,TRUE)"),"EN")</f>
        <v>EN</v>
      </c>
      <c r="F4799" s="1" t="str">
        <f>IFERROR(__xludf.DUMMYFUNCTION("""COMPUTED_VALUE"""),"P5127")</f>
        <v>P5127</v>
      </c>
      <c r="G4799" s="1">
        <f>IFERROR(__xludf.DUMMYFUNCTION("""COMPUTED_VALUE"""),270.0)</f>
        <v>270</v>
      </c>
    </row>
    <row r="4800">
      <c r="A4800" s="1" t="str">
        <f t="shared" si="1"/>
        <v>EN P4590 277</v>
      </c>
      <c r="C4800" s="1" t="str">
        <f t="shared" si="2"/>
        <v>PT P4590</v>
      </c>
      <c r="E4800" s="1" t="str">
        <f>IFERROR(__xludf.DUMMYFUNCTION("SPLIT(A:A,"" "",TRUE,TRUE)"),"EN")</f>
        <v>EN</v>
      </c>
      <c r="F4800" s="1" t="str">
        <f>IFERROR(__xludf.DUMMYFUNCTION("""COMPUTED_VALUE"""),"P4590")</f>
        <v>P4590</v>
      </c>
      <c r="G4800" s="1">
        <f>IFERROR(__xludf.DUMMYFUNCTION("""COMPUTED_VALUE"""),277.0)</f>
        <v>277</v>
      </c>
    </row>
    <row r="4801">
      <c r="A4801" s="1" t="str">
        <f t="shared" si="1"/>
        <v>EN P4912 74</v>
      </c>
      <c r="C4801" s="1" t="str">
        <f t="shared" si="2"/>
        <v>PT P4912</v>
      </c>
      <c r="E4801" s="1" t="str">
        <f>IFERROR(__xludf.DUMMYFUNCTION("SPLIT(A:A,"" "",TRUE,TRUE)"),"EN")</f>
        <v>EN</v>
      </c>
      <c r="F4801" s="1" t="str">
        <f>IFERROR(__xludf.DUMMYFUNCTION("""COMPUTED_VALUE"""),"P4912")</f>
        <v>P4912</v>
      </c>
      <c r="G4801" s="1">
        <f>IFERROR(__xludf.DUMMYFUNCTION("""COMPUTED_VALUE"""),74.0)</f>
        <v>74</v>
      </c>
    </row>
    <row r="4802">
      <c r="A4802" s="1" t="str">
        <f t="shared" si="1"/>
        <v>EN P5167 172</v>
      </c>
      <c r="C4802" s="1" t="str">
        <f t="shared" si="2"/>
        <v>PT P5167</v>
      </c>
      <c r="E4802" s="1" t="str">
        <f>IFERROR(__xludf.DUMMYFUNCTION("SPLIT(A:A,"" "",TRUE,TRUE)"),"EN")</f>
        <v>EN</v>
      </c>
      <c r="F4802" s="1" t="str">
        <f>IFERROR(__xludf.DUMMYFUNCTION("""COMPUTED_VALUE"""),"P5167")</f>
        <v>P5167</v>
      </c>
      <c r="G4802" s="1">
        <f>IFERROR(__xludf.DUMMYFUNCTION("""COMPUTED_VALUE"""),172.0)</f>
        <v>172</v>
      </c>
    </row>
    <row r="4803">
      <c r="A4803" s="1" t="str">
        <f t="shared" si="1"/>
        <v>EN P326 90</v>
      </c>
      <c r="C4803" s="1" t="str">
        <f t="shared" si="2"/>
        <v>PT P326</v>
      </c>
      <c r="E4803" s="1" t="str">
        <f>IFERROR(__xludf.DUMMYFUNCTION("SPLIT(A:A,"" "",TRUE,TRUE)"),"EN")</f>
        <v>EN</v>
      </c>
      <c r="F4803" s="1" t="str">
        <f>IFERROR(__xludf.DUMMYFUNCTION("""COMPUTED_VALUE"""),"P326")</f>
        <v>P326</v>
      </c>
      <c r="G4803" s="1">
        <f>IFERROR(__xludf.DUMMYFUNCTION("""COMPUTED_VALUE"""),90.0)</f>
        <v>90</v>
      </c>
    </row>
    <row r="4804">
      <c r="A4804" s="1" t="str">
        <f t="shared" si="1"/>
        <v>EN P4905 303</v>
      </c>
      <c r="C4804" s="1" t="str">
        <f t="shared" si="2"/>
        <v>PT P4905</v>
      </c>
      <c r="E4804" s="1" t="str">
        <f>IFERROR(__xludf.DUMMYFUNCTION("SPLIT(A:A,"" "",TRUE,TRUE)"),"EN")</f>
        <v>EN</v>
      </c>
      <c r="F4804" s="1" t="str">
        <f>IFERROR(__xludf.DUMMYFUNCTION("""COMPUTED_VALUE"""),"P4905")</f>
        <v>P4905</v>
      </c>
      <c r="G4804" s="1">
        <f>IFERROR(__xludf.DUMMYFUNCTION("""COMPUTED_VALUE"""),303.0)</f>
        <v>303</v>
      </c>
    </row>
    <row r="4805">
      <c r="A4805" s="1" t="str">
        <f t="shared" si="1"/>
        <v>EN P2513 59</v>
      </c>
      <c r="C4805" s="1" t="str">
        <f t="shared" si="2"/>
        <v>PT P2513</v>
      </c>
      <c r="E4805" s="1" t="str">
        <f>IFERROR(__xludf.DUMMYFUNCTION("SPLIT(A:A,"" "",TRUE,TRUE)"),"EN")</f>
        <v>EN</v>
      </c>
      <c r="F4805" s="1" t="str">
        <f>IFERROR(__xludf.DUMMYFUNCTION("""COMPUTED_VALUE"""),"P2513")</f>
        <v>P2513</v>
      </c>
      <c r="G4805" s="1">
        <f>IFERROR(__xludf.DUMMYFUNCTION("""COMPUTED_VALUE"""),59.0)</f>
        <v>59</v>
      </c>
    </row>
    <row r="4806">
      <c r="A4806" s="1" t="str">
        <f t="shared" si="1"/>
        <v>EN P3889 135</v>
      </c>
      <c r="C4806" s="1" t="str">
        <f t="shared" si="2"/>
        <v>PT P3889</v>
      </c>
      <c r="E4806" s="1" t="str">
        <f>IFERROR(__xludf.DUMMYFUNCTION("SPLIT(A:A,"" "",TRUE,TRUE)"),"EN")</f>
        <v>EN</v>
      </c>
      <c r="F4806" s="1" t="str">
        <f>IFERROR(__xludf.DUMMYFUNCTION("""COMPUTED_VALUE"""),"P3889")</f>
        <v>P3889</v>
      </c>
      <c r="G4806" s="1">
        <f>IFERROR(__xludf.DUMMYFUNCTION("""COMPUTED_VALUE"""),135.0)</f>
        <v>135</v>
      </c>
    </row>
    <row r="4807">
      <c r="A4807" s="1" t="str">
        <f t="shared" si="1"/>
        <v>EN P3018 357</v>
      </c>
      <c r="C4807" s="1" t="str">
        <f t="shared" si="2"/>
        <v>PT P3018</v>
      </c>
      <c r="E4807" s="1" t="str">
        <f>IFERROR(__xludf.DUMMYFUNCTION("SPLIT(A:A,"" "",TRUE,TRUE)"),"EN")</f>
        <v>EN</v>
      </c>
      <c r="F4807" s="1" t="str">
        <f>IFERROR(__xludf.DUMMYFUNCTION("""COMPUTED_VALUE"""),"P3018")</f>
        <v>P3018</v>
      </c>
      <c r="G4807" s="1">
        <f>IFERROR(__xludf.DUMMYFUNCTION("""COMPUTED_VALUE"""),357.0)</f>
        <v>357</v>
      </c>
    </row>
    <row r="4808">
      <c r="A4808" s="1" t="str">
        <f t="shared" si="1"/>
        <v>EN P5216 102</v>
      </c>
      <c r="C4808" s="1" t="str">
        <f t="shared" si="2"/>
        <v>PT P5216</v>
      </c>
      <c r="E4808" s="1" t="str">
        <f>IFERROR(__xludf.DUMMYFUNCTION("SPLIT(A:A,"" "",TRUE,TRUE)"),"EN")</f>
        <v>EN</v>
      </c>
      <c r="F4808" s="1" t="str">
        <f>IFERROR(__xludf.DUMMYFUNCTION("""COMPUTED_VALUE"""),"P5216")</f>
        <v>P5216</v>
      </c>
      <c r="G4808" s="1">
        <f>IFERROR(__xludf.DUMMYFUNCTION("""COMPUTED_VALUE"""),102.0)</f>
        <v>102</v>
      </c>
    </row>
    <row r="4809">
      <c r="A4809" s="1" t="str">
        <f t="shared" si="1"/>
        <v>EN P3253 306</v>
      </c>
      <c r="C4809" s="1" t="str">
        <f t="shared" si="2"/>
        <v>PT P3253</v>
      </c>
      <c r="E4809" s="1" t="str">
        <f>IFERROR(__xludf.DUMMYFUNCTION("SPLIT(A:A,"" "",TRUE,TRUE)"),"EN")</f>
        <v>EN</v>
      </c>
      <c r="F4809" s="1" t="str">
        <f>IFERROR(__xludf.DUMMYFUNCTION("""COMPUTED_VALUE"""),"P3253")</f>
        <v>P3253</v>
      </c>
      <c r="G4809" s="1">
        <f>IFERROR(__xludf.DUMMYFUNCTION("""COMPUTED_VALUE"""),306.0)</f>
        <v>306</v>
      </c>
    </row>
    <row r="4810">
      <c r="A4810" s="1" t="str">
        <f t="shared" si="1"/>
        <v>EN P2354 130</v>
      </c>
      <c r="C4810" s="1" t="str">
        <f t="shared" si="2"/>
        <v>PT P2354</v>
      </c>
      <c r="E4810" s="1" t="str">
        <f>IFERROR(__xludf.DUMMYFUNCTION("SPLIT(A:A,"" "",TRUE,TRUE)"),"EN")</f>
        <v>EN</v>
      </c>
      <c r="F4810" s="1" t="str">
        <f>IFERROR(__xludf.DUMMYFUNCTION("""COMPUTED_VALUE"""),"P2354")</f>
        <v>P2354</v>
      </c>
      <c r="G4810" s="1">
        <f>IFERROR(__xludf.DUMMYFUNCTION("""COMPUTED_VALUE"""),130.0)</f>
        <v>130</v>
      </c>
    </row>
    <row r="4811">
      <c r="A4811" s="1" t="str">
        <f t="shared" si="1"/>
        <v>EN P583 258</v>
      </c>
      <c r="C4811" s="1" t="str">
        <f t="shared" si="2"/>
        <v>PT P583</v>
      </c>
      <c r="E4811" s="1" t="str">
        <f>IFERROR(__xludf.DUMMYFUNCTION("SPLIT(A:A,"" "",TRUE,TRUE)"),"EN")</f>
        <v>EN</v>
      </c>
      <c r="F4811" s="1" t="str">
        <f>IFERROR(__xludf.DUMMYFUNCTION("""COMPUTED_VALUE"""),"P583")</f>
        <v>P583</v>
      </c>
      <c r="G4811" s="1">
        <f>IFERROR(__xludf.DUMMYFUNCTION("""COMPUTED_VALUE"""),258.0)</f>
        <v>258</v>
      </c>
    </row>
    <row r="4812">
      <c r="A4812" s="1" t="str">
        <f t="shared" si="1"/>
        <v>EN P995 322</v>
      </c>
      <c r="C4812" s="1" t="str">
        <f t="shared" si="2"/>
        <v>PT P995</v>
      </c>
      <c r="E4812" s="1" t="str">
        <f>IFERROR(__xludf.DUMMYFUNCTION("SPLIT(A:A,"" "",TRUE,TRUE)"),"EN")</f>
        <v>EN</v>
      </c>
      <c r="F4812" s="1" t="str">
        <f>IFERROR(__xludf.DUMMYFUNCTION("""COMPUTED_VALUE"""),"P995")</f>
        <v>P995</v>
      </c>
      <c r="G4812" s="1">
        <f>IFERROR(__xludf.DUMMYFUNCTION("""COMPUTED_VALUE"""),322.0)</f>
        <v>322</v>
      </c>
    </row>
    <row r="4813">
      <c r="A4813" s="1" t="str">
        <f t="shared" si="1"/>
        <v>EN P2082 216</v>
      </c>
      <c r="C4813" s="1" t="str">
        <f t="shared" si="2"/>
        <v>PT P2082</v>
      </c>
      <c r="E4813" s="1" t="str">
        <f>IFERROR(__xludf.DUMMYFUNCTION("SPLIT(A:A,"" "",TRUE,TRUE)"),"EN")</f>
        <v>EN</v>
      </c>
      <c r="F4813" s="1" t="str">
        <f>IFERROR(__xludf.DUMMYFUNCTION("""COMPUTED_VALUE"""),"P2082")</f>
        <v>P2082</v>
      </c>
      <c r="G4813" s="1">
        <f>IFERROR(__xludf.DUMMYFUNCTION("""COMPUTED_VALUE"""),216.0)</f>
        <v>216</v>
      </c>
    </row>
    <row r="4814">
      <c r="A4814" s="1" t="str">
        <f t="shared" si="1"/>
        <v>EN P1472 303</v>
      </c>
      <c r="C4814" s="1" t="str">
        <f t="shared" si="2"/>
        <v>PT P1472</v>
      </c>
      <c r="E4814" s="1" t="str">
        <f>IFERROR(__xludf.DUMMYFUNCTION("SPLIT(A:A,"" "",TRUE,TRUE)"),"EN")</f>
        <v>EN</v>
      </c>
      <c r="F4814" s="1" t="str">
        <f>IFERROR(__xludf.DUMMYFUNCTION("""COMPUTED_VALUE"""),"P1472")</f>
        <v>P1472</v>
      </c>
      <c r="G4814" s="1">
        <f>IFERROR(__xludf.DUMMYFUNCTION("""COMPUTED_VALUE"""),303.0)</f>
        <v>303</v>
      </c>
    </row>
    <row r="4815">
      <c r="A4815" s="1" t="str">
        <f t="shared" si="1"/>
        <v>EN P4208 152</v>
      </c>
      <c r="C4815" s="1" t="str">
        <f t="shared" si="2"/>
        <v>PT P4208</v>
      </c>
      <c r="E4815" s="1" t="str">
        <f>IFERROR(__xludf.DUMMYFUNCTION("SPLIT(A:A,"" "",TRUE,TRUE)"),"EN")</f>
        <v>EN</v>
      </c>
      <c r="F4815" s="1" t="str">
        <f>IFERROR(__xludf.DUMMYFUNCTION("""COMPUTED_VALUE"""),"P4208")</f>
        <v>P4208</v>
      </c>
      <c r="G4815" s="1">
        <f>IFERROR(__xludf.DUMMYFUNCTION("""COMPUTED_VALUE"""),152.0)</f>
        <v>152</v>
      </c>
    </row>
    <row r="4816">
      <c r="A4816" s="1" t="str">
        <f t="shared" si="1"/>
        <v>EN P2063 48</v>
      </c>
      <c r="C4816" s="1" t="str">
        <f t="shared" si="2"/>
        <v>PT P2063</v>
      </c>
      <c r="E4816" s="1" t="str">
        <f>IFERROR(__xludf.DUMMYFUNCTION("SPLIT(A:A,"" "",TRUE,TRUE)"),"EN")</f>
        <v>EN</v>
      </c>
      <c r="F4816" s="1" t="str">
        <f>IFERROR(__xludf.DUMMYFUNCTION("""COMPUTED_VALUE"""),"P2063")</f>
        <v>P2063</v>
      </c>
      <c r="G4816" s="1">
        <f>IFERROR(__xludf.DUMMYFUNCTION("""COMPUTED_VALUE"""),48.0)</f>
        <v>48</v>
      </c>
    </row>
    <row r="4817">
      <c r="A4817" s="1" t="str">
        <f t="shared" si="1"/>
        <v>EN P3481 376</v>
      </c>
      <c r="C4817" s="1" t="str">
        <f t="shared" si="2"/>
        <v>PT P3481</v>
      </c>
      <c r="E4817" s="1" t="str">
        <f>IFERROR(__xludf.DUMMYFUNCTION("SPLIT(A:A,"" "",TRUE,TRUE)"),"EN")</f>
        <v>EN</v>
      </c>
      <c r="F4817" s="1" t="str">
        <f>IFERROR(__xludf.DUMMYFUNCTION("""COMPUTED_VALUE"""),"P3481")</f>
        <v>P3481</v>
      </c>
      <c r="G4817" s="1">
        <f>IFERROR(__xludf.DUMMYFUNCTION("""COMPUTED_VALUE"""),376.0)</f>
        <v>376</v>
      </c>
    </row>
    <row r="4818">
      <c r="A4818" s="1" t="str">
        <f t="shared" si="1"/>
        <v>EN P448 366</v>
      </c>
      <c r="C4818" s="1" t="str">
        <f t="shared" si="2"/>
        <v>PT P448</v>
      </c>
      <c r="E4818" s="1" t="str">
        <f>IFERROR(__xludf.DUMMYFUNCTION("SPLIT(A:A,"" "",TRUE,TRUE)"),"EN")</f>
        <v>EN</v>
      </c>
      <c r="F4818" s="1" t="str">
        <f>IFERROR(__xludf.DUMMYFUNCTION("""COMPUTED_VALUE"""),"P448")</f>
        <v>P448</v>
      </c>
      <c r="G4818" s="1">
        <f>IFERROR(__xludf.DUMMYFUNCTION("""COMPUTED_VALUE"""),366.0)</f>
        <v>366</v>
      </c>
    </row>
    <row r="4819">
      <c r="A4819" s="1" t="str">
        <f t="shared" si="1"/>
        <v>EN P3776 304</v>
      </c>
      <c r="C4819" s="1" t="str">
        <f t="shared" si="2"/>
        <v>PT P3776</v>
      </c>
      <c r="E4819" s="1" t="str">
        <f>IFERROR(__xludf.DUMMYFUNCTION("SPLIT(A:A,"" "",TRUE,TRUE)"),"EN")</f>
        <v>EN</v>
      </c>
      <c r="F4819" s="1" t="str">
        <f>IFERROR(__xludf.DUMMYFUNCTION("""COMPUTED_VALUE"""),"P3776")</f>
        <v>P3776</v>
      </c>
      <c r="G4819" s="1">
        <f>IFERROR(__xludf.DUMMYFUNCTION("""COMPUTED_VALUE"""),304.0)</f>
        <v>304</v>
      </c>
    </row>
    <row r="4820">
      <c r="A4820" s="1" t="str">
        <f t="shared" si="1"/>
        <v>EN P218 373</v>
      </c>
      <c r="C4820" s="1" t="str">
        <f t="shared" si="2"/>
        <v>PT P218</v>
      </c>
      <c r="E4820" s="1" t="str">
        <f>IFERROR(__xludf.DUMMYFUNCTION("SPLIT(A:A,"" "",TRUE,TRUE)"),"EN")</f>
        <v>EN</v>
      </c>
      <c r="F4820" s="1" t="str">
        <f>IFERROR(__xludf.DUMMYFUNCTION("""COMPUTED_VALUE"""),"P218")</f>
        <v>P218</v>
      </c>
      <c r="G4820" s="1">
        <f>IFERROR(__xludf.DUMMYFUNCTION("""COMPUTED_VALUE"""),373.0)</f>
        <v>373</v>
      </c>
    </row>
    <row r="4821">
      <c r="A4821" s="1" t="str">
        <f t="shared" si="1"/>
        <v>EN P2092 393</v>
      </c>
      <c r="C4821" s="1" t="str">
        <f t="shared" si="2"/>
        <v>PT P2092</v>
      </c>
      <c r="E4821" s="1" t="str">
        <f>IFERROR(__xludf.DUMMYFUNCTION("SPLIT(A:A,"" "",TRUE,TRUE)"),"EN")</f>
        <v>EN</v>
      </c>
      <c r="F4821" s="1" t="str">
        <f>IFERROR(__xludf.DUMMYFUNCTION("""COMPUTED_VALUE"""),"P2092")</f>
        <v>P2092</v>
      </c>
      <c r="G4821" s="1">
        <f>IFERROR(__xludf.DUMMYFUNCTION("""COMPUTED_VALUE"""),393.0)</f>
        <v>393</v>
      </c>
    </row>
    <row r="4822">
      <c r="A4822" s="1" t="str">
        <f t="shared" si="1"/>
        <v>EN P3652 260</v>
      </c>
      <c r="C4822" s="1" t="str">
        <f t="shared" si="2"/>
        <v>PT P3652</v>
      </c>
      <c r="E4822" s="1" t="str">
        <f>IFERROR(__xludf.DUMMYFUNCTION("SPLIT(A:A,"" "",TRUE,TRUE)"),"EN")</f>
        <v>EN</v>
      </c>
      <c r="F4822" s="1" t="str">
        <f>IFERROR(__xludf.DUMMYFUNCTION("""COMPUTED_VALUE"""),"P3652")</f>
        <v>P3652</v>
      </c>
      <c r="G4822" s="1">
        <f>IFERROR(__xludf.DUMMYFUNCTION("""COMPUTED_VALUE"""),260.0)</f>
        <v>260</v>
      </c>
    </row>
    <row r="4823">
      <c r="A4823" s="1" t="str">
        <f t="shared" si="1"/>
        <v>EN P540 38</v>
      </c>
      <c r="C4823" s="1" t="str">
        <f t="shared" si="2"/>
        <v>PT P540</v>
      </c>
      <c r="E4823" s="1" t="str">
        <f>IFERROR(__xludf.DUMMYFUNCTION("SPLIT(A:A,"" "",TRUE,TRUE)"),"EN")</f>
        <v>EN</v>
      </c>
      <c r="F4823" s="1" t="str">
        <f>IFERROR(__xludf.DUMMYFUNCTION("""COMPUTED_VALUE"""),"P540")</f>
        <v>P540</v>
      </c>
      <c r="G4823" s="1">
        <f>IFERROR(__xludf.DUMMYFUNCTION("""COMPUTED_VALUE"""),38.0)</f>
        <v>38</v>
      </c>
    </row>
    <row r="4824">
      <c r="A4824" s="1" t="str">
        <f t="shared" si="1"/>
        <v>EN P4987 58</v>
      </c>
      <c r="C4824" s="1" t="str">
        <f t="shared" si="2"/>
        <v>PT P4987</v>
      </c>
      <c r="E4824" s="1" t="str">
        <f>IFERROR(__xludf.DUMMYFUNCTION("SPLIT(A:A,"" "",TRUE,TRUE)"),"EN")</f>
        <v>EN</v>
      </c>
      <c r="F4824" s="1" t="str">
        <f>IFERROR(__xludf.DUMMYFUNCTION("""COMPUTED_VALUE"""),"P4987")</f>
        <v>P4987</v>
      </c>
      <c r="G4824" s="1">
        <f>IFERROR(__xludf.DUMMYFUNCTION("""COMPUTED_VALUE"""),58.0)</f>
        <v>58</v>
      </c>
    </row>
    <row r="4825">
      <c r="A4825" s="1" t="str">
        <f t="shared" si="1"/>
        <v>EN P3920 279</v>
      </c>
      <c r="C4825" s="1" t="str">
        <f t="shared" si="2"/>
        <v>PT P3920</v>
      </c>
      <c r="E4825" s="1" t="str">
        <f>IFERROR(__xludf.DUMMYFUNCTION("SPLIT(A:A,"" "",TRUE,TRUE)"),"EN")</f>
        <v>EN</v>
      </c>
      <c r="F4825" s="1" t="str">
        <f>IFERROR(__xludf.DUMMYFUNCTION("""COMPUTED_VALUE"""),"P3920")</f>
        <v>P3920</v>
      </c>
      <c r="G4825" s="1">
        <f>IFERROR(__xludf.DUMMYFUNCTION("""COMPUTED_VALUE"""),279.0)</f>
        <v>279</v>
      </c>
    </row>
    <row r="4826">
      <c r="A4826" s="1" t="str">
        <f t="shared" si="1"/>
        <v>EN P92 61</v>
      </c>
      <c r="C4826" s="1" t="str">
        <f t="shared" si="2"/>
        <v>PT P92</v>
      </c>
      <c r="E4826" s="1" t="str">
        <f>IFERROR(__xludf.DUMMYFUNCTION("SPLIT(A:A,"" "",TRUE,TRUE)"),"EN")</f>
        <v>EN</v>
      </c>
      <c r="F4826" s="1" t="str">
        <f>IFERROR(__xludf.DUMMYFUNCTION("""COMPUTED_VALUE"""),"P92")</f>
        <v>P92</v>
      </c>
      <c r="G4826" s="1">
        <f>IFERROR(__xludf.DUMMYFUNCTION("""COMPUTED_VALUE"""),61.0)</f>
        <v>61</v>
      </c>
    </row>
    <row r="4827">
      <c r="A4827" s="1" t="str">
        <f t="shared" si="1"/>
        <v>EN P1530 195</v>
      </c>
      <c r="C4827" s="1" t="str">
        <f t="shared" si="2"/>
        <v>PT P1530</v>
      </c>
      <c r="E4827" s="1" t="str">
        <f>IFERROR(__xludf.DUMMYFUNCTION("SPLIT(A:A,"" "",TRUE,TRUE)"),"EN")</f>
        <v>EN</v>
      </c>
      <c r="F4827" s="1" t="str">
        <f>IFERROR(__xludf.DUMMYFUNCTION("""COMPUTED_VALUE"""),"P1530")</f>
        <v>P1530</v>
      </c>
      <c r="G4827" s="1">
        <f>IFERROR(__xludf.DUMMYFUNCTION("""COMPUTED_VALUE"""),195.0)</f>
        <v>195</v>
      </c>
    </row>
    <row r="4828">
      <c r="A4828" s="1" t="str">
        <f t="shared" si="1"/>
        <v>EN P4846 238</v>
      </c>
      <c r="C4828" s="1" t="str">
        <f t="shared" si="2"/>
        <v>PT P4846</v>
      </c>
      <c r="E4828" s="1" t="str">
        <f>IFERROR(__xludf.DUMMYFUNCTION("SPLIT(A:A,"" "",TRUE,TRUE)"),"EN")</f>
        <v>EN</v>
      </c>
      <c r="F4828" s="1" t="str">
        <f>IFERROR(__xludf.DUMMYFUNCTION("""COMPUTED_VALUE"""),"P4846")</f>
        <v>P4846</v>
      </c>
      <c r="G4828" s="1">
        <f>IFERROR(__xludf.DUMMYFUNCTION("""COMPUTED_VALUE"""),238.0)</f>
        <v>238</v>
      </c>
    </row>
    <row r="4829">
      <c r="A4829" s="1" t="str">
        <f t="shared" si="1"/>
        <v>EN P2815 351</v>
      </c>
      <c r="C4829" s="1" t="str">
        <f t="shared" si="2"/>
        <v>PT P2815</v>
      </c>
      <c r="E4829" s="1" t="str">
        <f>IFERROR(__xludf.DUMMYFUNCTION("SPLIT(A:A,"" "",TRUE,TRUE)"),"EN")</f>
        <v>EN</v>
      </c>
      <c r="F4829" s="1" t="str">
        <f>IFERROR(__xludf.DUMMYFUNCTION("""COMPUTED_VALUE"""),"P2815")</f>
        <v>P2815</v>
      </c>
      <c r="G4829" s="1">
        <f>IFERROR(__xludf.DUMMYFUNCTION("""COMPUTED_VALUE"""),351.0)</f>
        <v>351</v>
      </c>
    </row>
    <row r="4830">
      <c r="A4830" s="1" t="str">
        <f t="shared" si="1"/>
        <v>EN P1582 127</v>
      </c>
      <c r="C4830" s="1" t="str">
        <f t="shared" si="2"/>
        <v>PT P1582</v>
      </c>
      <c r="E4830" s="1" t="str">
        <f>IFERROR(__xludf.DUMMYFUNCTION("SPLIT(A:A,"" "",TRUE,TRUE)"),"EN")</f>
        <v>EN</v>
      </c>
      <c r="F4830" s="1" t="str">
        <f>IFERROR(__xludf.DUMMYFUNCTION("""COMPUTED_VALUE"""),"P1582")</f>
        <v>P1582</v>
      </c>
      <c r="G4830" s="1">
        <f>IFERROR(__xludf.DUMMYFUNCTION("""COMPUTED_VALUE"""),127.0)</f>
        <v>127</v>
      </c>
    </row>
    <row r="4831">
      <c r="A4831" s="1" t="str">
        <f t="shared" si="1"/>
        <v>EN P5162 329</v>
      </c>
      <c r="C4831" s="1" t="str">
        <f t="shared" si="2"/>
        <v>PT P5162</v>
      </c>
      <c r="E4831" s="1" t="str">
        <f>IFERROR(__xludf.DUMMYFUNCTION("SPLIT(A:A,"" "",TRUE,TRUE)"),"EN")</f>
        <v>EN</v>
      </c>
      <c r="F4831" s="1" t="str">
        <f>IFERROR(__xludf.DUMMYFUNCTION("""COMPUTED_VALUE"""),"P5162")</f>
        <v>P5162</v>
      </c>
      <c r="G4831" s="1">
        <f>IFERROR(__xludf.DUMMYFUNCTION("""COMPUTED_VALUE"""),329.0)</f>
        <v>329</v>
      </c>
    </row>
    <row r="4832">
      <c r="A4832" s="1" t="str">
        <f t="shared" si="1"/>
        <v>EN P728 381</v>
      </c>
      <c r="C4832" s="1" t="str">
        <f t="shared" si="2"/>
        <v>PT P728</v>
      </c>
      <c r="E4832" s="1" t="str">
        <f>IFERROR(__xludf.DUMMYFUNCTION("SPLIT(A:A,"" "",TRUE,TRUE)"),"EN")</f>
        <v>EN</v>
      </c>
      <c r="F4832" s="1" t="str">
        <f>IFERROR(__xludf.DUMMYFUNCTION("""COMPUTED_VALUE"""),"P728")</f>
        <v>P728</v>
      </c>
      <c r="G4832" s="1">
        <f>IFERROR(__xludf.DUMMYFUNCTION("""COMPUTED_VALUE"""),381.0)</f>
        <v>381</v>
      </c>
    </row>
    <row r="4833">
      <c r="A4833" s="1" t="str">
        <f t="shared" si="1"/>
        <v>EN P2445 278</v>
      </c>
      <c r="C4833" s="1" t="str">
        <f t="shared" si="2"/>
        <v>PT P2445</v>
      </c>
      <c r="E4833" s="1" t="str">
        <f>IFERROR(__xludf.DUMMYFUNCTION("SPLIT(A:A,"" "",TRUE,TRUE)"),"EN")</f>
        <v>EN</v>
      </c>
      <c r="F4833" s="1" t="str">
        <f>IFERROR(__xludf.DUMMYFUNCTION("""COMPUTED_VALUE"""),"P2445")</f>
        <v>P2445</v>
      </c>
      <c r="G4833" s="1">
        <f>IFERROR(__xludf.DUMMYFUNCTION("""COMPUTED_VALUE"""),278.0)</f>
        <v>278</v>
      </c>
    </row>
    <row r="4834">
      <c r="A4834" s="1" t="str">
        <f t="shared" si="1"/>
        <v>EN P5189 160</v>
      </c>
      <c r="C4834" s="1" t="str">
        <f t="shared" si="2"/>
        <v>PT P5189</v>
      </c>
      <c r="E4834" s="1" t="str">
        <f>IFERROR(__xludf.DUMMYFUNCTION("SPLIT(A:A,"" "",TRUE,TRUE)"),"EN")</f>
        <v>EN</v>
      </c>
      <c r="F4834" s="1" t="str">
        <f>IFERROR(__xludf.DUMMYFUNCTION("""COMPUTED_VALUE"""),"P5189")</f>
        <v>P5189</v>
      </c>
      <c r="G4834" s="1">
        <f>IFERROR(__xludf.DUMMYFUNCTION("""COMPUTED_VALUE"""),160.0)</f>
        <v>160</v>
      </c>
    </row>
    <row r="4835">
      <c r="A4835" s="1" t="str">
        <f t="shared" si="1"/>
        <v>EN P3010 102</v>
      </c>
      <c r="C4835" s="1" t="str">
        <f t="shared" si="2"/>
        <v>PT P3010</v>
      </c>
      <c r="E4835" s="1" t="str">
        <f>IFERROR(__xludf.DUMMYFUNCTION("SPLIT(A:A,"" "",TRUE,TRUE)"),"EN")</f>
        <v>EN</v>
      </c>
      <c r="F4835" s="1" t="str">
        <f>IFERROR(__xludf.DUMMYFUNCTION("""COMPUTED_VALUE"""),"P3010")</f>
        <v>P3010</v>
      </c>
      <c r="G4835" s="1">
        <f>IFERROR(__xludf.DUMMYFUNCTION("""COMPUTED_VALUE"""),102.0)</f>
        <v>102</v>
      </c>
    </row>
    <row r="4836">
      <c r="A4836" s="1" t="str">
        <f t="shared" si="1"/>
        <v>EN P2185 237</v>
      </c>
      <c r="C4836" s="1" t="str">
        <f t="shared" si="2"/>
        <v>PT P2185</v>
      </c>
      <c r="E4836" s="1" t="str">
        <f>IFERROR(__xludf.DUMMYFUNCTION("SPLIT(A:A,"" "",TRUE,TRUE)"),"EN")</f>
        <v>EN</v>
      </c>
      <c r="F4836" s="1" t="str">
        <f>IFERROR(__xludf.DUMMYFUNCTION("""COMPUTED_VALUE"""),"P2185")</f>
        <v>P2185</v>
      </c>
      <c r="G4836" s="1">
        <f>IFERROR(__xludf.DUMMYFUNCTION("""COMPUTED_VALUE"""),237.0)</f>
        <v>237</v>
      </c>
    </row>
    <row r="4837">
      <c r="A4837" s="1" t="str">
        <f t="shared" si="1"/>
        <v>EN P1480 41</v>
      </c>
      <c r="C4837" s="1" t="str">
        <f t="shared" si="2"/>
        <v>PT P1480</v>
      </c>
      <c r="E4837" s="1" t="str">
        <f>IFERROR(__xludf.DUMMYFUNCTION("SPLIT(A:A,"" "",TRUE,TRUE)"),"EN")</f>
        <v>EN</v>
      </c>
      <c r="F4837" s="1" t="str">
        <f>IFERROR(__xludf.DUMMYFUNCTION("""COMPUTED_VALUE"""),"P1480")</f>
        <v>P1480</v>
      </c>
      <c r="G4837" s="1">
        <f>IFERROR(__xludf.DUMMYFUNCTION("""COMPUTED_VALUE"""),41.0)</f>
        <v>41</v>
      </c>
    </row>
    <row r="4838">
      <c r="A4838" s="1" t="str">
        <f t="shared" si="1"/>
        <v>EN P5048 345</v>
      </c>
      <c r="C4838" s="1" t="str">
        <f t="shared" si="2"/>
        <v>PT P5048</v>
      </c>
      <c r="E4838" s="1" t="str">
        <f>IFERROR(__xludf.DUMMYFUNCTION("SPLIT(A:A,"" "",TRUE,TRUE)"),"EN")</f>
        <v>EN</v>
      </c>
      <c r="F4838" s="1" t="str">
        <f>IFERROR(__xludf.DUMMYFUNCTION("""COMPUTED_VALUE"""),"P5048")</f>
        <v>P5048</v>
      </c>
      <c r="G4838" s="1">
        <f>IFERROR(__xludf.DUMMYFUNCTION("""COMPUTED_VALUE"""),345.0)</f>
        <v>345</v>
      </c>
    </row>
    <row r="4839">
      <c r="A4839" s="1" t="str">
        <f t="shared" si="1"/>
        <v>EN P194 116</v>
      </c>
      <c r="C4839" s="1" t="str">
        <f t="shared" si="2"/>
        <v>PT P194</v>
      </c>
      <c r="E4839" s="1" t="str">
        <f>IFERROR(__xludf.DUMMYFUNCTION("SPLIT(A:A,"" "",TRUE,TRUE)"),"EN")</f>
        <v>EN</v>
      </c>
      <c r="F4839" s="1" t="str">
        <f>IFERROR(__xludf.DUMMYFUNCTION("""COMPUTED_VALUE"""),"P194")</f>
        <v>P194</v>
      </c>
      <c r="G4839" s="1">
        <f>IFERROR(__xludf.DUMMYFUNCTION("""COMPUTED_VALUE"""),116.0)</f>
        <v>116</v>
      </c>
    </row>
    <row r="4840">
      <c r="A4840" s="1" t="str">
        <f t="shared" si="1"/>
        <v>EN P4000 195</v>
      </c>
      <c r="C4840" s="1" t="str">
        <f t="shared" si="2"/>
        <v>PT P4000</v>
      </c>
      <c r="E4840" s="1" t="str">
        <f>IFERROR(__xludf.DUMMYFUNCTION("SPLIT(A:A,"" "",TRUE,TRUE)"),"EN")</f>
        <v>EN</v>
      </c>
      <c r="F4840" s="1" t="str">
        <f>IFERROR(__xludf.DUMMYFUNCTION("""COMPUTED_VALUE"""),"P4000")</f>
        <v>P4000</v>
      </c>
      <c r="G4840" s="1">
        <f>IFERROR(__xludf.DUMMYFUNCTION("""COMPUTED_VALUE"""),195.0)</f>
        <v>195</v>
      </c>
    </row>
    <row r="4841">
      <c r="A4841" s="1" t="str">
        <f t="shared" si="1"/>
        <v>EN P5179 55</v>
      </c>
      <c r="C4841" s="1" t="str">
        <f t="shared" si="2"/>
        <v>PT P5179</v>
      </c>
      <c r="E4841" s="1" t="str">
        <f>IFERROR(__xludf.DUMMYFUNCTION("SPLIT(A:A,"" "",TRUE,TRUE)"),"EN")</f>
        <v>EN</v>
      </c>
      <c r="F4841" s="1" t="str">
        <f>IFERROR(__xludf.DUMMYFUNCTION("""COMPUTED_VALUE"""),"P5179")</f>
        <v>P5179</v>
      </c>
      <c r="G4841" s="1">
        <f>IFERROR(__xludf.DUMMYFUNCTION("""COMPUTED_VALUE"""),55.0)</f>
        <v>55</v>
      </c>
    </row>
    <row r="4842">
      <c r="A4842" s="1" t="str">
        <f t="shared" si="1"/>
        <v>EN P125 261</v>
      </c>
      <c r="C4842" s="1" t="str">
        <f t="shared" si="2"/>
        <v>PT P125</v>
      </c>
      <c r="E4842" s="1" t="str">
        <f>IFERROR(__xludf.DUMMYFUNCTION("SPLIT(A:A,"" "",TRUE,TRUE)"),"EN")</f>
        <v>EN</v>
      </c>
      <c r="F4842" s="1" t="str">
        <f>IFERROR(__xludf.DUMMYFUNCTION("""COMPUTED_VALUE"""),"P125")</f>
        <v>P125</v>
      </c>
      <c r="G4842" s="1">
        <f>IFERROR(__xludf.DUMMYFUNCTION("""COMPUTED_VALUE"""),261.0)</f>
        <v>261</v>
      </c>
    </row>
    <row r="4843">
      <c r="A4843" s="1" t="str">
        <f t="shared" si="1"/>
        <v>EN P4352 265</v>
      </c>
      <c r="C4843" s="1" t="str">
        <f t="shared" si="2"/>
        <v>PT P4352</v>
      </c>
      <c r="E4843" s="1" t="str">
        <f>IFERROR(__xludf.DUMMYFUNCTION("SPLIT(A:A,"" "",TRUE,TRUE)"),"EN")</f>
        <v>EN</v>
      </c>
      <c r="F4843" s="1" t="str">
        <f>IFERROR(__xludf.DUMMYFUNCTION("""COMPUTED_VALUE"""),"P4352")</f>
        <v>P4352</v>
      </c>
      <c r="G4843" s="1">
        <f>IFERROR(__xludf.DUMMYFUNCTION("""COMPUTED_VALUE"""),265.0)</f>
        <v>265</v>
      </c>
    </row>
    <row r="4844">
      <c r="A4844" s="1" t="str">
        <f t="shared" si="1"/>
        <v>EN P4623 184</v>
      </c>
      <c r="C4844" s="1" t="str">
        <f t="shared" si="2"/>
        <v>PT P4623</v>
      </c>
      <c r="E4844" s="1" t="str">
        <f>IFERROR(__xludf.DUMMYFUNCTION("SPLIT(A:A,"" "",TRUE,TRUE)"),"EN")</f>
        <v>EN</v>
      </c>
      <c r="F4844" s="1" t="str">
        <f>IFERROR(__xludf.DUMMYFUNCTION("""COMPUTED_VALUE"""),"P4623")</f>
        <v>P4623</v>
      </c>
      <c r="G4844" s="1">
        <f>IFERROR(__xludf.DUMMYFUNCTION("""COMPUTED_VALUE"""),184.0)</f>
        <v>184</v>
      </c>
    </row>
    <row r="4845">
      <c r="A4845" s="1" t="str">
        <f t="shared" si="1"/>
        <v>EN P2113 196</v>
      </c>
      <c r="C4845" s="1" t="str">
        <f t="shared" si="2"/>
        <v>PT P2113</v>
      </c>
      <c r="E4845" s="1" t="str">
        <f>IFERROR(__xludf.DUMMYFUNCTION("SPLIT(A:A,"" "",TRUE,TRUE)"),"EN")</f>
        <v>EN</v>
      </c>
      <c r="F4845" s="1" t="str">
        <f>IFERROR(__xludf.DUMMYFUNCTION("""COMPUTED_VALUE"""),"P2113")</f>
        <v>P2113</v>
      </c>
      <c r="G4845" s="1">
        <f>IFERROR(__xludf.DUMMYFUNCTION("""COMPUTED_VALUE"""),196.0)</f>
        <v>196</v>
      </c>
    </row>
    <row r="4846">
      <c r="A4846" s="1" t="str">
        <f t="shared" si="1"/>
        <v>EN P20 122</v>
      </c>
      <c r="C4846" s="1" t="str">
        <f t="shared" si="2"/>
        <v>PT P20</v>
      </c>
      <c r="E4846" s="1" t="str">
        <f>IFERROR(__xludf.DUMMYFUNCTION("SPLIT(A:A,"" "",TRUE,TRUE)"),"EN")</f>
        <v>EN</v>
      </c>
      <c r="F4846" s="1" t="str">
        <f>IFERROR(__xludf.DUMMYFUNCTION("""COMPUTED_VALUE"""),"P20")</f>
        <v>P20</v>
      </c>
      <c r="G4846" s="1">
        <f>IFERROR(__xludf.DUMMYFUNCTION("""COMPUTED_VALUE"""),122.0)</f>
        <v>122</v>
      </c>
    </row>
    <row r="4847">
      <c r="A4847" s="1" t="str">
        <f t="shared" si="1"/>
        <v>EN P662 202</v>
      </c>
      <c r="C4847" s="1" t="str">
        <f t="shared" si="2"/>
        <v>PT P662</v>
      </c>
      <c r="E4847" s="1" t="str">
        <f>IFERROR(__xludf.DUMMYFUNCTION("SPLIT(A:A,"" "",TRUE,TRUE)"),"EN")</f>
        <v>EN</v>
      </c>
      <c r="F4847" s="1" t="str">
        <f>IFERROR(__xludf.DUMMYFUNCTION("""COMPUTED_VALUE"""),"P662")</f>
        <v>P662</v>
      </c>
      <c r="G4847" s="1">
        <f>IFERROR(__xludf.DUMMYFUNCTION("""COMPUTED_VALUE"""),202.0)</f>
        <v>202</v>
      </c>
    </row>
    <row r="4848">
      <c r="A4848" s="1" t="str">
        <f t="shared" si="1"/>
        <v>EN P3238 138</v>
      </c>
      <c r="C4848" s="1" t="str">
        <f t="shared" si="2"/>
        <v>PT P3238</v>
      </c>
      <c r="E4848" s="1" t="str">
        <f>IFERROR(__xludf.DUMMYFUNCTION("SPLIT(A:A,"" "",TRUE,TRUE)"),"EN")</f>
        <v>EN</v>
      </c>
      <c r="F4848" s="1" t="str">
        <f>IFERROR(__xludf.DUMMYFUNCTION("""COMPUTED_VALUE"""),"P3238")</f>
        <v>P3238</v>
      </c>
      <c r="G4848" s="1">
        <f>IFERROR(__xludf.DUMMYFUNCTION("""COMPUTED_VALUE"""),138.0)</f>
        <v>138</v>
      </c>
    </row>
    <row r="4849">
      <c r="A4849" s="1" t="str">
        <f t="shared" si="1"/>
        <v>EN P2218 400</v>
      </c>
      <c r="C4849" s="1" t="str">
        <f t="shared" si="2"/>
        <v>PT P2218</v>
      </c>
      <c r="E4849" s="1" t="str">
        <f>IFERROR(__xludf.DUMMYFUNCTION("SPLIT(A:A,"" "",TRUE,TRUE)"),"EN")</f>
        <v>EN</v>
      </c>
      <c r="F4849" s="1" t="str">
        <f>IFERROR(__xludf.DUMMYFUNCTION("""COMPUTED_VALUE"""),"P2218")</f>
        <v>P2218</v>
      </c>
      <c r="G4849" s="1">
        <f>IFERROR(__xludf.DUMMYFUNCTION("""COMPUTED_VALUE"""),400.0)</f>
        <v>400</v>
      </c>
    </row>
    <row r="4850">
      <c r="A4850" s="1" t="str">
        <f t="shared" si="1"/>
        <v>EN P2393 251</v>
      </c>
      <c r="C4850" s="1" t="str">
        <f t="shared" si="2"/>
        <v>PT P2393</v>
      </c>
      <c r="E4850" s="1" t="str">
        <f>IFERROR(__xludf.DUMMYFUNCTION("SPLIT(A:A,"" "",TRUE,TRUE)"),"EN")</f>
        <v>EN</v>
      </c>
      <c r="F4850" s="1" t="str">
        <f>IFERROR(__xludf.DUMMYFUNCTION("""COMPUTED_VALUE"""),"P2393")</f>
        <v>P2393</v>
      </c>
      <c r="G4850" s="1">
        <f>IFERROR(__xludf.DUMMYFUNCTION("""COMPUTED_VALUE"""),251.0)</f>
        <v>251</v>
      </c>
    </row>
    <row r="4851">
      <c r="A4851" s="1" t="str">
        <f t="shared" si="1"/>
        <v>EN P3855 249</v>
      </c>
      <c r="C4851" s="1" t="str">
        <f t="shared" si="2"/>
        <v>PT P3855</v>
      </c>
      <c r="E4851" s="1" t="str">
        <f>IFERROR(__xludf.DUMMYFUNCTION("SPLIT(A:A,"" "",TRUE,TRUE)"),"EN")</f>
        <v>EN</v>
      </c>
      <c r="F4851" s="1" t="str">
        <f>IFERROR(__xludf.DUMMYFUNCTION("""COMPUTED_VALUE"""),"P3855")</f>
        <v>P3855</v>
      </c>
      <c r="G4851" s="1">
        <f>IFERROR(__xludf.DUMMYFUNCTION("""COMPUTED_VALUE"""),249.0)</f>
        <v>249</v>
      </c>
    </row>
    <row r="4852">
      <c r="A4852" s="1" t="str">
        <f t="shared" si="1"/>
        <v>EN P3817 352</v>
      </c>
      <c r="C4852" s="1" t="str">
        <f t="shared" si="2"/>
        <v>PT P3817</v>
      </c>
      <c r="E4852" s="1" t="str">
        <f>IFERROR(__xludf.DUMMYFUNCTION("SPLIT(A:A,"" "",TRUE,TRUE)"),"EN")</f>
        <v>EN</v>
      </c>
      <c r="F4852" s="1" t="str">
        <f>IFERROR(__xludf.DUMMYFUNCTION("""COMPUTED_VALUE"""),"P3817")</f>
        <v>P3817</v>
      </c>
      <c r="G4852" s="1">
        <f>IFERROR(__xludf.DUMMYFUNCTION("""COMPUTED_VALUE"""),352.0)</f>
        <v>352</v>
      </c>
    </row>
    <row r="4853">
      <c r="A4853" s="1" t="str">
        <f t="shared" si="1"/>
        <v>EN P5896 366</v>
      </c>
      <c r="C4853" s="1" t="str">
        <f t="shared" si="2"/>
        <v>PT P5896</v>
      </c>
      <c r="E4853" s="1" t="str">
        <f>IFERROR(__xludf.DUMMYFUNCTION("SPLIT(A:A,"" "",TRUE,TRUE)"),"EN")</f>
        <v>EN</v>
      </c>
      <c r="F4853" s="1" t="str">
        <f>IFERROR(__xludf.DUMMYFUNCTION("""COMPUTED_VALUE"""),"P5896")</f>
        <v>P5896</v>
      </c>
      <c r="G4853" s="1">
        <f>IFERROR(__xludf.DUMMYFUNCTION("""COMPUTED_VALUE"""),366.0)</f>
        <v>366</v>
      </c>
    </row>
    <row r="4854">
      <c r="A4854" s="1" t="str">
        <f t="shared" si="1"/>
        <v>EN P1100 329</v>
      </c>
      <c r="C4854" s="1" t="str">
        <f t="shared" si="2"/>
        <v>PT P1100</v>
      </c>
      <c r="E4854" s="1" t="str">
        <f>IFERROR(__xludf.DUMMYFUNCTION("SPLIT(A:A,"" "",TRUE,TRUE)"),"EN")</f>
        <v>EN</v>
      </c>
      <c r="F4854" s="1" t="str">
        <f>IFERROR(__xludf.DUMMYFUNCTION("""COMPUTED_VALUE"""),"P1100")</f>
        <v>P1100</v>
      </c>
      <c r="G4854" s="1">
        <f>IFERROR(__xludf.DUMMYFUNCTION("""COMPUTED_VALUE"""),329.0)</f>
        <v>329</v>
      </c>
    </row>
    <row r="4855">
      <c r="A4855" s="1" t="str">
        <f t="shared" si="1"/>
        <v>EN P3709 322</v>
      </c>
      <c r="C4855" s="1" t="str">
        <f t="shared" si="2"/>
        <v>PT P3709</v>
      </c>
      <c r="E4855" s="1" t="str">
        <f>IFERROR(__xludf.DUMMYFUNCTION("SPLIT(A:A,"" "",TRUE,TRUE)"),"EN")</f>
        <v>EN</v>
      </c>
      <c r="F4855" s="1" t="str">
        <f>IFERROR(__xludf.DUMMYFUNCTION("""COMPUTED_VALUE"""),"P3709")</f>
        <v>P3709</v>
      </c>
      <c r="G4855" s="1">
        <f>IFERROR(__xludf.DUMMYFUNCTION("""COMPUTED_VALUE"""),322.0)</f>
        <v>322</v>
      </c>
    </row>
    <row r="4856">
      <c r="A4856" s="1" t="str">
        <f t="shared" si="1"/>
        <v>EN P1986 160</v>
      </c>
      <c r="C4856" s="1" t="str">
        <f t="shared" si="2"/>
        <v>PT P1986</v>
      </c>
      <c r="E4856" s="1" t="str">
        <f>IFERROR(__xludf.DUMMYFUNCTION("SPLIT(A:A,"" "",TRUE,TRUE)"),"EN")</f>
        <v>EN</v>
      </c>
      <c r="F4856" s="1" t="str">
        <f>IFERROR(__xludf.DUMMYFUNCTION("""COMPUTED_VALUE"""),"P1986")</f>
        <v>P1986</v>
      </c>
      <c r="G4856" s="1">
        <f>IFERROR(__xludf.DUMMYFUNCTION("""COMPUTED_VALUE"""),160.0)</f>
        <v>160</v>
      </c>
    </row>
    <row r="4857">
      <c r="A4857" s="1" t="str">
        <f t="shared" si="1"/>
        <v>EN P3377 36</v>
      </c>
      <c r="C4857" s="1" t="str">
        <f t="shared" si="2"/>
        <v>PT P3377</v>
      </c>
      <c r="E4857" s="1" t="str">
        <f>IFERROR(__xludf.DUMMYFUNCTION("SPLIT(A:A,"" "",TRUE,TRUE)"),"EN")</f>
        <v>EN</v>
      </c>
      <c r="F4857" s="1" t="str">
        <f>IFERROR(__xludf.DUMMYFUNCTION("""COMPUTED_VALUE"""),"P3377")</f>
        <v>P3377</v>
      </c>
      <c r="G4857" s="1">
        <f>IFERROR(__xludf.DUMMYFUNCTION("""COMPUTED_VALUE"""),36.0)</f>
        <v>36</v>
      </c>
    </row>
    <row r="4858">
      <c r="A4858" s="1" t="str">
        <f t="shared" si="1"/>
        <v>EN P1621 123</v>
      </c>
      <c r="C4858" s="1" t="str">
        <f t="shared" si="2"/>
        <v>PT P1621</v>
      </c>
      <c r="E4858" s="1" t="str">
        <f>IFERROR(__xludf.DUMMYFUNCTION("SPLIT(A:A,"" "",TRUE,TRUE)"),"EN")</f>
        <v>EN</v>
      </c>
      <c r="F4858" s="1" t="str">
        <f>IFERROR(__xludf.DUMMYFUNCTION("""COMPUTED_VALUE"""),"P1621")</f>
        <v>P1621</v>
      </c>
      <c r="G4858" s="1">
        <f>IFERROR(__xludf.DUMMYFUNCTION("""COMPUTED_VALUE"""),123.0)</f>
        <v>123</v>
      </c>
    </row>
    <row r="4859">
      <c r="A4859" s="1" t="str">
        <f t="shared" si="1"/>
        <v>EN P5954 188</v>
      </c>
      <c r="C4859" s="1" t="str">
        <f t="shared" si="2"/>
        <v>PT P5954</v>
      </c>
      <c r="E4859" s="1" t="str">
        <f>IFERROR(__xludf.DUMMYFUNCTION("SPLIT(A:A,"" "",TRUE,TRUE)"),"EN")</f>
        <v>EN</v>
      </c>
      <c r="F4859" s="1" t="str">
        <f>IFERROR(__xludf.DUMMYFUNCTION("""COMPUTED_VALUE"""),"P5954")</f>
        <v>P5954</v>
      </c>
      <c r="G4859" s="1">
        <f>IFERROR(__xludf.DUMMYFUNCTION("""COMPUTED_VALUE"""),188.0)</f>
        <v>188</v>
      </c>
    </row>
    <row r="4860">
      <c r="A4860" s="1" t="str">
        <f t="shared" si="1"/>
        <v>EN P4041 256</v>
      </c>
      <c r="C4860" s="1" t="str">
        <f t="shared" si="2"/>
        <v>PT P4041</v>
      </c>
      <c r="E4860" s="1" t="str">
        <f>IFERROR(__xludf.DUMMYFUNCTION("SPLIT(A:A,"" "",TRUE,TRUE)"),"EN")</f>
        <v>EN</v>
      </c>
      <c r="F4860" s="1" t="str">
        <f>IFERROR(__xludf.DUMMYFUNCTION("""COMPUTED_VALUE"""),"P4041")</f>
        <v>P4041</v>
      </c>
      <c r="G4860" s="1">
        <f>IFERROR(__xludf.DUMMYFUNCTION("""COMPUTED_VALUE"""),256.0)</f>
        <v>256</v>
      </c>
    </row>
    <row r="4861">
      <c r="A4861" s="1" t="str">
        <f t="shared" si="1"/>
        <v>EN P3048 186</v>
      </c>
      <c r="C4861" s="1" t="str">
        <f t="shared" si="2"/>
        <v>PT P3048</v>
      </c>
      <c r="E4861" s="1" t="str">
        <f>IFERROR(__xludf.DUMMYFUNCTION("SPLIT(A:A,"" "",TRUE,TRUE)"),"EN")</f>
        <v>EN</v>
      </c>
      <c r="F4861" s="1" t="str">
        <f>IFERROR(__xludf.DUMMYFUNCTION("""COMPUTED_VALUE"""),"P3048")</f>
        <v>P3048</v>
      </c>
      <c r="G4861" s="1">
        <f>IFERROR(__xludf.DUMMYFUNCTION("""COMPUTED_VALUE"""),186.0)</f>
        <v>186</v>
      </c>
    </row>
    <row r="4862">
      <c r="A4862" s="1" t="str">
        <f t="shared" si="1"/>
        <v>EN P3872 265</v>
      </c>
      <c r="C4862" s="1" t="str">
        <f t="shared" si="2"/>
        <v>PT P3872</v>
      </c>
      <c r="E4862" s="1" t="str">
        <f>IFERROR(__xludf.DUMMYFUNCTION("SPLIT(A:A,"" "",TRUE,TRUE)"),"EN")</f>
        <v>EN</v>
      </c>
      <c r="F4862" s="1" t="str">
        <f>IFERROR(__xludf.DUMMYFUNCTION("""COMPUTED_VALUE"""),"P3872")</f>
        <v>P3872</v>
      </c>
      <c r="G4862" s="1">
        <f>IFERROR(__xludf.DUMMYFUNCTION("""COMPUTED_VALUE"""),265.0)</f>
        <v>265</v>
      </c>
    </row>
    <row r="4863">
      <c r="A4863" s="1" t="str">
        <f t="shared" si="1"/>
        <v>EN P78 60</v>
      </c>
      <c r="C4863" s="1" t="str">
        <f t="shared" si="2"/>
        <v>PT P78</v>
      </c>
      <c r="E4863" s="1" t="str">
        <f>IFERROR(__xludf.DUMMYFUNCTION("SPLIT(A:A,"" "",TRUE,TRUE)"),"EN")</f>
        <v>EN</v>
      </c>
      <c r="F4863" s="1" t="str">
        <f>IFERROR(__xludf.DUMMYFUNCTION("""COMPUTED_VALUE"""),"P78")</f>
        <v>P78</v>
      </c>
      <c r="G4863" s="1">
        <f>IFERROR(__xludf.DUMMYFUNCTION("""COMPUTED_VALUE"""),60.0)</f>
        <v>60</v>
      </c>
    </row>
    <row r="4864">
      <c r="A4864" s="1" t="str">
        <f t="shared" si="1"/>
        <v>EN P2947 86</v>
      </c>
      <c r="C4864" s="1" t="str">
        <f t="shared" si="2"/>
        <v>PT P2947</v>
      </c>
      <c r="E4864" s="1" t="str">
        <f>IFERROR(__xludf.DUMMYFUNCTION("SPLIT(A:A,"" "",TRUE,TRUE)"),"EN")</f>
        <v>EN</v>
      </c>
      <c r="F4864" s="1" t="str">
        <f>IFERROR(__xludf.DUMMYFUNCTION("""COMPUTED_VALUE"""),"P2947")</f>
        <v>P2947</v>
      </c>
      <c r="G4864" s="1">
        <f>IFERROR(__xludf.DUMMYFUNCTION("""COMPUTED_VALUE"""),86.0)</f>
        <v>86</v>
      </c>
    </row>
    <row r="4865">
      <c r="A4865" s="1" t="str">
        <f t="shared" si="1"/>
        <v>EN P4961 187</v>
      </c>
      <c r="C4865" s="1" t="str">
        <f t="shared" si="2"/>
        <v>PT P4961</v>
      </c>
      <c r="E4865" s="1" t="str">
        <f>IFERROR(__xludf.DUMMYFUNCTION("SPLIT(A:A,"" "",TRUE,TRUE)"),"EN")</f>
        <v>EN</v>
      </c>
      <c r="F4865" s="1" t="str">
        <f>IFERROR(__xludf.DUMMYFUNCTION("""COMPUTED_VALUE"""),"P4961")</f>
        <v>P4961</v>
      </c>
      <c r="G4865" s="1">
        <f>IFERROR(__xludf.DUMMYFUNCTION("""COMPUTED_VALUE"""),187.0)</f>
        <v>187</v>
      </c>
    </row>
    <row r="4866">
      <c r="A4866" s="1" t="str">
        <f t="shared" si="1"/>
        <v>EN P3988 142</v>
      </c>
      <c r="C4866" s="1" t="str">
        <f t="shared" si="2"/>
        <v>PT P3988</v>
      </c>
      <c r="E4866" s="1" t="str">
        <f>IFERROR(__xludf.DUMMYFUNCTION("SPLIT(A:A,"" "",TRUE,TRUE)"),"EN")</f>
        <v>EN</v>
      </c>
      <c r="F4866" s="1" t="str">
        <f>IFERROR(__xludf.DUMMYFUNCTION("""COMPUTED_VALUE"""),"P3988")</f>
        <v>P3988</v>
      </c>
      <c r="G4866" s="1">
        <f>IFERROR(__xludf.DUMMYFUNCTION("""COMPUTED_VALUE"""),142.0)</f>
        <v>142</v>
      </c>
    </row>
    <row r="4867">
      <c r="A4867" s="1" t="str">
        <f t="shared" si="1"/>
        <v>EN P4967 213</v>
      </c>
      <c r="C4867" s="1" t="str">
        <f t="shared" si="2"/>
        <v>PT P4967</v>
      </c>
      <c r="E4867" s="1" t="str">
        <f>IFERROR(__xludf.DUMMYFUNCTION("SPLIT(A:A,"" "",TRUE,TRUE)"),"EN")</f>
        <v>EN</v>
      </c>
      <c r="F4867" s="1" t="str">
        <f>IFERROR(__xludf.DUMMYFUNCTION("""COMPUTED_VALUE"""),"P4967")</f>
        <v>P4967</v>
      </c>
      <c r="G4867" s="1">
        <f>IFERROR(__xludf.DUMMYFUNCTION("""COMPUTED_VALUE"""),213.0)</f>
        <v>213</v>
      </c>
    </row>
    <row r="4868">
      <c r="A4868" s="1" t="str">
        <f t="shared" si="1"/>
        <v>EN P5670 243</v>
      </c>
      <c r="C4868" s="1" t="str">
        <f t="shared" si="2"/>
        <v>PT P5670</v>
      </c>
      <c r="E4868" s="1" t="str">
        <f>IFERROR(__xludf.DUMMYFUNCTION("SPLIT(A:A,"" "",TRUE,TRUE)"),"EN")</f>
        <v>EN</v>
      </c>
      <c r="F4868" s="1" t="str">
        <f>IFERROR(__xludf.DUMMYFUNCTION("""COMPUTED_VALUE"""),"P5670")</f>
        <v>P5670</v>
      </c>
      <c r="G4868" s="1">
        <f>IFERROR(__xludf.DUMMYFUNCTION("""COMPUTED_VALUE"""),243.0)</f>
        <v>243</v>
      </c>
    </row>
    <row r="4869">
      <c r="A4869" s="1" t="str">
        <f t="shared" si="1"/>
        <v>EN P5236 90</v>
      </c>
      <c r="C4869" s="1" t="str">
        <f t="shared" si="2"/>
        <v>PT P5236</v>
      </c>
      <c r="E4869" s="1" t="str">
        <f>IFERROR(__xludf.DUMMYFUNCTION("SPLIT(A:A,"" "",TRUE,TRUE)"),"EN")</f>
        <v>EN</v>
      </c>
      <c r="F4869" s="1" t="str">
        <f>IFERROR(__xludf.DUMMYFUNCTION("""COMPUTED_VALUE"""),"P5236")</f>
        <v>P5236</v>
      </c>
      <c r="G4869" s="1">
        <f>IFERROR(__xludf.DUMMYFUNCTION("""COMPUTED_VALUE"""),90.0)</f>
        <v>90</v>
      </c>
    </row>
    <row r="4870">
      <c r="A4870" s="1" t="str">
        <f t="shared" si="1"/>
        <v>EN P2146 93</v>
      </c>
      <c r="C4870" s="1" t="str">
        <f t="shared" si="2"/>
        <v>PT P2146</v>
      </c>
      <c r="E4870" s="1" t="str">
        <f>IFERROR(__xludf.DUMMYFUNCTION("SPLIT(A:A,"" "",TRUE,TRUE)"),"EN")</f>
        <v>EN</v>
      </c>
      <c r="F4870" s="1" t="str">
        <f>IFERROR(__xludf.DUMMYFUNCTION("""COMPUTED_VALUE"""),"P2146")</f>
        <v>P2146</v>
      </c>
      <c r="G4870" s="1">
        <f>IFERROR(__xludf.DUMMYFUNCTION("""COMPUTED_VALUE"""),93.0)</f>
        <v>93</v>
      </c>
    </row>
    <row r="4871">
      <c r="A4871" s="1" t="str">
        <f t="shared" si="1"/>
        <v>EN P2867 48</v>
      </c>
      <c r="C4871" s="1" t="str">
        <f t="shared" si="2"/>
        <v>PT P2867</v>
      </c>
      <c r="E4871" s="1" t="str">
        <f>IFERROR(__xludf.DUMMYFUNCTION("SPLIT(A:A,"" "",TRUE,TRUE)"),"EN")</f>
        <v>EN</v>
      </c>
      <c r="F4871" s="1" t="str">
        <f>IFERROR(__xludf.DUMMYFUNCTION("""COMPUTED_VALUE"""),"P2867")</f>
        <v>P2867</v>
      </c>
      <c r="G4871" s="1">
        <f>IFERROR(__xludf.DUMMYFUNCTION("""COMPUTED_VALUE"""),48.0)</f>
        <v>48</v>
      </c>
    </row>
    <row r="4872">
      <c r="A4872" s="1" t="str">
        <f t="shared" si="1"/>
        <v>EN P3659 287</v>
      </c>
      <c r="C4872" s="1" t="str">
        <f t="shared" si="2"/>
        <v>PT P3659</v>
      </c>
      <c r="E4872" s="1" t="str">
        <f>IFERROR(__xludf.DUMMYFUNCTION("SPLIT(A:A,"" "",TRUE,TRUE)"),"EN")</f>
        <v>EN</v>
      </c>
      <c r="F4872" s="1" t="str">
        <f>IFERROR(__xludf.DUMMYFUNCTION("""COMPUTED_VALUE"""),"P3659")</f>
        <v>P3659</v>
      </c>
      <c r="G4872" s="1">
        <f>IFERROR(__xludf.DUMMYFUNCTION("""COMPUTED_VALUE"""),287.0)</f>
        <v>287</v>
      </c>
    </row>
    <row r="4873">
      <c r="A4873" s="1" t="str">
        <f t="shared" si="1"/>
        <v>EN P4560 282</v>
      </c>
      <c r="C4873" s="1" t="str">
        <f t="shared" si="2"/>
        <v>PT P4560</v>
      </c>
      <c r="E4873" s="1" t="str">
        <f>IFERROR(__xludf.DUMMYFUNCTION("SPLIT(A:A,"" "",TRUE,TRUE)"),"EN")</f>
        <v>EN</v>
      </c>
      <c r="F4873" s="1" t="str">
        <f>IFERROR(__xludf.DUMMYFUNCTION("""COMPUTED_VALUE"""),"P4560")</f>
        <v>P4560</v>
      </c>
      <c r="G4873" s="1">
        <f>IFERROR(__xludf.DUMMYFUNCTION("""COMPUTED_VALUE"""),282.0)</f>
        <v>282</v>
      </c>
    </row>
    <row r="4874">
      <c r="A4874" s="1" t="str">
        <f t="shared" si="1"/>
        <v>EN P5047 383</v>
      </c>
      <c r="C4874" s="1" t="str">
        <f t="shared" si="2"/>
        <v>PT P5047</v>
      </c>
      <c r="E4874" s="1" t="str">
        <f>IFERROR(__xludf.DUMMYFUNCTION("SPLIT(A:A,"" "",TRUE,TRUE)"),"EN")</f>
        <v>EN</v>
      </c>
      <c r="F4874" s="1" t="str">
        <f>IFERROR(__xludf.DUMMYFUNCTION("""COMPUTED_VALUE"""),"P5047")</f>
        <v>P5047</v>
      </c>
      <c r="G4874" s="1">
        <f>IFERROR(__xludf.DUMMYFUNCTION("""COMPUTED_VALUE"""),383.0)</f>
        <v>383</v>
      </c>
    </row>
    <row r="4875">
      <c r="A4875" s="1" t="str">
        <f t="shared" si="1"/>
        <v>EN P5609 277</v>
      </c>
      <c r="C4875" s="1" t="str">
        <f t="shared" si="2"/>
        <v>PT P5609</v>
      </c>
      <c r="E4875" s="1" t="str">
        <f>IFERROR(__xludf.DUMMYFUNCTION("SPLIT(A:A,"" "",TRUE,TRUE)"),"EN")</f>
        <v>EN</v>
      </c>
      <c r="F4875" s="1" t="str">
        <f>IFERROR(__xludf.DUMMYFUNCTION("""COMPUTED_VALUE"""),"P5609")</f>
        <v>P5609</v>
      </c>
      <c r="G4875" s="1">
        <f>IFERROR(__xludf.DUMMYFUNCTION("""COMPUTED_VALUE"""),277.0)</f>
        <v>277</v>
      </c>
    </row>
    <row r="4876">
      <c r="A4876" s="1" t="str">
        <f t="shared" si="1"/>
        <v>EN P1825 109</v>
      </c>
      <c r="C4876" s="1" t="str">
        <f t="shared" si="2"/>
        <v>PT P1825</v>
      </c>
      <c r="E4876" s="1" t="str">
        <f>IFERROR(__xludf.DUMMYFUNCTION("SPLIT(A:A,"" "",TRUE,TRUE)"),"EN")</f>
        <v>EN</v>
      </c>
      <c r="F4876" s="1" t="str">
        <f>IFERROR(__xludf.DUMMYFUNCTION("""COMPUTED_VALUE"""),"P1825")</f>
        <v>P1825</v>
      </c>
      <c r="G4876" s="1">
        <f>IFERROR(__xludf.DUMMYFUNCTION("""COMPUTED_VALUE"""),109.0)</f>
        <v>109</v>
      </c>
    </row>
    <row r="4877">
      <c r="A4877" s="1" t="str">
        <f t="shared" si="1"/>
        <v>EN P1504 62</v>
      </c>
      <c r="C4877" s="1" t="str">
        <f t="shared" si="2"/>
        <v>PT P1504</v>
      </c>
      <c r="E4877" s="1" t="str">
        <f>IFERROR(__xludf.DUMMYFUNCTION("SPLIT(A:A,"" "",TRUE,TRUE)"),"EN")</f>
        <v>EN</v>
      </c>
      <c r="F4877" s="1" t="str">
        <f>IFERROR(__xludf.DUMMYFUNCTION("""COMPUTED_VALUE"""),"P1504")</f>
        <v>P1504</v>
      </c>
      <c r="G4877" s="1">
        <f>IFERROR(__xludf.DUMMYFUNCTION("""COMPUTED_VALUE"""),62.0)</f>
        <v>62</v>
      </c>
    </row>
    <row r="4878">
      <c r="A4878" s="1" t="str">
        <f t="shared" si="1"/>
        <v>EN P1102 325</v>
      </c>
      <c r="C4878" s="1" t="str">
        <f t="shared" si="2"/>
        <v>PT P1102</v>
      </c>
      <c r="E4878" s="1" t="str">
        <f>IFERROR(__xludf.DUMMYFUNCTION("SPLIT(A:A,"" "",TRUE,TRUE)"),"EN")</f>
        <v>EN</v>
      </c>
      <c r="F4878" s="1" t="str">
        <f>IFERROR(__xludf.DUMMYFUNCTION("""COMPUTED_VALUE"""),"P1102")</f>
        <v>P1102</v>
      </c>
      <c r="G4878" s="1">
        <f>IFERROR(__xludf.DUMMYFUNCTION("""COMPUTED_VALUE"""),325.0)</f>
        <v>325</v>
      </c>
    </row>
    <row r="4879">
      <c r="A4879" s="1" t="str">
        <f t="shared" si="1"/>
        <v>EN P563 59</v>
      </c>
      <c r="C4879" s="1" t="str">
        <f t="shared" si="2"/>
        <v>PT P563</v>
      </c>
      <c r="E4879" s="1" t="str">
        <f>IFERROR(__xludf.DUMMYFUNCTION("SPLIT(A:A,"" "",TRUE,TRUE)"),"EN")</f>
        <v>EN</v>
      </c>
      <c r="F4879" s="1" t="str">
        <f>IFERROR(__xludf.DUMMYFUNCTION("""COMPUTED_VALUE"""),"P563")</f>
        <v>P563</v>
      </c>
      <c r="G4879" s="1">
        <f>IFERROR(__xludf.DUMMYFUNCTION("""COMPUTED_VALUE"""),59.0)</f>
        <v>59</v>
      </c>
    </row>
    <row r="4880">
      <c r="A4880" s="1" t="str">
        <f t="shared" si="1"/>
        <v>EN P846 281</v>
      </c>
      <c r="C4880" s="1" t="str">
        <f t="shared" si="2"/>
        <v>PT P846</v>
      </c>
      <c r="E4880" s="1" t="str">
        <f>IFERROR(__xludf.DUMMYFUNCTION("SPLIT(A:A,"" "",TRUE,TRUE)"),"EN")</f>
        <v>EN</v>
      </c>
      <c r="F4880" s="1" t="str">
        <f>IFERROR(__xludf.DUMMYFUNCTION("""COMPUTED_VALUE"""),"P846")</f>
        <v>P846</v>
      </c>
      <c r="G4880" s="1">
        <f>IFERROR(__xludf.DUMMYFUNCTION("""COMPUTED_VALUE"""),281.0)</f>
        <v>281</v>
      </c>
    </row>
    <row r="4881">
      <c r="A4881" s="1" t="str">
        <f t="shared" si="1"/>
        <v>EN P863 200</v>
      </c>
      <c r="C4881" s="1" t="str">
        <f t="shared" si="2"/>
        <v>PT P863</v>
      </c>
      <c r="E4881" s="1" t="str">
        <f>IFERROR(__xludf.DUMMYFUNCTION("SPLIT(A:A,"" "",TRUE,TRUE)"),"EN")</f>
        <v>EN</v>
      </c>
      <c r="F4881" s="1" t="str">
        <f>IFERROR(__xludf.DUMMYFUNCTION("""COMPUTED_VALUE"""),"P863")</f>
        <v>P863</v>
      </c>
      <c r="G4881" s="1">
        <f>IFERROR(__xludf.DUMMYFUNCTION("""COMPUTED_VALUE"""),200.0)</f>
        <v>200</v>
      </c>
    </row>
    <row r="4882">
      <c r="A4882" s="1" t="str">
        <f t="shared" si="1"/>
        <v>EN P1944 235</v>
      </c>
      <c r="C4882" s="1" t="str">
        <f t="shared" si="2"/>
        <v>PT P1944</v>
      </c>
      <c r="E4882" s="1" t="str">
        <f>IFERROR(__xludf.DUMMYFUNCTION("SPLIT(A:A,"" "",TRUE,TRUE)"),"EN")</f>
        <v>EN</v>
      </c>
      <c r="F4882" s="1" t="str">
        <f>IFERROR(__xludf.DUMMYFUNCTION("""COMPUTED_VALUE"""),"P1944")</f>
        <v>P1944</v>
      </c>
      <c r="G4882" s="1">
        <f>IFERROR(__xludf.DUMMYFUNCTION("""COMPUTED_VALUE"""),235.0)</f>
        <v>235</v>
      </c>
    </row>
    <row r="4883">
      <c r="A4883" s="1" t="str">
        <f t="shared" si="1"/>
        <v>EN P5289 164</v>
      </c>
      <c r="C4883" s="1" t="str">
        <f t="shared" si="2"/>
        <v>PT P5289</v>
      </c>
      <c r="E4883" s="1" t="str">
        <f>IFERROR(__xludf.DUMMYFUNCTION("SPLIT(A:A,"" "",TRUE,TRUE)"),"EN")</f>
        <v>EN</v>
      </c>
      <c r="F4883" s="1" t="str">
        <f>IFERROR(__xludf.DUMMYFUNCTION("""COMPUTED_VALUE"""),"P5289")</f>
        <v>P5289</v>
      </c>
      <c r="G4883" s="1">
        <f>IFERROR(__xludf.DUMMYFUNCTION("""COMPUTED_VALUE"""),164.0)</f>
        <v>164</v>
      </c>
    </row>
    <row r="4884">
      <c r="A4884" s="1" t="str">
        <f t="shared" si="1"/>
        <v>EN P3152 112</v>
      </c>
      <c r="C4884" s="1" t="str">
        <f t="shared" si="2"/>
        <v>PT P3152</v>
      </c>
      <c r="E4884" s="1" t="str">
        <f>IFERROR(__xludf.DUMMYFUNCTION("SPLIT(A:A,"" "",TRUE,TRUE)"),"EN")</f>
        <v>EN</v>
      </c>
      <c r="F4884" s="1" t="str">
        <f>IFERROR(__xludf.DUMMYFUNCTION("""COMPUTED_VALUE"""),"P3152")</f>
        <v>P3152</v>
      </c>
      <c r="G4884" s="1">
        <f>IFERROR(__xludf.DUMMYFUNCTION("""COMPUTED_VALUE"""),112.0)</f>
        <v>112</v>
      </c>
    </row>
    <row r="4885">
      <c r="A4885" s="1" t="str">
        <f t="shared" si="1"/>
        <v>EN P2725 219</v>
      </c>
      <c r="C4885" s="1" t="str">
        <f t="shared" si="2"/>
        <v>PT P2725</v>
      </c>
      <c r="E4885" s="1" t="str">
        <f>IFERROR(__xludf.DUMMYFUNCTION("SPLIT(A:A,"" "",TRUE,TRUE)"),"EN")</f>
        <v>EN</v>
      </c>
      <c r="F4885" s="1" t="str">
        <f>IFERROR(__xludf.DUMMYFUNCTION("""COMPUTED_VALUE"""),"P2725")</f>
        <v>P2725</v>
      </c>
      <c r="G4885" s="1">
        <f>IFERROR(__xludf.DUMMYFUNCTION("""COMPUTED_VALUE"""),219.0)</f>
        <v>219</v>
      </c>
    </row>
    <row r="4886">
      <c r="A4886" s="1" t="str">
        <f t="shared" si="1"/>
        <v>EN P5332 189</v>
      </c>
      <c r="C4886" s="1" t="str">
        <f t="shared" si="2"/>
        <v>PT P5332</v>
      </c>
      <c r="E4886" s="1" t="str">
        <f>IFERROR(__xludf.DUMMYFUNCTION("SPLIT(A:A,"" "",TRUE,TRUE)"),"EN")</f>
        <v>EN</v>
      </c>
      <c r="F4886" s="1" t="str">
        <f>IFERROR(__xludf.DUMMYFUNCTION("""COMPUTED_VALUE"""),"P5332")</f>
        <v>P5332</v>
      </c>
      <c r="G4886" s="1">
        <f>IFERROR(__xludf.DUMMYFUNCTION("""COMPUTED_VALUE"""),189.0)</f>
        <v>189</v>
      </c>
    </row>
    <row r="4887">
      <c r="A4887" s="1" t="str">
        <f t="shared" si="1"/>
        <v>EN P5338 185</v>
      </c>
      <c r="C4887" s="1" t="str">
        <f t="shared" si="2"/>
        <v>PT P5338</v>
      </c>
      <c r="E4887" s="1" t="str">
        <f>IFERROR(__xludf.DUMMYFUNCTION("SPLIT(A:A,"" "",TRUE,TRUE)"),"EN")</f>
        <v>EN</v>
      </c>
      <c r="F4887" s="1" t="str">
        <f>IFERROR(__xludf.DUMMYFUNCTION("""COMPUTED_VALUE"""),"P5338")</f>
        <v>P5338</v>
      </c>
      <c r="G4887" s="1">
        <f>IFERROR(__xludf.DUMMYFUNCTION("""COMPUTED_VALUE"""),185.0)</f>
        <v>185</v>
      </c>
    </row>
    <row r="4888">
      <c r="A4888" s="1" t="str">
        <f t="shared" si="1"/>
        <v>EN P394 229</v>
      </c>
      <c r="C4888" s="1" t="str">
        <f t="shared" si="2"/>
        <v>PT P394</v>
      </c>
      <c r="E4888" s="1" t="str">
        <f>IFERROR(__xludf.DUMMYFUNCTION("SPLIT(A:A,"" "",TRUE,TRUE)"),"EN")</f>
        <v>EN</v>
      </c>
      <c r="F4888" s="1" t="str">
        <f>IFERROR(__xludf.DUMMYFUNCTION("""COMPUTED_VALUE"""),"P394")</f>
        <v>P394</v>
      </c>
      <c r="G4888" s="1">
        <f>IFERROR(__xludf.DUMMYFUNCTION("""COMPUTED_VALUE"""),229.0)</f>
        <v>229</v>
      </c>
    </row>
    <row r="4889">
      <c r="A4889" s="1" t="str">
        <f t="shared" si="1"/>
        <v>EN P5498 54</v>
      </c>
      <c r="C4889" s="1" t="str">
        <f t="shared" si="2"/>
        <v>PT P5498</v>
      </c>
      <c r="E4889" s="1" t="str">
        <f>IFERROR(__xludf.DUMMYFUNCTION("SPLIT(A:A,"" "",TRUE,TRUE)"),"EN")</f>
        <v>EN</v>
      </c>
      <c r="F4889" s="1" t="str">
        <f>IFERROR(__xludf.DUMMYFUNCTION("""COMPUTED_VALUE"""),"P5498")</f>
        <v>P5498</v>
      </c>
      <c r="G4889" s="1">
        <f>IFERROR(__xludf.DUMMYFUNCTION("""COMPUTED_VALUE"""),54.0)</f>
        <v>54</v>
      </c>
    </row>
    <row r="4890">
      <c r="A4890" s="1" t="str">
        <f t="shared" si="1"/>
        <v>EN P34 64</v>
      </c>
      <c r="C4890" s="1" t="str">
        <f t="shared" si="2"/>
        <v>PT P34</v>
      </c>
      <c r="E4890" s="1" t="str">
        <f>IFERROR(__xludf.DUMMYFUNCTION("SPLIT(A:A,"" "",TRUE,TRUE)"),"EN")</f>
        <v>EN</v>
      </c>
      <c r="F4890" s="1" t="str">
        <f>IFERROR(__xludf.DUMMYFUNCTION("""COMPUTED_VALUE"""),"P34")</f>
        <v>P34</v>
      </c>
      <c r="G4890" s="1">
        <f>IFERROR(__xludf.DUMMYFUNCTION("""COMPUTED_VALUE"""),64.0)</f>
        <v>64</v>
      </c>
    </row>
    <row r="4891">
      <c r="A4891" s="1" t="str">
        <f t="shared" si="1"/>
        <v>EN P1170 288</v>
      </c>
      <c r="C4891" s="1" t="str">
        <f t="shared" si="2"/>
        <v>PT P1170</v>
      </c>
      <c r="E4891" s="1" t="str">
        <f>IFERROR(__xludf.DUMMYFUNCTION("SPLIT(A:A,"" "",TRUE,TRUE)"),"EN")</f>
        <v>EN</v>
      </c>
      <c r="F4891" s="1" t="str">
        <f>IFERROR(__xludf.DUMMYFUNCTION("""COMPUTED_VALUE"""),"P1170")</f>
        <v>P1170</v>
      </c>
      <c r="G4891" s="1">
        <f>IFERROR(__xludf.DUMMYFUNCTION("""COMPUTED_VALUE"""),288.0)</f>
        <v>288</v>
      </c>
    </row>
    <row r="4892">
      <c r="A4892" s="1" t="str">
        <f t="shared" si="1"/>
        <v>EN P3765 220</v>
      </c>
      <c r="C4892" s="1" t="str">
        <f t="shared" si="2"/>
        <v>PT P3765</v>
      </c>
      <c r="E4892" s="1" t="str">
        <f>IFERROR(__xludf.DUMMYFUNCTION("SPLIT(A:A,"" "",TRUE,TRUE)"),"EN")</f>
        <v>EN</v>
      </c>
      <c r="F4892" s="1" t="str">
        <f>IFERROR(__xludf.DUMMYFUNCTION("""COMPUTED_VALUE"""),"P3765")</f>
        <v>P3765</v>
      </c>
      <c r="G4892" s="1">
        <f>IFERROR(__xludf.DUMMYFUNCTION("""COMPUTED_VALUE"""),220.0)</f>
        <v>220</v>
      </c>
    </row>
    <row r="4893">
      <c r="A4893" s="1" t="str">
        <f t="shared" si="1"/>
        <v>EN P3580 246</v>
      </c>
      <c r="C4893" s="1" t="str">
        <f t="shared" si="2"/>
        <v>PT P3580</v>
      </c>
      <c r="E4893" s="1" t="str">
        <f>IFERROR(__xludf.DUMMYFUNCTION("SPLIT(A:A,"" "",TRUE,TRUE)"),"EN")</f>
        <v>EN</v>
      </c>
      <c r="F4893" s="1" t="str">
        <f>IFERROR(__xludf.DUMMYFUNCTION("""COMPUTED_VALUE"""),"P3580")</f>
        <v>P3580</v>
      </c>
      <c r="G4893" s="1">
        <f>IFERROR(__xludf.DUMMYFUNCTION("""COMPUTED_VALUE"""),246.0)</f>
        <v>246</v>
      </c>
    </row>
    <row r="4894">
      <c r="A4894" s="1" t="str">
        <f t="shared" si="1"/>
        <v>EN P2784 242</v>
      </c>
      <c r="C4894" s="1" t="str">
        <f t="shared" si="2"/>
        <v>PT P2784</v>
      </c>
      <c r="E4894" s="1" t="str">
        <f>IFERROR(__xludf.DUMMYFUNCTION("SPLIT(A:A,"" "",TRUE,TRUE)"),"EN")</f>
        <v>EN</v>
      </c>
      <c r="F4894" s="1" t="str">
        <f>IFERROR(__xludf.DUMMYFUNCTION("""COMPUTED_VALUE"""),"P2784")</f>
        <v>P2784</v>
      </c>
      <c r="G4894" s="1">
        <f>IFERROR(__xludf.DUMMYFUNCTION("""COMPUTED_VALUE"""),242.0)</f>
        <v>242</v>
      </c>
    </row>
    <row r="4895">
      <c r="A4895" s="1" t="str">
        <f t="shared" si="1"/>
        <v>EN P1635 107</v>
      </c>
      <c r="C4895" s="1" t="str">
        <f t="shared" si="2"/>
        <v>PT P1635</v>
      </c>
      <c r="E4895" s="1" t="str">
        <f>IFERROR(__xludf.DUMMYFUNCTION("SPLIT(A:A,"" "",TRUE,TRUE)"),"EN")</f>
        <v>EN</v>
      </c>
      <c r="F4895" s="1" t="str">
        <f>IFERROR(__xludf.DUMMYFUNCTION("""COMPUTED_VALUE"""),"P1635")</f>
        <v>P1635</v>
      </c>
      <c r="G4895" s="1">
        <f>IFERROR(__xludf.DUMMYFUNCTION("""COMPUTED_VALUE"""),107.0)</f>
        <v>107</v>
      </c>
    </row>
    <row r="4896">
      <c r="A4896" s="1" t="str">
        <f t="shared" si="1"/>
        <v>EN P5989 361</v>
      </c>
      <c r="C4896" s="1" t="str">
        <f t="shared" si="2"/>
        <v>PT P5989</v>
      </c>
      <c r="E4896" s="1" t="str">
        <f>IFERROR(__xludf.DUMMYFUNCTION("SPLIT(A:A,"" "",TRUE,TRUE)"),"EN")</f>
        <v>EN</v>
      </c>
      <c r="F4896" s="1" t="str">
        <f>IFERROR(__xludf.DUMMYFUNCTION("""COMPUTED_VALUE"""),"P5989")</f>
        <v>P5989</v>
      </c>
      <c r="G4896" s="1">
        <f>IFERROR(__xludf.DUMMYFUNCTION("""COMPUTED_VALUE"""),361.0)</f>
        <v>361</v>
      </c>
    </row>
    <row r="4897">
      <c r="A4897" s="1" t="str">
        <f t="shared" si="1"/>
        <v>EN P3903 113</v>
      </c>
      <c r="C4897" s="1" t="str">
        <f t="shared" si="2"/>
        <v>PT P3903</v>
      </c>
      <c r="E4897" s="1" t="str">
        <f>IFERROR(__xludf.DUMMYFUNCTION("SPLIT(A:A,"" "",TRUE,TRUE)"),"EN")</f>
        <v>EN</v>
      </c>
      <c r="F4897" s="1" t="str">
        <f>IFERROR(__xludf.DUMMYFUNCTION("""COMPUTED_VALUE"""),"P3903")</f>
        <v>P3903</v>
      </c>
      <c r="G4897" s="1">
        <f>IFERROR(__xludf.DUMMYFUNCTION("""COMPUTED_VALUE"""),113.0)</f>
        <v>113</v>
      </c>
    </row>
    <row r="4898">
      <c r="A4898" s="1" t="str">
        <f t="shared" si="1"/>
        <v>EN P4894 40</v>
      </c>
      <c r="C4898" s="1" t="str">
        <f t="shared" si="2"/>
        <v>PT P4894</v>
      </c>
      <c r="E4898" s="1" t="str">
        <f>IFERROR(__xludf.DUMMYFUNCTION("SPLIT(A:A,"" "",TRUE,TRUE)"),"EN")</f>
        <v>EN</v>
      </c>
      <c r="F4898" s="1" t="str">
        <f>IFERROR(__xludf.DUMMYFUNCTION("""COMPUTED_VALUE"""),"P4894")</f>
        <v>P4894</v>
      </c>
      <c r="G4898" s="1">
        <f>IFERROR(__xludf.DUMMYFUNCTION("""COMPUTED_VALUE"""),40.0)</f>
        <v>40</v>
      </c>
    </row>
    <row r="4899">
      <c r="A4899" s="1" t="str">
        <f t="shared" si="1"/>
        <v>EN P1010 283</v>
      </c>
      <c r="C4899" s="1" t="str">
        <f t="shared" si="2"/>
        <v>PT P1010</v>
      </c>
      <c r="E4899" s="1" t="str">
        <f>IFERROR(__xludf.DUMMYFUNCTION("SPLIT(A:A,"" "",TRUE,TRUE)"),"EN")</f>
        <v>EN</v>
      </c>
      <c r="F4899" s="1" t="str">
        <f>IFERROR(__xludf.DUMMYFUNCTION("""COMPUTED_VALUE"""),"P1010")</f>
        <v>P1010</v>
      </c>
      <c r="G4899" s="1">
        <f>IFERROR(__xludf.DUMMYFUNCTION("""COMPUTED_VALUE"""),283.0)</f>
        <v>283</v>
      </c>
    </row>
    <row r="4900">
      <c r="A4900" s="1" t="str">
        <f t="shared" si="1"/>
        <v>EN P5324 154</v>
      </c>
      <c r="C4900" s="1" t="str">
        <f t="shared" si="2"/>
        <v>PT P5324</v>
      </c>
      <c r="E4900" s="1" t="str">
        <f>IFERROR(__xludf.DUMMYFUNCTION("SPLIT(A:A,"" "",TRUE,TRUE)"),"EN")</f>
        <v>EN</v>
      </c>
      <c r="F4900" s="1" t="str">
        <f>IFERROR(__xludf.DUMMYFUNCTION("""COMPUTED_VALUE"""),"P5324")</f>
        <v>P5324</v>
      </c>
      <c r="G4900" s="1">
        <f>IFERROR(__xludf.DUMMYFUNCTION("""COMPUTED_VALUE"""),154.0)</f>
        <v>154</v>
      </c>
    </row>
    <row r="4901">
      <c r="A4901" s="1" t="str">
        <f t="shared" si="1"/>
        <v>EN P3057 258</v>
      </c>
      <c r="C4901" s="1" t="str">
        <f t="shared" si="2"/>
        <v>PT P3057</v>
      </c>
      <c r="E4901" s="1" t="str">
        <f>IFERROR(__xludf.DUMMYFUNCTION("SPLIT(A:A,"" "",TRUE,TRUE)"),"EN")</f>
        <v>EN</v>
      </c>
      <c r="F4901" s="1" t="str">
        <f>IFERROR(__xludf.DUMMYFUNCTION("""COMPUTED_VALUE"""),"P3057")</f>
        <v>P3057</v>
      </c>
      <c r="G4901" s="1">
        <f>IFERROR(__xludf.DUMMYFUNCTION("""COMPUTED_VALUE"""),258.0)</f>
        <v>258</v>
      </c>
    </row>
    <row r="4902">
      <c r="A4902" s="1" t="str">
        <f t="shared" si="1"/>
        <v>EN P1599 262</v>
      </c>
      <c r="C4902" s="1" t="str">
        <f t="shared" si="2"/>
        <v>PT P1599</v>
      </c>
      <c r="E4902" s="1" t="str">
        <f>IFERROR(__xludf.DUMMYFUNCTION("SPLIT(A:A,"" "",TRUE,TRUE)"),"EN")</f>
        <v>EN</v>
      </c>
      <c r="F4902" s="1" t="str">
        <f>IFERROR(__xludf.DUMMYFUNCTION("""COMPUTED_VALUE"""),"P1599")</f>
        <v>P1599</v>
      </c>
      <c r="G4902" s="1">
        <f>IFERROR(__xludf.DUMMYFUNCTION("""COMPUTED_VALUE"""),262.0)</f>
        <v>262</v>
      </c>
    </row>
    <row r="4903">
      <c r="A4903" s="1" t="str">
        <f t="shared" si="1"/>
        <v>EN P2011 253</v>
      </c>
      <c r="C4903" s="1" t="str">
        <f t="shared" si="2"/>
        <v>PT P2011</v>
      </c>
      <c r="E4903" s="1" t="str">
        <f>IFERROR(__xludf.DUMMYFUNCTION("SPLIT(A:A,"" "",TRUE,TRUE)"),"EN")</f>
        <v>EN</v>
      </c>
      <c r="F4903" s="1" t="str">
        <f>IFERROR(__xludf.DUMMYFUNCTION("""COMPUTED_VALUE"""),"P2011")</f>
        <v>P2011</v>
      </c>
      <c r="G4903" s="1">
        <f>IFERROR(__xludf.DUMMYFUNCTION("""COMPUTED_VALUE"""),253.0)</f>
        <v>253</v>
      </c>
    </row>
    <row r="4904">
      <c r="A4904" s="1" t="str">
        <f t="shared" si="1"/>
        <v>EN P1402 103</v>
      </c>
      <c r="C4904" s="1" t="str">
        <f t="shared" si="2"/>
        <v>PT P1402</v>
      </c>
      <c r="E4904" s="1" t="str">
        <f>IFERROR(__xludf.DUMMYFUNCTION("SPLIT(A:A,"" "",TRUE,TRUE)"),"EN")</f>
        <v>EN</v>
      </c>
      <c r="F4904" s="1" t="str">
        <f>IFERROR(__xludf.DUMMYFUNCTION("""COMPUTED_VALUE"""),"P1402")</f>
        <v>P1402</v>
      </c>
      <c r="G4904" s="1">
        <f>IFERROR(__xludf.DUMMYFUNCTION("""COMPUTED_VALUE"""),103.0)</f>
        <v>103</v>
      </c>
    </row>
    <row r="4905">
      <c r="A4905" s="1" t="str">
        <f t="shared" si="1"/>
        <v>EN P202 261</v>
      </c>
      <c r="C4905" s="1" t="str">
        <f t="shared" si="2"/>
        <v>PT P202</v>
      </c>
      <c r="E4905" s="1" t="str">
        <f>IFERROR(__xludf.DUMMYFUNCTION("SPLIT(A:A,"" "",TRUE,TRUE)"),"EN")</f>
        <v>EN</v>
      </c>
      <c r="F4905" s="1" t="str">
        <f>IFERROR(__xludf.DUMMYFUNCTION("""COMPUTED_VALUE"""),"P202")</f>
        <v>P202</v>
      </c>
      <c r="G4905" s="1">
        <f>IFERROR(__xludf.DUMMYFUNCTION("""COMPUTED_VALUE"""),261.0)</f>
        <v>261</v>
      </c>
    </row>
    <row r="4906">
      <c r="A4906" s="1" t="str">
        <f t="shared" si="1"/>
        <v>EN P2740 332</v>
      </c>
      <c r="C4906" s="1" t="str">
        <f t="shared" si="2"/>
        <v>PT P2740</v>
      </c>
      <c r="E4906" s="1" t="str">
        <f>IFERROR(__xludf.DUMMYFUNCTION("SPLIT(A:A,"" "",TRUE,TRUE)"),"EN")</f>
        <v>EN</v>
      </c>
      <c r="F4906" s="1" t="str">
        <f>IFERROR(__xludf.DUMMYFUNCTION("""COMPUTED_VALUE"""),"P2740")</f>
        <v>P2740</v>
      </c>
      <c r="G4906" s="1">
        <f>IFERROR(__xludf.DUMMYFUNCTION("""COMPUTED_VALUE"""),332.0)</f>
        <v>332</v>
      </c>
    </row>
    <row r="4907">
      <c r="A4907" s="1" t="str">
        <f t="shared" si="1"/>
        <v>EN P4777 380</v>
      </c>
      <c r="C4907" s="1" t="str">
        <f t="shared" si="2"/>
        <v>PT P4777</v>
      </c>
      <c r="E4907" s="1" t="str">
        <f>IFERROR(__xludf.DUMMYFUNCTION("SPLIT(A:A,"" "",TRUE,TRUE)"),"EN")</f>
        <v>EN</v>
      </c>
      <c r="F4907" s="1" t="str">
        <f>IFERROR(__xludf.DUMMYFUNCTION("""COMPUTED_VALUE"""),"P4777")</f>
        <v>P4777</v>
      </c>
      <c r="G4907" s="1">
        <f>IFERROR(__xludf.DUMMYFUNCTION("""COMPUTED_VALUE"""),380.0)</f>
        <v>380</v>
      </c>
    </row>
    <row r="4908">
      <c r="A4908" s="1" t="str">
        <f t="shared" si="1"/>
        <v>EN P268 55</v>
      </c>
      <c r="C4908" s="1" t="str">
        <f t="shared" si="2"/>
        <v>PT P268</v>
      </c>
      <c r="E4908" s="1" t="str">
        <f>IFERROR(__xludf.DUMMYFUNCTION("SPLIT(A:A,"" "",TRUE,TRUE)"),"EN")</f>
        <v>EN</v>
      </c>
      <c r="F4908" s="1" t="str">
        <f>IFERROR(__xludf.DUMMYFUNCTION("""COMPUTED_VALUE"""),"P268")</f>
        <v>P268</v>
      </c>
      <c r="G4908" s="1">
        <f>IFERROR(__xludf.DUMMYFUNCTION("""COMPUTED_VALUE"""),55.0)</f>
        <v>55</v>
      </c>
    </row>
    <row r="4909">
      <c r="A4909" s="1" t="str">
        <f t="shared" si="1"/>
        <v>EN P2478 108</v>
      </c>
      <c r="C4909" s="1" t="str">
        <f t="shared" si="2"/>
        <v>PT P2478</v>
      </c>
      <c r="E4909" s="1" t="str">
        <f>IFERROR(__xludf.DUMMYFUNCTION("SPLIT(A:A,"" "",TRUE,TRUE)"),"EN")</f>
        <v>EN</v>
      </c>
      <c r="F4909" s="1" t="str">
        <f>IFERROR(__xludf.DUMMYFUNCTION("""COMPUTED_VALUE"""),"P2478")</f>
        <v>P2478</v>
      </c>
      <c r="G4909" s="1">
        <f>IFERROR(__xludf.DUMMYFUNCTION("""COMPUTED_VALUE"""),108.0)</f>
        <v>108</v>
      </c>
    </row>
    <row r="4910">
      <c r="A4910" s="1" t="str">
        <f t="shared" si="1"/>
        <v>EN P2849 197</v>
      </c>
      <c r="C4910" s="1" t="str">
        <f t="shared" si="2"/>
        <v>PT P2849</v>
      </c>
      <c r="E4910" s="1" t="str">
        <f>IFERROR(__xludf.DUMMYFUNCTION("SPLIT(A:A,"" "",TRUE,TRUE)"),"EN")</f>
        <v>EN</v>
      </c>
      <c r="F4910" s="1" t="str">
        <f>IFERROR(__xludf.DUMMYFUNCTION("""COMPUTED_VALUE"""),"P2849")</f>
        <v>P2849</v>
      </c>
      <c r="G4910" s="1">
        <f>IFERROR(__xludf.DUMMYFUNCTION("""COMPUTED_VALUE"""),197.0)</f>
        <v>197</v>
      </c>
    </row>
    <row r="4911">
      <c r="A4911" s="1" t="str">
        <f t="shared" si="1"/>
        <v>EN P3265 244</v>
      </c>
      <c r="C4911" s="1" t="str">
        <f t="shared" si="2"/>
        <v>PT P3265</v>
      </c>
      <c r="E4911" s="1" t="str">
        <f>IFERROR(__xludf.DUMMYFUNCTION("SPLIT(A:A,"" "",TRUE,TRUE)"),"EN")</f>
        <v>EN</v>
      </c>
      <c r="F4911" s="1" t="str">
        <f>IFERROR(__xludf.DUMMYFUNCTION("""COMPUTED_VALUE"""),"P3265")</f>
        <v>P3265</v>
      </c>
      <c r="G4911" s="1">
        <f>IFERROR(__xludf.DUMMYFUNCTION("""COMPUTED_VALUE"""),244.0)</f>
        <v>244</v>
      </c>
    </row>
    <row r="4912">
      <c r="A4912" s="1" t="str">
        <f t="shared" si="1"/>
        <v>EN P1418 329</v>
      </c>
      <c r="C4912" s="1" t="str">
        <f t="shared" si="2"/>
        <v>PT P1418</v>
      </c>
      <c r="E4912" s="1" t="str">
        <f>IFERROR(__xludf.DUMMYFUNCTION("SPLIT(A:A,"" "",TRUE,TRUE)"),"EN")</f>
        <v>EN</v>
      </c>
      <c r="F4912" s="1" t="str">
        <f>IFERROR(__xludf.DUMMYFUNCTION("""COMPUTED_VALUE"""),"P1418")</f>
        <v>P1418</v>
      </c>
      <c r="G4912" s="1">
        <f>IFERROR(__xludf.DUMMYFUNCTION("""COMPUTED_VALUE"""),329.0)</f>
        <v>329</v>
      </c>
    </row>
    <row r="4913">
      <c r="A4913" s="1" t="str">
        <f t="shared" si="1"/>
        <v>EN P5128 3</v>
      </c>
      <c r="C4913" s="1" t="str">
        <f t="shared" si="2"/>
        <v>PT P5128</v>
      </c>
      <c r="E4913" s="1" t="str">
        <f>IFERROR(__xludf.DUMMYFUNCTION("SPLIT(A:A,"" "",TRUE,TRUE)"),"EN")</f>
        <v>EN</v>
      </c>
      <c r="F4913" s="1" t="str">
        <f>IFERROR(__xludf.DUMMYFUNCTION("""COMPUTED_VALUE"""),"P5128")</f>
        <v>P5128</v>
      </c>
      <c r="G4913" s="1">
        <f>IFERROR(__xludf.DUMMYFUNCTION("""COMPUTED_VALUE"""),3.0)</f>
        <v>3</v>
      </c>
    </row>
    <row r="4914">
      <c r="A4914" s="1" t="str">
        <f t="shared" si="1"/>
        <v>EN P4238 67</v>
      </c>
      <c r="C4914" s="1" t="str">
        <f t="shared" si="2"/>
        <v>PT P4238</v>
      </c>
      <c r="E4914" s="1" t="str">
        <f>IFERROR(__xludf.DUMMYFUNCTION("SPLIT(A:A,"" "",TRUE,TRUE)"),"EN")</f>
        <v>EN</v>
      </c>
      <c r="F4914" s="1" t="str">
        <f>IFERROR(__xludf.DUMMYFUNCTION("""COMPUTED_VALUE"""),"P4238")</f>
        <v>P4238</v>
      </c>
      <c r="G4914" s="1">
        <f>IFERROR(__xludf.DUMMYFUNCTION("""COMPUTED_VALUE"""),67.0)</f>
        <v>67</v>
      </c>
    </row>
    <row r="4915">
      <c r="A4915" s="1" t="str">
        <f t="shared" si="1"/>
        <v>EN P2027 172</v>
      </c>
      <c r="C4915" s="1" t="str">
        <f t="shared" si="2"/>
        <v>PT P2027</v>
      </c>
      <c r="E4915" s="1" t="str">
        <f>IFERROR(__xludf.DUMMYFUNCTION("SPLIT(A:A,"" "",TRUE,TRUE)"),"EN")</f>
        <v>EN</v>
      </c>
      <c r="F4915" s="1" t="str">
        <f>IFERROR(__xludf.DUMMYFUNCTION("""COMPUTED_VALUE"""),"P2027")</f>
        <v>P2027</v>
      </c>
      <c r="G4915" s="1">
        <f>IFERROR(__xludf.DUMMYFUNCTION("""COMPUTED_VALUE"""),172.0)</f>
        <v>172</v>
      </c>
    </row>
    <row r="4916">
      <c r="A4916" s="1" t="str">
        <f t="shared" si="1"/>
        <v>EN P1201 366</v>
      </c>
      <c r="C4916" s="1" t="str">
        <f t="shared" si="2"/>
        <v>PT P1201</v>
      </c>
      <c r="E4916" s="1" t="str">
        <f>IFERROR(__xludf.DUMMYFUNCTION("SPLIT(A:A,"" "",TRUE,TRUE)"),"EN")</f>
        <v>EN</v>
      </c>
      <c r="F4916" s="1" t="str">
        <f>IFERROR(__xludf.DUMMYFUNCTION("""COMPUTED_VALUE"""),"P1201")</f>
        <v>P1201</v>
      </c>
      <c r="G4916" s="1">
        <f>IFERROR(__xludf.DUMMYFUNCTION("""COMPUTED_VALUE"""),366.0)</f>
        <v>366</v>
      </c>
    </row>
    <row r="4917">
      <c r="A4917" s="1" t="str">
        <f t="shared" si="1"/>
        <v>EN P2045 131</v>
      </c>
      <c r="C4917" s="1" t="str">
        <f t="shared" si="2"/>
        <v>PT P2045</v>
      </c>
      <c r="E4917" s="1" t="str">
        <f>IFERROR(__xludf.DUMMYFUNCTION("SPLIT(A:A,"" "",TRUE,TRUE)"),"EN")</f>
        <v>EN</v>
      </c>
      <c r="F4917" s="1" t="str">
        <f>IFERROR(__xludf.DUMMYFUNCTION("""COMPUTED_VALUE"""),"P2045")</f>
        <v>P2045</v>
      </c>
      <c r="G4917" s="1">
        <f>IFERROR(__xludf.DUMMYFUNCTION("""COMPUTED_VALUE"""),131.0)</f>
        <v>131</v>
      </c>
    </row>
    <row r="4918">
      <c r="A4918" s="1" t="str">
        <f t="shared" si="1"/>
        <v>EN P2174 377</v>
      </c>
      <c r="C4918" s="1" t="str">
        <f t="shared" si="2"/>
        <v>PT P2174</v>
      </c>
      <c r="E4918" s="1" t="str">
        <f>IFERROR(__xludf.DUMMYFUNCTION("SPLIT(A:A,"" "",TRUE,TRUE)"),"EN")</f>
        <v>EN</v>
      </c>
      <c r="F4918" s="1" t="str">
        <f>IFERROR(__xludf.DUMMYFUNCTION("""COMPUTED_VALUE"""),"P2174")</f>
        <v>P2174</v>
      </c>
      <c r="G4918" s="1">
        <f>IFERROR(__xludf.DUMMYFUNCTION("""COMPUTED_VALUE"""),377.0)</f>
        <v>377</v>
      </c>
    </row>
    <row r="4919">
      <c r="A4919" s="1" t="str">
        <f t="shared" si="1"/>
        <v>EN P1831 31</v>
      </c>
      <c r="C4919" s="1" t="str">
        <f t="shared" si="2"/>
        <v>PT P1831</v>
      </c>
      <c r="E4919" s="1" t="str">
        <f>IFERROR(__xludf.DUMMYFUNCTION("SPLIT(A:A,"" "",TRUE,TRUE)"),"EN")</f>
        <v>EN</v>
      </c>
      <c r="F4919" s="1" t="str">
        <f>IFERROR(__xludf.DUMMYFUNCTION("""COMPUTED_VALUE"""),"P1831")</f>
        <v>P1831</v>
      </c>
      <c r="G4919" s="1">
        <f>IFERROR(__xludf.DUMMYFUNCTION("""COMPUTED_VALUE"""),31.0)</f>
        <v>31</v>
      </c>
    </row>
    <row r="4920">
      <c r="A4920" s="1" t="str">
        <f t="shared" si="1"/>
        <v>EN P413 121</v>
      </c>
      <c r="C4920" s="1" t="str">
        <f t="shared" si="2"/>
        <v>PT P413</v>
      </c>
      <c r="E4920" s="1" t="str">
        <f>IFERROR(__xludf.DUMMYFUNCTION("SPLIT(A:A,"" "",TRUE,TRUE)"),"EN")</f>
        <v>EN</v>
      </c>
      <c r="F4920" s="1" t="str">
        <f>IFERROR(__xludf.DUMMYFUNCTION("""COMPUTED_VALUE"""),"P413")</f>
        <v>P413</v>
      </c>
      <c r="G4920" s="1">
        <f>IFERROR(__xludf.DUMMYFUNCTION("""COMPUTED_VALUE"""),121.0)</f>
        <v>121</v>
      </c>
    </row>
    <row r="4921">
      <c r="A4921" s="1" t="str">
        <f t="shared" si="1"/>
        <v>EN P5948 400</v>
      </c>
      <c r="C4921" s="1" t="str">
        <f t="shared" si="2"/>
        <v>PT P5948</v>
      </c>
      <c r="E4921" s="1" t="str">
        <f>IFERROR(__xludf.DUMMYFUNCTION("SPLIT(A:A,"" "",TRUE,TRUE)"),"EN")</f>
        <v>EN</v>
      </c>
      <c r="F4921" s="1" t="str">
        <f>IFERROR(__xludf.DUMMYFUNCTION("""COMPUTED_VALUE"""),"P5948")</f>
        <v>P5948</v>
      </c>
      <c r="G4921" s="1">
        <f>IFERROR(__xludf.DUMMYFUNCTION("""COMPUTED_VALUE"""),400.0)</f>
        <v>400</v>
      </c>
    </row>
    <row r="4922">
      <c r="A4922" s="1" t="str">
        <f t="shared" si="1"/>
        <v>EN P4717 45</v>
      </c>
      <c r="C4922" s="1" t="str">
        <f t="shared" si="2"/>
        <v>PT P4717</v>
      </c>
      <c r="E4922" s="1" t="str">
        <f>IFERROR(__xludf.DUMMYFUNCTION("SPLIT(A:A,"" "",TRUE,TRUE)"),"EN")</f>
        <v>EN</v>
      </c>
      <c r="F4922" s="1" t="str">
        <f>IFERROR(__xludf.DUMMYFUNCTION("""COMPUTED_VALUE"""),"P4717")</f>
        <v>P4717</v>
      </c>
      <c r="G4922" s="1">
        <f>IFERROR(__xludf.DUMMYFUNCTION("""COMPUTED_VALUE"""),45.0)</f>
        <v>45</v>
      </c>
    </row>
    <row r="4923">
      <c r="A4923" s="1" t="str">
        <f t="shared" si="1"/>
        <v>EN P70 171</v>
      </c>
      <c r="C4923" s="1" t="str">
        <f t="shared" si="2"/>
        <v>PT P70</v>
      </c>
      <c r="E4923" s="1" t="str">
        <f>IFERROR(__xludf.DUMMYFUNCTION("SPLIT(A:A,"" "",TRUE,TRUE)"),"EN")</f>
        <v>EN</v>
      </c>
      <c r="F4923" s="1" t="str">
        <f>IFERROR(__xludf.DUMMYFUNCTION("""COMPUTED_VALUE"""),"P70")</f>
        <v>P70</v>
      </c>
      <c r="G4923" s="1">
        <f>IFERROR(__xludf.DUMMYFUNCTION("""COMPUTED_VALUE"""),171.0)</f>
        <v>171</v>
      </c>
    </row>
    <row r="4924">
      <c r="A4924" s="1" t="str">
        <f t="shared" si="1"/>
        <v>EN P5412 325</v>
      </c>
      <c r="C4924" s="1" t="str">
        <f t="shared" si="2"/>
        <v>PT P5412</v>
      </c>
      <c r="E4924" s="1" t="str">
        <f>IFERROR(__xludf.DUMMYFUNCTION("SPLIT(A:A,"" "",TRUE,TRUE)"),"EN")</f>
        <v>EN</v>
      </c>
      <c r="F4924" s="1" t="str">
        <f>IFERROR(__xludf.DUMMYFUNCTION("""COMPUTED_VALUE"""),"P5412")</f>
        <v>P5412</v>
      </c>
      <c r="G4924" s="1">
        <f>IFERROR(__xludf.DUMMYFUNCTION("""COMPUTED_VALUE"""),325.0)</f>
        <v>325</v>
      </c>
    </row>
    <row r="4925">
      <c r="A4925" s="1" t="str">
        <f t="shared" si="1"/>
        <v>EN P4909 332</v>
      </c>
      <c r="C4925" s="1" t="str">
        <f t="shared" si="2"/>
        <v>PT P4909</v>
      </c>
      <c r="E4925" s="1" t="str">
        <f>IFERROR(__xludf.DUMMYFUNCTION("SPLIT(A:A,"" "",TRUE,TRUE)"),"EN")</f>
        <v>EN</v>
      </c>
      <c r="F4925" s="1" t="str">
        <f>IFERROR(__xludf.DUMMYFUNCTION("""COMPUTED_VALUE"""),"P4909")</f>
        <v>P4909</v>
      </c>
      <c r="G4925" s="1">
        <f>IFERROR(__xludf.DUMMYFUNCTION("""COMPUTED_VALUE"""),332.0)</f>
        <v>332</v>
      </c>
    </row>
    <row r="4926">
      <c r="A4926" s="1" t="str">
        <f t="shared" si="1"/>
        <v>EN P5319 395</v>
      </c>
      <c r="C4926" s="1" t="str">
        <f t="shared" si="2"/>
        <v>PT P5319</v>
      </c>
      <c r="E4926" s="1" t="str">
        <f>IFERROR(__xludf.DUMMYFUNCTION("SPLIT(A:A,"" "",TRUE,TRUE)"),"EN")</f>
        <v>EN</v>
      </c>
      <c r="F4926" s="1" t="str">
        <f>IFERROR(__xludf.DUMMYFUNCTION("""COMPUTED_VALUE"""),"P5319")</f>
        <v>P5319</v>
      </c>
      <c r="G4926" s="1">
        <f>IFERROR(__xludf.DUMMYFUNCTION("""COMPUTED_VALUE"""),395.0)</f>
        <v>395</v>
      </c>
    </row>
    <row r="4927">
      <c r="A4927" s="1" t="str">
        <f t="shared" si="1"/>
        <v>EN P5453 322</v>
      </c>
      <c r="C4927" s="1" t="str">
        <f t="shared" si="2"/>
        <v>PT P5453</v>
      </c>
      <c r="E4927" s="1" t="str">
        <f>IFERROR(__xludf.DUMMYFUNCTION("SPLIT(A:A,"" "",TRUE,TRUE)"),"EN")</f>
        <v>EN</v>
      </c>
      <c r="F4927" s="1" t="str">
        <f>IFERROR(__xludf.DUMMYFUNCTION("""COMPUTED_VALUE"""),"P5453")</f>
        <v>P5453</v>
      </c>
      <c r="G4927" s="1">
        <f>IFERROR(__xludf.DUMMYFUNCTION("""COMPUTED_VALUE"""),322.0)</f>
        <v>322</v>
      </c>
    </row>
    <row r="4928">
      <c r="A4928" s="1" t="str">
        <f t="shared" si="1"/>
        <v>EN P1591 244</v>
      </c>
      <c r="C4928" s="1" t="str">
        <f t="shared" si="2"/>
        <v>PT P1591</v>
      </c>
      <c r="E4928" s="1" t="str">
        <f>IFERROR(__xludf.DUMMYFUNCTION("SPLIT(A:A,"" "",TRUE,TRUE)"),"EN")</f>
        <v>EN</v>
      </c>
      <c r="F4928" s="1" t="str">
        <f>IFERROR(__xludf.DUMMYFUNCTION("""COMPUTED_VALUE"""),"P1591")</f>
        <v>P1591</v>
      </c>
      <c r="G4928" s="1">
        <f>IFERROR(__xludf.DUMMYFUNCTION("""COMPUTED_VALUE"""),244.0)</f>
        <v>244</v>
      </c>
    </row>
    <row r="4929">
      <c r="A4929" s="1" t="str">
        <f t="shared" si="1"/>
        <v>EN P5425 150</v>
      </c>
      <c r="C4929" s="1" t="str">
        <f t="shared" si="2"/>
        <v>PT P5425</v>
      </c>
      <c r="E4929" s="1" t="str">
        <f>IFERROR(__xludf.DUMMYFUNCTION("SPLIT(A:A,"" "",TRUE,TRUE)"),"EN")</f>
        <v>EN</v>
      </c>
      <c r="F4929" s="1" t="str">
        <f>IFERROR(__xludf.DUMMYFUNCTION("""COMPUTED_VALUE"""),"P5425")</f>
        <v>P5425</v>
      </c>
      <c r="G4929" s="1">
        <f>IFERROR(__xludf.DUMMYFUNCTION("""COMPUTED_VALUE"""),150.0)</f>
        <v>150</v>
      </c>
    </row>
    <row r="4930">
      <c r="A4930" s="1" t="str">
        <f t="shared" si="1"/>
        <v>EN P1771 232</v>
      </c>
      <c r="C4930" s="1" t="str">
        <f t="shared" si="2"/>
        <v>PT P1771</v>
      </c>
      <c r="E4930" s="1" t="str">
        <f>IFERROR(__xludf.DUMMYFUNCTION("SPLIT(A:A,"" "",TRUE,TRUE)"),"EN")</f>
        <v>EN</v>
      </c>
      <c r="F4930" s="1" t="str">
        <f>IFERROR(__xludf.DUMMYFUNCTION("""COMPUTED_VALUE"""),"P1771")</f>
        <v>P1771</v>
      </c>
      <c r="G4930" s="1">
        <f>IFERROR(__xludf.DUMMYFUNCTION("""COMPUTED_VALUE"""),232.0)</f>
        <v>232</v>
      </c>
    </row>
    <row r="4931">
      <c r="A4931" s="1" t="str">
        <f t="shared" si="1"/>
        <v>EN P1899 354</v>
      </c>
      <c r="C4931" s="1" t="str">
        <f t="shared" si="2"/>
        <v>PT P1899</v>
      </c>
      <c r="E4931" s="1" t="str">
        <f>IFERROR(__xludf.DUMMYFUNCTION("SPLIT(A:A,"" "",TRUE,TRUE)"),"EN")</f>
        <v>EN</v>
      </c>
      <c r="F4931" s="1" t="str">
        <f>IFERROR(__xludf.DUMMYFUNCTION("""COMPUTED_VALUE"""),"P1899")</f>
        <v>P1899</v>
      </c>
      <c r="G4931" s="1">
        <f>IFERROR(__xludf.DUMMYFUNCTION("""COMPUTED_VALUE"""),354.0)</f>
        <v>354</v>
      </c>
    </row>
    <row r="4932">
      <c r="A4932" s="1" t="str">
        <f t="shared" si="1"/>
        <v>EN P5559 67</v>
      </c>
      <c r="C4932" s="1" t="str">
        <f t="shared" si="2"/>
        <v>PT P5559</v>
      </c>
      <c r="E4932" s="1" t="str">
        <f>IFERROR(__xludf.DUMMYFUNCTION("SPLIT(A:A,"" "",TRUE,TRUE)"),"EN")</f>
        <v>EN</v>
      </c>
      <c r="F4932" s="1" t="str">
        <f>IFERROR(__xludf.DUMMYFUNCTION("""COMPUTED_VALUE"""),"P5559")</f>
        <v>P5559</v>
      </c>
      <c r="G4932" s="1">
        <f>IFERROR(__xludf.DUMMYFUNCTION("""COMPUTED_VALUE"""),67.0)</f>
        <v>67</v>
      </c>
    </row>
    <row r="4933">
      <c r="A4933" s="1" t="str">
        <f t="shared" si="1"/>
        <v>EN P1767 204</v>
      </c>
      <c r="C4933" s="1" t="str">
        <f t="shared" si="2"/>
        <v>PT P1767</v>
      </c>
      <c r="E4933" s="1" t="str">
        <f>IFERROR(__xludf.DUMMYFUNCTION("SPLIT(A:A,"" "",TRUE,TRUE)"),"EN")</f>
        <v>EN</v>
      </c>
      <c r="F4933" s="1" t="str">
        <f>IFERROR(__xludf.DUMMYFUNCTION("""COMPUTED_VALUE"""),"P1767")</f>
        <v>P1767</v>
      </c>
      <c r="G4933" s="1">
        <f>IFERROR(__xludf.DUMMYFUNCTION("""COMPUTED_VALUE"""),204.0)</f>
        <v>204</v>
      </c>
    </row>
    <row r="4934">
      <c r="A4934" s="1" t="str">
        <f t="shared" si="1"/>
        <v>EN P563 45</v>
      </c>
      <c r="C4934" s="1" t="str">
        <f t="shared" si="2"/>
        <v>PT P563</v>
      </c>
      <c r="E4934" s="1" t="str">
        <f>IFERROR(__xludf.DUMMYFUNCTION("SPLIT(A:A,"" "",TRUE,TRUE)"),"EN")</f>
        <v>EN</v>
      </c>
      <c r="F4934" s="1" t="str">
        <f>IFERROR(__xludf.DUMMYFUNCTION("""COMPUTED_VALUE"""),"P563")</f>
        <v>P563</v>
      </c>
      <c r="G4934" s="1">
        <f>IFERROR(__xludf.DUMMYFUNCTION("""COMPUTED_VALUE"""),45.0)</f>
        <v>45</v>
      </c>
    </row>
    <row r="4935">
      <c r="A4935" s="1" t="str">
        <f t="shared" si="1"/>
        <v>EN P2129 93</v>
      </c>
      <c r="C4935" s="1" t="str">
        <f t="shared" si="2"/>
        <v>PT P2129</v>
      </c>
      <c r="E4935" s="1" t="str">
        <f>IFERROR(__xludf.DUMMYFUNCTION("SPLIT(A:A,"" "",TRUE,TRUE)"),"EN")</f>
        <v>EN</v>
      </c>
      <c r="F4935" s="1" t="str">
        <f>IFERROR(__xludf.DUMMYFUNCTION("""COMPUTED_VALUE"""),"P2129")</f>
        <v>P2129</v>
      </c>
      <c r="G4935" s="1">
        <f>IFERROR(__xludf.DUMMYFUNCTION("""COMPUTED_VALUE"""),93.0)</f>
        <v>93</v>
      </c>
    </row>
    <row r="4936">
      <c r="A4936" s="1" t="str">
        <f t="shared" si="1"/>
        <v>EN P3849 335</v>
      </c>
      <c r="C4936" s="1" t="str">
        <f t="shared" si="2"/>
        <v>PT P3849</v>
      </c>
      <c r="E4936" s="1" t="str">
        <f>IFERROR(__xludf.DUMMYFUNCTION("SPLIT(A:A,"" "",TRUE,TRUE)"),"EN")</f>
        <v>EN</v>
      </c>
      <c r="F4936" s="1" t="str">
        <f>IFERROR(__xludf.DUMMYFUNCTION("""COMPUTED_VALUE"""),"P3849")</f>
        <v>P3849</v>
      </c>
      <c r="G4936" s="1">
        <f>IFERROR(__xludf.DUMMYFUNCTION("""COMPUTED_VALUE"""),335.0)</f>
        <v>335</v>
      </c>
    </row>
    <row r="4937">
      <c r="A4937" s="1" t="str">
        <f t="shared" si="1"/>
        <v>EN P797 4</v>
      </c>
      <c r="C4937" s="1" t="str">
        <f t="shared" si="2"/>
        <v>PT P797</v>
      </c>
      <c r="E4937" s="1" t="str">
        <f>IFERROR(__xludf.DUMMYFUNCTION("SPLIT(A:A,"" "",TRUE,TRUE)"),"EN")</f>
        <v>EN</v>
      </c>
      <c r="F4937" s="1" t="str">
        <f>IFERROR(__xludf.DUMMYFUNCTION("""COMPUTED_VALUE"""),"P797")</f>
        <v>P797</v>
      </c>
      <c r="G4937" s="1">
        <f>IFERROR(__xludf.DUMMYFUNCTION("""COMPUTED_VALUE"""),4.0)</f>
        <v>4</v>
      </c>
    </row>
    <row r="4938">
      <c r="A4938" s="1" t="str">
        <f t="shared" si="1"/>
        <v>EN P1275 202</v>
      </c>
      <c r="C4938" s="1" t="str">
        <f t="shared" si="2"/>
        <v>PT P1275</v>
      </c>
      <c r="E4938" s="1" t="str">
        <f>IFERROR(__xludf.DUMMYFUNCTION("SPLIT(A:A,"" "",TRUE,TRUE)"),"EN")</f>
        <v>EN</v>
      </c>
      <c r="F4938" s="1" t="str">
        <f>IFERROR(__xludf.DUMMYFUNCTION("""COMPUTED_VALUE"""),"P1275")</f>
        <v>P1275</v>
      </c>
      <c r="G4938" s="1">
        <f>IFERROR(__xludf.DUMMYFUNCTION("""COMPUTED_VALUE"""),202.0)</f>
        <v>202</v>
      </c>
    </row>
    <row r="4939">
      <c r="A4939" s="1" t="str">
        <f t="shared" si="1"/>
        <v>EN P2895 295</v>
      </c>
      <c r="C4939" s="1" t="str">
        <f t="shared" si="2"/>
        <v>PT P2895</v>
      </c>
      <c r="E4939" s="1" t="str">
        <f>IFERROR(__xludf.DUMMYFUNCTION("SPLIT(A:A,"" "",TRUE,TRUE)"),"EN")</f>
        <v>EN</v>
      </c>
      <c r="F4939" s="1" t="str">
        <f>IFERROR(__xludf.DUMMYFUNCTION("""COMPUTED_VALUE"""),"P2895")</f>
        <v>P2895</v>
      </c>
      <c r="G4939" s="1">
        <f>IFERROR(__xludf.DUMMYFUNCTION("""COMPUTED_VALUE"""),295.0)</f>
        <v>295</v>
      </c>
    </row>
    <row r="4940">
      <c r="A4940" s="1" t="str">
        <f t="shared" si="1"/>
        <v>EN P1494 154</v>
      </c>
      <c r="C4940" s="1" t="str">
        <f t="shared" si="2"/>
        <v>PT P1494</v>
      </c>
      <c r="E4940" s="1" t="str">
        <f>IFERROR(__xludf.DUMMYFUNCTION("SPLIT(A:A,"" "",TRUE,TRUE)"),"EN")</f>
        <v>EN</v>
      </c>
      <c r="F4940" s="1" t="str">
        <f>IFERROR(__xludf.DUMMYFUNCTION("""COMPUTED_VALUE"""),"P1494")</f>
        <v>P1494</v>
      </c>
      <c r="G4940" s="1">
        <f>IFERROR(__xludf.DUMMYFUNCTION("""COMPUTED_VALUE"""),154.0)</f>
        <v>154</v>
      </c>
    </row>
    <row r="4941">
      <c r="A4941" s="1" t="str">
        <f t="shared" si="1"/>
        <v>EN P4980 192</v>
      </c>
      <c r="C4941" s="1" t="str">
        <f t="shared" si="2"/>
        <v>PT P4980</v>
      </c>
      <c r="E4941" s="1" t="str">
        <f>IFERROR(__xludf.DUMMYFUNCTION("SPLIT(A:A,"" "",TRUE,TRUE)"),"EN")</f>
        <v>EN</v>
      </c>
      <c r="F4941" s="1" t="str">
        <f>IFERROR(__xludf.DUMMYFUNCTION("""COMPUTED_VALUE"""),"P4980")</f>
        <v>P4980</v>
      </c>
      <c r="G4941" s="1">
        <f>IFERROR(__xludf.DUMMYFUNCTION("""COMPUTED_VALUE"""),192.0)</f>
        <v>192</v>
      </c>
    </row>
    <row r="4942">
      <c r="A4942" s="1" t="str">
        <f t="shared" si="1"/>
        <v>EN P5054 133</v>
      </c>
      <c r="C4942" s="1" t="str">
        <f t="shared" si="2"/>
        <v>PT P5054</v>
      </c>
      <c r="E4942" s="1" t="str">
        <f>IFERROR(__xludf.DUMMYFUNCTION("SPLIT(A:A,"" "",TRUE,TRUE)"),"EN")</f>
        <v>EN</v>
      </c>
      <c r="F4942" s="1" t="str">
        <f>IFERROR(__xludf.DUMMYFUNCTION("""COMPUTED_VALUE"""),"P5054")</f>
        <v>P5054</v>
      </c>
      <c r="G4942" s="1">
        <f>IFERROR(__xludf.DUMMYFUNCTION("""COMPUTED_VALUE"""),133.0)</f>
        <v>133</v>
      </c>
    </row>
    <row r="4943">
      <c r="A4943" s="1" t="str">
        <f t="shared" si="1"/>
        <v>EN P3322 191</v>
      </c>
      <c r="C4943" s="1" t="str">
        <f t="shared" si="2"/>
        <v>PT P3322</v>
      </c>
      <c r="E4943" s="1" t="str">
        <f>IFERROR(__xludf.DUMMYFUNCTION("SPLIT(A:A,"" "",TRUE,TRUE)"),"EN")</f>
        <v>EN</v>
      </c>
      <c r="F4943" s="1" t="str">
        <f>IFERROR(__xludf.DUMMYFUNCTION("""COMPUTED_VALUE"""),"P3322")</f>
        <v>P3322</v>
      </c>
      <c r="G4943" s="1">
        <f>IFERROR(__xludf.DUMMYFUNCTION("""COMPUTED_VALUE"""),191.0)</f>
        <v>191</v>
      </c>
    </row>
    <row r="4944">
      <c r="A4944" s="1" t="str">
        <f t="shared" si="1"/>
        <v>EN P3313 7</v>
      </c>
      <c r="C4944" s="1" t="str">
        <f t="shared" si="2"/>
        <v>PT P3313</v>
      </c>
      <c r="E4944" s="1" t="str">
        <f>IFERROR(__xludf.DUMMYFUNCTION("SPLIT(A:A,"" "",TRUE,TRUE)"),"EN")</f>
        <v>EN</v>
      </c>
      <c r="F4944" s="1" t="str">
        <f>IFERROR(__xludf.DUMMYFUNCTION("""COMPUTED_VALUE"""),"P3313")</f>
        <v>P3313</v>
      </c>
      <c r="G4944" s="1">
        <f>IFERROR(__xludf.DUMMYFUNCTION("""COMPUTED_VALUE"""),7.0)</f>
        <v>7</v>
      </c>
    </row>
    <row r="4945">
      <c r="A4945" s="1" t="str">
        <f t="shared" si="1"/>
        <v>EN P1786 125</v>
      </c>
      <c r="C4945" s="1" t="str">
        <f t="shared" si="2"/>
        <v>PT P1786</v>
      </c>
      <c r="E4945" s="1" t="str">
        <f>IFERROR(__xludf.DUMMYFUNCTION("SPLIT(A:A,"" "",TRUE,TRUE)"),"EN")</f>
        <v>EN</v>
      </c>
      <c r="F4945" s="1" t="str">
        <f>IFERROR(__xludf.DUMMYFUNCTION("""COMPUTED_VALUE"""),"P1786")</f>
        <v>P1786</v>
      </c>
      <c r="G4945" s="1">
        <f>IFERROR(__xludf.DUMMYFUNCTION("""COMPUTED_VALUE"""),125.0)</f>
        <v>125</v>
      </c>
    </row>
    <row r="4946">
      <c r="A4946" s="1" t="str">
        <f t="shared" si="1"/>
        <v>EN P2787 356</v>
      </c>
      <c r="C4946" s="1" t="str">
        <f t="shared" si="2"/>
        <v>PT P2787</v>
      </c>
      <c r="E4946" s="1" t="str">
        <f>IFERROR(__xludf.DUMMYFUNCTION("SPLIT(A:A,"" "",TRUE,TRUE)"),"EN")</f>
        <v>EN</v>
      </c>
      <c r="F4946" s="1" t="str">
        <f>IFERROR(__xludf.DUMMYFUNCTION("""COMPUTED_VALUE"""),"P2787")</f>
        <v>P2787</v>
      </c>
      <c r="G4946" s="1">
        <f>IFERROR(__xludf.DUMMYFUNCTION("""COMPUTED_VALUE"""),356.0)</f>
        <v>356</v>
      </c>
    </row>
    <row r="4947">
      <c r="A4947" s="1" t="str">
        <f t="shared" si="1"/>
        <v>EN P3309 287</v>
      </c>
      <c r="C4947" s="1" t="str">
        <f t="shared" si="2"/>
        <v>PT P3309</v>
      </c>
      <c r="E4947" s="1" t="str">
        <f>IFERROR(__xludf.DUMMYFUNCTION("SPLIT(A:A,"" "",TRUE,TRUE)"),"EN")</f>
        <v>EN</v>
      </c>
      <c r="F4947" s="1" t="str">
        <f>IFERROR(__xludf.DUMMYFUNCTION("""COMPUTED_VALUE"""),"P3309")</f>
        <v>P3309</v>
      </c>
      <c r="G4947" s="1">
        <f>IFERROR(__xludf.DUMMYFUNCTION("""COMPUTED_VALUE"""),287.0)</f>
        <v>287</v>
      </c>
    </row>
    <row r="4948">
      <c r="A4948" s="1" t="str">
        <f t="shared" si="1"/>
        <v>EN P4235 303</v>
      </c>
      <c r="C4948" s="1" t="str">
        <f t="shared" si="2"/>
        <v>PT P4235</v>
      </c>
      <c r="E4948" s="1" t="str">
        <f>IFERROR(__xludf.DUMMYFUNCTION("SPLIT(A:A,"" "",TRUE,TRUE)"),"EN")</f>
        <v>EN</v>
      </c>
      <c r="F4948" s="1" t="str">
        <f>IFERROR(__xludf.DUMMYFUNCTION("""COMPUTED_VALUE"""),"P4235")</f>
        <v>P4235</v>
      </c>
      <c r="G4948" s="1">
        <f>IFERROR(__xludf.DUMMYFUNCTION("""COMPUTED_VALUE"""),303.0)</f>
        <v>303</v>
      </c>
    </row>
    <row r="4949">
      <c r="A4949" s="1" t="str">
        <f t="shared" si="1"/>
        <v>EN P3212 198</v>
      </c>
      <c r="C4949" s="1" t="str">
        <f t="shared" si="2"/>
        <v>PT P3212</v>
      </c>
      <c r="E4949" s="1" t="str">
        <f>IFERROR(__xludf.DUMMYFUNCTION("SPLIT(A:A,"" "",TRUE,TRUE)"),"EN")</f>
        <v>EN</v>
      </c>
      <c r="F4949" s="1" t="str">
        <f>IFERROR(__xludf.DUMMYFUNCTION("""COMPUTED_VALUE"""),"P3212")</f>
        <v>P3212</v>
      </c>
      <c r="G4949" s="1">
        <f>IFERROR(__xludf.DUMMYFUNCTION("""COMPUTED_VALUE"""),198.0)</f>
        <v>198</v>
      </c>
    </row>
    <row r="4950">
      <c r="A4950" s="1" t="str">
        <f t="shared" si="1"/>
        <v>EN P2038 144</v>
      </c>
      <c r="C4950" s="1" t="str">
        <f t="shared" si="2"/>
        <v>PT P2038</v>
      </c>
      <c r="E4950" s="1" t="str">
        <f>IFERROR(__xludf.DUMMYFUNCTION("SPLIT(A:A,"" "",TRUE,TRUE)"),"EN")</f>
        <v>EN</v>
      </c>
      <c r="F4950" s="1" t="str">
        <f>IFERROR(__xludf.DUMMYFUNCTION("""COMPUTED_VALUE"""),"P2038")</f>
        <v>P2038</v>
      </c>
      <c r="G4950" s="1">
        <f>IFERROR(__xludf.DUMMYFUNCTION("""COMPUTED_VALUE"""),144.0)</f>
        <v>144</v>
      </c>
    </row>
    <row r="4951">
      <c r="A4951" s="1" t="str">
        <f t="shared" si="1"/>
        <v>EN P2461 33</v>
      </c>
      <c r="C4951" s="1" t="str">
        <f t="shared" si="2"/>
        <v>PT P2461</v>
      </c>
      <c r="E4951" s="1" t="str">
        <f>IFERROR(__xludf.DUMMYFUNCTION("SPLIT(A:A,"" "",TRUE,TRUE)"),"EN")</f>
        <v>EN</v>
      </c>
      <c r="F4951" s="1" t="str">
        <f>IFERROR(__xludf.DUMMYFUNCTION("""COMPUTED_VALUE"""),"P2461")</f>
        <v>P2461</v>
      </c>
      <c r="G4951" s="1">
        <f>IFERROR(__xludf.DUMMYFUNCTION("""COMPUTED_VALUE"""),33.0)</f>
        <v>33</v>
      </c>
    </row>
    <row r="4952">
      <c r="A4952" s="1" t="str">
        <f t="shared" si="1"/>
        <v>EN P503 69</v>
      </c>
      <c r="C4952" s="1" t="str">
        <f t="shared" si="2"/>
        <v>PT P503</v>
      </c>
      <c r="E4952" s="1" t="str">
        <f>IFERROR(__xludf.DUMMYFUNCTION("SPLIT(A:A,"" "",TRUE,TRUE)"),"EN")</f>
        <v>EN</v>
      </c>
      <c r="F4952" s="1" t="str">
        <f>IFERROR(__xludf.DUMMYFUNCTION("""COMPUTED_VALUE"""),"P503")</f>
        <v>P503</v>
      </c>
      <c r="G4952" s="1">
        <f>IFERROR(__xludf.DUMMYFUNCTION("""COMPUTED_VALUE"""),69.0)</f>
        <v>69</v>
      </c>
    </row>
    <row r="4953">
      <c r="A4953" s="1" t="str">
        <f t="shared" si="1"/>
        <v>EN P619 183</v>
      </c>
      <c r="C4953" s="1" t="str">
        <f t="shared" si="2"/>
        <v>PT P619</v>
      </c>
      <c r="E4953" s="1" t="str">
        <f>IFERROR(__xludf.DUMMYFUNCTION("SPLIT(A:A,"" "",TRUE,TRUE)"),"EN")</f>
        <v>EN</v>
      </c>
      <c r="F4953" s="1" t="str">
        <f>IFERROR(__xludf.DUMMYFUNCTION("""COMPUTED_VALUE"""),"P619")</f>
        <v>P619</v>
      </c>
      <c r="G4953" s="1">
        <f>IFERROR(__xludf.DUMMYFUNCTION("""COMPUTED_VALUE"""),183.0)</f>
        <v>183</v>
      </c>
    </row>
    <row r="4954">
      <c r="A4954" s="1" t="str">
        <f t="shared" si="1"/>
        <v>EN P3351 94</v>
      </c>
      <c r="C4954" s="1" t="str">
        <f t="shared" si="2"/>
        <v>PT P3351</v>
      </c>
      <c r="E4954" s="1" t="str">
        <f>IFERROR(__xludf.DUMMYFUNCTION("SPLIT(A:A,"" "",TRUE,TRUE)"),"EN")</f>
        <v>EN</v>
      </c>
      <c r="F4954" s="1" t="str">
        <f>IFERROR(__xludf.DUMMYFUNCTION("""COMPUTED_VALUE"""),"P3351")</f>
        <v>P3351</v>
      </c>
      <c r="G4954" s="1">
        <f>IFERROR(__xludf.DUMMYFUNCTION("""COMPUTED_VALUE"""),94.0)</f>
        <v>94</v>
      </c>
    </row>
    <row r="4955">
      <c r="A4955" s="1" t="str">
        <f t="shared" si="1"/>
        <v>EN P3512 57</v>
      </c>
      <c r="C4955" s="1" t="str">
        <f t="shared" si="2"/>
        <v>PT P3512</v>
      </c>
      <c r="E4955" s="1" t="str">
        <f>IFERROR(__xludf.DUMMYFUNCTION("SPLIT(A:A,"" "",TRUE,TRUE)"),"EN")</f>
        <v>EN</v>
      </c>
      <c r="F4955" s="1" t="str">
        <f>IFERROR(__xludf.DUMMYFUNCTION("""COMPUTED_VALUE"""),"P3512")</f>
        <v>P3512</v>
      </c>
      <c r="G4955" s="1">
        <f>IFERROR(__xludf.DUMMYFUNCTION("""COMPUTED_VALUE"""),57.0)</f>
        <v>57</v>
      </c>
    </row>
    <row r="4956">
      <c r="A4956" s="1" t="str">
        <f t="shared" si="1"/>
        <v>EN P5089 340</v>
      </c>
      <c r="C4956" s="1" t="str">
        <f t="shared" si="2"/>
        <v>PT P5089</v>
      </c>
      <c r="E4956" s="1" t="str">
        <f>IFERROR(__xludf.DUMMYFUNCTION("SPLIT(A:A,"" "",TRUE,TRUE)"),"EN")</f>
        <v>EN</v>
      </c>
      <c r="F4956" s="1" t="str">
        <f>IFERROR(__xludf.DUMMYFUNCTION("""COMPUTED_VALUE"""),"P5089")</f>
        <v>P5089</v>
      </c>
      <c r="G4956" s="1">
        <f>IFERROR(__xludf.DUMMYFUNCTION("""COMPUTED_VALUE"""),340.0)</f>
        <v>340</v>
      </c>
    </row>
    <row r="4957">
      <c r="A4957" s="1" t="str">
        <f t="shared" si="1"/>
        <v>EN P1597 115</v>
      </c>
      <c r="C4957" s="1" t="str">
        <f t="shared" si="2"/>
        <v>PT P1597</v>
      </c>
      <c r="E4957" s="1" t="str">
        <f>IFERROR(__xludf.DUMMYFUNCTION("SPLIT(A:A,"" "",TRUE,TRUE)"),"EN")</f>
        <v>EN</v>
      </c>
      <c r="F4957" s="1" t="str">
        <f>IFERROR(__xludf.DUMMYFUNCTION("""COMPUTED_VALUE"""),"P1597")</f>
        <v>P1597</v>
      </c>
      <c r="G4957" s="1">
        <f>IFERROR(__xludf.DUMMYFUNCTION("""COMPUTED_VALUE"""),115.0)</f>
        <v>115</v>
      </c>
    </row>
    <row r="4958">
      <c r="A4958" s="1" t="str">
        <f t="shared" si="1"/>
        <v>EN P5987 179</v>
      </c>
      <c r="C4958" s="1" t="str">
        <f t="shared" si="2"/>
        <v>PT P5987</v>
      </c>
      <c r="E4958" s="1" t="str">
        <f>IFERROR(__xludf.DUMMYFUNCTION("SPLIT(A:A,"" "",TRUE,TRUE)"),"EN")</f>
        <v>EN</v>
      </c>
      <c r="F4958" s="1" t="str">
        <f>IFERROR(__xludf.DUMMYFUNCTION("""COMPUTED_VALUE"""),"P5987")</f>
        <v>P5987</v>
      </c>
      <c r="G4958" s="1">
        <f>IFERROR(__xludf.DUMMYFUNCTION("""COMPUTED_VALUE"""),179.0)</f>
        <v>179</v>
      </c>
    </row>
    <row r="4959">
      <c r="A4959" s="1" t="str">
        <f t="shared" si="1"/>
        <v>EN P1695 377</v>
      </c>
      <c r="C4959" s="1" t="str">
        <f t="shared" si="2"/>
        <v>PT P1695</v>
      </c>
      <c r="E4959" s="1" t="str">
        <f>IFERROR(__xludf.DUMMYFUNCTION("SPLIT(A:A,"" "",TRUE,TRUE)"),"EN")</f>
        <v>EN</v>
      </c>
      <c r="F4959" s="1" t="str">
        <f>IFERROR(__xludf.DUMMYFUNCTION("""COMPUTED_VALUE"""),"P1695")</f>
        <v>P1695</v>
      </c>
      <c r="G4959" s="1">
        <f>IFERROR(__xludf.DUMMYFUNCTION("""COMPUTED_VALUE"""),377.0)</f>
        <v>377</v>
      </c>
    </row>
    <row r="4960">
      <c r="A4960" s="1" t="str">
        <f t="shared" si="1"/>
        <v>EN P4161 51</v>
      </c>
      <c r="C4960" s="1" t="str">
        <f t="shared" si="2"/>
        <v>PT P4161</v>
      </c>
      <c r="E4960" s="1" t="str">
        <f>IFERROR(__xludf.DUMMYFUNCTION("SPLIT(A:A,"" "",TRUE,TRUE)"),"EN")</f>
        <v>EN</v>
      </c>
      <c r="F4960" s="1" t="str">
        <f>IFERROR(__xludf.DUMMYFUNCTION("""COMPUTED_VALUE"""),"P4161")</f>
        <v>P4161</v>
      </c>
      <c r="G4960" s="1">
        <f>IFERROR(__xludf.DUMMYFUNCTION("""COMPUTED_VALUE"""),51.0)</f>
        <v>51</v>
      </c>
    </row>
    <row r="4961">
      <c r="A4961" s="1" t="str">
        <f t="shared" si="1"/>
        <v>EN P5085 388</v>
      </c>
      <c r="C4961" s="1" t="str">
        <f t="shared" si="2"/>
        <v>PT P5085</v>
      </c>
      <c r="E4961" s="1" t="str">
        <f>IFERROR(__xludf.DUMMYFUNCTION("SPLIT(A:A,"" "",TRUE,TRUE)"),"EN")</f>
        <v>EN</v>
      </c>
      <c r="F4961" s="1" t="str">
        <f>IFERROR(__xludf.DUMMYFUNCTION("""COMPUTED_VALUE"""),"P5085")</f>
        <v>P5085</v>
      </c>
      <c r="G4961" s="1">
        <f>IFERROR(__xludf.DUMMYFUNCTION("""COMPUTED_VALUE"""),388.0)</f>
        <v>388</v>
      </c>
    </row>
    <row r="4962">
      <c r="A4962" s="1" t="str">
        <f t="shared" si="1"/>
        <v>EN P4702 363</v>
      </c>
      <c r="C4962" s="1" t="str">
        <f t="shared" si="2"/>
        <v>PT P4702</v>
      </c>
      <c r="E4962" s="1" t="str">
        <f>IFERROR(__xludf.DUMMYFUNCTION("SPLIT(A:A,"" "",TRUE,TRUE)"),"EN")</f>
        <v>EN</v>
      </c>
      <c r="F4962" s="1" t="str">
        <f>IFERROR(__xludf.DUMMYFUNCTION("""COMPUTED_VALUE"""),"P4702")</f>
        <v>P4702</v>
      </c>
      <c r="G4962" s="1">
        <f>IFERROR(__xludf.DUMMYFUNCTION("""COMPUTED_VALUE"""),363.0)</f>
        <v>363</v>
      </c>
    </row>
    <row r="4963">
      <c r="A4963" s="1" t="str">
        <f t="shared" si="1"/>
        <v>EN P3022 65</v>
      </c>
      <c r="C4963" s="1" t="str">
        <f t="shared" si="2"/>
        <v>PT P3022</v>
      </c>
      <c r="E4963" s="1" t="str">
        <f>IFERROR(__xludf.DUMMYFUNCTION("SPLIT(A:A,"" "",TRUE,TRUE)"),"EN")</f>
        <v>EN</v>
      </c>
      <c r="F4963" s="1" t="str">
        <f>IFERROR(__xludf.DUMMYFUNCTION("""COMPUTED_VALUE"""),"P3022")</f>
        <v>P3022</v>
      </c>
      <c r="G4963" s="1">
        <f>IFERROR(__xludf.DUMMYFUNCTION("""COMPUTED_VALUE"""),65.0)</f>
        <v>65</v>
      </c>
    </row>
    <row r="4964">
      <c r="A4964" s="1" t="str">
        <f t="shared" si="1"/>
        <v>EN P2928 364</v>
      </c>
      <c r="C4964" s="1" t="str">
        <f t="shared" si="2"/>
        <v>PT P2928</v>
      </c>
      <c r="E4964" s="1" t="str">
        <f>IFERROR(__xludf.DUMMYFUNCTION("SPLIT(A:A,"" "",TRUE,TRUE)"),"EN")</f>
        <v>EN</v>
      </c>
      <c r="F4964" s="1" t="str">
        <f>IFERROR(__xludf.DUMMYFUNCTION("""COMPUTED_VALUE"""),"P2928")</f>
        <v>P2928</v>
      </c>
      <c r="G4964" s="1">
        <f>IFERROR(__xludf.DUMMYFUNCTION("""COMPUTED_VALUE"""),364.0)</f>
        <v>364</v>
      </c>
    </row>
    <row r="4965">
      <c r="A4965" s="1" t="str">
        <f t="shared" si="1"/>
        <v>EN P427 212</v>
      </c>
      <c r="C4965" s="1" t="str">
        <f t="shared" si="2"/>
        <v>PT P427</v>
      </c>
      <c r="E4965" s="1" t="str">
        <f>IFERROR(__xludf.DUMMYFUNCTION("SPLIT(A:A,"" "",TRUE,TRUE)"),"EN")</f>
        <v>EN</v>
      </c>
      <c r="F4965" s="1" t="str">
        <f>IFERROR(__xludf.DUMMYFUNCTION("""COMPUTED_VALUE"""),"P427")</f>
        <v>P427</v>
      </c>
      <c r="G4965" s="1">
        <f>IFERROR(__xludf.DUMMYFUNCTION("""COMPUTED_VALUE"""),212.0)</f>
        <v>212</v>
      </c>
    </row>
    <row r="4966">
      <c r="A4966" s="1" t="str">
        <f t="shared" si="1"/>
        <v>EN P628 151</v>
      </c>
      <c r="C4966" s="1" t="str">
        <f t="shared" si="2"/>
        <v>PT P628</v>
      </c>
      <c r="E4966" s="1" t="str">
        <f>IFERROR(__xludf.DUMMYFUNCTION("SPLIT(A:A,"" "",TRUE,TRUE)"),"EN")</f>
        <v>EN</v>
      </c>
      <c r="F4966" s="1" t="str">
        <f>IFERROR(__xludf.DUMMYFUNCTION("""COMPUTED_VALUE"""),"P628")</f>
        <v>P628</v>
      </c>
      <c r="G4966" s="1">
        <f>IFERROR(__xludf.DUMMYFUNCTION("""COMPUTED_VALUE"""),151.0)</f>
        <v>151</v>
      </c>
    </row>
    <row r="4967">
      <c r="A4967" s="1" t="str">
        <f t="shared" si="1"/>
        <v>EN P1939 2</v>
      </c>
      <c r="C4967" s="1" t="str">
        <f t="shared" si="2"/>
        <v>PT P1939</v>
      </c>
      <c r="E4967" s="1" t="str">
        <f>IFERROR(__xludf.DUMMYFUNCTION("SPLIT(A:A,"" "",TRUE,TRUE)"),"EN")</f>
        <v>EN</v>
      </c>
      <c r="F4967" s="1" t="str">
        <f>IFERROR(__xludf.DUMMYFUNCTION("""COMPUTED_VALUE"""),"P1939")</f>
        <v>P1939</v>
      </c>
      <c r="G4967" s="1">
        <f>IFERROR(__xludf.DUMMYFUNCTION("""COMPUTED_VALUE"""),2.0)</f>
        <v>2</v>
      </c>
    </row>
    <row r="4968">
      <c r="A4968" s="1" t="str">
        <f t="shared" si="1"/>
        <v>EN P4717 259</v>
      </c>
      <c r="C4968" s="1" t="str">
        <f t="shared" si="2"/>
        <v>PT P4717</v>
      </c>
      <c r="E4968" s="1" t="str">
        <f>IFERROR(__xludf.DUMMYFUNCTION("SPLIT(A:A,"" "",TRUE,TRUE)"),"EN")</f>
        <v>EN</v>
      </c>
      <c r="F4968" s="1" t="str">
        <f>IFERROR(__xludf.DUMMYFUNCTION("""COMPUTED_VALUE"""),"P4717")</f>
        <v>P4717</v>
      </c>
      <c r="G4968" s="1">
        <f>IFERROR(__xludf.DUMMYFUNCTION("""COMPUTED_VALUE"""),259.0)</f>
        <v>259</v>
      </c>
    </row>
    <row r="4969">
      <c r="A4969" s="1" t="str">
        <f t="shared" si="1"/>
        <v>EN P5609 70</v>
      </c>
      <c r="C4969" s="1" t="str">
        <f t="shared" si="2"/>
        <v>PT P5609</v>
      </c>
      <c r="E4969" s="1" t="str">
        <f>IFERROR(__xludf.DUMMYFUNCTION("SPLIT(A:A,"" "",TRUE,TRUE)"),"EN")</f>
        <v>EN</v>
      </c>
      <c r="F4969" s="1" t="str">
        <f>IFERROR(__xludf.DUMMYFUNCTION("""COMPUTED_VALUE"""),"P5609")</f>
        <v>P5609</v>
      </c>
      <c r="G4969" s="1">
        <f>IFERROR(__xludf.DUMMYFUNCTION("""COMPUTED_VALUE"""),70.0)</f>
        <v>70</v>
      </c>
    </row>
    <row r="4970">
      <c r="A4970" s="1" t="str">
        <f t="shared" si="1"/>
        <v>EN P2867 356</v>
      </c>
      <c r="C4970" s="1" t="str">
        <f t="shared" si="2"/>
        <v>PT P2867</v>
      </c>
      <c r="E4970" s="1" t="str">
        <f>IFERROR(__xludf.DUMMYFUNCTION("SPLIT(A:A,"" "",TRUE,TRUE)"),"EN")</f>
        <v>EN</v>
      </c>
      <c r="F4970" s="1" t="str">
        <f>IFERROR(__xludf.DUMMYFUNCTION("""COMPUTED_VALUE"""),"P2867")</f>
        <v>P2867</v>
      </c>
      <c r="G4970" s="1">
        <f>IFERROR(__xludf.DUMMYFUNCTION("""COMPUTED_VALUE"""),356.0)</f>
        <v>356</v>
      </c>
    </row>
    <row r="4971">
      <c r="A4971" s="1" t="str">
        <f t="shared" si="1"/>
        <v>EN P306 393</v>
      </c>
      <c r="C4971" s="1" t="str">
        <f t="shared" si="2"/>
        <v>PT P306</v>
      </c>
      <c r="E4971" s="1" t="str">
        <f>IFERROR(__xludf.DUMMYFUNCTION("SPLIT(A:A,"" "",TRUE,TRUE)"),"EN")</f>
        <v>EN</v>
      </c>
      <c r="F4971" s="1" t="str">
        <f>IFERROR(__xludf.DUMMYFUNCTION("""COMPUTED_VALUE"""),"P306")</f>
        <v>P306</v>
      </c>
      <c r="G4971" s="1">
        <f>IFERROR(__xludf.DUMMYFUNCTION("""COMPUTED_VALUE"""),393.0)</f>
        <v>393</v>
      </c>
    </row>
    <row r="4972">
      <c r="A4972" s="1" t="str">
        <f t="shared" si="1"/>
        <v>EN P2600 320</v>
      </c>
      <c r="C4972" s="1" t="str">
        <f t="shared" si="2"/>
        <v>PT P2600</v>
      </c>
      <c r="E4972" s="1" t="str">
        <f>IFERROR(__xludf.DUMMYFUNCTION("SPLIT(A:A,"" "",TRUE,TRUE)"),"EN")</f>
        <v>EN</v>
      </c>
      <c r="F4972" s="1" t="str">
        <f>IFERROR(__xludf.DUMMYFUNCTION("""COMPUTED_VALUE"""),"P2600")</f>
        <v>P2600</v>
      </c>
      <c r="G4972" s="1">
        <f>IFERROR(__xludf.DUMMYFUNCTION("""COMPUTED_VALUE"""),320.0)</f>
        <v>320</v>
      </c>
    </row>
    <row r="4973">
      <c r="A4973" s="1" t="str">
        <f t="shared" si="1"/>
        <v>EN P5361 350</v>
      </c>
      <c r="C4973" s="1" t="str">
        <f t="shared" si="2"/>
        <v>PT P5361</v>
      </c>
      <c r="E4973" s="1" t="str">
        <f>IFERROR(__xludf.DUMMYFUNCTION("SPLIT(A:A,"" "",TRUE,TRUE)"),"EN")</f>
        <v>EN</v>
      </c>
      <c r="F4973" s="1" t="str">
        <f>IFERROR(__xludf.DUMMYFUNCTION("""COMPUTED_VALUE"""),"P5361")</f>
        <v>P5361</v>
      </c>
      <c r="G4973" s="1">
        <f>IFERROR(__xludf.DUMMYFUNCTION("""COMPUTED_VALUE"""),350.0)</f>
        <v>350</v>
      </c>
    </row>
    <row r="4974">
      <c r="A4974" s="1" t="str">
        <f t="shared" si="1"/>
        <v>EN P4866 49</v>
      </c>
      <c r="C4974" s="1" t="str">
        <f t="shared" si="2"/>
        <v>PT P4866</v>
      </c>
      <c r="E4974" s="1" t="str">
        <f>IFERROR(__xludf.DUMMYFUNCTION("SPLIT(A:A,"" "",TRUE,TRUE)"),"EN")</f>
        <v>EN</v>
      </c>
      <c r="F4974" s="1" t="str">
        <f>IFERROR(__xludf.DUMMYFUNCTION("""COMPUTED_VALUE"""),"P4866")</f>
        <v>P4866</v>
      </c>
      <c r="G4974" s="1">
        <f>IFERROR(__xludf.DUMMYFUNCTION("""COMPUTED_VALUE"""),49.0)</f>
        <v>49</v>
      </c>
    </row>
    <row r="4975">
      <c r="A4975" s="1" t="str">
        <f t="shared" si="1"/>
        <v>EN P1180 63</v>
      </c>
      <c r="C4975" s="1" t="str">
        <f t="shared" si="2"/>
        <v>PT P1180</v>
      </c>
      <c r="E4975" s="1" t="str">
        <f>IFERROR(__xludf.DUMMYFUNCTION("SPLIT(A:A,"" "",TRUE,TRUE)"),"EN")</f>
        <v>EN</v>
      </c>
      <c r="F4975" s="1" t="str">
        <f>IFERROR(__xludf.DUMMYFUNCTION("""COMPUTED_VALUE"""),"P1180")</f>
        <v>P1180</v>
      </c>
      <c r="G4975" s="1">
        <f>IFERROR(__xludf.DUMMYFUNCTION("""COMPUTED_VALUE"""),63.0)</f>
        <v>63</v>
      </c>
    </row>
    <row r="4976">
      <c r="A4976" s="1" t="str">
        <f t="shared" si="1"/>
        <v>EN P4412 127</v>
      </c>
      <c r="C4976" s="1" t="str">
        <f t="shared" si="2"/>
        <v>PT P4412</v>
      </c>
      <c r="E4976" s="1" t="str">
        <f>IFERROR(__xludf.DUMMYFUNCTION("SPLIT(A:A,"" "",TRUE,TRUE)"),"EN")</f>
        <v>EN</v>
      </c>
      <c r="F4976" s="1" t="str">
        <f>IFERROR(__xludf.DUMMYFUNCTION("""COMPUTED_VALUE"""),"P4412")</f>
        <v>P4412</v>
      </c>
      <c r="G4976" s="1">
        <f>IFERROR(__xludf.DUMMYFUNCTION("""COMPUTED_VALUE"""),127.0)</f>
        <v>127</v>
      </c>
    </row>
    <row r="4977">
      <c r="A4977" s="1" t="str">
        <f t="shared" si="1"/>
        <v>EN P5349 383</v>
      </c>
      <c r="C4977" s="1" t="str">
        <f t="shared" si="2"/>
        <v>PT P5349</v>
      </c>
      <c r="E4977" s="1" t="str">
        <f>IFERROR(__xludf.DUMMYFUNCTION("SPLIT(A:A,"" "",TRUE,TRUE)"),"EN")</f>
        <v>EN</v>
      </c>
      <c r="F4977" s="1" t="str">
        <f>IFERROR(__xludf.DUMMYFUNCTION("""COMPUTED_VALUE"""),"P5349")</f>
        <v>P5349</v>
      </c>
      <c r="G4977" s="1">
        <f>IFERROR(__xludf.DUMMYFUNCTION("""COMPUTED_VALUE"""),383.0)</f>
        <v>383</v>
      </c>
    </row>
    <row r="4978">
      <c r="A4978" s="1" t="str">
        <f t="shared" si="1"/>
        <v>EN P5165 185</v>
      </c>
      <c r="C4978" s="1" t="str">
        <f t="shared" si="2"/>
        <v>PT P5165</v>
      </c>
      <c r="E4978" s="1" t="str">
        <f>IFERROR(__xludf.DUMMYFUNCTION("SPLIT(A:A,"" "",TRUE,TRUE)"),"EN")</f>
        <v>EN</v>
      </c>
      <c r="F4978" s="1" t="str">
        <f>IFERROR(__xludf.DUMMYFUNCTION("""COMPUTED_VALUE"""),"P5165")</f>
        <v>P5165</v>
      </c>
      <c r="G4978" s="1">
        <f>IFERROR(__xludf.DUMMYFUNCTION("""COMPUTED_VALUE"""),185.0)</f>
        <v>185</v>
      </c>
    </row>
    <row r="4979">
      <c r="A4979" s="1" t="str">
        <f t="shared" si="1"/>
        <v>EN P2347 227</v>
      </c>
      <c r="C4979" s="1" t="str">
        <f t="shared" si="2"/>
        <v>PT P2347</v>
      </c>
      <c r="E4979" s="1" t="str">
        <f>IFERROR(__xludf.DUMMYFUNCTION("SPLIT(A:A,"" "",TRUE,TRUE)"),"EN")</f>
        <v>EN</v>
      </c>
      <c r="F4979" s="1" t="str">
        <f>IFERROR(__xludf.DUMMYFUNCTION("""COMPUTED_VALUE"""),"P2347")</f>
        <v>P2347</v>
      </c>
      <c r="G4979" s="1">
        <f>IFERROR(__xludf.DUMMYFUNCTION("""COMPUTED_VALUE"""),227.0)</f>
        <v>227</v>
      </c>
    </row>
    <row r="4980">
      <c r="A4980" s="1" t="str">
        <f t="shared" si="1"/>
        <v>EN P5505 397</v>
      </c>
      <c r="C4980" s="1" t="str">
        <f t="shared" si="2"/>
        <v>PT P5505</v>
      </c>
      <c r="E4980" s="1" t="str">
        <f>IFERROR(__xludf.DUMMYFUNCTION("SPLIT(A:A,"" "",TRUE,TRUE)"),"EN")</f>
        <v>EN</v>
      </c>
      <c r="F4980" s="1" t="str">
        <f>IFERROR(__xludf.DUMMYFUNCTION("""COMPUTED_VALUE"""),"P5505")</f>
        <v>P5505</v>
      </c>
      <c r="G4980" s="1">
        <f>IFERROR(__xludf.DUMMYFUNCTION("""COMPUTED_VALUE"""),397.0)</f>
        <v>397</v>
      </c>
    </row>
    <row r="4981">
      <c r="A4981" s="1" t="str">
        <f t="shared" si="1"/>
        <v>EN P164 241</v>
      </c>
      <c r="C4981" s="1" t="str">
        <f t="shared" si="2"/>
        <v>PT P164</v>
      </c>
      <c r="E4981" s="1" t="str">
        <f>IFERROR(__xludf.DUMMYFUNCTION("SPLIT(A:A,"" "",TRUE,TRUE)"),"EN")</f>
        <v>EN</v>
      </c>
      <c r="F4981" s="1" t="str">
        <f>IFERROR(__xludf.DUMMYFUNCTION("""COMPUTED_VALUE"""),"P164")</f>
        <v>P164</v>
      </c>
      <c r="G4981" s="1">
        <f>IFERROR(__xludf.DUMMYFUNCTION("""COMPUTED_VALUE"""),241.0)</f>
        <v>241</v>
      </c>
    </row>
    <row r="4982">
      <c r="A4982" s="1" t="str">
        <f t="shared" si="1"/>
        <v>EN P5610 264</v>
      </c>
      <c r="C4982" s="1" t="str">
        <f t="shared" si="2"/>
        <v>PT P5610</v>
      </c>
      <c r="E4982" s="1" t="str">
        <f>IFERROR(__xludf.DUMMYFUNCTION("SPLIT(A:A,"" "",TRUE,TRUE)"),"EN")</f>
        <v>EN</v>
      </c>
      <c r="F4982" s="1" t="str">
        <f>IFERROR(__xludf.DUMMYFUNCTION("""COMPUTED_VALUE"""),"P5610")</f>
        <v>P5610</v>
      </c>
      <c r="G4982" s="1">
        <f>IFERROR(__xludf.DUMMYFUNCTION("""COMPUTED_VALUE"""),264.0)</f>
        <v>264</v>
      </c>
    </row>
    <row r="4983">
      <c r="A4983" s="1" t="str">
        <f t="shared" si="1"/>
        <v>EN P4065 340</v>
      </c>
      <c r="C4983" s="1" t="str">
        <f t="shared" si="2"/>
        <v>PT P4065</v>
      </c>
      <c r="E4983" s="1" t="str">
        <f>IFERROR(__xludf.DUMMYFUNCTION("SPLIT(A:A,"" "",TRUE,TRUE)"),"EN")</f>
        <v>EN</v>
      </c>
      <c r="F4983" s="1" t="str">
        <f>IFERROR(__xludf.DUMMYFUNCTION("""COMPUTED_VALUE"""),"P4065")</f>
        <v>P4065</v>
      </c>
      <c r="G4983" s="1">
        <f>IFERROR(__xludf.DUMMYFUNCTION("""COMPUTED_VALUE"""),340.0)</f>
        <v>340</v>
      </c>
    </row>
    <row r="4984">
      <c r="A4984" s="1" t="str">
        <f t="shared" si="1"/>
        <v>EN P5062 293</v>
      </c>
      <c r="C4984" s="1" t="str">
        <f t="shared" si="2"/>
        <v>PT P5062</v>
      </c>
      <c r="E4984" s="1" t="str">
        <f>IFERROR(__xludf.DUMMYFUNCTION("SPLIT(A:A,"" "",TRUE,TRUE)"),"EN")</f>
        <v>EN</v>
      </c>
      <c r="F4984" s="1" t="str">
        <f>IFERROR(__xludf.DUMMYFUNCTION("""COMPUTED_VALUE"""),"P5062")</f>
        <v>P5062</v>
      </c>
      <c r="G4984" s="1">
        <f>IFERROR(__xludf.DUMMYFUNCTION("""COMPUTED_VALUE"""),293.0)</f>
        <v>293</v>
      </c>
    </row>
    <row r="4985">
      <c r="A4985" s="1" t="str">
        <f t="shared" si="1"/>
        <v>EN P2317 165</v>
      </c>
      <c r="C4985" s="1" t="str">
        <f t="shared" si="2"/>
        <v>PT P2317</v>
      </c>
      <c r="E4985" s="1" t="str">
        <f>IFERROR(__xludf.DUMMYFUNCTION("SPLIT(A:A,"" "",TRUE,TRUE)"),"EN")</f>
        <v>EN</v>
      </c>
      <c r="F4985" s="1" t="str">
        <f>IFERROR(__xludf.DUMMYFUNCTION("""COMPUTED_VALUE"""),"P2317")</f>
        <v>P2317</v>
      </c>
      <c r="G4985" s="1">
        <f>IFERROR(__xludf.DUMMYFUNCTION("""COMPUTED_VALUE"""),165.0)</f>
        <v>165</v>
      </c>
    </row>
    <row r="4986">
      <c r="A4986" s="1" t="str">
        <f t="shared" si="1"/>
        <v>EN P5604 115</v>
      </c>
      <c r="C4986" s="1" t="str">
        <f t="shared" si="2"/>
        <v>PT P5604</v>
      </c>
      <c r="E4986" s="1" t="str">
        <f>IFERROR(__xludf.DUMMYFUNCTION("SPLIT(A:A,"" "",TRUE,TRUE)"),"EN")</f>
        <v>EN</v>
      </c>
      <c r="F4986" s="1" t="str">
        <f>IFERROR(__xludf.DUMMYFUNCTION("""COMPUTED_VALUE"""),"P5604")</f>
        <v>P5604</v>
      </c>
      <c r="G4986" s="1">
        <f>IFERROR(__xludf.DUMMYFUNCTION("""COMPUTED_VALUE"""),115.0)</f>
        <v>115</v>
      </c>
    </row>
    <row r="4987">
      <c r="A4987" s="1" t="str">
        <f t="shared" si="1"/>
        <v>EN P4995 123</v>
      </c>
      <c r="C4987" s="1" t="str">
        <f t="shared" si="2"/>
        <v>PT P4995</v>
      </c>
      <c r="E4987" s="1" t="str">
        <f>IFERROR(__xludf.DUMMYFUNCTION("SPLIT(A:A,"" "",TRUE,TRUE)"),"EN")</f>
        <v>EN</v>
      </c>
      <c r="F4987" s="1" t="str">
        <f>IFERROR(__xludf.DUMMYFUNCTION("""COMPUTED_VALUE"""),"P4995")</f>
        <v>P4995</v>
      </c>
      <c r="G4987" s="1">
        <f>IFERROR(__xludf.DUMMYFUNCTION("""COMPUTED_VALUE"""),123.0)</f>
        <v>123</v>
      </c>
    </row>
    <row r="4988">
      <c r="A4988" s="1" t="str">
        <f t="shared" si="1"/>
        <v>EN P1309 29</v>
      </c>
      <c r="C4988" s="1" t="str">
        <f t="shared" si="2"/>
        <v>PT P1309</v>
      </c>
      <c r="E4988" s="1" t="str">
        <f>IFERROR(__xludf.DUMMYFUNCTION("SPLIT(A:A,"" "",TRUE,TRUE)"),"EN")</f>
        <v>EN</v>
      </c>
      <c r="F4988" s="1" t="str">
        <f>IFERROR(__xludf.DUMMYFUNCTION("""COMPUTED_VALUE"""),"P1309")</f>
        <v>P1309</v>
      </c>
      <c r="G4988" s="1">
        <f>IFERROR(__xludf.DUMMYFUNCTION("""COMPUTED_VALUE"""),29.0)</f>
        <v>29</v>
      </c>
    </row>
    <row r="4989">
      <c r="A4989" s="1" t="str">
        <f t="shared" si="1"/>
        <v>EN P4961 143</v>
      </c>
      <c r="C4989" s="1" t="str">
        <f t="shared" si="2"/>
        <v>PT P4961</v>
      </c>
      <c r="E4989" s="1" t="str">
        <f>IFERROR(__xludf.DUMMYFUNCTION("SPLIT(A:A,"" "",TRUE,TRUE)"),"EN")</f>
        <v>EN</v>
      </c>
      <c r="F4989" s="1" t="str">
        <f>IFERROR(__xludf.DUMMYFUNCTION("""COMPUTED_VALUE"""),"P4961")</f>
        <v>P4961</v>
      </c>
      <c r="G4989" s="1">
        <f>IFERROR(__xludf.DUMMYFUNCTION("""COMPUTED_VALUE"""),143.0)</f>
        <v>143</v>
      </c>
    </row>
    <row r="4990">
      <c r="A4990" s="1" t="str">
        <f t="shared" si="1"/>
        <v>EN P494 179</v>
      </c>
      <c r="C4990" s="1" t="str">
        <f t="shared" si="2"/>
        <v>PT P494</v>
      </c>
      <c r="E4990" s="1" t="str">
        <f>IFERROR(__xludf.DUMMYFUNCTION("SPLIT(A:A,"" "",TRUE,TRUE)"),"EN")</f>
        <v>EN</v>
      </c>
      <c r="F4990" s="1" t="str">
        <f>IFERROR(__xludf.DUMMYFUNCTION("""COMPUTED_VALUE"""),"P494")</f>
        <v>P494</v>
      </c>
      <c r="G4990" s="1">
        <f>IFERROR(__xludf.DUMMYFUNCTION("""COMPUTED_VALUE"""),179.0)</f>
        <v>179</v>
      </c>
    </row>
    <row r="4991">
      <c r="A4991" s="1" t="str">
        <f t="shared" si="1"/>
        <v>EN P3757 375</v>
      </c>
      <c r="C4991" s="1" t="str">
        <f t="shared" si="2"/>
        <v>PT P3757</v>
      </c>
      <c r="E4991" s="1" t="str">
        <f>IFERROR(__xludf.DUMMYFUNCTION("SPLIT(A:A,"" "",TRUE,TRUE)"),"EN")</f>
        <v>EN</v>
      </c>
      <c r="F4991" s="1" t="str">
        <f>IFERROR(__xludf.DUMMYFUNCTION("""COMPUTED_VALUE"""),"P3757")</f>
        <v>P3757</v>
      </c>
      <c r="G4991" s="1">
        <f>IFERROR(__xludf.DUMMYFUNCTION("""COMPUTED_VALUE"""),375.0)</f>
        <v>375</v>
      </c>
    </row>
    <row r="4992">
      <c r="A4992" s="1" t="str">
        <f t="shared" si="1"/>
        <v>EN P4473 191</v>
      </c>
      <c r="C4992" s="1" t="str">
        <f t="shared" si="2"/>
        <v>PT P4473</v>
      </c>
      <c r="E4992" s="1" t="str">
        <f>IFERROR(__xludf.DUMMYFUNCTION("SPLIT(A:A,"" "",TRUE,TRUE)"),"EN")</f>
        <v>EN</v>
      </c>
      <c r="F4992" s="1" t="str">
        <f>IFERROR(__xludf.DUMMYFUNCTION("""COMPUTED_VALUE"""),"P4473")</f>
        <v>P4473</v>
      </c>
      <c r="G4992" s="1">
        <f>IFERROR(__xludf.DUMMYFUNCTION("""COMPUTED_VALUE"""),191.0)</f>
        <v>191</v>
      </c>
    </row>
    <row r="4993">
      <c r="A4993" s="1" t="str">
        <f t="shared" si="1"/>
        <v>EN P4528 326</v>
      </c>
      <c r="C4993" s="1" t="str">
        <f t="shared" si="2"/>
        <v>PT P4528</v>
      </c>
      <c r="E4993" s="1" t="str">
        <f>IFERROR(__xludf.DUMMYFUNCTION("SPLIT(A:A,"" "",TRUE,TRUE)"),"EN")</f>
        <v>EN</v>
      </c>
      <c r="F4993" s="1" t="str">
        <f>IFERROR(__xludf.DUMMYFUNCTION("""COMPUTED_VALUE"""),"P4528")</f>
        <v>P4528</v>
      </c>
      <c r="G4993" s="1">
        <f>IFERROR(__xludf.DUMMYFUNCTION("""COMPUTED_VALUE"""),326.0)</f>
        <v>326</v>
      </c>
    </row>
    <row r="4994">
      <c r="A4994" s="1" t="str">
        <f t="shared" si="1"/>
        <v>EN P5676 159</v>
      </c>
      <c r="C4994" s="1" t="str">
        <f t="shared" si="2"/>
        <v>PT P5676</v>
      </c>
      <c r="E4994" s="1" t="str">
        <f>IFERROR(__xludf.DUMMYFUNCTION("SPLIT(A:A,"" "",TRUE,TRUE)"),"EN")</f>
        <v>EN</v>
      </c>
      <c r="F4994" s="1" t="str">
        <f>IFERROR(__xludf.DUMMYFUNCTION("""COMPUTED_VALUE"""),"P5676")</f>
        <v>P5676</v>
      </c>
      <c r="G4994" s="1">
        <f>IFERROR(__xludf.DUMMYFUNCTION("""COMPUTED_VALUE"""),159.0)</f>
        <v>159</v>
      </c>
    </row>
    <row r="4995">
      <c r="A4995" s="1" t="str">
        <f t="shared" si="1"/>
        <v>EN P1089 64</v>
      </c>
      <c r="C4995" s="1" t="str">
        <f t="shared" si="2"/>
        <v>PT P1089</v>
      </c>
      <c r="E4995" s="1" t="str">
        <f>IFERROR(__xludf.DUMMYFUNCTION("SPLIT(A:A,"" "",TRUE,TRUE)"),"EN")</f>
        <v>EN</v>
      </c>
      <c r="F4995" s="1" t="str">
        <f>IFERROR(__xludf.DUMMYFUNCTION("""COMPUTED_VALUE"""),"P1089")</f>
        <v>P1089</v>
      </c>
      <c r="G4995" s="1">
        <f>IFERROR(__xludf.DUMMYFUNCTION("""COMPUTED_VALUE"""),64.0)</f>
        <v>64</v>
      </c>
    </row>
    <row r="4996">
      <c r="A4996" s="1" t="str">
        <f t="shared" si="1"/>
        <v>EN P5805 118</v>
      </c>
      <c r="C4996" s="1" t="str">
        <f t="shared" si="2"/>
        <v>PT P5805</v>
      </c>
      <c r="E4996" s="1" t="str">
        <f>IFERROR(__xludf.DUMMYFUNCTION("SPLIT(A:A,"" "",TRUE,TRUE)"),"EN")</f>
        <v>EN</v>
      </c>
      <c r="F4996" s="1" t="str">
        <f>IFERROR(__xludf.DUMMYFUNCTION("""COMPUTED_VALUE"""),"P5805")</f>
        <v>P5805</v>
      </c>
      <c r="G4996" s="1">
        <f>IFERROR(__xludf.DUMMYFUNCTION("""COMPUTED_VALUE"""),118.0)</f>
        <v>118</v>
      </c>
    </row>
    <row r="4997">
      <c r="A4997" s="1" t="str">
        <f t="shared" si="1"/>
        <v>EN P1023 197</v>
      </c>
      <c r="C4997" s="1" t="str">
        <f t="shared" si="2"/>
        <v>PT P1023</v>
      </c>
      <c r="E4997" s="1" t="str">
        <f>IFERROR(__xludf.DUMMYFUNCTION("SPLIT(A:A,"" "",TRUE,TRUE)"),"EN")</f>
        <v>EN</v>
      </c>
      <c r="F4997" s="1" t="str">
        <f>IFERROR(__xludf.DUMMYFUNCTION("""COMPUTED_VALUE"""),"P1023")</f>
        <v>P1023</v>
      </c>
      <c r="G4997" s="1">
        <f>IFERROR(__xludf.DUMMYFUNCTION("""COMPUTED_VALUE"""),197.0)</f>
        <v>197</v>
      </c>
    </row>
    <row r="4998">
      <c r="A4998" s="1" t="str">
        <f t="shared" si="1"/>
        <v>EN P3499 25</v>
      </c>
      <c r="C4998" s="1" t="str">
        <f t="shared" si="2"/>
        <v>PT P3499</v>
      </c>
      <c r="E4998" s="1" t="str">
        <f>IFERROR(__xludf.DUMMYFUNCTION("SPLIT(A:A,"" "",TRUE,TRUE)"),"EN")</f>
        <v>EN</v>
      </c>
      <c r="F4998" s="1" t="str">
        <f>IFERROR(__xludf.DUMMYFUNCTION("""COMPUTED_VALUE"""),"P3499")</f>
        <v>P3499</v>
      </c>
      <c r="G4998" s="1">
        <f>IFERROR(__xludf.DUMMYFUNCTION("""COMPUTED_VALUE"""),25.0)</f>
        <v>25</v>
      </c>
    </row>
    <row r="4999">
      <c r="A4999" s="1" t="str">
        <f t="shared" si="1"/>
        <v>EN P5067 102</v>
      </c>
      <c r="C4999" s="1" t="str">
        <f t="shared" si="2"/>
        <v>PT P5067</v>
      </c>
      <c r="E4999" s="1" t="str">
        <f>IFERROR(__xludf.DUMMYFUNCTION("SPLIT(A:A,"" "",TRUE,TRUE)"),"EN")</f>
        <v>EN</v>
      </c>
      <c r="F4999" s="1" t="str">
        <f>IFERROR(__xludf.DUMMYFUNCTION("""COMPUTED_VALUE"""),"P5067")</f>
        <v>P5067</v>
      </c>
      <c r="G4999" s="1">
        <f>IFERROR(__xludf.DUMMYFUNCTION("""COMPUTED_VALUE"""),102.0)</f>
        <v>102</v>
      </c>
    </row>
    <row r="5000">
      <c r="A5000" s="1" t="str">
        <f t="shared" si="1"/>
        <v>EN P4510 147</v>
      </c>
      <c r="C5000" s="1" t="str">
        <f t="shared" si="2"/>
        <v>PT P4510</v>
      </c>
      <c r="E5000" s="1" t="str">
        <f>IFERROR(__xludf.DUMMYFUNCTION("SPLIT(A:A,"" "",TRUE,TRUE)"),"EN")</f>
        <v>EN</v>
      </c>
      <c r="F5000" s="1" t="str">
        <f>IFERROR(__xludf.DUMMYFUNCTION("""COMPUTED_VALUE"""),"P4510")</f>
        <v>P4510</v>
      </c>
      <c r="G5000" s="1">
        <f>IFERROR(__xludf.DUMMYFUNCTION("""COMPUTED_VALUE"""),147.0)</f>
        <v>147</v>
      </c>
    </row>
    <row r="5001">
      <c r="A5001" s="1" t="str">
        <f t="shared" si="1"/>
        <v>EN P3162 179</v>
      </c>
      <c r="C5001" s="1" t="str">
        <f t="shared" si="2"/>
        <v>PT P3162</v>
      </c>
      <c r="E5001" s="1" t="str">
        <f>IFERROR(__xludf.DUMMYFUNCTION("SPLIT(A:A,"" "",TRUE,TRUE)"),"EN")</f>
        <v>EN</v>
      </c>
      <c r="F5001" s="1" t="str">
        <f>IFERROR(__xludf.DUMMYFUNCTION("""COMPUTED_VALUE"""),"P3162")</f>
        <v>P3162</v>
      </c>
      <c r="G5001" s="1">
        <f>IFERROR(__xludf.DUMMYFUNCTION("""COMPUTED_VALUE"""),179.0)</f>
        <v>179</v>
      </c>
    </row>
    <row r="5002">
      <c r="A5002" s="1" t="str">
        <f t="shared" si="1"/>
        <v>EN P5558 242</v>
      </c>
      <c r="C5002" s="1" t="str">
        <f t="shared" si="2"/>
        <v>PT P5558</v>
      </c>
      <c r="E5002" s="1" t="str">
        <f>IFERROR(__xludf.DUMMYFUNCTION("SPLIT(A:A,"" "",TRUE,TRUE)"),"EN")</f>
        <v>EN</v>
      </c>
      <c r="F5002" s="1" t="str">
        <f>IFERROR(__xludf.DUMMYFUNCTION("""COMPUTED_VALUE"""),"P5558")</f>
        <v>P5558</v>
      </c>
      <c r="G5002" s="1">
        <f>IFERROR(__xludf.DUMMYFUNCTION("""COMPUTED_VALUE"""),242.0)</f>
        <v>242</v>
      </c>
    </row>
    <row r="5003">
      <c r="A5003" s="1" t="str">
        <f t="shared" si="1"/>
        <v>EN P1342 308</v>
      </c>
      <c r="C5003" s="1" t="str">
        <f t="shared" si="2"/>
        <v>PT P1342</v>
      </c>
      <c r="E5003" s="1" t="str">
        <f>IFERROR(__xludf.DUMMYFUNCTION("SPLIT(A:A,"" "",TRUE,TRUE)"),"EN")</f>
        <v>EN</v>
      </c>
      <c r="F5003" s="1" t="str">
        <f>IFERROR(__xludf.DUMMYFUNCTION("""COMPUTED_VALUE"""),"P1342")</f>
        <v>P1342</v>
      </c>
      <c r="G5003" s="1">
        <f>IFERROR(__xludf.DUMMYFUNCTION("""COMPUTED_VALUE"""),308.0)</f>
        <v>308</v>
      </c>
    </row>
    <row r="5004">
      <c r="A5004" s="1" t="str">
        <f t="shared" si="1"/>
        <v>EN P3932 266</v>
      </c>
      <c r="C5004" s="1" t="str">
        <f t="shared" si="2"/>
        <v>PT P3932</v>
      </c>
      <c r="E5004" s="1" t="str">
        <f>IFERROR(__xludf.DUMMYFUNCTION("SPLIT(A:A,"" "",TRUE,TRUE)"),"EN")</f>
        <v>EN</v>
      </c>
      <c r="F5004" s="1" t="str">
        <f>IFERROR(__xludf.DUMMYFUNCTION("""COMPUTED_VALUE"""),"P3932")</f>
        <v>P3932</v>
      </c>
      <c r="G5004" s="1">
        <f>IFERROR(__xludf.DUMMYFUNCTION("""COMPUTED_VALUE"""),266.0)</f>
        <v>266</v>
      </c>
    </row>
    <row r="5005">
      <c r="A5005" s="1" t="str">
        <f t="shared" si="1"/>
        <v>EN P1072 202</v>
      </c>
      <c r="C5005" s="1" t="str">
        <f t="shared" si="2"/>
        <v>PT P1072</v>
      </c>
      <c r="E5005" s="1" t="str">
        <f>IFERROR(__xludf.DUMMYFUNCTION("SPLIT(A:A,"" "",TRUE,TRUE)"),"EN")</f>
        <v>EN</v>
      </c>
      <c r="F5005" s="1" t="str">
        <f>IFERROR(__xludf.DUMMYFUNCTION("""COMPUTED_VALUE"""),"P1072")</f>
        <v>P1072</v>
      </c>
      <c r="G5005" s="1">
        <f>IFERROR(__xludf.DUMMYFUNCTION("""COMPUTED_VALUE"""),202.0)</f>
        <v>202</v>
      </c>
    </row>
    <row r="5006">
      <c r="A5006" s="1" t="str">
        <f t="shared" si="1"/>
        <v>EN P4470 201</v>
      </c>
      <c r="C5006" s="1" t="str">
        <f t="shared" si="2"/>
        <v>PT P4470</v>
      </c>
      <c r="E5006" s="1" t="str">
        <f>IFERROR(__xludf.DUMMYFUNCTION("SPLIT(A:A,"" "",TRUE,TRUE)"),"EN")</f>
        <v>EN</v>
      </c>
      <c r="F5006" s="1" t="str">
        <f>IFERROR(__xludf.DUMMYFUNCTION("""COMPUTED_VALUE"""),"P4470")</f>
        <v>P4470</v>
      </c>
      <c r="G5006" s="1">
        <f>IFERROR(__xludf.DUMMYFUNCTION("""COMPUTED_VALUE"""),201.0)</f>
        <v>201</v>
      </c>
    </row>
    <row r="5007">
      <c r="A5007" s="1" t="str">
        <f t="shared" si="1"/>
        <v>EN P1859 159</v>
      </c>
      <c r="C5007" s="1" t="str">
        <f t="shared" si="2"/>
        <v>PT P1859</v>
      </c>
      <c r="E5007" s="1" t="str">
        <f>IFERROR(__xludf.DUMMYFUNCTION("SPLIT(A:A,"" "",TRUE,TRUE)"),"EN")</f>
        <v>EN</v>
      </c>
      <c r="F5007" s="1" t="str">
        <f>IFERROR(__xludf.DUMMYFUNCTION("""COMPUTED_VALUE"""),"P1859")</f>
        <v>P1859</v>
      </c>
      <c r="G5007" s="1">
        <f>IFERROR(__xludf.DUMMYFUNCTION("""COMPUTED_VALUE"""),159.0)</f>
        <v>159</v>
      </c>
    </row>
    <row r="5008">
      <c r="A5008" s="1" t="str">
        <f t="shared" si="1"/>
        <v>EN P3805 197</v>
      </c>
      <c r="C5008" s="1" t="str">
        <f t="shared" si="2"/>
        <v>PT P3805</v>
      </c>
      <c r="E5008" s="1" t="str">
        <f>IFERROR(__xludf.DUMMYFUNCTION("SPLIT(A:A,"" "",TRUE,TRUE)"),"EN")</f>
        <v>EN</v>
      </c>
      <c r="F5008" s="1" t="str">
        <f>IFERROR(__xludf.DUMMYFUNCTION("""COMPUTED_VALUE"""),"P3805")</f>
        <v>P3805</v>
      </c>
      <c r="G5008" s="1">
        <f>IFERROR(__xludf.DUMMYFUNCTION("""COMPUTED_VALUE"""),197.0)</f>
        <v>197</v>
      </c>
    </row>
    <row r="5009">
      <c r="A5009" s="1" t="str">
        <f t="shared" si="1"/>
        <v>EN P2765 308</v>
      </c>
      <c r="C5009" s="1" t="str">
        <f t="shared" si="2"/>
        <v>PT P2765</v>
      </c>
      <c r="E5009" s="1" t="str">
        <f>IFERROR(__xludf.DUMMYFUNCTION("SPLIT(A:A,"" "",TRUE,TRUE)"),"EN")</f>
        <v>EN</v>
      </c>
      <c r="F5009" s="1" t="str">
        <f>IFERROR(__xludf.DUMMYFUNCTION("""COMPUTED_VALUE"""),"P2765")</f>
        <v>P2765</v>
      </c>
      <c r="G5009" s="1">
        <f>IFERROR(__xludf.DUMMYFUNCTION("""COMPUTED_VALUE"""),308.0)</f>
        <v>308</v>
      </c>
    </row>
    <row r="5010">
      <c r="A5010" s="1" t="str">
        <f t="shared" si="1"/>
        <v>EN P4699 327</v>
      </c>
      <c r="C5010" s="1" t="str">
        <f t="shared" si="2"/>
        <v>PT P4699</v>
      </c>
      <c r="E5010" s="1" t="str">
        <f>IFERROR(__xludf.DUMMYFUNCTION("SPLIT(A:A,"" "",TRUE,TRUE)"),"EN")</f>
        <v>EN</v>
      </c>
      <c r="F5010" s="1" t="str">
        <f>IFERROR(__xludf.DUMMYFUNCTION("""COMPUTED_VALUE"""),"P4699")</f>
        <v>P4699</v>
      </c>
      <c r="G5010" s="1">
        <f>IFERROR(__xludf.DUMMYFUNCTION("""COMPUTED_VALUE"""),327.0)</f>
        <v>327</v>
      </c>
    </row>
    <row r="5011">
      <c r="A5011" s="1" t="str">
        <f t="shared" si="1"/>
        <v>EN P5016 23</v>
      </c>
      <c r="C5011" s="1" t="str">
        <f t="shared" si="2"/>
        <v>PT P5016</v>
      </c>
      <c r="E5011" s="1" t="str">
        <f>IFERROR(__xludf.DUMMYFUNCTION("SPLIT(A:A,"" "",TRUE,TRUE)"),"EN")</f>
        <v>EN</v>
      </c>
      <c r="F5011" s="1" t="str">
        <f>IFERROR(__xludf.DUMMYFUNCTION("""COMPUTED_VALUE"""),"P5016")</f>
        <v>P5016</v>
      </c>
      <c r="G5011" s="1">
        <f>IFERROR(__xludf.DUMMYFUNCTION("""COMPUTED_VALUE"""),23.0)</f>
        <v>23</v>
      </c>
    </row>
    <row r="5012">
      <c r="A5012" s="1" t="str">
        <f t="shared" si="1"/>
        <v>EN P4934 25</v>
      </c>
      <c r="C5012" s="1" t="str">
        <f t="shared" si="2"/>
        <v>PT P4934</v>
      </c>
      <c r="E5012" s="1" t="str">
        <f>IFERROR(__xludf.DUMMYFUNCTION("SPLIT(A:A,"" "",TRUE,TRUE)"),"EN")</f>
        <v>EN</v>
      </c>
      <c r="F5012" s="1" t="str">
        <f>IFERROR(__xludf.DUMMYFUNCTION("""COMPUTED_VALUE"""),"P4934")</f>
        <v>P4934</v>
      </c>
      <c r="G5012" s="1">
        <f>IFERROR(__xludf.DUMMYFUNCTION("""COMPUTED_VALUE"""),25.0)</f>
        <v>25</v>
      </c>
    </row>
    <row r="5013">
      <c r="A5013" s="1" t="str">
        <f t="shared" si="1"/>
        <v>EN P4105 26</v>
      </c>
      <c r="C5013" s="1" t="str">
        <f t="shared" si="2"/>
        <v>PT P4105</v>
      </c>
      <c r="E5013" s="1" t="str">
        <f>IFERROR(__xludf.DUMMYFUNCTION("SPLIT(A:A,"" "",TRUE,TRUE)"),"EN")</f>
        <v>EN</v>
      </c>
      <c r="F5013" s="1" t="str">
        <f>IFERROR(__xludf.DUMMYFUNCTION("""COMPUTED_VALUE"""),"P4105")</f>
        <v>P4105</v>
      </c>
      <c r="G5013" s="1">
        <f>IFERROR(__xludf.DUMMYFUNCTION("""COMPUTED_VALUE"""),26.0)</f>
        <v>26</v>
      </c>
    </row>
    <row r="5014">
      <c r="A5014" s="1" t="str">
        <f t="shared" si="1"/>
        <v>EN P5537 251</v>
      </c>
      <c r="C5014" s="1" t="str">
        <f t="shared" si="2"/>
        <v>PT P5537</v>
      </c>
      <c r="E5014" s="1" t="str">
        <f>IFERROR(__xludf.DUMMYFUNCTION("SPLIT(A:A,"" "",TRUE,TRUE)"),"EN")</f>
        <v>EN</v>
      </c>
      <c r="F5014" s="1" t="str">
        <f>IFERROR(__xludf.DUMMYFUNCTION("""COMPUTED_VALUE"""),"P5537")</f>
        <v>P5537</v>
      </c>
      <c r="G5014" s="1">
        <f>IFERROR(__xludf.DUMMYFUNCTION("""COMPUTED_VALUE"""),251.0)</f>
        <v>251</v>
      </c>
    </row>
    <row r="5015">
      <c r="A5015" s="1" t="str">
        <f t="shared" si="1"/>
        <v>EN P1729 95</v>
      </c>
      <c r="C5015" s="1" t="str">
        <f t="shared" si="2"/>
        <v>PT P1729</v>
      </c>
      <c r="E5015" s="1" t="str">
        <f>IFERROR(__xludf.DUMMYFUNCTION("SPLIT(A:A,"" "",TRUE,TRUE)"),"EN")</f>
        <v>EN</v>
      </c>
      <c r="F5015" s="1" t="str">
        <f>IFERROR(__xludf.DUMMYFUNCTION("""COMPUTED_VALUE"""),"P1729")</f>
        <v>P1729</v>
      </c>
      <c r="G5015" s="1">
        <f>IFERROR(__xludf.DUMMYFUNCTION("""COMPUTED_VALUE"""),95.0)</f>
        <v>95</v>
      </c>
    </row>
    <row r="5016">
      <c r="A5016" s="1" t="str">
        <f t="shared" si="1"/>
        <v>EN P2119 219</v>
      </c>
      <c r="C5016" s="1" t="str">
        <f t="shared" si="2"/>
        <v>PT P2119</v>
      </c>
      <c r="E5016" s="1" t="str">
        <f>IFERROR(__xludf.DUMMYFUNCTION("SPLIT(A:A,"" "",TRUE,TRUE)"),"EN")</f>
        <v>EN</v>
      </c>
      <c r="F5016" s="1" t="str">
        <f>IFERROR(__xludf.DUMMYFUNCTION("""COMPUTED_VALUE"""),"P2119")</f>
        <v>P2119</v>
      </c>
      <c r="G5016" s="1">
        <f>IFERROR(__xludf.DUMMYFUNCTION("""COMPUTED_VALUE"""),219.0)</f>
        <v>219</v>
      </c>
    </row>
    <row r="5017">
      <c r="A5017" s="1" t="str">
        <f t="shared" si="1"/>
        <v>EN P3457 178</v>
      </c>
      <c r="C5017" s="1" t="str">
        <f t="shared" si="2"/>
        <v>PT P3457</v>
      </c>
      <c r="E5017" s="1" t="str">
        <f>IFERROR(__xludf.DUMMYFUNCTION("SPLIT(A:A,"" "",TRUE,TRUE)"),"EN")</f>
        <v>EN</v>
      </c>
      <c r="F5017" s="1" t="str">
        <f>IFERROR(__xludf.DUMMYFUNCTION("""COMPUTED_VALUE"""),"P3457")</f>
        <v>P3457</v>
      </c>
      <c r="G5017" s="1">
        <f>IFERROR(__xludf.DUMMYFUNCTION("""COMPUTED_VALUE"""),178.0)</f>
        <v>178</v>
      </c>
    </row>
    <row r="5018">
      <c r="A5018" s="1" t="str">
        <f t="shared" si="1"/>
        <v>EN P2814 302</v>
      </c>
      <c r="C5018" s="1" t="str">
        <f t="shared" si="2"/>
        <v>PT P2814</v>
      </c>
      <c r="E5018" s="1" t="str">
        <f>IFERROR(__xludf.DUMMYFUNCTION("SPLIT(A:A,"" "",TRUE,TRUE)"),"EN")</f>
        <v>EN</v>
      </c>
      <c r="F5018" s="1" t="str">
        <f>IFERROR(__xludf.DUMMYFUNCTION("""COMPUTED_VALUE"""),"P2814")</f>
        <v>P2814</v>
      </c>
      <c r="G5018" s="1">
        <f>IFERROR(__xludf.DUMMYFUNCTION("""COMPUTED_VALUE"""),302.0)</f>
        <v>302</v>
      </c>
    </row>
    <row r="5019">
      <c r="A5019" s="1" t="str">
        <f t="shared" si="1"/>
        <v>EN P1357 311</v>
      </c>
      <c r="C5019" s="1" t="str">
        <f t="shared" si="2"/>
        <v>PT P1357</v>
      </c>
      <c r="E5019" s="1" t="str">
        <f>IFERROR(__xludf.DUMMYFUNCTION("SPLIT(A:A,"" "",TRUE,TRUE)"),"EN")</f>
        <v>EN</v>
      </c>
      <c r="F5019" s="1" t="str">
        <f>IFERROR(__xludf.DUMMYFUNCTION("""COMPUTED_VALUE"""),"P1357")</f>
        <v>P1357</v>
      </c>
      <c r="G5019" s="1">
        <f>IFERROR(__xludf.DUMMYFUNCTION("""COMPUTED_VALUE"""),311.0)</f>
        <v>311</v>
      </c>
    </row>
    <row r="5020">
      <c r="A5020" s="1" t="str">
        <f t="shared" si="1"/>
        <v>EN P2671 356</v>
      </c>
      <c r="C5020" s="1" t="str">
        <f t="shared" si="2"/>
        <v>PT P2671</v>
      </c>
      <c r="E5020" s="1" t="str">
        <f>IFERROR(__xludf.DUMMYFUNCTION("SPLIT(A:A,"" "",TRUE,TRUE)"),"EN")</f>
        <v>EN</v>
      </c>
      <c r="F5020" s="1" t="str">
        <f>IFERROR(__xludf.DUMMYFUNCTION("""COMPUTED_VALUE"""),"P2671")</f>
        <v>P2671</v>
      </c>
      <c r="G5020" s="1">
        <f>IFERROR(__xludf.DUMMYFUNCTION("""COMPUTED_VALUE"""),356.0)</f>
        <v>356</v>
      </c>
    </row>
    <row r="5021">
      <c r="A5021" s="1" t="str">
        <f t="shared" si="1"/>
        <v>EN P5753 64</v>
      </c>
      <c r="C5021" s="1" t="str">
        <f t="shared" si="2"/>
        <v>PT P5753</v>
      </c>
      <c r="E5021" s="1" t="str">
        <f>IFERROR(__xludf.DUMMYFUNCTION("SPLIT(A:A,"" "",TRUE,TRUE)"),"EN")</f>
        <v>EN</v>
      </c>
      <c r="F5021" s="1" t="str">
        <f>IFERROR(__xludf.DUMMYFUNCTION("""COMPUTED_VALUE"""),"P5753")</f>
        <v>P5753</v>
      </c>
      <c r="G5021" s="1">
        <f>IFERROR(__xludf.DUMMYFUNCTION("""COMPUTED_VALUE"""),64.0)</f>
        <v>64</v>
      </c>
    </row>
    <row r="5022">
      <c r="A5022" s="1" t="str">
        <f t="shared" si="1"/>
        <v>EN P5428 119</v>
      </c>
      <c r="C5022" s="1" t="str">
        <f t="shared" si="2"/>
        <v>PT P5428</v>
      </c>
      <c r="E5022" s="1" t="str">
        <f>IFERROR(__xludf.DUMMYFUNCTION("SPLIT(A:A,"" "",TRUE,TRUE)"),"EN")</f>
        <v>EN</v>
      </c>
      <c r="F5022" s="1" t="str">
        <f>IFERROR(__xludf.DUMMYFUNCTION("""COMPUTED_VALUE"""),"P5428")</f>
        <v>P5428</v>
      </c>
      <c r="G5022" s="1">
        <f>IFERROR(__xludf.DUMMYFUNCTION("""COMPUTED_VALUE"""),119.0)</f>
        <v>119</v>
      </c>
    </row>
    <row r="5023">
      <c r="A5023" s="1" t="str">
        <f t="shared" si="1"/>
        <v>EN P4956 265</v>
      </c>
      <c r="C5023" s="1" t="str">
        <f t="shared" si="2"/>
        <v>PT P4956</v>
      </c>
      <c r="E5023" s="1" t="str">
        <f>IFERROR(__xludf.DUMMYFUNCTION("SPLIT(A:A,"" "",TRUE,TRUE)"),"EN")</f>
        <v>EN</v>
      </c>
      <c r="F5023" s="1" t="str">
        <f>IFERROR(__xludf.DUMMYFUNCTION("""COMPUTED_VALUE"""),"P4956")</f>
        <v>P4956</v>
      </c>
      <c r="G5023" s="1">
        <f>IFERROR(__xludf.DUMMYFUNCTION("""COMPUTED_VALUE"""),265.0)</f>
        <v>265</v>
      </c>
    </row>
    <row r="5024">
      <c r="A5024" s="1" t="str">
        <f t="shared" si="1"/>
        <v>EN P1353 377</v>
      </c>
      <c r="C5024" s="1" t="str">
        <f t="shared" si="2"/>
        <v>PT P1353</v>
      </c>
      <c r="E5024" s="1" t="str">
        <f>IFERROR(__xludf.DUMMYFUNCTION("SPLIT(A:A,"" "",TRUE,TRUE)"),"EN")</f>
        <v>EN</v>
      </c>
      <c r="F5024" s="1" t="str">
        <f>IFERROR(__xludf.DUMMYFUNCTION("""COMPUTED_VALUE"""),"P1353")</f>
        <v>P1353</v>
      </c>
      <c r="G5024" s="1">
        <f>IFERROR(__xludf.DUMMYFUNCTION("""COMPUTED_VALUE"""),377.0)</f>
        <v>377</v>
      </c>
    </row>
    <row r="5025">
      <c r="A5025" s="1" t="str">
        <f t="shared" si="1"/>
        <v>EN P4173 281</v>
      </c>
      <c r="C5025" s="1" t="str">
        <f t="shared" si="2"/>
        <v>PT P4173</v>
      </c>
      <c r="E5025" s="1" t="str">
        <f>IFERROR(__xludf.DUMMYFUNCTION("SPLIT(A:A,"" "",TRUE,TRUE)"),"EN")</f>
        <v>EN</v>
      </c>
      <c r="F5025" s="1" t="str">
        <f>IFERROR(__xludf.DUMMYFUNCTION("""COMPUTED_VALUE"""),"P4173")</f>
        <v>P4173</v>
      </c>
      <c r="G5025" s="1">
        <f>IFERROR(__xludf.DUMMYFUNCTION("""COMPUTED_VALUE"""),281.0)</f>
        <v>281</v>
      </c>
    </row>
    <row r="5026">
      <c r="A5026" s="1" t="str">
        <f t="shared" si="1"/>
        <v>EN P4277 238</v>
      </c>
      <c r="C5026" s="1" t="str">
        <f t="shared" si="2"/>
        <v>PT P4277</v>
      </c>
      <c r="E5026" s="1" t="str">
        <f>IFERROR(__xludf.DUMMYFUNCTION("SPLIT(A:A,"" "",TRUE,TRUE)"),"EN")</f>
        <v>EN</v>
      </c>
      <c r="F5026" s="1" t="str">
        <f>IFERROR(__xludf.DUMMYFUNCTION("""COMPUTED_VALUE"""),"P4277")</f>
        <v>P4277</v>
      </c>
      <c r="G5026" s="1">
        <f>IFERROR(__xludf.DUMMYFUNCTION("""COMPUTED_VALUE"""),238.0)</f>
        <v>238</v>
      </c>
    </row>
    <row r="5027">
      <c r="A5027" s="1" t="str">
        <f t="shared" si="1"/>
        <v>EN P4813 219</v>
      </c>
      <c r="C5027" s="1" t="str">
        <f t="shared" si="2"/>
        <v>PT P4813</v>
      </c>
      <c r="E5027" s="1" t="str">
        <f>IFERROR(__xludf.DUMMYFUNCTION("SPLIT(A:A,"" "",TRUE,TRUE)"),"EN")</f>
        <v>EN</v>
      </c>
      <c r="F5027" s="1" t="str">
        <f>IFERROR(__xludf.DUMMYFUNCTION("""COMPUTED_VALUE"""),"P4813")</f>
        <v>P4813</v>
      </c>
      <c r="G5027" s="1">
        <f>IFERROR(__xludf.DUMMYFUNCTION("""COMPUTED_VALUE"""),219.0)</f>
        <v>219</v>
      </c>
    </row>
    <row r="5028">
      <c r="A5028" s="1" t="str">
        <f t="shared" si="1"/>
        <v>EN P77 310</v>
      </c>
      <c r="C5028" s="1" t="str">
        <f t="shared" si="2"/>
        <v>PT P77</v>
      </c>
      <c r="E5028" s="1" t="str">
        <f>IFERROR(__xludf.DUMMYFUNCTION("SPLIT(A:A,"" "",TRUE,TRUE)"),"EN")</f>
        <v>EN</v>
      </c>
      <c r="F5028" s="1" t="str">
        <f>IFERROR(__xludf.DUMMYFUNCTION("""COMPUTED_VALUE"""),"P77")</f>
        <v>P77</v>
      </c>
      <c r="G5028" s="1">
        <f>IFERROR(__xludf.DUMMYFUNCTION("""COMPUTED_VALUE"""),310.0)</f>
        <v>310</v>
      </c>
    </row>
    <row r="5029">
      <c r="A5029" s="1" t="str">
        <f t="shared" si="1"/>
        <v>EN P1152 326</v>
      </c>
      <c r="C5029" s="1" t="str">
        <f t="shared" si="2"/>
        <v>PT P1152</v>
      </c>
      <c r="E5029" s="1" t="str">
        <f>IFERROR(__xludf.DUMMYFUNCTION("SPLIT(A:A,"" "",TRUE,TRUE)"),"EN")</f>
        <v>EN</v>
      </c>
      <c r="F5029" s="1" t="str">
        <f>IFERROR(__xludf.DUMMYFUNCTION("""COMPUTED_VALUE"""),"P1152")</f>
        <v>P1152</v>
      </c>
      <c r="G5029" s="1">
        <f>IFERROR(__xludf.DUMMYFUNCTION("""COMPUTED_VALUE"""),326.0)</f>
        <v>326</v>
      </c>
    </row>
    <row r="5030">
      <c r="A5030" s="1" t="str">
        <f t="shared" si="1"/>
        <v>EN P685 253</v>
      </c>
      <c r="C5030" s="1" t="str">
        <f t="shared" si="2"/>
        <v>PT P685</v>
      </c>
      <c r="E5030" s="1" t="str">
        <f>IFERROR(__xludf.DUMMYFUNCTION("SPLIT(A:A,"" "",TRUE,TRUE)"),"EN")</f>
        <v>EN</v>
      </c>
      <c r="F5030" s="1" t="str">
        <f>IFERROR(__xludf.DUMMYFUNCTION("""COMPUTED_VALUE"""),"P685")</f>
        <v>P685</v>
      </c>
      <c r="G5030" s="1">
        <f>IFERROR(__xludf.DUMMYFUNCTION("""COMPUTED_VALUE"""),253.0)</f>
        <v>253</v>
      </c>
    </row>
    <row r="5031">
      <c r="A5031" s="1" t="str">
        <f t="shared" si="1"/>
        <v>EN P729 9</v>
      </c>
      <c r="C5031" s="1" t="str">
        <f t="shared" si="2"/>
        <v>PT P729</v>
      </c>
      <c r="E5031" s="1" t="str">
        <f>IFERROR(__xludf.DUMMYFUNCTION("SPLIT(A:A,"" "",TRUE,TRUE)"),"EN")</f>
        <v>EN</v>
      </c>
      <c r="F5031" s="1" t="str">
        <f>IFERROR(__xludf.DUMMYFUNCTION("""COMPUTED_VALUE"""),"P729")</f>
        <v>P729</v>
      </c>
      <c r="G5031" s="1">
        <f>IFERROR(__xludf.DUMMYFUNCTION("""COMPUTED_VALUE"""),9.0)</f>
        <v>9</v>
      </c>
    </row>
    <row r="5032">
      <c r="A5032" s="1" t="str">
        <f t="shared" si="1"/>
        <v>EN P204 76</v>
      </c>
      <c r="C5032" s="1" t="str">
        <f t="shared" si="2"/>
        <v>PT P204</v>
      </c>
      <c r="E5032" s="1" t="str">
        <f>IFERROR(__xludf.DUMMYFUNCTION("SPLIT(A:A,"" "",TRUE,TRUE)"),"EN")</f>
        <v>EN</v>
      </c>
      <c r="F5032" s="1" t="str">
        <f>IFERROR(__xludf.DUMMYFUNCTION("""COMPUTED_VALUE"""),"P204")</f>
        <v>P204</v>
      </c>
      <c r="G5032" s="1">
        <f>IFERROR(__xludf.DUMMYFUNCTION("""COMPUTED_VALUE"""),76.0)</f>
        <v>76</v>
      </c>
    </row>
    <row r="5033">
      <c r="A5033" s="1" t="str">
        <f t="shared" si="1"/>
        <v>EN P5928 226</v>
      </c>
      <c r="C5033" s="1" t="str">
        <f t="shared" si="2"/>
        <v>PT P5928</v>
      </c>
      <c r="E5033" s="1" t="str">
        <f>IFERROR(__xludf.DUMMYFUNCTION("SPLIT(A:A,"" "",TRUE,TRUE)"),"EN")</f>
        <v>EN</v>
      </c>
      <c r="F5033" s="1" t="str">
        <f>IFERROR(__xludf.DUMMYFUNCTION("""COMPUTED_VALUE"""),"P5928")</f>
        <v>P5928</v>
      </c>
      <c r="G5033" s="1">
        <f>IFERROR(__xludf.DUMMYFUNCTION("""COMPUTED_VALUE"""),226.0)</f>
        <v>226</v>
      </c>
    </row>
    <row r="5034">
      <c r="A5034" s="1" t="str">
        <f t="shared" si="1"/>
        <v>EN P4905 4</v>
      </c>
      <c r="C5034" s="1" t="str">
        <f t="shared" si="2"/>
        <v>PT P4905</v>
      </c>
      <c r="E5034" s="1" t="str">
        <f>IFERROR(__xludf.DUMMYFUNCTION("SPLIT(A:A,"" "",TRUE,TRUE)"),"EN")</f>
        <v>EN</v>
      </c>
      <c r="F5034" s="1" t="str">
        <f>IFERROR(__xludf.DUMMYFUNCTION("""COMPUTED_VALUE"""),"P4905")</f>
        <v>P4905</v>
      </c>
      <c r="G5034" s="1">
        <f>IFERROR(__xludf.DUMMYFUNCTION("""COMPUTED_VALUE"""),4.0)</f>
        <v>4</v>
      </c>
    </row>
    <row r="5035">
      <c r="A5035" s="1" t="str">
        <f t="shared" si="1"/>
        <v>EN P1014 347</v>
      </c>
      <c r="C5035" s="1" t="str">
        <f t="shared" si="2"/>
        <v>PT P1014</v>
      </c>
      <c r="E5035" s="1" t="str">
        <f>IFERROR(__xludf.DUMMYFUNCTION("SPLIT(A:A,"" "",TRUE,TRUE)"),"EN")</f>
        <v>EN</v>
      </c>
      <c r="F5035" s="1" t="str">
        <f>IFERROR(__xludf.DUMMYFUNCTION("""COMPUTED_VALUE"""),"P1014")</f>
        <v>P1014</v>
      </c>
      <c r="G5035" s="1">
        <f>IFERROR(__xludf.DUMMYFUNCTION("""COMPUTED_VALUE"""),347.0)</f>
        <v>347</v>
      </c>
    </row>
    <row r="5036">
      <c r="A5036" s="1" t="str">
        <f t="shared" si="1"/>
        <v>EN P4768 313</v>
      </c>
      <c r="C5036" s="1" t="str">
        <f t="shared" si="2"/>
        <v>PT P4768</v>
      </c>
      <c r="E5036" s="1" t="str">
        <f>IFERROR(__xludf.DUMMYFUNCTION("SPLIT(A:A,"" "",TRUE,TRUE)"),"EN")</f>
        <v>EN</v>
      </c>
      <c r="F5036" s="1" t="str">
        <f>IFERROR(__xludf.DUMMYFUNCTION("""COMPUTED_VALUE"""),"P4768")</f>
        <v>P4768</v>
      </c>
      <c r="G5036" s="1">
        <f>IFERROR(__xludf.DUMMYFUNCTION("""COMPUTED_VALUE"""),313.0)</f>
        <v>313</v>
      </c>
    </row>
    <row r="5037">
      <c r="A5037" s="1" t="str">
        <f t="shared" si="1"/>
        <v>EN P1343 369</v>
      </c>
      <c r="C5037" s="1" t="str">
        <f t="shared" si="2"/>
        <v>PT P1343</v>
      </c>
      <c r="E5037" s="1" t="str">
        <f>IFERROR(__xludf.DUMMYFUNCTION("SPLIT(A:A,"" "",TRUE,TRUE)"),"EN")</f>
        <v>EN</v>
      </c>
      <c r="F5037" s="1" t="str">
        <f>IFERROR(__xludf.DUMMYFUNCTION("""COMPUTED_VALUE"""),"P1343")</f>
        <v>P1343</v>
      </c>
      <c r="G5037" s="1">
        <f>IFERROR(__xludf.DUMMYFUNCTION("""COMPUTED_VALUE"""),369.0)</f>
        <v>369</v>
      </c>
    </row>
    <row r="5038">
      <c r="A5038" s="1" t="str">
        <f t="shared" si="1"/>
        <v>EN P778 386</v>
      </c>
      <c r="C5038" s="1" t="str">
        <f t="shared" si="2"/>
        <v>PT P778</v>
      </c>
      <c r="E5038" s="1" t="str">
        <f>IFERROR(__xludf.DUMMYFUNCTION("SPLIT(A:A,"" "",TRUE,TRUE)"),"EN")</f>
        <v>EN</v>
      </c>
      <c r="F5038" s="1" t="str">
        <f>IFERROR(__xludf.DUMMYFUNCTION("""COMPUTED_VALUE"""),"P778")</f>
        <v>P778</v>
      </c>
      <c r="G5038" s="1">
        <f>IFERROR(__xludf.DUMMYFUNCTION("""COMPUTED_VALUE"""),386.0)</f>
        <v>386</v>
      </c>
    </row>
    <row r="5039">
      <c r="A5039" s="1" t="str">
        <f t="shared" si="1"/>
        <v>EN P1643 329</v>
      </c>
      <c r="C5039" s="1" t="str">
        <f t="shared" si="2"/>
        <v>PT P1643</v>
      </c>
      <c r="E5039" s="1" t="str">
        <f>IFERROR(__xludf.DUMMYFUNCTION("SPLIT(A:A,"" "",TRUE,TRUE)"),"EN")</f>
        <v>EN</v>
      </c>
      <c r="F5039" s="1" t="str">
        <f>IFERROR(__xludf.DUMMYFUNCTION("""COMPUTED_VALUE"""),"P1643")</f>
        <v>P1643</v>
      </c>
      <c r="G5039" s="1">
        <f>IFERROR(__xludf.DUMMYFUNCTION("""COMPUTED_VALUE"""),329.0)</f>
        <v>329</v>
      </c>
    </row>
    <row r="5040">
      <c r="A5040" s="1" t="str">
        <f t="shared" si="1"/>
        <v>EN P3473 37</v>
      </c>
      <c r="C5040" s="1" t="str">
        <f t="shared" si="2"/>
        <v>PT P3473</v>
      </c>
      <c r="E5040" s="1" t="str">
        <f>IFERROR(__xludf.DUMMYFUNCTION("SPLIT(A:A,"" "",TRUE,TRUE)"),"EN")</f>
        <v>EN</v>
      </c>
      <c r="F5040" s="1" t="str">
        <f>IFERROR(__xludf.DUMMYFUNCTION("""COMPUTED_VALUE"""),"P3473")</f>
        <v>P3473</v>
      </c>
      <c r="G5040" s="1">
        <f>IFERROR(__xludf.DUMMYFUNCTION("""COMPUTED_VALUE"""),37.0)</f>
        <v>37</v>
      </c>
    </row>
    <row r="5041">
      <c r="A5041" s="1" t="str">
        <f t="shared" si="1"/>
        <v>EN P100 159</v>
      </c>
      <c r="C5041" s="1" t="str">
        <f t="shared" si="2"/>
        <v>PT P100</v>
      </c>
      <c r="E5041" s="1" t="str">
        <f>IFERROR(__xludf.DUMMYFUNCTION("SPLIT(A:A,"" "",TRUE,TRUE)"),"EN")</f>
        <v>EN</v>
      </c>
      <c r="F5041" s="1" t="str">
        <f>IFERROR(__xludf.DUMMYFUNCTION("""COMPUTED_VALUE"""),"P100")</f>
        <v>P100</v>
      </c>
      <c r="G5041" s="1">
        <f>IFERROR(__xludf.DUMMYFUNCTION("""COMPUTED_VALUE"""),159.0)</f>
        <v>159</v>
      </c>
    </row>
    <row r="5042">
      <c r="A5042" s="1" t="str">
        <f t="shared" si="1"/>
        <v>EN P150 50</v>
      </c>
      <c r="C5042" s="1" t="str">
        <f t="shared" si="2"/>
        <v>PT P150</v>
      </c>
      <c r="E5042" s="1" t="str">
        <f>IFERROR(__xludf.DUMMYFUNCTION("SPLIT(A:A,"" "",TRUE,TRUE)"),"EN")</f>
        <v>EN</v>
      </c>
      <c r="F5042" s="1" t="str">
        <f>IFERROR(__xludf.DUMMYFUNCTION("""COMPUTED_VALUE"""),"P150")</f>
        <v>P150</v>
      </c>
      <c r="G5042" s="1">
        <f>IFERROR(__xludf.DUMMYFUNCTION("""COMPUTED_VALUE"""),50.0)</f>
        <v>50</v>
      </c>
    </row>
    <row r="5043">
      <c r="A5043" s="1" t="str">
        <f t="shared" si="1"/>
        <v>EN P4542 236</v>
      </c>
      <c r="C5043" s="1" t="str">
        <f t="shared" si="2"/>
        <v>PT P4542</v>
      </c>
      <c r="E5043" s="1" t="str">
        <f>IFERROR(__xludf.DUMMYFUNCTION("SPLIT(A:A,"" "",TRUE,TRUE)"),"EN")</f>
        <v>EN</v>
      </c>
      <c r="F5043" s="1" t="str">
        <f>IFERROR(__xludf.DUMMYFUNCTION("""COMPUTED_VALUE"""),"P4542")</f>
        <v>P4542</v>
      </c>
      <c r="G5043" s="1">
        <f>IFERROR(__xludf.DUMMYFUNCTION("""COMPUTED_VALUE"""),236.0)</f>
        <v>236</v>
      </c>
    </row>
    <row r="5044">
      <c r="A5044" s="1" t="str">
        <f t="shared" si="1"/>
        <v>EN P4796 274</v>
      </c>
      <c r="C5044" s="1" t="str">
        <f t="shared" si="2"/>
        <v>PT P4796</v>
      </c>
      <c r="E5044" s="1" t="str">
        <f>IFERROR(__xludf.DUMMYFUNCTION("SPLIT(A:A,"" "",TRUE,TRUE)"),"EN")</f>
        <v>EN</v>
      </c>
      <c r="F5044" s="1" t="str">
        <f>IFERROR(__xludf.DUMMYFUNCTION("""COMPUTED_VALUE"""),"P4796")</f>
        <v>P4796</v>
      </c>
      <c r="G5044" s="1">
        <f>IFERROR(__xludf.DUMMYFUNCTION("""COMPUTED_VALUE"""),274.0)</f>
        <v>274</v>
      </c>
    </row>
    <row r="5045">
      <c r="A5045" s="1" t="str">
        <f t="shared" si="1"/>
        <v>EN P197 269</v>
      </c>
      <c r="C5045" s="1" t="str">
        <f t="shared" si="2"/>
        <v>PT P197</v>
      </c>
      <c r="E5045" s="1" t="str">
        <f>IFERROR(__xludf.DUMMYFUNCTION("SPLIT(A:A,"" "",TRUE,TRUE)"),"EN")</f>
        <v>EN</v>
      </c>
      <c r="F5045" s="1" t="str">
        <f>IFERROR(__xludf.DUMMYFUNCTION("""COMPUTED_VALUE"""),"P197")</f>
        <v>P197</v>
      </c>
      <c r="G5045" s="1">
        <f>IFERROR(__xludf.DUMMYFUNCTION("""COMPUTED_VALUE"""),269.0)</f>
        <v>269</v>
      </c>
    </row>
    <row r="5046">
      <c r="A5046" s="1" t="str">
        <f t="shared" si="1"/>
        <v>EN P114 369</v>
      </c>
      <c r="C5046" s="1" t="str">
        <f t="shared" si="2"/>
        <v>PT P114</v>
      </c>
      <c r="E5046" s="1" t="str">
        <f>IFERROR(__xludf.DUMMYFUNCTION("SPLIT(A:A,"" "",TRUE,TRUE)"),"EN")</f>
        <v>EN</v>
      </c>
      <c r="F5046" s="1" t="str">
        <f>IFERROR(__xludf.DUMMYFUNCTION("""COMPUTED_VALUE"""),"P114")</f>
        <v>P114</v>
      </c>
      <c r="G5046" s="1">
        <f>IFERROR(__xludf.DUMMYFUNCTION("""COMPUTED_VALUE"""),369.0)</f>
        <v>369</v>
      </c>
    </row>
    <row r="5047">
      <c r="A5047" s="1" t="str">
        <f t="shared" si="1"/>
        <v>EN P5472 46</v>
      </c>
      <c r="C5047" s="1" t="str">
        <f t="shared" si="2"/>
        <v>PT P5472</v>
      </c>
      <c r="E5047" s="1" t="str">
        <f>IFERROR(__xludf.DUMMYFUNCTION("SPLIT(A:A,"" "",TRUE,TRUE)"),"EN")</f>
        <v>EN</v>
      </c>
      <c r="F5047" s="1" t="str">
        <f>IFERROR(__xludf.DUMMYFUNCTION("""COMPUTED_VALUE"""),"P5472")</f>
        <v>P5472</v>
      </c>
      <c r="G5047" s="1">
        <f>IFERROR(__xludf.DUMMYFUNCTION("""COMPUTED_VALUE"""),46.0)</f>
        <v>46</v>
      </c>
    </row>
    <row r="5048">
      <c r="A5048" s="1" t="str">
        <f t="shared" si="1"/>
        <v>EN P1020 83</v>
      </c>
      <c r="C5048" s="1" t="str">
        <f t="shared" si="2"/>
        <v>PT P1020</v>
      </c>
      <c r="E5048" s="1" t="str">
        <f>IFERROR(__xludf.DUMMYFUNCTION("SPLIT(A:A,"" "",TRUE,TRUE)"),"EN")</f>
        <v>EN</v>
      </c>
      <c r="F5048" s="1" t="str">
        <f>IFERROR(__xludf.DUMMYFUNCTION("""COMPUTED_VALUE"""),"P1020")</f>
        <v>P1020</v>
      </c>
      <c r="G5048" s="1">
        <f>IFERROR(__xludf.DUMMYFUNCTION("""COMPUTED_VALUE"""),83.0)</f>
        <v>83</v>
      </c>
    </row>
    <row r="5049">
      <c r="A5049" s="1" t="str">
        <f t="shared" si="1"/>
        <v>EN P4740 133</v>
      </c>
      <c r="C5049" s="1" t="str">
        <f t="shared" si="2"/>
        <v>PT P4740</v>
      </c>
      <c r="E5049" s="1" t="str">
        <f>IFERROR(__xludf.DUMMYFUNCTION("SPLIT(A:A,"" "",TRUE,TRUE)"),"EN")</f>
        <v>EN</v>
      </c>
      <c r="F5049" s="1" t="str">
        <f>IFERROR(__xludf.DUMMYFUNCTION("""COMPUTED_VALUE"""),"P4740")</f>
        <v>P4740</v>
      </c>
      <c r="G5049" s="1">
        <f>IFERROR(__xludf.DUMMYFUNCTION("""COMPUTED_VALUE"""),133.0)</f>
        <v>133</v>
      </c>
    </row>
    <row r="5050">
      <c r="A5050" s="1" t="str">
        <f t="shared" si="1"/>
        <v>EN P5681 352</v>
      </c>
      <c r="C5050" s="1" t="str">
        <f t="shared" si="2"/>
        <v>PT P5681</v>
      </c>
      <c r="E5050" s="1" t="str">
        <f>IFERROR(__xludf.DUMMYFUNCTION("SPLIT(A:A,"" "",TRUE,TRUE)"),"EN")</f>
        <v>EN</v>
      </c>
      <c r="F5050" s="1" t="str">
        <f>IFERROR(__xludf.DUMMYFUNCTION("""COMPUTED_VALUE"""),"P5681")</f>
        <v>P5681</v>
      </c>
      <c r="G5050" s="1">
        <f>IFERROR(__xludf.DUMMYFUNCTION("""COMPUTED_VALUE"""),352.0)</f>
        <v>352</v>
      </c>
    </row>
    <row r="5051">
      <c r="A5051" s="1" t="str">
        <f t="shared" si="1"/>
        <v>EN P3455 146</v>
      </c>
      <c r="C5051" s="1" t="str">
        <f t="shared" si="2"/>
        <v>PT P3455</v>
      </c>
      <c r="E5051" s="1" t="str">
        <f>IFERROR(__xludf.DUMMYFUNCTION("SPLIT(A:A,"" "",TRUE,TRUE)"),"EN")</f>
        <v>EN</v>
      </c>
      <c r="F5051" s="1" t="str">
        <f>IFERROR(__xludf.DUMMYFUNCTION("""COMPUTED_VALUE"""),"P3455")</f>
        <v>P3455</v>
      </c>
      <c r="G5051" s="1">
        <f>IFERROR(__xludf.DUMMYFUNCTION("""COMPUTED_VALUE"""),146.0)</f>
        <v>146</v>
      </c>
    </row>
    <row r="5052">
      <c r="A5052" s="1" t="str">
        <f t="shared" si="1"/>
        <v>EN P5555 302</v>
      </c>
      <c r="C5052" s="1" t="str">
        <f t="shared" si="2"/>
        <v>PT P5555</v>
      </c>
      <c r="E5052" s="1" t="str">
        <f>IFERROR(__xludf.DUMMYFUNCTION("SPLIT(A:A,"" "",TRUE,TRUE)"),"EN")</f>
        <v>EN</v>
      </c>
      <c r="F5052" s="1" t="str">
        <f>IFERROR(__xludf.DUMMYFUNCTION("""COMPUTED_VALUE"""),"P5555")</f>
        <v>P5555</v>
      </c>
      <c r="G5052" s="1">
        <f>IFERROR(__xludf.DUMMYFUNCTION("""COMPUTED_VALUE"""),302.0)</f>
        <v>302</v>
      </c>
    </row>
    <row r="5053">
      <c r="A5053" s="1" t="str">
        <f t="shared" si="1"/>
        <v>EN P2857 27</v>
      </c>
      <c r="C5053" s="1" t="str">
        <f t="shared" si="2"/>
        <v>PT P2857</v>
      </c>
      <c r="E5053" s="1" t="str">
        <f>IFERROR(__xludf.DUMMYFUNCTION("SPLIT(A:A,"" "",TRUE,TRUE)"),"EN")</f>
        <v>EN</v>
      </c>
      <c r="F5053" s="1" t="str">
        <f>IFERROR(__xludf.DUMMYFUNCTION("""COMPUTED_VALUE"""),"P2857")</f>
        <v>P2857</v>
      </c>
      <c r="G5053" s="1">
        <f>IFERROR(__xludf.DUMMYFUNCTION("""COMPUTED_VALUE"""),27.0)</f>
        <v>27</v>
      </c>
    </row>
    <row r="5054">
      <c r="A5054" s="1" t="str">
        <f t="shared" si="1"/>
        <v>EN P5948 77</v>
      </c>
      <c r="C5054" s="1" t="str">
        <f t="shared" si="2"/>
        <v>PT P5948</v>
      </c>
      <c r="E5054" s="1" t="str">
        <f>IFERROR(__xludf.DUMMYFUNCTION("SPLIT(A:A,"" "",TRUE,TRUE)"),"EN")</f>
        <v>EN</v>
      </c>
      <c r="F5054" s="1" t="str">
        <f>IFERROR(__xludf.DUMMYFUNCTION("""COMPUTED_VALUE"""),"P5948")</f>
        <v>P5948</v>
      </c>
      <c r="G5054" s="1">
        <f>IFERROR(__xludf.DUMMYFUNCTION("""COMPUTED_VALUE"""),77.0)</f>
        <v>77</v>
      </c>
    </row>
    <row r="5055">
      <c r="A5055" s="1" t="str">
        <f t="shared" si="1"/>
        <v>EN P1217 53</v>
      </c>
      <c r="C5055" s="1" t="str">
        <f t="shared" si="2"/>
        <v>PT P1217</v>
      </c>
      <c r="E5055" s="1" t="str">
        <f>IFERROR(__xludf.DUMMYFUNCTION("SPLIT(A:A,"" "",TRUE,TRUE)"),"EN")</f>
        <v>EN</v>
      </c>
      <c r="F5055" s="1" t="str">
        <f>IFERROR(__xludf.DUMMYFUNCTION("""COMPUTED_VALUE"""),"P1217")</f>
        <v>P1217</v>
      </c>
      <c r="G5055" s="1">
        <f>IFERROR(__xludf.DUMMYFUNCTION("""COMPUTED_VALUE"""),53.0)</f>
        <v>53</v>
      </c>
    </row>
    <row r="5056">
      <c r="A5056" s="1" t="str">
        <f t="shared" si="1"/>
        <v>EN P3363 39</v>
      </c>
      <c r="C5056" s="1" t="str">
        <f t="shared" si="2"/>
        <v>PT P3363</v>
      </c>
      <c r="E5056" s="1" t="str">
        <f>IFERROR(__xludf.DUMMYFUNCTION("SPLIT(A:A,"" "",TRUE,TRUE)"),"EN")</f>
        <v>EN</v>
      </c>
      <c r="F5056" s="1" t="str">
        <f>IFERROR(__xludf.DUMMYFUNCTION("""COMPUTED_VALUE"""),"P3363")</f>
        <v>P3363</v>
      </c>
      <c r="G5056" s="1">
        <f>IFERROR(__xludf.DUMMYFUNCTION("""COMPUTED_VALUE"""),39.0)</f>
        <v>39</v>
      </c>
    </row>
    <row r="5057">
      <c r="A5057" s="1" t="str">
        <f t="shared" si="1"/>
        <v>EN P1906 6</v>
      </c>
      <c r="C5057" s="1" t="str">
        <f t="shared" si="2"/>
        <v>PT P1906</v>
      </c>
      <c r="E5057" s="1" t="str">
        <f>IFERROR(__xludf.DUMMYFUNCTION("SPLIT(A:A,"" "",TRUE,TRUE)"),"EN")</f>
        <v>EN</v>
      </c>
      <c r="F5057" s="1" t="str">
        <f>IFERROR(__xludf.DUMMYFUNCTION("""COMPUTED_VALUE"""),"P1906")</f>
        <v>P1906</v>
      </c>
      <c r="G5057" s="1">
        <f>IFERROR(__xludf.DUMMYFUNCTION("""COMPUTED_VALUE"""),6.0)</f>
        <v>6</v>
      </c>
    </row>
    <row r="5058">
      <c r="A5058" s="1" t="str">
        <f t="shared" si="1"/>
        <v>EN P3369 124</v>
      </c>
      <c r="C5058" s="1" t="str">
        <f t="shared" si="2"/>
        <v>PT P3369</v>
      </c>
      <c r="E5058" s="1" t="str">
        <f>IFERROR(__xludf.DUMMYFUNCTION("SPLIT(A:A,"" "",TRUE,TRUE)"),"EN")</f>
        <v>EN</v>
      </c>
      <c r="F5058" s="1" t="str">
        <f>IFERROR(__xludf.DUMMYFUNCTION("""COMPUTED_VALUE"""),"P3369")</f>
        <v>P3369</v>
      </c>
      <c r="G5058" s="1">
        <f>IFERROR(__xludf.DUMMYFUNCTION("""COMPUTED_VALUE"""),124.0)</f>
        <v>124</v>
      </c>
    </row>
    <row r="5059">
      <c r="A5059" s="1" t="str">
        <f t="shared" si="1"/>
        <v>EN P3602 234</v>
      </c>
      <c r="C5059" s="1" t="str">
        <f t="shared" si="2"/>
        <v>PT P3602</v>
      </c>
      <c r="E5059" s="1" t="str">
        <f>IFERROR(__xludf.DUMMYFUNCTION("SPLIT(A:A,"" "",TRUE,TRUE)"),"EN")</f>
        <v>EN</v>
      </c>
      <c r="F5059" s="1" t="str">
        <f>IFERROR(__xludf.DUMMYFUNCTION("""COMPUTED_VALUE"""),"P3602")</f>
        <v>P3602</v>
      </c>
      <c r="G5059" s="1">
        <f>IFERROR(__xludf.DUMMYFUNCTION("""COMPUTED_VALUE"""),234.0)</f>
        <v>234</v>
      </c>
    </row>
    <row r="5060">
      <c r="A5060" s="1" t="str">
        <f t="shared" si="1"/>
        <v>EN P4832 238</v>
      </c>
      <c r="C5060" s="1" t="str">
        <f t="shared" si="2"/>
        <v>PT P4832</v>
      </c>
      <c r="E5060" s="1" t="str">
        <f>IFERROR(__xludf.DUMMYFUNCTION("SPLIT(A:A,"" "",TRUE,TRUE)"),"EN")</f>
        <v>EN</v>
      </c>
      <c r="F5060" s="1" t="str">
        <f>IFERROR(__xludf.DUMMYFUNCTION("""COMPUTED_VALUE"""),"P4832")</f>
        <v>P4832</v>
      </c>
      <c r="G5060" s="1">
        <f>IFERROR(__xludf.DUMMYFUNCTION("""COMPUTED_VALUE"""),238.0)</f>
        <v>238</v>
      </c>
    </row>
    <row r="5061">
      <c r="A5061" s="1" t="str">
        <f t="shared" si="1"/>
        <v>EN P4710 20</v>
      </c>
      <c r="C5061" s="1" t="str">
        <f t="shared" si="2"/>
        <v>PT P4710</v>
      </c>
      <c r="E5061" s="1" t="str">
        <f>IFERROR(__xludf.DUMMYFUNCTION("SPLIT(A:A,"" "",TRUE,TRUE)"),"EN")</f>
        <v>EN</v>
      </c>
      <c r="F5061" s="1" t="str">
        <f>IFERROR(__xludf.DUMMYFUNCTION("""COMPUTED_VALUE"""),"P4710")</f>
        <v>P4710</v>
      </c>
      <c r="G5061" s="1">
        <f>IFERROR(__xludf.DUMMYFUNCTION("""COMPUTED_VALUE"""),20.0)</f>
        <v>20</v>
      </c>
    </row>
    <row r="5062">
      <c r="A5062" s="1" t="str">
        <f t="shared" si="1"/>
        <v>EN P5192 180</v>
      </c>
      <c r="C5062" s="1" t="str">
        <f t="shared" si="2"/>
        <v>PT P5192</v>
      </c>
      <c r="E5062" s="1" t="str">
        <f>IFERROR(__xludf.DUMMYFUNCTION("SPLIT(A:A,"" "",TRUE,TRUE)"),"EN")</f>
        <v>EN</v>
      </c>
      <c r="F5062" s="1" t="str">
        <f>IFERROR(__xludf.DUMMYFUNCTION("""COMPUTED_VALUE"""),"P5192")</f>
        <v>P5192</v>
      </c>
      <c r="G5062" s="1">
        <f>IFERROR(__xludf.DUMMYFUNCTION("""COMPUTED_VALUE"""),180.0)</f>
        <v>180</v>
      </c>
    </row>
    <row r="5063">
      <c r="A5063" s="1" t="str">
        <f t="shared" si="1"/>
        <v>EN P4422 253</v>
      </c>
      <c r="C5063" s="1" t="str">
        <f t="shared" si="2"/>
        <v>PT P4422</v>
      </c>
      <c r="E5063" s="1" t="str">
        <f>IFERROR(__xludf.DUMMYFUNCTION("SPLIT(A:A,"" "",TRUE,TRUE)"),"EN")</f>
        <v>EN</v>
      </c>
      <c r="F5063" s="1" t="str">
        <f>IFERROR(__xludf.DUMMYFUNCTION("""COMPUTED_VALUE"""),"P4422")</f>
        <v>P4422</v>
      </c>
      <c r="G5063" s="1">
        <f>IFERROR(__xludf.DUMMYFUNCTION("""COMPUTED_VALUE"""),253.0)</f>
        <v>253</v>
      </c>
    </row>
    <row r="5064">
      <c r="A5064" s="1" t="str">
        <f t="shared" si="1"/>
        <v>EN P4936 346</v>
      </c>
      <c r="C5064" s="1" t="str">
        <f t="shared" si="2"/>
        <v>PT P4936</v>
      </c>
      <c r="E5064" s="1" t="str">
        <f>IFERROR(__xludf.DUMMYFUNCTION("SPLIT(A:A,"" "",TRUE,TRUE)"),"EN")</f>
        <v>EN</v>
      </c>
      <c r="F5064" s="1" t="str">
        <f>IFERROR(__xludf.DUMMYFUNCTION("""COMPUTED_VALUE"""),"P4936")</f>
        <v>P4936</v>
      </c>
      <c r="G5064" s="1">
        <f>IFERROR(__xludf.DUMMYFUNCTION("""COMPUTED_VALUE"""),346.0)</f>
        <v>346</v>
      </c>
    </row>
    <row r="5065">
      <c r="A5065" s="1" t="str">
        <f t="shared" si="1"/>
        <v>EN P1014 92</v>
      </c>
      <c r="C5065" s="1" t="str">
        <f t="shared" si="2"/>
        <v>PT P1014</v>
      </c>
      <c r="E5065" s="1" t="str">
        <f>IFERROR(__xludf.DUMMYFUNCTION("SPLIT(A:A,"" "",TRUE,TRUE)"),"EN")</f>
        <v>EN</v>
      </c>
      <c r="F5065" s="1" t="str">
        <f>IFERROR(__xludf.DUMMYFUNCTION("""COMPUTED_VALUE"""),"P1014")</f>
        <v>P1014</v>
      </c>
      <c r="G5065" s="1">
        <f>IFERROR(__xludf.DUMMYFUNCTION("""COMPUTED_VALUE"""),92.0)</f>
        <v>92</v>
      </c>
    </row>
    <row r="5066">
      <c r="A5066" s="1" t="str">
        <f t="shared" si="1"/>
        <v>EN P1670 94</v>
      </c>
      <c r="C5066" s="1" t="str">
        <f t="shared" si="2"/>
        <v>PT P1670</v>
      </c>
      <c r="E5066" s="1" t="str">
        <f>IFERROR(__xludf.DUMMYFUNCTION("SPLIT(A:A,"" "",TRUE,TRUE)"),"EN")</f>
        <v>EN</v>
      </c>
      <c r="F5066" s="1" t="str">
        <f>IFERROR(__xludf.DUMMYFUNCTION("""COMPUTED_VALUE"""),"P1670")</f>
        <v>P1670</v>
      </c>
      <c r="G5066" s="1">
        <f>IFERROR(__xludf.DUMMYFUNCTION("""COMPUTED_VALUE"""),94.0)</f>
        <v>94</v>
      </c>
    </row>
    <row r="5067">
      <c r="A5067" s="1" t="str">
        <f t="shared" si="1"/>
        <v>EN P1700 105</v>
      </c>
      <c r="C5067" s="1" t="str">
        <f t="shared" si="2"/>
        <v>PT P1700</v>
      </c>
      <c r="E5067" s="1" t="str">
        <f>IFERROR(__xludf.DUMMYFUNCTION("SPLIT(A:A,"" "",TRUE,TRUE)"),"EN")</f>
        <v>EN</v>
      </c>
      <c r="F5067" s="1" t="str">
        <f>IFERROR(__xludf.DUMMYFUNCTION("""COMPUTED_VALUE"""),"P1700")</f>
        <v>P1700</v>
      </c>
      <c r="G5067" s="1">
        <f>IFERROR(__xludf.DUMMYFUNCTION("""COMPUTED_VALUE"""),105.0)</f>
        <v>105</v>
      </c>
    </row>
    <row r="5068">
      <c r="A5068" s="1" t="str">
        <f t="shared" si="1"/>
        <v>EN P5009 203</v>
      </c>
      <c r="C5068" s="1" t="str">
        <f t="shared" si="2"/>
        <v>PT P5009</v>
      </c>
      <c r="E5068" s="1" t="str">
        <f>IFERROR(__xludf.DUMMYFUNCTION("SPLIT(A:A,"" "",TRUE,TRUE)"),"EN")</f>
        <v>EN</v>
      </c>
      <c r="F5068" s="1" t="str">
        <f>IFERROR(__xludf.DUMMYFUNCTION("""COMPUTED_VALUE"""),"P5009")</f>
        <v>P5009</v>
      </c>
      <c r="G5068" s="1">
        <f>IFERROR(__xludf.DUMMYFUNCTION("""COMPUTED_VALUE"""),203.0)</f>
        <v>203</v>
      </c>
    </row>
    <row r="5069">
      <c r="A5069" s="1" t="str">
        <f t="shared" si="1"/>
        <v>EN P1880 287</v>
      </c>
      <c r="C5069" s="1" t="str">
        <f t="shared" si="2"/>
        <v>PT P1880</v>
      </c>
      <c r="E5069" s="1" t="str">
        <f>IFERROR(__xludf.DUMMYFUNCTION("SPLIT(A:A,"" "",TRUE,TRUE)"),"EN")</f>
        <v>EN</v>
      </c>
      <c r="F5069" s="1" t="str">
        <f>IFERROR(__xludf.DUMMYFUNCTION("""COMPUTED_VALUE"""),"P1880")</f>
        <v>P1880</v>
      </c>
      <c r="G5069" s="1">
        <f>IFERROR(__xludf.DUMMYFUNCTION("""COMPUTED_VALUE"""),287.0)</f>
        <v>287</v>
      </c>
    </row>
    <row r="5070">
      <c r="A5070" s="1" t="str">
        <f t="shared" si="1"/>
        <v>EN P5120 366</v>
      </c>
      <c r="C5070" s="1" t="str">
        <f t="shared" si="2"/>
        <v>PT P5120</v>
      </c>
      <c r="E5070" s="1" t="str">
        <f>IFERROR(__xludf.DUMMYFUNCTION("SPLIT(A:A,"" "",TRUE,TRUE)"),"EN")</f>
        <v>EN</v>
      </c>
      <c r="F5070" s="1" t="str">
        <f>IFERROR(__xludf.DUMMYFUNCTION("""COMPUTED_VALUE"""),"P5120")</f>
        <v>P5120</v>
      </c>
      <c r="G5070" s="1">
        <f>IFERROR(__xludf.DUMMYFUNCTION("""COMPUTED_VALUE"""),366.0)</f>
        <v>366</v>
      </c>
    </row>
    <row r="5071">
      <c r="A5071" s="1" t="str">
        <f t="shared" si="1"/>
        <v>EN P4769 187</v>
      </c>
      <c r="C5071" s="1" t="str">
        <f t="shared" si="2"/>
        <v>PT P4769</v>
      </c>
      <c r="E5071" s="1" t="str">
        <f>IFERROR(__xludf.DUMMYFUNCTION("SPLIT(A:A,"" "",TRUE,TRUE)"),"EN")</f>
        <v>EN</v>
      </c>
      <c r="F5071" s="1" t="str">
        <f>IFERROR(__xludf.DUMMYFUNCTION("""COMPUTED_VALUE"""),"P4769")</f>
        <v>P4769</v>
      </c>
      <c r="G5071" s="1">
        <f>IFERROR(__xludf.DUMMYFUNCTION("""COMPUTED_VALUE"""),187.0)</f>
        <v>187</v>
      </c>
    </row>
    <row r="5072">
      <c r="A5072" s="1" t="str">
        <f t="shared" si="1"/>
        <v>EN P3984 191</v>
      </c>
      <c r="C5072" s="1" t="str">
        <f t="shared" si="2"/>
        <v>PT P3984</v>
      </c>
      <c r="E5072" s="1" t="str">
        <f>IFERROR(__xludf.DUMMYFUNCTION("SPLIT(A:A,"" "",TRUE,TRUE)"),"EN")</f>
        <v>EN</v>
      </c>
      <c r="F5072" s="1" t="str">
        <f>IFERROR(__xludf.DUMMYFUNCTION("""COMPUTED_VALUE"""),"P3984")</f>
        <v>P3984</v>
      </c>
      <c r="G5072" s="1">
        <f>IFERROR(__xludf.DUMMYFUNCTION("""COMPUTED_VALUE"""),191.0)</f>
        <v>191</v>
      </c>
    </row>
    <row r="5073">
      <c r="A5073" s="1" t="str">
        <f t="shared" si="1"/>
        <v>EN P3228 335</v>
      </c>
      <c r="C5073" s="1" t="str">
        <f t="shared" si="2"/>
        <v>PT P3228</v>
      </c>
      <c r="E5073" s="1" t="str">
        <f>IFERROR(__xludf.DUMMYFUNCTION("SPLIT(A:A,"" "",TRUE,TRUE)"),"EN")</f>
        <v>EN</v>
      </c>
      <c r="F5073" s="1" t="str">
        <f>IFERROR(__xludf.DUMMYFUNCTION("""COMPUTED_VALUE"""),"P3228")</f>
        <v>P3228</v>
      </c>
      <c r="G5073" s="1">
        <f>IFERROR(__xludf.DUMMYFUNCTION("""COMPUTED_VALUE"""),335.0)</f>
        <v>335</v>
      </c>
    </row>
    <row r="5074">
      <c r="A5074" s="1" t="str">
        <f t="shared" si="1"/>
        <v>EN P3408 334</v>
      </c>
      <c r="C5074" s="1" t="str">
        <f t="shared" si="2"/>
        <v>PT P3408</v>
      </c>
      <c r="E5074" s="1" t="str">
        <f>IFERROR(__xludf.DUMMYFUNCTION("SPLIT(A:A,"" "",TRUE,TRUE)"),"EN")</f>
        <v>EN</v>
      </c>
      <c r="F5074" s="1" t="str">
        <f>IFERROR(__xludf.DUMMYFUNCTION("""COMPUTED_VALUE"""),"P3408")</f>
        <v>P3408</v>
      </c>
      <c r="G5074" s="1">
        <f>IFERROR(__xludf.DUMMYFUNCTION("""COMPUTED_VALUE"""),334.0)</f>
        <v>334</v>
      </c>
    </row>
    <row r="5075">
      <c r="A5075" s="1" t="str">
        <f t="shared" si="1"/>
        <v>EN P4188 163</v>
      </c>
      <c r="C5075" s="1" t="str">
        <f t="shared" si="2"/>
        <v>PT P4188</v>
      </c>
      <c r="E5075" s="1" t="str">
        <f>IFERROR(__xludf.DUMMYFUNCTION("SPLIT(A:A,"" "",TRUE,TRUE)"),"EN")</f>
        <v>EN</v>
      </c>
      <c r="F5075" s="1" t="str">
        <f>IFERROR(__xludf.DUMMYFUNCTION("""COMPUTED_VALUE"""),"P4188")</f>
        <v>P4188</v>
      </c>
      <c r="G5075" s="1">
        <f>IFERROR(__xludf.DUMMYFUNCTION("""COMPUTED_VALUE"""),163.0)</f>
        <v>163</v>
      </c>
    </row>
    <row r="5076">
      <c r="A5076" s="1" t="str">
        <f t="shared" si="1"/>
        <v>EN P5411 357</v>
      </c>
      <c r="C5076" s="1" t="str">
        <f t="shared" si="2"/>
        <v>PT P5411</v>
      </c>
      <c r="E5076" s="1" t="str">
        <f>IFERROR(__xludf.DUMMYFUNCTION("SPLIT(A:A,"" "",TRUE,TRUE)"),"EN")</f>
        <v>EN</v>
      </c>
      <c r="F5076" s="1" t="str">
        <f>IFERROR(__xludf.DUMMYFUNCTION("""COMPUTED_VALUE"""),"P5411")</f>
        <v>P5411</v>
      </c>
      <c r="G5076" s="1">
        <f>IFERROR(__xludf.DUMMYFUNCTION("""COMPUTED_VALUE"""),357.0)</f>
        <v>357</v>
      </c>
    </row>
    <row r="5077">
      <c r="A5077" s="1" t="str">
        <f t="shared" si="1"/>
        <v>EN P243 55</v>
      </c>
      <c r="C5077" s="1" t="str">
        <f t="shared" si="2"/>
        <v>PT P243</v>
      </c>
      <c r="E5077" s="1" t="str">
        <f>IFERROR(__xludf.DUMMYFUNCTION("SPLIT(A:A,"" "",TRUE,TRUE)"),"EN")</f>
        <v>EN</v>
      </c>
      <c r="F5077" s="1" t="str">
        <f>IFERROR(__xludf.DUMMYFUNCTION("""COMPUTED_VALUE"""),"P243")</f>
        <v>P243</v>
      </c>
      <c r="G5077" s="1">
        <f>IFERROR(__xludf.DUMMYFUNCTION("""COMPUTED_VALUE"""),55.0)</f>
        <v>55</v>
      </c>
    </row>
    <row r="5078">
      <c r="A5078" s="1" t="str">
        <f t="shared" si="1"/>
        <v>EN P975 44</v>
      </c>
      <c r="C5078" s="1" t="str">
        <f t="shared" si="2"/>
        <v>PT P975</v>
      </c>
      <c r="E5078" s="1" t="str">
        <f>IFERROR(__xludf.DUMMYFUNCTION("SPLIT(A:A,"" "",TRUE,TRUE)"),"EN")</f>
        <v>EN</v>
      </c>
      <c r="F5078" s="1" t="str">
        <f>IFERROR(__xludf.DUMMYFUNCTION("""COMPUTED_VALUE"""),"P975")</f>
        <v>P975</v>
      </c>
      <c r="G5078" s="1">
        <f>IFERROR(__xludf.DUMMYFUNCTION("""COMPUTED_VALUE"""),44.0)</f>
        <v>44</v>
      </c>
    </row>
    <row r="5079">
      <c r="A5079" s="1" t="str">
        <f t="shared" si="1"/>
        <v>EN P2939 354</v>
      </c>
      <c r="C5079" s="1" t="str">
        <f t="shared" si="2"/>
        <v>PT P2939</v>
      </c>
      <c r="E5079" s="1" t="str">
        <f>IFERROR(__xludf.DUMMYFUNCTION("SPLIT(A:A,"" "",TRUE,TRUE)"),"EN")</f>
        <v>EN</v>
      </c>
      <c r="F5079" s="1" t="str">
        <f>IFERROR(__xludf.DUMMYFUNCTION("""COMPUTED_VALUE"""),"P2939")</f>
        <v>P2939</v>
      </c>
      <c r="G5079" s="1">
        <f>IFERROR(__xludf.DUMMYFUNCTION("""COMPUTED_VALUE"""),354.0)</f>
        <v>354</v>
      </c>
    </row>
    <row r="5080">
      <c r="A5080" s="1" t="str">
        <f t="shared" si="1"/>
        <v>EN P4115 148</v>
      </c>
      <c r="C5080" s="1" t="str">
        <f t="shared" si="2"/>
        <v>PT P4115</v>
      </c>
      <c r="E5080" s="1" t="str">
        <f>IFERROR(__xludf.DUMMYFUNCTION("SPLIT(A:A,"" "",TRUE,TRUE)"),"EN")</f>
        <v>EN</v>
      </c>
      <c r="F5080" s="1" t="str">
        <f>IFERROR(__xludf.DUMMYFUNCTION("""COMPUTED_VALUE"""),"P4115")</f>
        <v>P4115</v>
      </c>
      <c r="G5080" s="1">
        <f>IFERROR(__xludf.DUMMYFUNCTION("""COMPUTED_VALUE"""),148.0)</f>
        <v>148</v>
      </c>
    </row>
    <row r="5081">
      <c r="A5081" s="1" t="str">
        <f t="shared" si="1"/>
        <v>EN P1851 232</v>
      </c>
      <c r="C5081" s="1" t="str">
        <f t="shared" si="2"/>
        <v>PT P1851</v>
      </c>
      <c r="E5081" s="1" t="str">
        <f>IFERROR(__xludf.DUMMYFUNCTION("SPLIT(A:A,"" "",TRUE,TRUE)"),"EN")</f>
        <v>EN</v>
      </c>
      <c r="F5081" s="1" t="str">
        <f>IFERROR(__xludf.DUMMYFUNCTION("""COMPUTED_VALUE"""),"P1851")</f>
        <v>P1851</v>
      </c>
      <c r="G5081" s="1">
        <f>IFERROR(__xludf.DUMMYFUNCTION("""COMPUTED_VALUE"""),232.0)</f>
        <v>232</v>
      </c>
    </row>
    <row r="5082">
      <c r="A5082" s="1" t="str">
        <f t="shared" si="1"/>
        <v>EN P3950 274</v>
      </c>
      <c r="C5082" s="1" t="str">
        <f t="shared" si="2"/>
        <v>PT P3950</v>
      </c>
      <c r="E5082" s="1" t="str">
        <f>IFERROR(__xludf.DUMMYFUNCTION("SPLIT(A:A,"" "",TRUE,TRUE)"),"EN")</f>
        <v>EN</v>
      </c>
      <c r="F5082" s="1" t="str">
        <f>IFERROR(__xludf.DUMMYFUNCTION("""COMPUTED_VALUE"""),"P3950")</f>
        <v>P3950</v>
      </c>
      <c r="G5082" s="1">
        <f>IFERROR(__xludf.DUMMYFUNCTION("""COMPUTED_VALUE"""),274.0)</f>
        <v>274</v>
      </c>
    </row>
    <row r="5083">
      <c r="A5083" s="1" t="str">
        <f t="shared" si="1"/>
        <v>EN P4856 147</v>
      </c>
      <c r="C5083" s="1" t="str">
        <f t="shared" si="2"/>
        <v>PT P4856</v>
      </c>
      <c r="E5083" s="1" t="str">
        <f>IFERROR(__xludf.DUMMYFUNCTION("SPLIT(A:A,"" "",TRUE,TRUE)"),"EN")</f>
        <v>EN</v>
      </c>
      <c r="F5083" s="1" t="str">
        <f>IFERROR(__xludf.DUMMYFUNCTION("""COMPUTED_VALUE"""),"P4856")</f>
        <v>P4856</v>
      </c>
      <c r="G5083" s="1">
        <f>IFERROR(__xludf.DUMMYFUNCTION("""COMPUTED_VALUE"""),147.0)</f>
        <v>147</v>
      </c>
    </row>
    <row r="5084">
      <c r="A5084" s="1" t="str">
        <f t="shared" si="1"/>
        <v>EN P1805 74</v>
      </c>
      <c r="C5084" s="1" t="str">
        <f t="shared" si="2"/>
        <v>PT P1805</v>
      </c>
      <c r="E5084" s="1" t="str">
        <f>IFERROR(__xludf.DUMMYFUNCTION("SPLIT(A:A,"" "",TRUE,TRUE)"),"EN")</f>
        <v>EN</v>
      </c>
      <c r="F5084" s="1" t="str">
        <f>IFERROR(__xludf.DUMMYFUNCTION("""COMPUTED_VALUE"""),"P1805")</f>
        <v>P1805</v>
      </c>
      <c r="G5084" s="1">
        <f>IFERROR(__xludf.DUMMYFUNCTION("""COMPUTED_VALUE"""),74.0)</f>
        <v>74</v>
      </c>
    </row>
    <row r="5085">
      <c r="A5085" s="1" t="str">
        <f t="shared" si="1"/>
        <v>EN P1969 105</v>
      </c>
      <c r="C5085" s="1" t="str">
        <f t="shared" si="2"/>
        <v>PT P1969</v>
      </c>
      <c r="E5085" s="1" t="str">
        <f>IFERROR(__xludf.DUMMYFUNCTION("SPLIT(A:A,"" "",TRUE,TRUE)"),"EN")</f>
        <v>EN</v>
      </c>
      <c r="F5085" s="1" t="str">
        <f>IFERROR(__xludf.DUMMYFUNCTION("""COMPUTED_VALUE"""),"P1969")</f>
        <v>P1969</v>
      </c>
      <c r="G5085" s="1">
        <f>IFERROR(__xludf.DUMMYFUNCTION("""COMPUTED_VALUE"""),105.0)</f>
        <v>105</v>
      </c>
    </row>
    <row r="5086">
      <c r="A5086" s="1" t="str">
        <f t="shared" si="1"/>
        <v>EN P5472 99</v>
      </c>
      <c r="C5086" s="1" t="str">
        <f t="shared" si="2"/>
        <v>PT P5472</v>
      </c>
      <c r="E5086" s="1" t="str">
        <f>IFERROR(__xludf.DUMMYFUNCTION("SPLIT(A:A,"" "",TRUE,TRUE)"),"EN")</f>
        <v>EN</v>
      </c>
      <c r="F5086" s="1" t="str">
        <f>IFERROR(__xludf.DUMMYFUNCTION("""COMPUTED_VALUE"""),"P5472")</f>
        <v>P5472</v>
      </c>
      <c r="G5086" s="1">
        <f>IFERROR(__xludf.DUMMYFUNCTION("""COMPUTED_VALUE"""),99.0)</f>
        <v>99</v>
      </c>
    </row>
    <row r="5087">
      <c r="A5087" s="1" t="str">
        <f t="shared" si="1"/>
        <v>EN P1760 13</v>
      </c>
      <c r="C5087" s="1" t="str">
        <f t="shared" si="2"/>
        <v>PT P1760</v>
      </c>
      <c r="E5087" s="1" t="str">
        <f>IFERROR(__xludf.DUMMYFUNCTION("SPLIT(A:A,"" "",TRUE,TRUE)"),"EN")</f>
        <v>EN</v>
      </c>
      <c r="F5087" s="1" t="str">
        <f>IFERROR(__xludf.DUMMYFUNCTION("""COMPUTED_VALUE"""),"P1760")</f>
        <v>P1760</v>
      </c>
      <c r="G5087" s="1">
        <f>IFERROR(__xludf.DUMMYFUNCTION("""COMPUTED_VALUE"""),13.0)</f>
        <v>13</v>
      </c>
    </row>
    <row r="5088">
      <c r="A5088" s="1" t="str">
        <f t="shared" si="1"/>
        <v>EN P494 335</v>
      </c>
      <c r="C5088" s="1" t="str">
        <f t="shared" si="2"/>
        <v>PT P494</v>
      </c>
      <c r="E5088" s="1" t="str">
        <f>IFERROR(__xludf.DUMMYFUNCTION("SPLIT(A:A,"" "",TRUE,TRUE)"),"EN")</f>
        <v>EN</v>
      </c>
      <c r="F5088" s="1" t="str">
        <f>IFERROR(__xludf.DUMMYFUNCTION("""COMPUTED_VALUE"""),"P494")</f>
        <v>P494</v>
      </c>
      <c r="G5088" s="1">
        <f>IFERROR(__xludf.DUMMYFUNCTION("""COMPUTED_VALUE"""),335.0)</f>
        <v>335</v>
      </c>
    </row>
    <row r="5089">
      <c r="A5089" s="1" t="str">
        <f t="shared" si="1"/>
        <v>EN P3759 98</v>
      </c>
      <c r="C5089" s="1" t="str">
        <f t="shared" si="2"/>
        <v>PT P3759</v>
      </c>
      <c r="E5089" s="1" t="str">
        <f>IFERROR(__xludf.DUMMYFUNCTION("SPLIT(A:A,"" "",TRUE,TRUE)"),"EN")</f>
        <v>EN</v>
      </c>
      <c r="F5089" s="1" t="str">
        <f>IFERROR(__xludf.DUMMYFUNCTION("""COMPUTED_VALUE"""),"P3759")</f>
        <v>P3759</v>
      </c>
      <c r="G5089" s="1">
        <f>IFERROR(__xludf.DUMMYFUNCTION("""COMPUTED_VALUE"""),98.0)</f>
        <v>98</v>
      </c>
    </row>
    <row r="5090">
      <c r="A5090" s="1" t="str">
        <f t="shared" si="1"/>
        <v>EN P4786 259</v>
      </c>
      <c r="C5090" s="1" t="str">
        <f t="shared" si="2"/>
        <v>PT P4786</v>
      </c>
      <c r="E5090" s="1" t="str">
        <f>IFERROR(__xludf.DUMMYFUNCTION("SPLIT(A:A,"" "",TRUE,TRUE)"),"EN")</f>
        <v>EN</v>
      </c>
      <c r="F5090" s="1" t="str">
        <f>IFERROR(__xludf.DUMMYFUNCTION("""COMPUTED_VALUE"""),"P4786")</f>
        <v>P4786</v>
      </c>
      <c r="G5090" s="1">
        <f>IFERROR(__xludf.DUMMYFUNCTION("""COMPUTED_VALUE"""),259.0)</f>
        <v>259</v>
      </c>
    </row>
    <row r="5091">
      <c r="A5091" s="1" t="str">
        <f t="shared" si="1"/>
        <v>EN P2247 258</v>
      </c>
      <c r="C5091" s="1" t="str">
        <f t="shared" si="2"/>
        <v>PT P2247</v>
      </c>
      <c r="E5091" s="1" t="str">
        <f>IFERROR(__xludf.DUMMYFUNCTION("SPLIT(A:A,"" "",TRUE,TRUE)"),"EN")</f>
        <v>EN</v>
      </c>
      <c r="F5091" s="1" t="str">
        <f>IFERROR(__xludf.DUMMYFUNCTION("""COMPUTED_VALUE"""),"P2247")</f>
        <v>P2247</v>
      </c>
      <c r="G5091" s="1">
        <f>IFERROR(__xludf.DUMMYFUNCTION("""COMPUTED_VALUE"""),258.0)</f>
        <v>258</v>
      </c>
    </row>
    <row r="5092">
      <c r="A5092" s="1" t="str">
        <f t="shared" si="1"/>
        <v>EN P2044 332</v>
      </c>
      <c r="C5092" s="1" t="str">
        <f t="shared" si="2"/>
        <v>PT P2044</v>
      </c>
      <c r="E5092" s="1" t="str">
        <f>IFERROR(__xludf.DUMMYFUNCTION("SPLIT(A:A,"" "",TRUE,TRUE)"),"EN")</f>
        <v>EN</v>
      </c>
      <c r="F5092" s="1" t="str">
        <f>IFERROR(__xludf.DUMMYFUNCTION("""COMPUTED_VALUE"""),"P2044")</f>
        <v>P2044</v>
      </c>
      <c r="G5092" s="1">
        <f>IFERROR(__xludf.DUMMYFUNCTION("""COMPUTED_VALUE"""),332.0)</f>
        <v>332</v>
      </c>
    </row>
    <row r="5093">
      <c r="A5093" s="1" t="str">
        <f t="shared" si="1"/>
        <v>EN P2580 177</v>
      </c>
      <c r="C5093" s="1" t="str">
        <f t="shared" si="2"/>
        <v>PT P2580</v>
      </c>
      <c r="E5093" s="1" t="str">
        <f>IFERROR(__xludf.DUMMYFUNCTION("SPLIT(A:A,"" "",TRUE,TRUE)"),"EN")</f>
        <v>EN</v>
      </c>
      <c r="F5093" s="1" t="str">
        <f>IFERROR(__xludf.DUMMYFUNCTION("""COMPUTED_VALUE"""),"P2580")</f>
        <v>P2580</v>
      </c>
      <c r="G5093" s="1">
        <f>IFERROR(__xludf.DUMMYFUNCTION("""COMPUTED_VALUE"""),177.0)</f>
        <v>177</v>
      </c>
    </row>
    <row r="5094">
      <c r="A5094" s="1" t="str">
        <f t="shared" si="1"/>
        <v>EN P5200 317</v>
      </c>
      <c r="C5094" s="1" t="str">
        <f t="shared" si="2"/>
        <v>PT P5200</v>
      </c>
      <c r="E5094" s="1" t="str">
        <f>IFERROR(__xludf.DUMMYFUNCTION("SPLIT(A:A,"" "",TRUE,TRUE)"),"EN")</f>
        <v>EN</v>
      </c>
      <c r="F5094" s="1" t="str">
        <f>IFERROR(__xludf.DUMMYFUNCTION("""COMPUTED_VALUE"""),"P5200")</f>
        <v>P5200</v>
      </c>
      <c r="G5094" s="1">
        <f>IFERROR(__xludf.DUMMYFUNCTION("""COMPUTED_VALUE"""),317.0)</f>
        <v>317</v>
      </c>
    </row>
    <row r="5095">
      <c r="A5095" s="1" t="str">
        <f t="shared" si="1"/>
        <v>EN P2610 83</v>
      </c>
      <c r="C5095" s="1" t="str">
        <f t="shared" si="2"/>
        <v>PT P2610</v>
      </c>
      <c r="E5095" s="1" t="str">
        <f>IFERROR(__xludf.DUMMYFUNCTION("SPLIT(A:A,"" "",TRUE,TRUE)"),"EN")</f>
        <v>EN</v>
      </c>
      <c r="F5095" s="1" t="str">
        <f>IFERROR(__xludf.DUMMYFUNCTION("""COMPUTED_VALUE"""),"P2610")</f>
        <v>P2610</v>
      </c>
      <c r="G5095" s="1">
        <f>IFERROR(__xludf.DUMMYFUNCTION("""COMPUTED_VALUE"""),83.0)</f>
        <v>83</v>
      </c>
    </row>
    <row r="5096">
      <c r="A5096" s="1" t="str">
        <f t="shared" si="1"/>
        <v>EN P1691 287</v>
      </c>
      <c r="C5096" s="1" t="str">
        <f t="shared" si="2"/>
        <v>PT P1691</v>
      </c>
      <c r="E5096" s="1" t="str">
        <f>IFERROR(__xludf.DUMMYFUNCTION("SPLIT(A:A,"" "",TRUE,TRUE)"),"EN")</f>
        <v>EN</v>
      </c>
      <c r="F5096" s="1" t="str">
        <f>IFERROR(__xludf.DUMMYFUNCTION("""COMPUTED_VALUE"""),"P1691")</f>
        <v>P1691</v>
      </c>
      <c r="G5096" s="1">
        <f>IFERROR(__xludf.DUMMYFUNCTION("""COMPUTED_VALUE"""),287.0)</f>
        <v>287</v>
      </c>
    </row>
    <row r="5097">
      <c r="A5097" s="1" t="str">
        <f t="shared" si="1"/>
        <v>EN P2850 256</v>
      </c>
      <c r="C5097" s="1" t="str">
        <f t="shared" si="2"/>
        <v>PT P2850</v>
      </c>
      <c r="E5097" s="1" t="str">
        <f>IFERROR(__xludf.DUMMYFUNCTION("SPLIT(A:A,"" "",TRUE,TRUE)"),"EN")</f>
        <v>EN</v>
      </c>
      <c r="F5097" s="1" t="str">
        <f>IFERROR(__xludf.DUMMYFUNCTION("""COMPUTED_VALUE"""),"P2850")</f>
        <v>P2850</v>
      </c>
      <c r="G5097" s="1">
        <f>IFERROR(__xludf.DUMMYFUNCTION("""COMPUTED_VALUE"""),256.0)</f>
        <v>256</v>
      </c>
    </row>
    <row r="5098">
      <c r="A5098" s="1" t="str">
        <f t="shared" si="1"/>
        <v>EN P3506 84</v>
      </c>
      <c r="C5098" s="1" t="str">
        <f t="shared" si="2"/>
        <v>PT P3506</v>
      </c>
      <c r="E5098" s="1" t="str">
        <f>IFERROR(__xludf.DUMMYFUNCTION("SPLIT(A:A,"" "",TRUE,TRUE)"),"EN")</f>
        <v>EN</v>
      </c>
      <c r="F5098" s="1" t="str">
        <f>IFERROR(__xludf.DUMMYFUNCTION("""COMPUTED_VALUE"""),"P3506")</f>
        <v>P3506</v>
      </c>
      <c r="G5098" s="1">
        <f>IFERROR(__xludf.DUMMYFUNCTION("""COMPUTED_VALUE"""),84.0)</f>
        <v>84</v>
      </c>
    </row>
    <row r="5099">
      <c r="A5099" s="1" t="str">
        <f t="shared" si="1"/>
        <v>EN P5828 276</v>
      </c>
      <c r="C5099" s="1" t="str">
        <f t="shared" si="2"/>
        <v>PT P5828</v>
      </c>
      <c r="E5099" s="1" t="str">
        <f>IFERROR(__xludf.DUMMYFUNCTION("SPLIT(A:A,"" "",TRUE,TRUE)"),"EN")</f>
        <v>EN</v>
      </c>
      <c r="F5099" s="1" t="str">
        <f>IFERROR(__xludf.DUMMYFUNCTION("""COMPUTED_VALUE"""),"P5828")</f>
        <v>P5828</v>
      </c>
      <c r="G5099" s="1">
        <f>IFERROR(__xludf.DUMMYFUNCTION("""COMPUTED_VALUE"""),276.0)</f>
        <v>276</v>
      </c>
    </row>
    <row r="5100">
      <c r="A5100" s="1" t="str">
        <f t="shared" si="1"/>
        <v>EN P866 313</v>
      </c>
      <c r="C5100" s="1" t="str">
        <f t="shared" si="2"/>
        <v>PT P866</v>
      </c>
      <c r="E5100" s="1" t="str">
        <f>IFERROR(__xludf.DUMMYFUNCTION("SPLIT(A:A,"" "",TRUE,TRUE)"),"EN")</f>
        <v>EN</v>
      </c>
      <c r="F5100" s="1" t="str">
        <f>IFERROR(__xludf.DUMMYFUNCTION("""COMPUTED_VALUE"""),"P866")</f>
        <v>P866</v>
      </c>
      <c r="G5100" s="1">
        <f>IFERROR(__xludf.DUMMYFUNCTION("""COMPUTED_VALUE"""),313.0)</f>
        <v>313</v>
      </c>
    </row>
    <row r="5101">
      <c r="A5101" s="1" t="str">
        <f t="shared" si="1"/>
        <v>EN P1544 14</v>
      </c>
      <c r="C5101" s="1" t="str">
        <f t="shared" si="2"/>
        <v>PT P1544</v>
      </c>
      <c r="E5101" s="1" t="str">
        <f>IFERROR(__xludf.DUMMYFUNCTION("SPLIT(A:A,"" "",TRUE,TRUE)"),"EN")</f>
        <v>EN</v>
      </c>
      <c r="F5101" s="1" t="str">
        <f>IFERROR(__xludf.DUMMYFUNCTION("""COMPUTED_VALUE"""),"P1544")</f>
        <v>P1544</v>
      </c>
      <c r="G5101" s="1">
        <f>IFERROR(__xludf.DUMMYFUNCTION("""COMPUTED_VALUE"""),14.0)</f>
        <v>14</v>
      </c>
    </row>
    <row r="5102">
      <c r="A5102" s="1" t="str">
        <f t="shared" si="1"/>
        <v>EN P2922 273</v>
      </c>
      <c r="C5102" s="1" t="str">
        <f t="shared" si="2"/>
        <v>PT P2922</v>
      </c>
      <c r="E5102" s="1" t="str">
        <f>IFERROR(__xludf.DUMMYFUNCTION("SPLIT(A:A,"" "",TRUE,TRUE)"),"EN")</f>
        <v>EN</v>
      </c>
      <c r="F5102" s="1" t="str">
        <f>IFERROR(__xludf.DUMMYFUNCTION("""COMPUTED_VALUE"""),"P2922")</f>
        <v>P2922</v>
      </c>
      <c r="G5102" s="1">
        <f>IFERROR(__xludf.DUMMYFUNCTION("""COMPUTED_VALUE"""),273.0)</f>
        <v>273</v>
      </c>
    </row>
    <row r="5103">
      <c r="A5103" s="1" t="str">
        <f t="shared" si="1"/>
        <v>EN P4111 124</v>
      </c>
      <c r="C5103" s="1" t="str">
        <f t="shared" si="2"/>
        <v>PT P4111</v>
      </c>
      <c r="E5103" s="1" t="str">
        <f>IFERROR(__xludf.DUMMYFUNCTION("SPLIT(A:A,"" "",TRUE,TRUE)"),"EN")</f>
        <v>EN</v>
      </c>
      <c r="F5103" s="1" t="str">
        <f>IFERROR(__xludf.DUMMYFUNCTION("""COMPUTED_VALUE"""),"P4111")</f>
        <v>P4111</v>
      </c>
      <c r="G5103" s="1">
        <f>IFERROR(__xludf.DUMMYFUNCTION("""COMPUTED_VALUE"""),124.0)</f>
        <v>124</v>
      </c>
    </row>
    <row r="5104">
      <c r="A5104" s="1" t="str">
        <f t="shared" si="1"/>
        <v>EN P172 337</v>
      </c>
      <c r="C5104" s="1" t="str">
        <f t="shared" si="2"/>
        <v>PT P172</v>
      </c>
      <c r="E5104" s="1" t="str">
        <f>IFERROR(__xludf.DUMMYFUNCTION("SPLIT(A:A,"" "",TRUE,TRUE)"),"EN")</f>
        <v>EN</v>
      </c>
      <c r="F5104" s="1" t="str">
        <f>IFERROR(__xludf.DUMMYFUNCTION("""COMPUTED_VALUE"""),"P172")</f>
        <v>P172</v>
      </c>
      <c r="G5104" s="1">
        <f>IFERROR(__xludf.DUMMYFUNCTION("""COMPUTED_VALUE"""),337.0)</f>
        <v>337</v>
      </c>
    </row>
    <row r="5105">
      <c r="A5105" s="1" t="str">
        <f t="shared" si="1"/>
        <v>EN P4515 384</v>
      </c>
      <c r="C5105" s="1" t="str">
        <f t="shared" si="2"/>
        <v>PT P4515</v>
      </c>
      <c r="E5105" s="1" t="str">
        <f>IFERROR(__xludf.DUMMYFUNCTION("SPLIT(A:A,"" "",TRUE,TRUE)"),"EN")</f>
        <v>EN</v>
      </c>
      <c r="F5105" s="1" t="str">
        <f>IFERROR(__xludf.DUMMYFUNCTION("""COMPUTED_VALUE"""),"P4515")</f>
        <v>P4515</v>
      </c>
      <c r="G5105" s="1">
        <f>IFERROR(__xludf.DUMMYFUNCTION("""COMPUTED_VALUE"""),384.0)</f>
        <v>384</v>
      </c>
    </row>
    <row r="5106">
      <c r="A5106" s="1" t="str">
        <f t="shared" si="1"/>
        <v>EN P5174 286</v>
      </c>
      <c r="C5106" s="1" t="str">
        <f t="shared" si="2"/>
        <v>PT P5174</v>
      </c>
      <c r="E5106" s="1" t="str">
        <f>IFERROR(__xludf.DUMMYFUNCTION("SPLIT(A:A,"" "",TRUE,TRUE)"),"EN")</f>
        <v>EN</v>
      </c>
      <c r="F5106" s="1" t="str">
        <f>IFERROR(__xludf.DUMMYFUNCTION("""COMPUTED_VALUE"""),"P5174")</f>
        <v>P5174</v>
      </c>
      <c r="G5106" s="1">
        <f>IFERROR(__xludf.DUMMYFUNCTION("""COMPUTED_VALUE"""),286.0)</f>
        <v>286</v>
      </c>
    </row>
    <row r="5107">
      <c r="A5107" s="1" t="str">
        <f t="shared" si="1"/>
        <v>EN P3942 57</v>
      </c>
      <c r="C5107" s="1" t="str">
        <f t="shared" si="2"/>
        <v>PT P3942</v>
      </c>
      <c r="E5107" s="1" t="str">
        <f>IFERROR(__xludf.DUMMYFUNCTION("SPLIT(A:A,"" "",TRUE,TRUE)"),"EN")</f>
        <v>EN</v>
      </c>
      <c r="F5107" s="1" t="str">
        <f>IFERROR(__xludf.DUMMYFUNCTION("""COMPUTED_VALUE"""),"P3942")</f>
        <v>P3942</v>
      </c>
      <c r="G5107" s="1">
        <f>IFERROR(__xludf.DUMMYFUNCTION("""COMPUTED_VALUE"""),57.0)</f>
        <v>57</v>
      </c>
    </row>
    <row r="5108">
      <c r="A5108" s="1" t="str">
        <f t="shared" si="1"/>
        <v>EN P831 24</v>
      </c>
      <c r="C5108" s="1" t="str">
        <f t="shared" si="2"/>
        <v>PT P831</v>
      </c>
      <c r="E5108" s="1" t="str">
        <f>IFERROR(__xludf.DUMMYFUNCTION("SPLIT(A:A,"" "",TRUE,TRUE)"),"EN")</f>
        <v>EN</v>
      </c>
      <c r="F5108" s="1" t="str">
        <f>IFERROR(__xludf.DUMMYFUNCTION("""COMPUTED_VALUE"""),"P831")</f>
        <v>P831</v>
      </c>
      <c r="G5108" s="1">
        <f>IFERROR(__xludf.DUMMYFUNCTION("""COMPUTED_VALUE"""),24.0)</f>
        <v>24</v>
      </c>
    </row>
    <row r="5109">
      <c r="A5109" s="1" t="str">
        <f t="shared" si="1"/>
        <v>EN P5378 243</v>
      </c>
      <c r="C5109" s="1" t="str">
        <f t="shared" si="2"/>
        <v>PT P5378</v>
      </c>
      <c r="E5109" s="1" t="str">
        <f>IFERROR(__xludf.DUMMYFUNCTION("SPLIT(A:A,"" "",TRUE,TRUE)"),"EN")</f>
        <v>EN</v>
      </c>
      <c r="F5109" s="1" t="str">
        <f>IFERROR(__xludf.DUMMYFUNCTION("""COMPUTED_VALUE"""),"P5378")</f>
        <v>P5378</v>
      </c>
      <c r="G5109" s="1">
        <f>IFERROR(__xludf.DUMMYFUNCTION("""COMPUTED_VALUE"""),243.0)</f>
        <v>243</v>
      </c>
    </row>
    <row r="5110">
      <c r="A5110" s="1" t="str">
        <f t="shared" si="1"/>
        <v>EN P4775 280</v>
      </c>
      <c r="C5110" s="1" t="str">
        <f t="shared" si="2"/>
        <v>PT P4775</v>
      </c>
      <c r="E5110" s="1" t="str">
        <f>IFERROR(__xludf.DUMMYFUNCTION("SPLIT(A:A,"" "",TRUE,TRUE)"),"EN")</f>
        <v>EN</v>
      </c>
      <c r="F5110" s="1" t="str">
        <f>IFERROR(__xludf.DUMMYFUNCTION("""COMPUTED_VALUE"""),"P4775")</f>
        <v>P4775</v>
      </c>
      <c r="G5110" s="1">
        <f>IFERROR(__xludf.DUMMYFUNCTION("""COMPUTED_VALUE"""),280.0)</f>
        <v>280</v>
      </c>
    </row>
    <row r="5111">
      <c r="A5111" s="1" t="str">
        <f t="shared" si="1"/>
        <v>EN P85 13</v>
      </c>
      <c r="C5111" s="1" t="str">
        <f t="shared" si="2"/>
        <v>PT P85</v>
      </c>
      <c r="E5111" s="1" t="str">
        <f>IFERROR(__xludf.DUMMYFUNCTION("SPLIT(A:A,"" "",TRUE,TRUE)"),"EN")</f>
        <v>EN</v>
      </c>
      <c r="F5111" s="1" t="str">
        <f>IFERROR(__xludf.DUMMYFUNCTION("""COMPUTED_VALUE"""),"P85")</f>
        <v>P85</v>
      </c>
      <c r="G5111" s="1">
        <f>IFERROR(__xludf.DUMMYFUNCTION("""COMPUTED_VALUE"""),13.0)</f>
        <v>13</v>
      </c>
    </row>
    <row r="5112">
      <c r="A5112" s="1" t="str">
        <f t="shared" si="1"/>
        <v>EN P2445 316</v>
      </c>
      <c r="C5112" s="1" t="str">
        <f t="shared" si="2"/>
        <v>PT P2445</v>
      </c>
      <c r="E5112" s="1" t="str">
        <f>IFERROR(__xludf.DUMMYFUNCTION("SPLIT(A:A,"" "",TRUE,TRUE)"),"EN")</f>
        <v>EN</v>
      </c>
      <c r="F5112" s="1" t="str">
        <f>IFERROR(__xludf.DUMMYFUNCTION("""COMPUTED_VALUE"""),"P2445")</f>
        <v>P2445</v>
      </c>
      <c r="G5112" s="1">
        <f>IFERROR(__xludf.DUMMYFUNCTION("""COMPUTED_VALUE"""),316.0)</f>
        <v>316</v>
      </c>
    </row>
    <row r="5113">
      <c r="A5113" s="1" t="str">
        <f t="shared" si="1"/>
        <v>EN P2137 385</v>
      </c>
      <c r="C5113" s="1" t="str">
        <f t="shared" si="2"/>
        <v>PT P2137</v>
      </c>
      <c r="E5113" s="1" t="str">
        <f>IFERROR(__xludf.DUMMYFUNCTION("SPLIT(A:A,"" "",TRUE,TRUE)"),"EN")</f>
        <v>EN</v>
      </c>
      <c r="F5113" s="1" t="str">
        <f>IFERROR(__xludf.DUMMYFUNCTION("""COMPUTED_VALUE"""),"P2137")</f>
        <v>P2137</v>
      </c>
      <c r="G5113" s="1">
        <f>IFERROR(__xludf.DUMMYFUNCTION("""COMPUTED_VALUE"""),385.0)</f>
        <v>385</v>
      </c>
    </row>
    <row r="5114">
      <c r="A5114" s="1" t="str">
        <f t="shared" si="1"/>
        <v>EN P4102 8</v>
      </c>
      <c r="C5114" s="1" t="str">
        <f t="shared" si="2"/>
        <v>PT P4102</v>
      </c>
      <c r="E5114" s="1" t="str">
        <f>IFERROR(__xludf.DUMMYFUNCTION("SPLIT(A:A,"" "",TRUE,TRUE)"),"EN")</f>
        <v>EN</v>
      </c>
      <c r="F5114" s="1" t="str">
        <f>IFERROR(__xludf.DUMMYFUNCTION("""COMPUTED_VALUE"""),"P4102")</f>
        <v>P4102</v>
      </c>
      <c r="G5114" s="1">
        <f>IFERROR(__xludf.DUMMYFUNCTION("""COMPUTED_VALUE"""),8.0)</f>
        <v>8</v>
      </c>
    </row>
    <row r="5115">
      <c r="A5115" s="1" t="str">
        <f t="shared" si="1"/>
        <v>EN P4525 36</v>
      </c>
      <c r="C5115" s="1" t="str">
        <f t="shared" si="2"/>
        <v>PT P4525</v>
      </c>
      <c r="E5115" s="1" t="str">
        <f>IFERROR(__xludf.DUMMYFUNCTION("SPLIT(A:A,"" "",TRUE,TRUE)"),"EN")</f>
        <v>EN</v>
      </c>
      <c r="F5115" s="1" t="str">
        <f>IFERROR(__xludf.DUMMYFUNCTION("""COMPUTED_VALUE"""),"P4525")</f>
        <v>P4525</v>
      </c>
      <c r="G5115" s="1">
        <f>IFERROR(__xludf.DUMMYFUNCTION("""COMPUTED_VALUE"""),36.0)</f>
        <v>36</v>
      </c>
    </row>
    <row r="5116">
      <c r="A5116" s="1" t="str">
        <f t="shared" si="1"/>
        <v>EN P4418 322</v>
      </c>
      <c r="C5116" s="1" t="str">
        <f t="shared" si="2"/>
        <v>PT P4418</v>
      </c>
      <c r="E5116" s="1" t="str">
        <f>IFERROR(__xludf.DUMMYFUNCTION("SPLIT(A:A,"" "",TRUE,TRUE)"),"EN")</f>
        <v>EN</v>
      </c>
      <c r="F5116" s="1" t="str">
        <f>IFERROR(__xludf.DUMMYFUNCTION("""COMPUTED_VALUE"""),"P4418")</f>
        <v>P4418</v>
      </c>
      <c r="G5116" s="1">
        <f>IFERROR(__xludf.DUMMYFUNCTION("""COMPUTED_VALUE"""),322.0)</f>
        <v>322</v>
      </c>
    </row>
    <row r="5117">
      <c r="A5117" s="1" t="str">
        <f t="shared" si="1"/>
        <v>EN P2288 97</v>
      </c>
      <c r="C5117" s="1" t="str">
        <f t="shared" si="2"/>
        <v>PT P2288</v>
      </c>
      <c r="E5117" s="1" t="str">
        <f>IFERROR(__xludf.DUMMYFUNCTION("SPLIT(A:A,"" "",TRUE,TRUE)"),"EN")</f>
        <v>EN</v>
      </c>
      <c r="F5117" s="1" t="str">
        <f>IFERROR(__xludf.DUMMYFUNCTION("""COMPUTED_VALUE"""),"P2288")</f>
        <v>P2288</v>
      </c>
      <c r="G5117" s="1">
        <f>IFERROR(__xludf.DUMMYFUNCTION("""COMPUTED_VALUE"""),97.0)</f>
        <v>97</v>
      </c>
    </row>
    <row r="5118">
      <c r="A5118" s="1" t="str">
        <f t="shared" si="1"/>
        <v>EN P3364 208</v>
      </c>
      <c r="C5118" s="1" t="str">
        <f t="shared" si="2"/>
        <v>PT P3364</v>
      </c>
      <c r="E5118" s="1" t="str">
        <f>IFERROR(__xludf.DUMMYFUNCTION("SPLIT(A:A,"" "",TRUE,TRUE)"),"EN")</f>
        <v>EN</v>
      </c>
      <c r="F5118" s="1" t="str">
        <f>IFERROR(__xludf.DUMMYFUNCTION("""COMPUTED_VALUE"""),"P3364")</f>
        <v>P3364</v>
      </c>
      <c r="G5118" s="1">
        <f>IFERROR(__xludf.DUMMYFUNCTION("""COMPUTED_VALUE"""),208.0)</f>
        <v>208</v>
      </c>
    </row>
    <row r="5119">
      <c r="A5119" s="1" t="str">
        <f t="shared" si="1"/>
        <v>EN P3786 105</v>
      </c>
      <c r="C5119" s="1" t="str">
        <f t="shared" si="2"/>
        <v>PT P3786</v>
      </c>
      <c r="E5119" s="1" t="str">
        <f>IFERROR(__xludf.DUMMYFUNCTION("SPLIT(A:A,"" "",TRUE,TRUE)"),"EN")</f>
        <v>EN</v>
      </c>
      <c r="F5119" s="1" t="str">
        <f>IFERROR(__xludf.DUMMYFUNCTION("""COMPUTED_VALUE"""),"P3786")</f>
        <v>P3786</v>
      </c>
      <c r="G5119" s="1">
        <f>IFERROR(__xludf.DUMMYFUNCTION("""COMPUTED_VALUE"""),105.0)</f>
        <v>105</v>
      </c>
    </row>
    <row r="5120">
      <c r="A5120" s="1" t="str">
        <f t="shared" si="1"/>
        <v>EN P1848 169</v>
      </c>
      <c r="C5120" s="1" t="str">
        <f t="shared" si="2"/>
        <v>PT P1848</v>
      </c>
      <c r="E5120" s="1" t="str">
        <f>IFERROR(__xludf.DUMMYFUNCTION("SPLIT(A:A,"" "",TRUE,TRUE)"),"EN")</f>
        <v>EN</v>
      </c>
      <c r="F5120" s="1" t="str">
        <f>IFERROR(__xludf.DUMMYFUNCTION("""COMPUTED_VALUE"""),"P1848")</f>
        <v>P1848</v>
      </c>
      <c r="G5120" s="1">
        <f>IFERROR(__xludf.DUMMYFUNCTION("""COMPUTED_VALUE"""),169.0)</f>
        <v>169</v>
      </c>
    </row>
    <row r="5121">
      <c r="A5121" s="1" t="str">
        <f t="shared" si="1"/>
        <v>EN P4607 211</v>
      </c>
      <c r="C5121" s="1" t="str">
        <f t="shared" si="2"/>
        <v>PT P4607</v>
      </c>
      <c r="E5121" s="1" t="str">
        <f>IFERROR(__xludf.DUMMYFUNCTION("SPLIT(A:A,"" "",TRUE,TRUE)"),"EN")</f>
        <v>EN</v>
      </c>
      <c r="F5121" s="1" t="str">
        <f>IFERROR(__xludf.DUMMYFUNCTION("""COMPUTED_VALUE"""),"P4607")</f>
        <v>P4607</v>
      </c>
      <c r="G5121" s="1">
        <f>IFERROR(__xludf.DUMMYFUNCTION("""COMPUTED_VALUE"""),211.0)</f>
        <v>211</v>
      </c>
    </row>
    <row r="5122">
      <c r="A5122" s="1" t="str">
        <f t="shared" si="1"/>
        <v>EN P5019 14</v>
      </c>
      <c r="C5122" s="1" t="str">
        <f t="shared" si="2"/>
        <v>PT P5019</v>
      </c>
      <c r="E5122" s="1" t="str">
        <f>IFERROR(__xludf.DUMMYFUNCTION("SPLIT(A:A,"" "",TRUE,TRUE)"),"EN")</f>
        <v>EN</v>
      </c>
      <c r="F5122" s="1" t="str">
        <f>IFERROR(__xludf.DUMMYFUNCTION("""COMPUTED_VALUE"""),"P5019")</f>
        <v>P5019</v>
      </c>
      <c r="G5122" s="1">
        <f>IFERROR(__xludf.DUMMYFUNCTION("""COMPUTED_VALUE"""),14.0)</f>
        <v>14</v>
      </c>
    </row>
    <row r="5123">
      <c r="A5123" s="1" t="str">
        <f t="shared" si="1"/>
        <v>EN P1606 299</v>
      </c>
      <c r="C5123" s="1" t="str">
        <f t="shared" si="2"/>
        <v>PT P1606</v>
      </c>
      <c r="E5123" s="1" t="str">
        <f>IFERROR(__xludf.DUMMYFUNCTION("SPLIT(A:A,"" "",TRUE,TRUE)"),"EN")</f>
        <v>EN</v>
      </c>
      <c r="F5123" s="1" t="str">
        <f>IFERROR(__xludf.DUMMYFUNCTION("""COMPUTED_VALUE"""),"P1606")</f>
        <v>P1606</v>
      </c>
      <c r="G5123" s="1">
        <f>IFERROR(__xludf.DUMMYFUNCTION("""COMPUTED_VALUE"""),299.0)</f>
        <v>299</v>
      </c>
    </row>
    <row r="5124">
      <c r="A5124" s="1" t="str">
        <f t="shared" si="1"/>
        <v>EN P4262 165</v>
      </c>
      <c r="C5124" s="1" t="str">
        <f t="shared" si="2"/>
        <v>PT P4262</v>
      </c>
      <c r="E5124" s="1" t="str">
        <f>IFERROR(__xludf.DUMMYFUNCTION("SPLIT(A:A,"" "",TRUE,TRUE)"),"EN")</f>
        <v>EN</v>
      </c>
      <c r="F5124" s="1" t="str">
        <f>IFERROR(__xludf.DUMMYFUNCTION("""COMPUTED_VALUE"""),"P4262")</f>
        <v>P4262</v>
      </c>
      <c r="G5124" s="1">
        <f>IFERROR(__xludf.DUMMYFUNCTION("""COMPUTED_VALUE"""),165.0)</f>
        <v>165</v>
      </c>
    </row>
    <row r="5125">
      <c r="A5125" s="1" t="str">
        <f t="shared" si="1"/>
        <v>EN P1320 176</v>
      </c>
      <c r="C5125" s="1" t="str">
        <f t="shared" si="2"/>
        <v>PT P1320</v>
      </c>
      <c r="E5125" s="1" t="str">
        <f>IFERROR(__xludf.DUMMYFUNCTION("SPLIT(A:A,"" "",TRUE,TRUE)"),"EN")</f>
        <v>EN</v>
      </c>
      <c r="F5125" s="1" t="str">
        <f>IFERROR(__xludf.DUMMYFUNCTION("""COMPUTED_VALUE"""),"P1320")</f>
        <v>P1320</v>
      </c>
      <c r="G5125" s="1">
        <f>IFERROR(__xludf.DUMMYFUNCTION("""COMPUTED_VALUE"""),176.0)</f>
        <v>176</v>
      </c>
    </row>
    <row r="5126">
      <c r="A5126" s="1" t="str">
        <f t="shared" si="1"/>
        <v>EN P1763 362</v>
      </c>
      <c r="C5126" s="1" t="str">
        <f t="shared" si="2"/>
        <v>PT P1763</v>
      </c>
      <c r="E5126" s="1" t="str">
        <f>IFERROR(__xludf.DUMMYFUNCTION("SPLIT(A:A,"" "",TRUE,TRUE)"),"EN")</f>
        <v>EN</v>
      </c>
      <c r="F5126" s="1" t="str">
        <f>IFERROR(__xludf.DUMMYFUNCTION("""COMPUTED_VALUE"""),"P1763")</f>
        <v>P1763</v>
      </c>
      <c r="G5126" s="1">
        <f>IFERROR(__xludf.DUMMYFUNCTION("""COMPUTED_VALUE"""),362.0)</f>
        <v>362</v>
      </c>
    </row>
    <row r="5127">
      <c r="A5127" s="1" t="str">
        <f t="shared" si="1"/>
        <v>EN P5411 88</v>
      </c>
      <c r="C5127" s="1" t="str">
        <f t="shared" si="2"/>
        <v>PT P5411</v>
      </c>
      <c r="E5127" s="1" t="str">
        <f>IFERROR(__xludf.DUMMYFUNCTION("SPLIT(A:A,"" "",TRUE,TRUE)"),"EN")</f>
        <v>EN</v>
      </c>
      <c r="F5127" s="1" t="str">
        <f>IFERROR(__xludf.DUMMYFUNCTION("""COMPUTED_VALUE"""),"P5411")</f>
        <v>P5411</v>
      </c>
      <c r="G5127" s="1">
        <f>IFERROR(__xludf.DUMMYFUNCTION("""COMPUTED_VALUE"""),88.0)</f>
        <v>88</v>
      </c>
    </row>
    <row r="5128">
      <c r="A5128" s="1" t="str">
        <f t="shared" si="1"/>
        <v>EN P4988 278</v>
      </c>
      <c r="C5128" s="1" t="str">
        <f t="shared" si="2"/>
        <v>PT P4988</v>
      </c>
      <c r="E5128" s="1" t="str">
        <f>IFERROR(__xludf.DUMMYFUNCTION("SPLIT(A:A,"" "",TRUE,TRUE)"),"EN")</f>
        <v>EN</v>
      </c>
      <c r="F5128" s="1" t="str">
        <f>IFERROR(__xludf.DUMMYFUNCTION("""COMPUTED_VALUE"""),"P4988")</f>
        <v>P4988</v>
      </c>
      <c r="G5128" s="1">
        <f>IFERROR(__xludf.DUMMYFUNCTION("""COMPUTED_VALUE"""),278.0)</f>
        <v>278</v>
      </c>
    </row>
    <row r="5129">
      <c r="A5129" s="1" t="str">
        <f t="shared" si="1"/>
        <v>EN P3876 8</v>
      </c>
      <c r="C5129" s="1" t="str">
        <f t="shared" si="2"/>
        <v>PT P3876</v>
      </c>
      <c r="E5129" s="1" t="str">
        <f>IFERROR(__xludf.DUMMYFUNCTION("SPLIT(A:A,"" "",TRUE,TRUE)"),"EN")</f>
        <v>EN</v>
      </c>
      <c r="F5129" s="1" t="str">
        <f>IFERROR(__xludf.DUMMYFUNCTION("""COMPUTED_VALUE"""),"P3876")</f>
        <v>P3876</v>
      </c>
      <c r="G5129" s="1">
        <f>IFERROR(__xludf.DUMMYFUNCTION("""COMPUTED_VALUE"""),8.0)</f>
        <v>8</v>
      </c>
    </row>
    <row r="5130">
      <c r="A5130" s="1" t="str">
        <f t="shared" si="1"/>
        <v>EN P2643 281</v>
      </c>
      <c r="C5130" s="1" t="str">
        <f t="shared" si="2"/>
        <v>PT P2643</v>
      </c>
      <c r="E5130" s="1" t="str">
        <f>IFERROR(__xludf.DUMMYFUNCTION("SPLIT(A:A,"" "",TRUE,TRUE)"),"EN")</f>
        <v>EN</v>
      </c>
      <c r="F5130" s="1" t="str">
        <f>IFERROR(__xludf.DUMMYFUNCTION("""COMPUTED_VALUE"""),"P2643")</f>
        <v>P2643</v>
      </c>
      <c r="G5130" s="1">
        <f>IFERROR(__xludf.DUMMYFUNCTION("""COMPUTED_VALUE"""),281.0)</f>
        <v>281</v>
      </c>
    </row>
    <row r="5131">
      <c r="A5131" s="1" t="str">
        <f t="shared" si="1"/>
        <v>EN P2570 65</v>
      </c>
      <c r="C5131" s="1" t="str">
        <f t="shared" si="2"/>
        <v>PT P2570</v>
      </c>
      <c r="E5131" s="1" t="str">
        <f>IFERROR(__xludf.DUMMYFUNCTION("SPLIT(A:A,"" "",TRUE,TRUE)"),"EN")</f>
        <v>EN</v>
      </c>
      <c r="F5131" s="1" t="str">
        <f>IFERROR(__xludf.DUMMYFUNCTION("""COMPUTED_VALUE"""),"P2570")</f>
        <v>P2570</v>
      </c>
      <c r="G5131" s="1">
        <f>IFERROR(__xludf.DUMMYFUNCTION("""COMPUTED_VALUE"""),65.0)</f>
        <v>65</v>
      </c>
    </row>
    <row r="5132">
      <c r="A5132" s="1" t="str">
        <f t="shared" si="1"/>
        <v>EN P4543 68</v>
      </c>
      <c r="C5132" s="1" t="str">
        <f t="shared" si="2"/>
        <v>PT P4543</v>
      </c>
      <c r="E5132" s="1" t="str">
        <f>IFERROR(__xludf.DUMMYFUNCTION("SPLIT(A:A,"" "",TRUE,TRUE)"),"EN")</f>
        <v>EN</v>
      </c>
      <c r="F5132" s="1" t="str">
        <f>IFERROR(__xludf.DUMMYFUNCTION("""COMPUTED_VALUE"""),"P4543")</f>
        <v>P4543</v>
      </c>
      <c r="G5132" s="1">
        <f>IFERROR(__xludf.DUMMYFUNCTION("""COMPUTED_VALUE"""),68.0)</f>
        <v>68</v>
      </c>
    </row>
    <row r="5133">
      <c r="A5133" s="1" t="str">
        <f t="shared" si="1"/>
        <v>EN P1043 49</v>
      </c>
      <c r="C5133" s="1" t="str">
        <f t="shared" si="2"/>
        <v>PT P1043</v>
      </c>
      <c r="E5133" s="1" t="str">
        <f>IFERROR(__xludf.DUMMYFUNCTION("SPLIT(A:A,"" "",TRUE,TRUE)"),"EN")</f>
        <v>EN</v>
      </c>
      <c r="F5133" s="1" t="str">
        <f>IFERROR(__xludf.DUMMYFUNCTION("""COMPUTED_VALUE"""),"P1043")</f>
        <v>P1043</v>
      </c>
      <c r="G5133" s="1">
        <f>IFERROR(__xludf.DUMMYFUNCTION("""COMPUTED_VALUE"""),49.0)</f>
        <v>49</v>
      </c>
    </row>
    <row r="5134">
      <c r="A5134" s="1" t="str">
        <f t="shared" si="1"/>
        <v>EN P3406 225</v>
      </c>
      <c r="C5134" s="1" t="str">
        <f t="shared" si="2"/>
        <v>PT P3406</v>
      </c>
      <c r="E5134" s="1" t="str">
        <f>IFERROR(__xludf.DUMMYFUNCTION("SPLIT(A:A,"" "",TRUE,TRUE)"),"EN")</f>
        <v>EN</v>
      </c>
      <c r="F5134" s="1" t="str">
        <f>IFERROR(__xludf.DUMMYFUNCTION("""COMPUTED_VALUE"""),"P3406")</f>
        <v>P3406</v>
      </c>
      <c r="G5134" s="1">
        <f>IFERROR(__xludf.DUMMYFUNCTION("""COMPUTED_VALUE"""),225.0)</f>
        <v>225</v>
      </c>
    </row>
    <row r="5135">
      <c r="A5135" s="1" t="str">
        <f t="shared" si="1"/>
        <v>EN P3873 318</v>
      </c>
      <c r="C5135" s="1" t="str">
        <f t="shared" si="2"/>
        <v>PT P3873</v>
      </c>
      <c r="E5135" s="1" t="str">
        <f>IFERROR(__xludf.DUMMYFUNCTION("SPLIT(A:A,"" "",TRUE,TRUE)"),"EN")</f>
        <v>EN</v>
      </c>
      <c r="F5135" s="1" t="str">
        <f>IFERROR(__xludf.DUMMYFUNCTION("""COMPUTED_VALUE"""),"P3873")</f>
        <v>P3873</v>
      </c>
      <c r="G5135" s="1">
        <f>IFERROR(__xludf.DUMMYFUNCTION("""COMPUTED_VALUE"""),318.0)</f>
        <v>318</v>
      </c>
    </row>
    <row r="5136">
      <c r="A5136" s="1" t="str">
        <f t="shared" si="1"/>
        <v>EN P830 103</v>
      </c>
      <c r="C5136" s="1" t="str">
        <f t="shared" si="2"/>
        <v>PT P830</v>
      </c>
      <c r="E5136" s="1" t="str">
        <f>IFERROR(__xludf.DUMMYFUNCTION("SPLIT(A:A,"" "",TRUE,TRUE)"),"EN")</f>
        <v>EN</v>
      </c>
      <c r="F5136" s="1" t="str">
        <f>IFERROR(__xludf.DUMMYFUNCTION("""COMPUTED_VALUE"""),"P830")</f>
        <v>P830</v>
      </c>
      <c r="G5136" s="1">
        <f>IFERROR(__xludf.DUMMYFUNCTION("""COMPUTED_VALUE"""),103.0)</f>
        <v>103</v>
      </c>
    </row>
    <row r="5137">
      <c r="A5137" s="1" t="str">
        <f t="shared" si="1"/>
        <v>EN P5513 20</v>
      </c>
      <c r="C5137" s="1" t="str">
        <f t="shared" si="2"/>
        <v>PT P5513</v>
      </c>
      <c r="E5137" s="1" t="str">
        <f>IFERROR(__xludf.DUMMYFUNCTION("SPLIT(A:A,"" "",TRUE,TRUE)"),"EN")</f>
        <v>EN</v>
      </c>
      <c r="F5137" s="1" t="str">
        <f>IFERROR(__xludf.DUMMYFUNCTION("""COMPUTED_VALUE"""),"P5513")</f>
        <v>P5513</v>
      </c>
      <c r="G5137" s="1">
        <f>IFERROR(__xludf.DUMMYFUNCTION("""COMPUTED_VALUE"""),20.0)</f>
        <v>20</v>
      </c>
    </row>
    <row r="5138">
      <c r="A5138" s="1" t="str">
        <f t="shared" si="1"/>
        <v>EN P651 347</v>
      </c>
      <c r="C5138" s="1" t="str">
        <f t="shared" si="2"/>
        <v>PT P651</v>
      </c>
      <c r="E5138" s="1" t="str">
        <f>IFERROR(__xludf.DUMMYFUNCTION("SPLIT(A:A,"" "",TRUE,TRUE)"),"EN")</f>
        <v>EN</v>
      </c>
      <c r="F5138" s="1" t="str">
        <f>IFERROR(__xludf.DUMMYFUNCTION("""COMPUTED_VALUE"""),"P651")</f>
        <v>P651</v>
      </c>
      <c r="G5138" s="1">
        <f>IFERROR(__xludf.DUMMYFUNCTION("""COMPUTED_VALUE"""),347.0)</f>
        <v>347</v>
      </c>
    </row>
    <row r="5139">
      <c r="A5139" s="1" t="str">
        <f t="shared" si="1"/>
        <v>EN P5204 136</v>
      </c>
      <c r="C5139" s="1" t="str">
        <f t="shared" si="2"/>
        <v>PT P5204</v>
      </c>
      <c r="E5139" s="1" t="str">
        <f>IFERROR(__xludf.DUMMYFUNCTION("SPLIT(A:A,"" "",TRUE,TRUE)"),"EN")</f>
        <v>EN</v>
      </c>
      <c r="F5139" s="1" t="str">
        <f>IFERROR(__xludf.DUMMYFUNCTION("""COMPUTED_VALUE"""),"P5204")</f>
        <v>P5204</v>
      </c>
      <c r="G5139" s="1">
        <f>IFERROR(__xludf.DUMMYFUNCTION("""COMPUTED_VALUE"""),136.0)</f>
        <v>136</v>
      </c>
    </row>
    <row r="5140">
      <c r="A5140" s="1" t="str">
        <f t="shared" si="1"/>
        <v>EN P4523 374</v>
      </c>
      <c r="C5140" s="1" t="str">
        <f t="shared" si="2"/>
        <v>PT P4523</v>
      </c>
      <c r="E5140" s="1" t="str">
        <f>IFERROR(__xludf.DUMMYFUNCTION("SPLIT(A:A,"" "",TRUE,TRUE)"),"EN")</f>
        <v>EN</v>
      </c>
      <c r="F5140" s="1" t="str">
        <f>IFERROR(__xludf.DUMMYFUNCTION("""COMPUTED_VALUE"""),"P4523")</f>
        <v>P4523</v>
      </c>
      <c r="G5140" s="1">
        <f>IFERROR(__xludf.DUMMYFUNCTION("""COMPUTED_VALUE"""),374.0)</f>
        <v>374</v>
      </c>
    </row>
    <row r="5141">
      <c r="A5141" s="1" t="str">
        <f t="shared" si="1"/>
        <v>EN P4754 88</v>
      </c>
      <c r="C5141" s="1" t="str">
        <f t="shared" si="2"/>
        <v>PT P4754</v>
      </c>
      <c r="E5141" s="1" t="str">
        <f>IFERROR(__xludf.DUMMYFUNCTION("SPLIT(A:A,"" "",TRUE,TRUE)"),"EN")</f>
        <v>EN</v>
      </c>
      <c r="F5141" s="1" t="str">
        <f>IFERROR(__xludf.DUMMYFUNCTION("""COMPUTED_VALUE"""),"P4754")</f>
        <v>P4754</v>
      </c>
      <c r="G5141" s="1">
        <f>IFERROR(__xludf.DUMMYFUNCTION("""COMPUTED_VALUE"""),88.0)</f>
        <v>88</v>
      </c>
    </row>
    <row r="5142">
      <c r="A5142" s="1" t="str">
        <f t="shared" si="1"/>
        <v>EN P881 68</v>
      </c>
      <c r="C5142" s="1" t="str">
        <f t="shared" si="2"/>
        <v>PT P881</v>
      </c>
      <c r="E5142" s="1" t="str">
        <f>IFERROR(__xludf.DUMMYFUNCTION("SPLIT(A:A,"" "",TRUE,TRUE)"),"EN")</f>
        <v>EN</v>
      </c>
      <c r="F5142" s="1" t="str">
        <f>IFERROR(__xludf.DUMMYFUNCTION("""COMPUTED_VALUE"""),"P881")</f>
        <v>P881</v>
      </c>
      <c r="G5142" s="1">
        <f>IFERROR(__xludf.DUMMYFUNCTION("""COMPUTED_VALUE"""),68.0)</f>
        <v>68</v>
      </c>
    </row>
    <row r="5143">
      <c r="A5143" s="1" t="str">
        <f t="shared" si="1"/>
        <v>EN P1863 256</v>
      </c>
      <c r="C5143" s="1" t="str">
        <f t="shared" si="2"/>
        <v>PT P1863</v>
      </c>
      <c r="E5143" s="1" t="str">
        <f>IFERROR(__xludf.DUMMYFUNCTION("SPLIT(A:A,"" "",TRUE,TRUE)"),"EN")</f>
        <v>EN</v>
      </c>
      <c r="F5143" s="1" t="str">
        <f>IFERROR(__xludf.DUMMYFUNCTION("""COMPUTED_VALUE"""),"P1863")</f>
        <v>P1863</v>
      </c>
      <c r="G5143" s="1">
        <f>IFERROR(__xludf.DUMMYFUNCTION("""COMPUTED_VALUE"""),256.0)</f>
        <v>256</v>
      </c>
    </row>
    <row r="5144">
      <c r="A5144" s="1" t="str">
        <f t="shared" si="1"/>
        <v>EN P1433 143</v>
      </c>
      <c r="C5144" s="1" t="str">
        <f t="shared" si="2"/>
        <v>PT P1433</v>
      </c>
      <c r="E5144" s="1" t="str">
        <f>IFERROR(__xludf.DUMMYFUNCTION("SPLIT(A:A,"" "",TRUE,TRUE)"),"EN")</f>
        <v>EN</v>
      </c>
      <c r="F5144" s="1" t="str">
        <f>IFERROR(__xludf.DUMMYFUNCTION("""COMPUTED_VALUE"""),"P1433")</f>
        <v>P1433</v>
      </c>
      <c r="G5144" s="1">
        <f>IFERROR(__xludf.DUMMYFUNCTION("""COMPUTED_VALUE"""),143.0)</f>
        <v>143</v>
      </c>
    </row>
    <row r="5145">
      <c r="A5145" s="1" t="str">
        <f t="shared" si="1"/>
        <v>EN P5300 18</v>
      </c>
      <c r="C5145" s="1" t="str">
        <f t="shared" si="2"/>
        <v>PT P5300</v>
      </c>
      <c r="E5145" s="1" t="str">
        <f>IFERROR(__xludf.DUMMYFUNCTION("SPLIT(A:A,"" "",TRUE,TRUE)"),"EN")</f>
        <v>EN</v>
      </c>
      <c r="F5145" s="1" t="str">
        <f>IFERROR(__xludf.DUMMYFUNCTION("""COMPUTED_VALUE"""),"P5300")</f>
        <v>P5300</v>
      </c>
      <c r="G5145" s="1">
        <f>IFERROR(__xludf.DUMMYFUNCTION("""COMPUTED_VALUE"""),18.0)</f>
        <v>18</v>
      </c>
    </row>
    <row r="5146">
      <c r="A5146" s="1" t="str">
        <f t="shared" si="1"/>
        <v>EN P1041 231</v>
      </c>
      <c r="C5146" s="1" t="str">
        <f t="shared" si="2"/>
        <v>PT P1041</v>
      </c>
      <c r="E5146" s="1" t="str">
        <f>IFERROR(__xludf.DUMMYFUNCTION("SPLIT(A:A,"" "",TRUE,TRUE)"),"EN")</f>
        <v>EN</v>
      </c>
      <c r="F5146" s="1" t="str">
        <f>IFERROR(__xludf.DUMMYFUNCTION("""COMPUTED_VALUE"""),"P1041")</f>
        <v>P1041</v>
      </c>
      <c r="G5146" s="1">
        <f>IFERROR(__xludf.DUMMYFUNCTION("""COMPUTED_VALUE"""),231.0)</f>
        <v>231</v>
      </c>
    </row>
    <row r="5147">
      <c r="A5147" s="1" t="str">
        <f t="shared" si="1"/>
        <v>EN P5509 154</v>
      </c>
      <c r="C5147" s="1" t="str">
        <f t="shared" si="2"/>
        <v>PT P5509</v>
      </c>
      <c r="E5147" s="1" t="str">
        <f>IFERROR(__xludf.DUMMYFUNCTION("SPLIT(A:A,"" "",TRUE,TRUE)"),"EN")</f>
        <v>EN</v>
      </c>
      <c r="F5147" s="1" t="str">
        <f>IFERROR(__xludf.DUMMYFUNCTION("""COMPUTED_VALUE"""),"P5509")</f>
        <v>P5509</v>
      </c>
      <c r="G5147" s="1">
        <f>IFERROR(__xludf.DUMMYFUNCTION("""COMPUTED_VALUE"""),154.0)</f>
        <v>154</v>
      </c>
    </row>
    <row r="5148">
      <c r="A5148" s="1" t="str">
        <f t="shared" si="1"/>
        <v>EN P1230 147</v>
      </c>
      <c r="C5148" s="1" t="str">
        <f t="shared" si="2"/>
        <v>PT P1230</v>
      </c>
      <c r="E5148" s="1" t="str">
        <f>IFERROR(__xludf.DUMMYFUNCTION("SPLIT(A:A,"" "",TRUE,TRUE)"),"EN")</f>
        <v>EN</v>
      </c>
      <c r="F5148" s="1" t="str">
        <f>IFERROR(__xludf.DUMMYFUNCTION("""COMPUTED_VALUE"""),"P1230")</f>
        <v>P1230</v>
      </c>
      <c r="G5148" s="1">
        <f>IFERROR(__xludf.DUMMYFUNCTION("""COMPUTED_VALUE"""),147.0)</f>
        <v>147</v>
      </c>
    </row>
    <row r="5149">
      <c r="A5149" s="1" t="str">
        <f t="shared" si="1"/>
        <v>EN P1204 151</v>
      </c>
      <c r="C5149" s="1" t="str">
        <f t="shared" si="2"/>
        <v>PT P1204</v>
      </c>
      <c r="E5149" s="1" t="str">
        <f>IFERROR(__xludf.DUMMYFUNCTION("SPLIT(A:A,"" "",TRUE,TRUE)"),"EN")</f>
        <v>EN</v>
      </c>
      <c r="F5149" s="1" t="str">
        <f>IFERROR(__xludf.DUMMYFUNCTION("""COMPUTED_VALUE"""),"P1204")</f>
        <v>P1204</v>
      </c>
      <c r="G5149" s="1">
        <f>IFERROR(__xludf.DUMMYFUNCTION("""COMPUTED_VALUE"""),151.0)</f>
        <v>151</v>
      </c>
    </row>
    <row r="5150">
      <c r="A5150" s="1" t="str">
        <f t="shared" si="1"/>
        <v>EN P2618 19</v>
      </c>
      <c r="C5150" s="1" t="str">
        <f t="shared" si="2"/>
        <v>PT P2618</v>
      </c>
      <c r="E5150" s="1" t="str">
        <f>IFERROR(__xludf.DUMMYFUNCTION("SPLIT(A:A,"" "",TRUE,TRUE)"),"EN")</f>
        <v>EN</v>
      </c>
      <c r="F5150" s="1" t="str">
        <f>IFERROR(__xludf.DUMMYFUNCTION("""COMPUTED_VALUE"""),"P2618")</f>
        <v>P2618</v>
      </c>
      <c r="G5150" s="1">
        <f>IFERROR(__xludf.DUMMYFUNCTION("""COMPUTED_VALUE"""),19.0)</f>
        <v>19</v>
      </c>
    </row>
    <row r="5151">
      <c r="A5151" s="1" t="str">
        <f t="shared" si="1"/>
        <v>EN P3170 181</v>
      </c>
      <c r="C5151" s="1" t="str">
        <f t="shared" si="2"/>
        <v>PT P3170</v>
      </c>
      <c r="E5151" s="1" t="str">
        <f>IFERROR(__xludf.DUMMYFUNCTION("SPLIT(A:A,"" "",TRUE,TRUE)"),"EN")</f>
        <v>EN</v>
      </c>
      <c r="F5151" s="1" t="str">
        <f>IFERROR(__xludf.DUMMYFUNCTION("""COMPUTED_VALUE"""),"P3170")</f>
        <v>P3170</v>
      </c>
      <c r="G5151" s="1">
        <f>IFERROR(__xludf.DUMMYFUNCTION("""COMPUTED_VALUE"""),181.0)</f>
        <v>181</v>
      </c>
    </row>
    <row r="5152">
      <c r="A5152" s="1" t="str">
        <f t="shared" si="1"/>
        <v>EN P1331 196</v>
      </c>
      <c r="C5152" s="1" t="str">
        <f t="shared" si="2"/>
        <v>PT P1331</v>
      </c>
      <c r="E5152" s="1" t="str">
        <f>IFERROR(__xludf.DUMMYFUNCTION("SPLIT(A:A,"" "",TRUE,TRUE)"),"EN")</f>
        <v>EN</v>
      </c>
      <c r="F5152" s="1" t="str">
        <f>IFERROR(__xludf.DUMMYFUNCTION("""COMPUTED_VALUE"""),"P1331")</f>
        <v>P1331</v>
      </c>
      <c r="G5152" s="1">
        <f>IFERROR(__xludf.DUMMYFUNCTION("""COMPUTED_VALUE"""),196.0)</f>
        <v>196</v>
      </c>
    </row>
    <row r="5153">
      <c r="A5153" s="1" t="str">
        <f t="shared" si="1"/>
        <v>EN P4848 71</v>
      </c>
      <c r="C5153" s="1" t="str">
        <f t="shared" si="2"/>
        <v>PT P4848</v>
      </c>
      <c r="E5153" s="1" t="str">
        <f>IFERROR(__xludf.DUMMYFUNCTION("SPLIT(A:A,"" "",TRUE,TRUE)"),"EN")</f>
        <v>EN</v>
      </c>
      <c r="F5153" s="1" t="str">
        <f>IFERROR(__xludf.DUMMYFUNCTION("""COMPUTED_VALUE"""),"P4848")</f>
        <v>P4848</v>
      </c>
      <c r="G5153" s="1">
        <f>IFERROR(__xludf.DUMMYFUNCTION("""COMPUTED_VALUE"""),71.0)</f>
        <v>71</v>
      </c>
    </row>
    <row r="5154">
      <c r="A5154" s="1" t="str">
        <f t="shared" si="1"/>
        <v>EN P2903 104</v>
      </c>
      <c r="C5154" s="1" t="str">
        <f t="shared" si="2"/>
        <v>PT P2903</v>
      </c>
      <c r="E5154" s="1" t="str">
        <f>IFERROR(__xludf.DUMMYFUNCTION("SPLIT(A:A,"" "",TRUE,TRUE)"),"EN")</f>
        <v>EN</v>
      </c>
      <c r="F5154" s="1" t="str">
        <f>IFERROR(__xludf.DUMMYFUNCTION("""COMPUTED_VALUE"""),"P2903")</f>
        <v>P2903</v>
      </c>
      <c r="G5154" s="1">
        <f>IFERROR(__xludf.DUMMYFUNCTION("""COMPUTED_VALUE"""),104.0)</f>
        <v>104</v>
      </c>
    </row>
    <row r="5155">
      <c r="A5155" s="1" t="str">
        <f t="shared" si="1"/>
        <v>EN P3292 37</v>
      </c>
      <c r="C5155" s="1" t="str">
        <f t="shared" si="2"/>
        <v>PT P3292</v>
      </c>
      <c r="E5155" s="1" t="str">
        <f>IFERROR(__xludf.DUMMYFUNCTION("SPLIT(A:A,"" "",TRUE,TRUE)"),"EN")</f>
        <v>EN</v>
      </c>
      <c r="F5155" s="1" t="str">
        <f>IFERROR(__xludf.DUMMYFUNCTION("""COMPUTED_VALUE"""),"P3292")</f>
        <v>P3292</v>
      </c>
      <c r="G5155" s="1">
        <f>IFERROR(__xludf.DUMMYFUNCTION("""COMPUTED_VALUE"""),37.0)</f>
        <v>37</v>
      </c>
    </row>
    <row r="5156">
      <c r="A5156" s="1" t="str">
        <f t="shared" si="1"/>
        <v>EN P2295 67</v>
      </c>
      <c r="C5156" s="1" t="str">
        <f t="shared" si="2"/>
        <v>PT P2295</v>
      </c>
      <c r="E5156" s="1" t="str">
        <f>IFERROR(__xludf.DUMMYFUNCTION("SPLIT(A:A,"" "",TRUE,TRUE)"),"EN")</f>
        <v>EN</v>
      </c>
      <c r="F5156" s="1" t="str">
        <f>IFERROR(__xludf.DUMMYFUNCTION("""COMPUTED_VALUE"""),"P2295")</f>
        <v>P2295</v>
      </c>
      <c r="G5156" s="1">
        <f>IFERROR(__xludf.DUMMYFUNCTION("""COMPUTED_VALUE"""),67.0)</f>
        <v>67</v>
      </c>
    </row>
    <row r="5157">
      <c r="A5157" s="1" t="str">
        <f t="shared" si="1"/>
        <v>EN P3847 96</v>
      </c>
      <c r="C5157" s="1" t="str">
        <f t="shared" si="2"/>
        <v>PT P3847</v>
      </c>
      <c r="E5157" s="1" t="str">
        <f>IFERROR(__xludf.DUMMYFUNCTION("SPLIT(A:A,"" "",TRUE,TRUE)"),"EN")</f>
        <v>EN</v>
      </c>
      <c r="F5157" s="1" t="str">
        <f>IFERROR(__xludf.DUMMYFUNCTION("""COMPUTED_VALUE"""),"P3847")</f>
        <v>P3847</v>
      </c>
      <c r="G5157" s="1">
        <f>IFERROR(__xludf.DUMMYFUNCTION("""COMPUTED_VALUE"""),96.0)</f>
        <v>96</v>
      </c>
    </row>
    <row r="5158">
      <c r="A5158" s="1" t="str">
        <f t="shared" si="1"/>
        <v>EN P4484 3</v>
      </c>
      <c r="C5158" s="1" t="str">
        <f t="shared" si="2"/>
        <v>PT P4484</v>
      </c>
      <c r="E5158" s="1" t="str">
        <f>IFERROR(__xludf.DUMMYFUNCTION("SPLIT(A:A,"" "",TRUE,TRUE)"),"EN")</f>
        <v>EN</v>
      </c>
      <c r="F5158" s="1" t="str">
        <f>IFERROR(__xludf.DUMMYFUNCTION("""COMPUTED_VALUE"""),"P4484")</f>
        <v>P4484</v>
      </c>
      <c r="G5158" s="1">
        <f>IFERROR(__xludf.DUMMYFUNCTION("""COMPUTED_VALUE"""),3.0)</f>
        <v>3</v>
      </c>
    </row>
    <row r="5159">
      <c r="A5159" s="1" t="str">
        <f t="shared" si="1"/>
        <v>EN P3284 1</v>
      </c>
      <c r="C5159" s="1" t="str">
        <f t="shared" si="2"/>
        <v>PT P3284</v>
      </c>
      <c r="E5159" s="1" t="str">
        <f>IFERROR(__xludf.DUMMYFUNCTION("SPLIT(A:A,"" "",TRUE,TRUE)"),"EN")</f>
        <v>EN</v>
      </c>
      <c r="F5159" s="1" t="str">
        <f>IFERROR(__xludf.DUMMYFUNCTION("""COMPUTED_VALUE"""),"P3284")</f>
        <v>P3284</v>
      </c>
      <c r="G5159" s="1">
        <f>IFERROR(__xludf.DUMMYFUNCTION("""COMPUTED_VALUE"""),1.0)</f>
        <v>1</v>
      </c>
    </row>
    <row r="5160">
      <c r="A5160" s="1" t="str">
        <f t="shared" si="1"/>
        <v>EN P2573 151</v>
      </c>
      <c r="C5160" s="1" t="str">
        <f t="shared" si="2"/>
        <v>PT P2573</v>
      </c>
      <c r="E5160" s="1" t="str">
        <f>IFERROR(__xludf.DUMMYFUNCTION("SPLIT(A:A,"" "",TRUE,TRUE)"),"EN")</f>
        <v>EN</v>
      </c>
      <c r="F5160" s="1" t="str">
        <f>IFERROR(__xludf.DUMMYFUNCTION("""COMPUTED_VALUE"""),"P2573")</f>
        <v>P2573</v>
      </c>
      <c r="G5160" s="1">
        <f>IFERROR(__xludf.DUMMYFUNCTION("""COMPUTED_VALUE"""),151.0)</f>
        <v>151</v>
      </c>
    </row>
    <row r="5161">
      <c r="A5161" s="1" t="str">
        <f t="shared" si="1"/>
        <v>EN P3229 62</v>
      </c>
      <c r="C5161" s="1" t="str">
        <f t="shared" si="2"/>
        <v>PT P3229</v>
      </c>
      <c r="E5161" s="1" t="str">
        <f>IFERROR(__xludf.DUMMYFUNCTION("SPLIT(A:A,"" "",TRUE,TRUE)"),"EN")</f>
        <v>EN</v>
      </c>
      <c r="F5161" s="1" t="str">
        <f>IFERROR(__xludf.DUMMYFUNCTION("""COMPUTED_VALUE"""),"P3229")</f>
        <v>P3229</v>
      </c>
      <c r="G5161" s="1">
        <f>IFERROR(__xludf.DUMMYFUNCTION("""COMPUTED_VALUE"""),62.0)</f>
        <v>62</v>
      </c>
    </row>
    <row r="5162">
      <c r="A5162" s="1" t="str">
        <f t="shared" si="1"/>
        <v>EN P1579 137</v>
      </c>
      <c r="C5162" s="1" t="str">
        <f t="shared" si="2"/>
        <v>PT P1579</v>
      </c>
      <c r="E5162" s="1" t="str">
        <f>IFERROR(__xludf.DUMMYFUNCTION("SPLIT(A:A,"" "",TRUE,TRUE)"),"EN")</f>
        <v>EN</v>
      </c>
      <c r="F5162" s="1" t="str">
        <f>IFERROR(__xludf.DUMMYFUNCTION("""COMPUTED_VALUE"""),"P1579")</f>
        <v>P1579</v>
      </c>
      <c r="G5162" s="1">
        <f>IFERROR(__xludf.DUMMYFUNCTION("""COMPUTED_VALUE"""),137.0)</f>
        <v>137</v>
      </c>
    </row>
    <row r="5163">
      <c r="A5163" s="1" t="str">
        <f t="shared" si="1"/>
        <v>EN P2523 203</v>
      </c>
      <c r="C5163" s="1" t="str">
        <f t="shared" si="2"/>
        <v>PT P2523</v>
      </c>
      <c r="E5163" s="1" t="str">
        <f>IFERROR(__xludf.DUMMYFUNCTION("SPLIT(A:A,"" "",TRUE,TRUE)"),"EN")</f>
        <v>EN</v>
      </c>
      <c r="F5163" s="1" t="str">
        <f>IFERROR(__xludf.DUMMYFUNCTION("""COMPUTED_VALUE"""),"P2523")</f>
        <v>P2523</v>
      </c>
      <c r="G5163" s="1">
        <f>IFERROR(__xludf.DUMMYFUNCTION("""COMPUTED_VALUE"""),203.0)</f>
        <v>203</v>
      </c>
    </row>
    <row r="5164">
      <c r="A5164" s="1" t="str">
        <f t="shared" si="1"/>
        <v>EN P3931 349</v>
      </c>
      <c r="C5164" s="1" t="str">
        <f t="shared" si="2"/>
        <v>PT P3931</v>
      </c>
      <c r="E5164" s="1" t="str">
        <f>IFERROR(__xludf.DUMMYFUNCTION("SPLIT(A:A,"" "",TRUE,TRUE)"),"EN")</f>
        <v>EN</v>
      </c>
      <c r="F5164" s="1" t="str">
        <f>IFERROR(__xludf.DUMMYFUNCTION("""COMPUTED_VALUE"""),"P3931")</f>
        <v>P3931</v>
      </c>
      <c r="G5164" s="1">
        <f>IFERROR(__xludf.DUMMYFUNCTION("""COMPUTED_VALUE"""),349.0)</f>
        <v>349</v>
      </c>
    </row>
    <row r="5165">
      <c r="A5165" s="1" t="str">
        <f t="shared" si="1"/>
        <v>EN P1618 338</v>
      </c>
      <c r="C5165" s="1" t="str">
        <f t="shared" si="2"/>
        <v>PT P1618</v>
      </c>
      <c r="E5165" s="1" t="str">
        <f>IFERROR(__xludf.DUMMYFUNCTION("SPLIT(A:A,"" "",TRUE,TRUE)"),"EN")</f>
        <v>EN</v>
      </c>
      <c r="F5165" s="1" t="str">
        <f>IFERROR(__xludf.DUMMYFUNCTION("""COMPUTED_VALUE"""),"P1618")</f>
        <v>P1618</v>
      </c>
      <c r="G5165" s="1">
        <f>IFERROR(__xludf.DUMMYFUNCTION("""COMPUTED_VALUE"""),338.0)</f>
        <v>338</v>
      </c>
    </row>
    <row r="5166">
      <c r="A5166" s="1" t="str">
        <f t="shared" si="1"/>
        <v>EN P5266 337</v>
      </c>
      <c r="C5166" s="1" t="str">
        <f t="shared" si="2"/>
        <v>PT P5266</v>
      </c>
      <c r="E5166" s="1" t="str">
        <f>IFERROR(__xludf.DUMMYFUNCTION("SPLIT(A:A,"" "",TRUE,TRUE)"),"EN")</f>
        <v>EN</v>
      </c>
      <c r="F5166" s="1" t="str">
        <f>IFERROR(__xludf.DUMMYFUNCTION("""COMPUTED_VALUE"""),"P5266")</f>
        <v>P5266</v>
      </c>
      <c r="G5166" s="1">
        <f>IFERROR(__xludf.DUMMYFUNCTION("""COMPUTED_VALUE"""),337.0)</f>
        <v>337</v>
      </c>
    </row>
    <row r="5167">
      <c r="A5167" s="1" t="str">
        <f t="shared" si="1"/>
        <v>EN P270 149</v>
      </c>
      <c r="C5167" s="1" t="str">
        <f t="shared" si="2"/>
        <v>PT P270</v>
      </c>
      <c r="E5167" s="1" t="str">
        <f>IFERROR(__xludf.DUMMYFUNCTION("SPLIT(A:A,"" "",TRUE,TRUE)"),"EN")</f>
        <v>EN</v>
      </c>
      <c r="F5167" s="1" t="str">
        <f>IFERROR(__xludf.DUMMYFUNCTION("""COMPUTED_VALUE"""),"P270")</f>
        <v>P270</v>
      </c>
      <c r="G5167" s="1">
        <f>IFERROR(__xludf.DUMMYFUNCTION("""COMPUTED_VALUE"""),149.0)</f>
        <v>149</v>
      </c>
    </row>
    <row r="5168">
      <c r="A5168" s="1" t="str">
        <f t="shared" si="1"/>
        <v>EN P397 278</v>
      </c>
      <c r="C5168" s="1" t="str">
        <f t="shared" si="2"/>
        <v>PT P397</v>
      </c>
      <c r="E5168" s="1" t="str">
        <f>IFERROR(__xludf.DUMMYFUNCTION("SPLIT(A:A,"" "",TRUE,TRUE)"),"EN")</f>
        <v>EN</v>
      </c>
      <c r="F5168" s="1" t="str">
        <f>IFERROR(__xludf.DUMMYFUNCTION("""COMPUTED_VALUE"""),"P397")</f>
        <v>P397</v>
      </c>
      <c r="G5168" s="1">
        <f>IFERROR(__xludf.DUMMYFUNCTION("""COMPUTED_VALUE"""),278.0)</f>
        <v>278</v>
      </c>
    </row>
    <row r="5169">
      <c r="A5169" s="1" t="str">
        <f t="shared" si="1"/>
        <v>EN P3639 134</v>
      </c>
      <c r="C5169" s="1" t="str">
        <f t="shared" si="2"/>
        <v>PT P3639</v>
      </c>
      <c r="E5169" s="1" t="str">
        <f>IFERROR(__xludf.DUMMYFUNCTION("SPLIT(A:A,"" "",TRUE,TRUE)"),"EN")</f>
        <v>EN</v>
      </c>
      <c r="F5169" s="1" t="str">
        <f>IFERROR(__xludf.DUMMYFUNCTION("""COMPUTED_VALUE"""),"P3639")</f>
        <v>P3639</v>
      </c>
      <c r="G5169" s="1">
        <f>IFERROR(__xludf.DUMMYFUNCTION("""COMPUTED_VALUE"""),134.0)</f>
        <v>134</v>
      </c>
    </row>
    <row r="5170">
      <c r="A5170" s="1" t="str">
        <f t="shared" si="1"/>
        <v>EN P3226 308</v>
      </c>
      <c r="C5170" s="1" t="str">
        <f t="shared" si="2"/>
        <v>PT P3226</v>
      </c>
      <c r="E5170" s="1" t="str">
        <f>IFERROR(__xludf.DUMMYFUNCTION("SPLIT(A:A,"" "",TRUE,TRUE)"),"EN")</f>
        <v>EN</v>
      </c>
      <c r="F5170" s="1" t="str">
        <f>IFERROR(__xludf.DUMMYFUNCTION("""COMPUTED_VALUE"""),"P3226")</f>
        <v>P3226</v>
      </c>
      <c r="G5170" s="1">
        <f>IFERROR(__xludf.DUMMYFUNCTION("""COMPUTED_VALUE"""),308.0)</f>
        <v>308</v>
      </c>
    </row>
    <row r="5171">
      <c r="A5171" s="1" t="str">
        <f t="shared" si="1"/>
        <v>EN P3474 394</v>
      </c>
      <c r="C5171" s="1" t="str">
        <f t="shared" si="2"/>
        <v>PT P3474</v>
      </c>
      <c r="E5171" s="1" t="str">
        <f>IFERROR(__xludf.DUMMYFUNCTION("SPLIT(A:A,"" "",TRUE,TRUE)"),"EN")</f>
        <v>EN</v>
      </c>
      <c r="F5171" s="1" t="str">
        <f>IFERROR(__xludf.DUMMYFUNCTION("""COMPUTED_VALUE"""),"P3474")</f>
        <v>P3474</v>
      </c>
      <c r="G5171" s="1">
        <f>IFERROR(__xludf.DUMMYFUNCTION("""COMPUTED_VALUE"""),394.0)</f>
        <v>394</v>
      </c>
    </row>
    <row r="5172">
      <c r="A5172" s="1" t="str">
        <f t="shared" si="1"/>
        <v>EN P3062 271</v>
      </c>
      <c r="C5172" s="1" t="str">
        <f t="shared" si="2"/>
        <v>PT P3062</v>
      </c>
      <c r="E5172" s="1" t="str">
        <f>IFERROR(__xludf.DUMMYFUNCTION("SPLIT(A:A,"" "",TRUE,TRUE)"),"EN")</f>
        <v>EN</v>
      </c>
      <c r="F5172" s="1" t="str">
        <f>IFERROR(__xludf.DUMMYFUNCTION("""COMPUTED_VALUE"""),"P3062")</f>
        <v>P3062</v>
      </c>
      <c r="G5172" s="1">
        <f>IFERROR(__xludf.DUMMYFUNCTION("""COMPUTED_VALUE"""),271.0)</f>
        <v>271</v>
      </c>
    </row>
    <row r="5173">
      <c r="A5173" s="1" t="str">
        <f t="shared" si="1"/>
        <v>EN P4228 244</v>
      </c>
      <c r="C5173" s="1" t="str">
        <f t="shared" si="2"/>
        <v>PT P4228</v>
      </c>
      <c r="E5173" s="1" t="str">
        <f>IFERROR(__xludf.DUMMYFUNCTION("SPLIT(A:A,"" "",TRUE,TRUE)"),"EN")</f>
        <v>EN</v>
      </c>
      <c r="F5173" s="1" t="str">
        <f>IFERROR(__xludf.DUMMYFUNCTION("""COMPUTED_VALUE"""),"P4228")</f>
        <v>P4228</v>
      </c>
      <c r="G5173" s="1">
        <f>IFERROR(__xludf.DUMMYFUNCTION("""COMPUTED_VALUE"""),244.0)</f>
        <v>244</v>
      </c>
    </row>
    <row r="5174">
      <c r="A5174" s="1" t="str">
        <f t="shared" si="1"/>
        <v>EN P3060 399</v>
      </c>
      <c r="C5174" s="1" t="str">
        <f t="shared" si="2"/>
        <v>PT P3060</v>
      </c>
      <c r="E5174" s="1" t="str">
        <f>IFERROR(__xludf.DUMMYFUNCTION("SPLIT(A:A,"" "",TRUE,TRUE)"),"EN")</f>
        <v>EN</v>
      </c>
      <c r="F5174" s="1" t="str">
        <f>IFERROR(__xludf.DUMMYFUNCTION("""COMPUTED_VALUE"""),"P3060")</f>
        <v>P3060</v>
      </c>
      <c r="G5174" s="1">
        <f>IFERROR(__xludf.DUMMYFUNCTION("""COMPUTED_VALUE"""),399.0)</f>
        <v>399</v>
      </c>
    </row>
    <row r="5175">
      <c r="A5175" s="1" t="str">
        <f t="shared" si="1"/>
        <v>EN P4913 371</v>
      </c>
      <c r="C5175" s="1" t="str">
        <f t="shared" si="2"/>
        <v>PT P4913</v>
      </c>
      <c r="E5175" s="1" t="str">
        <f>IFERROR(__xludf.DUMMYFUNCTION("SPLIT(A:A,"" "",TRUE,TRUE)"),"EN")</f>
        <v>EN</v>
      </c>
      <c r="F5175" s="1" t="str">
        <f>IFERROR(__xludf.DUMMYFUNCTION("""COMPUTED_VALUE"""),"P4913")</f>
        <v>P4913</v>
      </c>
      <c r="G5175" s="1">
        <f>IFERROR(__xludf.DUMMYFUNCTION("""COMPUTED_VALUE"""),371.0)</f>
        <v>371</v>
      </c>
    </row>
    <row r="5176">
      <c r="A5176" s="1" t="str">
        <f t="shared" si="1"/>
        <v>EN P4564 44</v>
      </c>
      <c r="C5176" s="1" t="str">
        <f t="shared" si="2"/>
        <v>PT P4564</v>
      </c>
      <c r="E5176" s="1" t="str">
        <f>IFERROR(__xludf.DUMMYFUNCTION("SPLIT(A:A,"" "",TRUE,TRUE)"),"EN")</f>
        <v>EN</v>
      </c>
      <c r="F5176" s="1" t="str">
        <f>IFERROR(__xludf.DUMMYFUNCTION("""COMPUTED_VALUE"""),"P4564")</f>
        <v>P4564</v>
      </c>
      <c r="G5176" s="1">
        <f>IFERROR(__xludf.DUMMYFUNCTION("""COMPUTED_VALUE"""),44.0)</f>
        <v>44</v>
      </c>
    </row>
    <row r="5177">
      <c r="A5177" s="1" t="str">
        <f t="shared" si="1"/>
        <v>EN P2087 284</v>
      </c>
      <c r="C5177" s="1" t="str">
        <f t="shared" si="2"/>
        <v>PT P2087</v>
      </c>
      <c r="E5177" s="1" t="str">
        <f>IFERROR(__xludf.DUMMYFUNCTION("SPLIT(A:A,"" "",TRUE,TRUE)"),"EN")</f>
        <v>EN</v>
      </c>
      <c r="F5177" s="1" t="str">
        <f>IFERROR(__xludf.DUMMYFUNCTION("""COMPUTED_VALUE"""),"P2087")</f>
        <v>P2087</v>
      </c>
      <c r="G5177" s="1">
        <f>IFERROR(__xludf.DUMMYFUNCTION("""COMPUTED_VALUE"""),284.0)</f>
        <v>284</v>
      </c>
    </row>
    <row r="5178">
      <c r="A5178" s="1" t="str">
        <f t="shared" si="1"/>
        <v>EN P3779 373</v>
      </c>
      <c r="C5178" s="1" t="str">
        <f t="shared" si="2"/>
        <v>PT P3779</v>
      </c>
      <c r="E5178" s="1" t="str">
        <f>IFERROR(__xludf.DUMMYFUNCTION("SPLIT(A:A,"" "",TRUE,TRUE)"),"EN")</f>
        <v>EN</v>
      </c>
      <c r="F5178" s="1" t="str">
        <f>IFERROR(__xludf.DUMMYFUNCTION("""COMPUTED_VALUE"""),"P3779")</f>
        <v>P3779</v>
      </c>
      <c r="G5178" s="1">
        <f>IFERROR(__xludf.DUMMYFUNCTION("""COMPUTED_VALUE"""),373.0)</f>
        <v>373</v>
      </c>
    </row>
    <row r="5179">
      <c r="A5179" s="1" t="str">
        <f t="shared" si="1"/>
        <v>EN P1630 75</v>
      </c>
      <c r="C5179" s="1" t="str">
        <f t="shared" si="2"/>
        <v>PT P1630</v>
      </c>
      <c r="E5179" s="1" t="str">
        <f>IFERROR(__xludf.DUMMYFUNCTION("SPLIT(A:A,"" "",TRUE,TRUE)"),"EN")</f>
        <v>EN</v>
      </c>
      <c r="F5179" s="1" t="str">
        <f>IFERROR(__xludf.DUMMYFUNCTION("""COMPUTED_VALUE"""),"P1630")</f>
        <v>P1630</v>
      </c>
      <c r="G5179" s="1">
        <f>IFERROR(__xludf.DUMMYFUNCTION("""COMPUTED_VALUE"""),75.0)</f>
        <v>75</v>
      </c>
    </row>
    <row r="5180">
      <c r="A5180" s="1" t="str">
        <f t="shared" si="1"/>
        <v>EN P4607 317</v>
      </c>
      <c r="C5180" s="1" t="str">
        <f t="shared" si="2"/>
        <v>PT P4607</v>
      </c>
      <c r="E5180" s="1" t="str">
        <f>IFERROR(__xludf.DUMMYFUNCTION("SPLIT(A:A,"" "",TRUE,TRUE)"),"EN")</f>
        <v>EN</v>
      </c>
      <c r="F5180" s="1" t="str">
        <f>IFERROR(__xludf.DUMMYFUNCTION("""COMPUTED_VALUE"""),"P4607")</f>
        <v>P4607</v>
      </c>
      <c r="G5180" s="1">
        <f>IFERROR(__xludf.DUMMYFUNCTION("""COMPUTED_VALUE"""),317.0)</f>
        <v>317</v>
      </c>
    </row>
    <row r="5181">
      <c r="A5181" s="1" t="str">
        <f t="shared" si="1"/>
        <v>EN P4982 168</v>
      </c>
      <c r="C5181" s="1" t="str">
        <f t="shared" si="2"/>
        <v>PT P4982</v>
      </c>
      <c r="E5181" s="1" t="str">
        <f>IFERROR(__xludf.DUMMYFUNCTION("SPLIT(A:A,"" "",TRUE,TRUE)"),"EN")</f>
        <v>EN</v>
      </c>
      <c r="F5181" s="1" t="str">
        <f>IFERROR(__xludf.DUMMYFUNCTION("""COMPUTED_VALUE"""),"P4982")</f>
        <v>P4982</v>
      </c>
      <c r="G5181" s="1">
        <f>IFERROR(__xludf.DUMMYFUNCTION("""COMPUTED_VALUE"""),168.0)</f>
        <v>168</v>
      </c>
    </row>
    <row r="5182">
      <c r="A5182" s="1" t="str">
        <f t="shared" si="1"/>
        <v>EN P5554 351</v>
      </c>
      <c r="C5182" s="1" t="str">
        <f t="shared" si="2"/>
        <v>PT P5554</v>
      </c>
      <c r="E5182" s="1" t="str">
        <f>IFERROR(__xludf.DUMMYFUNCTION("SPLIT(A:A,"" "",TRUE,TRUE)"),"EN")</f>
        <v>EN</v>
      </c>
      <c r="F5182" s="1" t="str">
        <f>IFERROR(__xludf.DUMMYFUNCTION("""COMPUTED_VALUE"""),"P5554")</f>
        <v>P5554</v>
      </c>
      <c r="G5182" s="1">
        <f>IFERROR(__xludf.DUMMYFUNCTION("""COMPUTED_VALUE"""),351.0)</f>
        <v>351</v>
      </c>
    </row>
    <row r="5183">
      <c r="A5183" s="1" t="str">
        <f t="shared" si="1"/>
        <v>EN P5142 200</v>
      </c>
      <c r="C5183" s="1" t="str">
        <f t="shared" si="2"/>
        <v>PT P5142</v>
      </c>
      <c r="E5183" s="1" t="str">
        <f>IFERROR(__xludf.DUMMYFUNCTION("SPLIT(A:A,"" "",TRUE,TRUE)"),"EN")</f>
        <v>EN</v>
      </c>
      <c r="F5183" s="1" t="str">
        <f>IFERROR(__xludf.DUMMYFUNCTION("""COMPUTED_VALUE"""),"P5142")</f>
        <v>P5142</v>
      </c>
      <c r="G5183" s="1">
        <f>IFERROR(__xludf.DUMMYFUNCTION("""COMPUTED_VALUE"""),200.0)</f>
        <v>200</v>
      </c>
    </row>
    <row r="5184">
      <c r="A5184" s="1" t="str">
        <f t="shared" si="1"/>
        <v>EN P3335 39</v>
      </c>
      <c r="C5184" s="1" t="str">
        <f t="shared" si="2"/>
        <v>PT P3335</v>
      </c>
      <c r="E5184" s="1" t="str">
        <f>IFERROR(__xludf.DUMMYFUNCTION("SPLIT(A:A,"" "",TRUE,TRUE)"),"EN")</f>
        <v>EN</v>
      </c>
      <c r="F5184" s="1" t="str">
        <f>IFERROR(__xludf.DUMMYFUNCTION("""COMPUTED_VALUE"""),"P3335")</f>
        <v>P3335</v>
      </c>
      <c r="G5184" s="1">
        <f>IFERROR(__xludf.DUMMYFUNCTION("""COMPUTED_VALUE"""),39.0)</f>
        <v>39</v>
      </c>
    </row>
    <row r="5185">
      <c r="A5185" s="1" t="str">
        <f t="shared" si="1"/>
        <v>EN P3094 87</v>
      </c>
      <c r="C5185" s="1" t="str">
        <f t="shared" si="2"/>
        <v>PT P3094</v>
      </c>
      <c r="E5185" s="1" t="str">
        <f>IFERROR(__xludf.DUMMYFUNCTION("SPLIT(A:A,"" "",TRUE,TRUE)"),"EN")</f>
        <v>EN</v>
      </c>
      <c r="F5185" s="1" t="str">
        <f>IFERROR(__xludf.DUMMYFUNCTION("""COMPUTED_VALUE"""),"P3094")</f>
        <v>P3094</v>
      </c>
      <c r="G5185" s="1">
        <f>IFERROR(__xludf.DUMMYFUNCTION("""COMPUTED_VALUE"""),87.0)</f>
        <v>87</v>
      </c>
    </row>
    <row r="5186">
      <c r="A5186" s="1" t="str">
        <f t="shared" si="1"/>
        <v>EN P1304 198</v>
      </c>
      <c r="C5186" s="1" t="str">
        <f t="shared" si="2"/>
        <v>PT P1304</v>
      </c>
      <c r="E5186" s="1" t="str">
        <f>IFERROR(__xludf.DUMMYFUNCTION("SPLIT(A:A,"" "",TRUE,TRUE)"),"EN")</f>
        <v>EN</v>
      </c>
      <c r="F5186" s="1" t="str">
        <f>IFERROR(__xludf.DUMMYFUNCTION("""COMPUTED_VALUE"""),"P1304")</f>
        <v>P1304</v>
      </c>
      <c r="G5186" s="1">
        <f>IFERROR(__xludf.DUMMYFUNCTION("""COMPUTED_VALUE"""),198.0)</f>
        <v>198</v>
      </c>
    </row>
    <row r="5187">
      <c r="A5187" s="1" t="str">
        <f t="shared" si="1"/>
        <v>EN P2364 233</v>
      </c>
      <c r="C5187" s="1" t="str">
        <f t="shared" si="2"/>
        <v>PT P2364</v>
      </c>
      <c r="E5187" s="1" t="str">
        <f>IFERROR(__xludf.DUMMYFUNCTION("SPLIT(A:A,"" "",TRUE,TRUE)"),"EN")</f>
        <v>EN</v>
      </c>
      <c r="F5187" s="1" t="str">
        <f>IFERROR(__xludf.DUMMYFUNCTION("""COMPUTED_VALUE"""),"P2364")</f>
        <v>P2364</v>
      </c>
      <c r="G5187" s="1">
        <f>IFERROR(__xludf.DUMMYFUNCTION("""COMPUTED_VALUE"""),233.0)</f>
        <v>233</v>
      </c>
    </row>
    <row r="5188">
      <c r="A5188" s="1" t="str">
        <f t="shared" si="1"/>
        <v>EN P2906 336</v>
      </c>
      <c r="C5188" s="1" t="str">
        <f t="shared" si="2"/>
        <v>PT P2906</v>
      </c>
      <c r="E5188" s="1" t="str">
        <f>IFERROR(__xludf.DUMMYFUNCTION("SPLIT(A:A,"" "",TRUE,TRUE)"),"EN")</f>
        <v>EN</v>
      </c>
      <c r="F5188" s="1" t="str">
        <f>IFERROR(__xludf.DUMMYFUNCTION("""COMPUTED_VALUE"""),"P2906")</f>
        <v>P2906</v>
      </c>
      <c r="G5188" s="1">
        <f>IFERROR(__xludf.DUMMYFUNCTION("""COMPUTED_VALUE"""),336.0)</f>
        <v>336</v>
      </c>
    </row>
    <row r="5189">
      <c r="A5189" s="1" t="str">
        <f t="shared" si="1"/>
        <v>EN P2131 123</v>
      </c>
      <c r="C5189" s="1" t="str">
        <f t="shared" si="2"/>
        <v>PT P2131</v>
      </c>
      <c r="E5189" s="1" t="str">
        <f>IFERROR(__xludf.DUMMYFUNCTION("SPLIT(A:A,"" "",TRUE,TRUE)"),"EN")</f>
        <v>EN</v>
      </c>
      <c r="F5189" s="1" t="str">
        <f>IFERROR(__xludf.DUMMYFUNCTION("""COMPUTED_VALUE"""),"P2131")</f>
        <v>P2131</v>
      </c>
      <c r="G5189" s="1">
        <f>IFERROR(__xludf.DUMMYFUNCTION("""COMPUTED_VALUE"""),123.0)</f>
        <v>123</v>
      </c>
    </row>
    <row r="5190">
      <c r="A5190" s="1" t="str">
        <f t="shared" si="1"/>
        <v>EN P3214 137</v>
      </c>
      <c r="C5190" s="1" t="str">
        <f t="shared" si="2"/>
        <v>PT P3214</v>
      </c>
      <c r="E5190" s="1" t="str">
        <f>IFERROR(__xludf.DUMMYFUNCTION("SPLIT(A:A,"" "",TRUE,TRUE)"),"EN")</f>
        <v>EN</v>
      </c>
      <c r="F5190" s="1" t="str">
        <f>IFERROR(__xludf.DUMMYFUNCTION("""COMPUTED_VALUE"""),"P3214")</f>
        <v>P3214</v>
      </c>
      <c r="G5190" s="1">
        <f>IFERROR(__xludf.DUMMYFUNCTION("""COMPUTED_VALUE"""),137.0)</f>
        <v>137</v>
      </c>
    </row>
    <row r="5191">
      <c r="A5191" s="1" t="str">
        <f t="shared" si="1"/>
        <v>EN P1721 116</v>
      </c>
      <c r="C5191" s="1" t="str">
        <f t="shared" si="2"/>
        <v>PT P1721</v>
      </c>
      <c r="E5191" s="1" t="str">
        <f>IFERROR(__xludf.DUMMYFUNCTION("SPLIT(A:A,"" "",TRUE,TRUE)"),"EN")</f>
        <v>EN</v>
      </c>
      <c r="F5191" s="1" t="str">
        <f>IFERROR(__xludf.DUMMYFUNCTION("""COMPUTED_VALUE"""),"P1721")</f>
        <v>P1721</v>
      </c>
      <c r="G5191" s="1">
        <f>IFERROR(__xludf.DUMMYFUNCTION("""COMPUTED_VALUE"""),116.0)</f>
        <v>116</v>
      </c>
    </row>
    <row r="5192">
      <c r="A5192" s="1" t="str">
        <f t="shared" si="1"/>
        <v>EN P5098 10</v>
      </c>
      <c r="C5192" s="1" t="str">
        <f t="shared" si="2"/>
        <v>PT P5098</v>
      </c>
      <c r="E5192" s="1" t="str">
        <f>IFERROR(__xludf.DUMMYFUNCTION("SPLIT(A:A,"" "",TRUE,TRUE)"),"EN")</f>
        <v>EN</v>
      </c>
      <c r="F5192" s="1" t="str">
        <f>IFERROR(__xludf.DUMMYFUNCTION("""COMPUTED_VALUE"""),"P5098")</f>
        <v>P5098</v>
      </c>
      <c r="G5192" s="1">
        <f>IFERROR(__xludf.DUMMYFUNCTION("""COMPUTED_VALUE"""),10.0)</f>
        <v>10</v>
      </c>
    </row>
    <row r="5193">
      <c r="A5193" s="1" t="str">
        <f t="shared" si="1"/>
        <v>EN P5431 368</v>
      </c>
      <c r="C5193" s="1" t="str">
        <f t="shared" si="2"/>
        <v>PT P5431</v>
      </c>
      <c r="E5193" s="1" t="str">
        <f>IFERROR(__xludf.DUMMYFUNCTION("SPLIT(A:A,"" "",TRUE,TRUE)"),"EN")</f>
        <v>EN</v>
      </c>
      <c r="F5193" s="1" t="str">
        <f>IFERROR(__xludf.DUMMYFUNCTION("""COMPUTED_VALUE"""),"P5431")</f>
        <v>P5431</v>
      </c>
      <c r="G5193" s="1">
        <f>IFERROR(__xludf.DUMMYFUNCTION("""COMPUTED_VALUE"""),368.0)</f>
        <v>368</v>
      </c>
    </row>
    <row r="5194">
      <c r="A5194" s="1" t="str">
        <f t="shared" si="1"/>
        <v>EN P2764 263</v>
      </c>
      <c r="C5194" s="1" t="str">
        <f t="shared" si="2"/>
        <v>PT P2764</v>
      </c>
      <c r="E5194" s="1" t="str">
        <f>IFERROR(__xludf.DUMMYFUNCTION("SPLIT(A:A,"" "",TRUE,TRUE)"),"EN")</f>
        <v>EN</v>
      </c>
      <c r="F5194" s="1" t="str">
        <f>IFERROR(__xludf.DUMMYFUNCTION("""COMPUTED_VALUE"""),"P2764")</f>
        <v>P2764</v>
      </c>
      <c r="G5194" s="1">
        <f>IFERROR(__xludf.DUMMYFUNCTION("""COMPUTED_VALUE"""),263.0)</f>
        <v>263</v>
      </c>
    </row>
    <row r="5195">
      <c r="A5195" s="1" t="str">
        <f t="shared" si="1"/>
        <v>EN P401 357</v>
      </c>
      <c r="C5195" s="1" t="str">
        <f t="shared" si="2"/>
        <v>PT P401</v>
      </c>
      <c r="E5195" s="1" t="str">
        <f>IFERROR(__xludf.DUMMYFUNCTION("SPLIT(A:A,"" "",TRUE,TRUE)"),"EN")</f>
        <v>EN</v>
      </c>
      <c r="F5195" s="1" t="str">
        <f>IFERROR(__xludf.DUMMYFUNCTION("""COMPUTED_VALUE"""),"P401")</f>
        <v>P401</v>
      </c>
      <c r="G5195" s="1">
        <f>IFERROR(__xludf.DUMMYFUNCTION("""COMPUTED_VALUE"""),357.0)</f>
        <v>357</v>
      </c>
    </row>
    <row r="5196">
      <c r="A5196" s="1" t="str">
        <f t="shared" si="1"/>
        <v>EN P291 312</v>
      </c>
      <c r="C5196" s="1" t="str">
        <f t="shared" si="2"/>
        <v>PT P291</v>
      </c>
      <c r="E5196" s="1" t="str">
        <f>IFERROR(__xludf.DUMMYFUNCTION("SPLIT(A:A,"" "",TRUE,TRUE)"),"EN")</f>
        <v>EN</v>
      </c>
      <c r="F5196" s="1" t="str">
        <f>IFERROR(__xludf.DUMMYFUNCTION("""COMPUTED_VALUE"""),"P291")</f>
        <v>P291</v>
      </c>
      <c r="G5196" s="1">
        <f>IFERROR(__xludf.DUMMYFUNCTION("""COMPUTED_VALUE"""),312.0)</f>
        <v>312</v>
      </c>
    </row>
    <row r="5197">
      <c r="A5197" s="1" t="str">
        <f t="shared" si="1"/>
        <v>EN P3734 92</v>
      </c>
      <c r="C5197" s="1" t="str">
        <f t="shared" si="2"/>
        <v>PT P3734</v>
      </c>
      <c r="E5197" s="1" t="str">
        <f>IFERROR(__xludf.DUMMYFUNCTION("SPLIT(A:A,"" "",TRUE,TRUE)"),"EN")</f>
        <v>EN</v>
      </c>
      <c r="F5197" s="1" t="str">
        <f>IFERROR(__xludf.DUMMYFUNCTION("""COMPUTED_VALUE"""),"P3734")</f>
        <v>P3734</v>
      </c>
      <c r="G5197" s="1">
        <f>IFERROR(__xludf.DUMMYFUNCTION("""COMPUTED_VALUE"""),92.0)</f>
        <v>92</v>
      </c>
    </row>
    <row r="5198">
      <c r="A5198" s="1" t="str">
        <f t="shared" si="1"/>
        <v>EN P4363 334</v>
      </c>
      <c r="C5198" s="1" t="str">
        <f t="shared" si="2"/>
        <v>PT P4363</v>
      </c>
      <c r="E5198" s="1" t="str">
        <f>IFERROR(__xludf.DUMMYFUNCTION("SPLIT(A:A,"" "",TRUE,TRUE)"),"EN")</f>
        <v>EN</v>
      </c>
      <c r="F5198" s="1" t="str">
        <f>IFERROR(__xludf.DUMMYFUNCTION("""COMPUTED_VALUE"""),"P4363")</f>
        <v>P4363</v>
      </c>
      <c r="G5198" s="1">
        <f>IFERROR(__xludf.DUMMYFUNCTION("""COMPUTED_VALUE"""),334.0)</f>
        <v>334</v>
      </c>
    </row>
    <row r="5199">
      <c r="A5199" s="1" t="str">
        <f t="shared" si="1"/>
        <v>EN P4218 10</v>
      </c>
      <c r="C5199" s="1" t="str">
        <f t="shared" si="2"/>
        <v>PT P4218</v>
      </c>
      <c r="E5199" s="1" t="str">
        <f>IFERROR(__xludf.DUMMYFUNCTION("SPLIT(A:A,"" "",TRUE,TRUE)"),"EN")</f>
        <v>EN</v>
      </c>
      <c r="F5199" s="1" t="str">
        <f>IFERROR(__xludf.DUMMYFUNCTION("""COMPUTED_VALUE"""),"P4218")</f>
        <v>P4218</v>
      </c>
      <c r="G5199" s="1">
        <f>IFERROR(__xludf.DUMMYFUNCTION("""COMPUTED_VALUE"""),10.0)</f>
        <v>10</v>
      </c>
    </row>
    <row r="5200">
      <c r="A5200" s="1" t="str">
        <f t="shared" si="1"/>
        <v>EN P4642 21</v>
      </c>
      <c r="C5200" s="1" t="str">
        <f t="shared" si="2"/>
        <v>PT P4642</v>
      </c>
      <c r="E5200" s="1" t="str">
        <f>IFERROR(__xludf.DUMMYFUNCTION("SPLIT(A:A,"" "",TRUE,TRUE)"),"EN")</f>
        <v>EN</v>
      </c>
      <c r="F5200" s="1" t="str">
        <f>IFERROR(__xludf.DUMMYFUNCTION("""COMPUTED_VALUE"""),"P4642")</f>
        <v>P4642</v>
      </c>
      <c r="G5200" s="1">
        <f>IFERROR(__xludf.DUMMYFUNCTION("""COMPUTED_VALUE"""),21.0)</f>
        <v>21</v>
      </c>
    </row>
    <row r="5201">
      <c r="A5201" s="1" t="str">
        <f t="shared" si="1"/>
        <v>EN P2871 206</v>
      </c>
      <c r="C5201" s="1" t="str">
        <f t="shared" si="2"/>
        <v>PT P2871</v>
      </c>
      <c r="E5201" s="1" t="str">
        <f>IFERROR(__xludf.DUMMYFUNCTION("SPLIT(A:A,"" "",TRUE,TRUE)"),"EN")</f>
        <v>EN</v>
      </c>
      <c r="F5201" s="1" t="str">
        <f>IFERROR(__xludf.DUMMYFUNCTION("""COMPUTED_VALUE"""),"P2871")</f>
        <v>P2871</v>
      </c>
      <c r="G5201" s="1">
        <f>IFERROR(__xludf.DUMMYFUNCTION("""COMPUTED_VALUE"""),206.0)</f>
        <v>206</v>
      </c>
    </row>
    <row r="5202">
      <c r="A5202" s="1" t="str">
        <f t="shared" si="1"/>
        <v>EN P4167 121</v>
      </c>
      <c r="C5202" s="1" t="str">
        <f t="shared" si="2"/>
        <v>PT P4167</v>
      </c>
      <c r="E5202" s="1" t="str">
        <f>IFERROR(__xludf.DUMMYFUNCTION("SPLIT(A:A,"" "",TRUE,TRUE)"),"EN")</f>
        <v>EN</v>
      </c>
      <c r="F5202" s="1" t="str">
        <f>IFERROR(__xludf.DUMMYFUNCTION("""COMPUTED_VALUE"""),"P4167")</f>
        <v>P4167</v>
      </c>
      <c r="G5202" s="1">
        <f>IFERROR(__xludf.DUMMYFUNCTION("""COMPUTED_VALUE"""),121.0)</f>
        <v>121</v>
      </c>
    </row>
    <row r="5203">
      <c r="A5203" s="1" t="str">
        <f t="shared" si="1"/>
        <v>EN P5041 16</v>
      </c>
      <c r="C5203" s="1" t="str">
        <f t="shared" si="2"/>
        <v>PT P5041</v>
      </c>
      <c r="E5203" s="1" t="str">
        <f>IFERROR(__xludf.DUMMYFUNCTION("SPLIT(A:A,"" "",TRUE,TRUE)"),"EN")</f>
        <v>EN</v>
      </c>
      <c r="F5203" s="1" t="str">
        <f>IFERROR(__xludf.DUMMYFUNCTION("""COMPUTED_VALUE"""),"P5041")</f>
        <v>P5041</v>
      </c>
      <c r="G5203" s="1">
        <f>IFERROR(__xludf.DUMMYFUNCTION("""COMPUTED_VALUE"""),16.0)</f>
        <v>16</v>
      </c>
    </row>
    <row r="5204">
      <c r="A5204" s="1" t="str">
        <f t="shared" si="1"/>
        <v>EN P5816 351</v>
      </c>
      <c r="C5204" s="1" t="str">
        <f t="shared" si="2"/>
        <v>PT P5816</v>
      </c>
      <c r="E5204" s="1" t="str">
        <f>IFERROR(__xludf.DUMMYFUNCTION("SPLIT(A:A,"" "",TRUE,TRUE)"),"EN")</f>
        <v>EN</v>
      </c>
      <c r="F5204" s="1" t="str">
        <f>IFERROR(__xludf.DUMMYFUNCTION("""COMPUTED_VALUE"""),"P5816")</f>
        <v>P5816</v>
      </c>
      <c r="G5204" s="1">
        <f>IFERROR(__xludf.DUMMYFUNCTION("""COMPUTED_VALUE"""),351.0)</f>
        <v>351</v>
      </c>
    </row>
    <row r="5205">
      <c r="A5205" s="1" t="str">
        <f t="shared" si="1"/>
        <v>EN P1050 184</v>
      </c>
      <c r="C5205" s="1" t="str">
        <f t="shared" si="2"/>
        <v>PT P1050</v>
      </c>
      <c r="E5205" s="1" t="str">
        <f>IFERROR(__xludf.DUMMYFUNCTION("SPLIT(A:A,"" "",TRUE,TRUE)"),"EN")</f>
        <v>EN</v>
      </c>
      <c r="F5205" s="1" t="str">
        <f>IFERROR(__xludf.DUMMYFUNCTION("""COMPUTED_VALUE"""),"P1050")</f>
        <v>P1050</v>
      </c>
      <c r="G5205" s="1">
        <f>IFERROR(__xludf.DUMMYFUNCTION("""COMPUTED_VALUE"""),184.0)</f>
        <v>184</v>
      </c>
    </row>
    <row r="5206">
      <c r="A5206" s="1" t="str">
        <f t="shared" si="1"/>
        <v>EN P3164 277</v>
      </c>
      <c r="C5206" s="1" t="str">
        <f t="shared" si="2"/>
        <v>PT P3164</v>
      </c>
      <c r="E5206" s="1" t="str">
        <f>IFERROR(__xludf.DUMMYFUNCTION("SPLIT(A:A,"" "",TRUE,TRUE)"),"EN")</f>
        <v>EN</v>
      </c>
      <c r="F5206" s="1" t="str">
        <f>IFERROR(__xludf.DUMMYFUNCTION("""COMPUTED_VALUE"""),"P3164")</f>
        <v>P3164</v>
      </c>
      <c r="G5206" s="1">
        <f>IFERROR(__xludf.DUMMYFUNCTION("""COMPUTED_VALUE"""),277.0)</f>
        <v>277</v>
      </c>
    </row>
    <row r="5207">
      <c r="A5207" s="1" t="str">
        <f t="shared" si="1"/>
        <v>EN P2247 314</v>
      </c>
      <c r="C5207" s="1" t="str">
        <f t="shared" si="2"/>
        <v>PT P2247</v>
      </c>
      <c r="E5207" s="1" t="str">
        <f>IFERROR(__xludf.DUMMYFUNCTION("SPLIT(A:A,"" "",TRUE,TRUE)"),"EN")</f>
        <v>EN</v>
      </c>
      <c r="F5207" s="1" t="str">
        <f>IFERROR(__xludf.DUMMYFUNCTION("""COMPUTED_VALUE"""),"P2247")</f>
        <v>P2247</v>
      </c>
      <c r="G5207" s="1">
        <f>IFERROR(__xludf.DUMMYFUNCTION("""COMPUTED_VALUE"""),314.0)</f>
        <v>314</v>
      </c>
    </row>
    <row r="5208">
      <c r="A5208" s="1" t="str">
        <f t="shared" si="1"/>
        <v>EN P3082 115</v>
      </c>
      <c r="C5208" s="1" t="str">
        <f t="shared" si="2"/>
        <v>PT P3082</v>
      </c>
      <c r="E5208" s="1" t="str">
        <f>IFERROR(__xludf.DUMMYFUNCTION("SPLIT(A:A,"" "",TRUE,TRUE)"),"EN")</f>
        <v>EN</v>
      </c>
      <c r="F5208" s="1" t="str">
        <f>IFERROR(__xludf.DUMMYFUNCTION("""COMPUTED_VALUE"""),"P3082")</f>
        <v>P3082</v>
      </c>
      <c r="G5208" s="1">
        <f>IFERROR(__xludf.DUMMYFUNCTION("""COMPUTED_VALUE"""),115.0)</f>
        <v>115</v>
      </c>
    </row>
    <row r="5209">
      <c r="A5209" s="1" t="str">
        <f t="shared" si="1"/>
        <v>EN P2968 283</v>
      </c>
      <c r="C5209" s="1" t="str">
        <f t="shared" si="2"/>
        <v>PT P2968</v>
      </c>
      <c r="E5209" s="1" t="str">
        <f>IFERROR(__xludf.DUMMYFUNCTION("SPLIT(A:A,"" "",TRUE,TRUE)"),"EN")</f>
        <v>EN</v>
      </c>
      <c r="F5209" s="1" t="str">
        <f>IFERROR(__xludf.DUMMYFUNCTION("""COMPUTED_VALUE"""),"P2968")</f>
        <v>P2968</v>
      </c>
      <c r="G5209" s="1">
        <f>IFERROR(__xludf.DUMMYFUNCTION("""COMPUTED_VALUE"""),283.0)</f>
        <v>283</v>
      </c>
    </row>
    <row r="5210">
      <c r="A5210" s="1" t="str">
        <f t="shared" si="1"/>
        <v>EN P1126 228</v>
      </c>
      <c r="C5210" s="1" t="str">
        <f t="shared" si="2"/>
        <v>PT P1126</v>
      </c>
      <c r="E5210" s="1" t="str">
        <f>IFERROR(__xludf.DUMMYFUNCTION("SPLIT(A:A,"" "",TRUE,TRUE)"),"EN")</f>
        <v>EN</v>
      </c>
      <c r="F5210" s="1" t="str">
        <f>IFERROR(__xludf.DUMMYFUNCTION("""COMPUTED_VALUE"""),"P1126")</f>
        <v>P1126</v>
      </c>
      <c r="G5210" s="1">
        <f>IFERROR(__xludf.DUMMYFUNCTION("""COMPUTED_VALUE"""),228.0)</f>
        <v>228</v>
      </c>
    </row>
    <row r="5211">
      <c r="A5211" s="1" t="str">
        <f t="shared" si="1"/>
        <v>EN P166 14</v>
      </c>
      <c r="C5211" s="1" t="str">
        <f t="shared" si="2"/>
        <v>PT P166</v>
      </c>
      <c r="E5211" s="1" t="str">
        <f>IFERROR(__xludf.DUMMYFUNCTION("SPLIT(A:A,"" "",TRUE,TRUE)"),"EN")</f>
        <v>EN</v>
      </c>
      <c r="F5211" s="1" t="str">
        <f>IFERROR(__xludf.DUMMYFUNCTION("""COMPUTED_VALUE"""),"P166")</f>
        <v>P166</v>
      </c>
      <c r="G5211" s="1">
        <f>IFERROR(__xludf.DUMMYFUNCTION("""COMPUTED_VALUE"""),14.0)</f>
        <v>14</v>
      </c>
    </row>
    <row r="5212">
      <c r="A5212" s="1" t="str">
        <f t="shared" si="1"/>
        <v>EN P5129 77</v>
      </c>
      <c r="C5212" s="1" t="str">
        <f t="shared" si="2"/>
        <v>PT P5129</v>
      </c>
      <c r="E5212" s="1" t="str">
        <f>IFERROR(__xludf.DUMMYFUNCTION("SPLIT(A:A,"" "",TRUE,TRUE)"),"EN")</f>
        <v>EN</v>
      </c>
      <c r="F5212" s="1" t="str">
        <f>IFERROR(__xludf.DUMMYFUNCTION("""COMPUTED_VALUE"""),"P5129")</f>
        <v>P5129</v>
      </c>
      <c r="G5212" s="1">
        <f>IFERROR(__xludf.DUMMYFUNCTION("""COMPUTED_VALUE"""),77.0)</f>
        <v>77</v>
      </c>
    </row>
    <row r="5213">
      <c r="A5213" s="1" t="str">
        <f t="shared" si="1"/>
        <v>EN P3454 21</v>
      </c>
      <c r="C5213" s="1" t="str">
        <f t="shared" si="2"/>
        <v>PT P3454</v>
      </c>
      <c r="E5213" s="1" t="str">
        <f>IFERROR(__xludf.DUMMYFUNCTION("SPLIT(A:A,"" "",TRUE,TRUE)"),"EN")</f>
        <v>EN</v>
      </c>
      <c r="F5213" s="1" t="str">
        <f>IFERROR(__xludf.DUMMYFUNCTION("""COMPUTED_VALUE"""),"P3454")</f>
        <v>P3454</v>
      </c>
      <c r="G5213" s="1">
        <f>IFERROR(__xludf.DUMMYFUNCTION("""COMPUTED_VALUE"""),21.0)</f>
        <v>21</v>
      </c>
    </row>
    <row r="5214">
      <c r="A5214" s="1" t="str">
        <f t="shared" si="1"/>
        <v>EN P3495 38</v>
      </c>
      <c r="C5214" s="1" t="str">
        <f t="shared" si="2"/>
        <v>PT P3495</v>
      </c>
      <c r="E5214" s="1" t="str">
        <f>IFERROR(__xludf.DUMMYFUNCTION("SPLIT(A:A,"" "",TRUE,TRUE)"),"EN")</f>
        <v>EN</v>
      </c>
      <c r="F5214" s="1" t="str">
        <f>IFERROR(__xludf.DUMMYFUNCTION("""COMPUTED_VALUE"""),"P3495")</f>
        <v>P3495</v>
      </c>
      <c r="G5214" s="1">
        <f>IFERROR(__xludf.DUMMYFUNCTION("""COMPUTED_VALUE"""),38.0)</f>
        <v>38</v>
      </c>
    </row>
    <row r="5215">
      <c r="A5215" s="1" t="str">
        <f t="shared" si="1"/>
        <v>EN P4977 41</v>
      </c>
      <c r="C5215" s="1" t="str">
        <f t="shared" si="2"/>
        <v>PT P4977</v>
      </c>
      <c r="E5215" s="1" t="str">
        <f>IFERROR(__xludf.DUMMYFUNCTION("SPLIT(A:A,"" "",TRUE,TRUE)"),"EN")</f>
        <v>EN</v>
      </c>
      <c r="F5215" s="1" t="str">
        <f>IFERROR(__xludf.DUMMYFUNCTION("""COMPUTED_VALUE"""),"P4977")</f>
        <v>P4977</v>
      </c>
      <c r="G5215" s="1">
        <f>IFERROR(__xludf.DUMMYFUNCTION("""COMPUTED_VALUE"""),41.0)</f>
        <v>41</v>
      </c>
    </row>
    <row r="5216">
      <c r="A5216" s="1" t="str">
        <f t="shared" si="1"/>
        <v>EN P430 301</v>
      </c>
      <c r="C5216" s="1" t="str">
        <f t="shared" si="2"/>
        <v>PT P430</v>
      </c>
      <c r="E5216" s="1" t="str">
        <f>IFERROR(__xludf.DUMMYFUNCTION("SPLIT(A:A,"" "",TRUE,TRUE)"),"EN")</f>
        <v>EN</v>
      </c>
      <c r="F5216" s="1" t="str">
        <f>IFERROR(__xludf.DUMMYFUNCTION("""COMPUTED_VALUE"""),"P430")</f>
        <v>P430</v>
      </c>
      <c r="G5216" s="1">
        <f>IFERROR(__xludf.DUMMYFUNCTION("""COMPUTED_VALUE"""),301.0)</f>
        <v>301</v>
      </c>
    </row>
    <row r="5217">
      <c r="A5217" s="1" t="str">
        <f t="shared" si="1"/>
        <v>EN P856 364</v>
      </c>
      <c r="C5217" s="1" t="str">
        <f t="shared" si="2"/>
        <v>PT P856</v>
      </c>
      <c r="E5217" s="1" t="str">
        <f>IFERROR(__xludf.DUMMYFUNCTION("SPLIT(A:A,"" "",TRUE,TRUE)"),"EN")</f>
        <v>EN</v>
      </c>
      <c r="F5217" s="1" t="str">
        <f>IFERROR(__xludf.DUMMYFUNCTION("""COMPUTED_VALUE"""),"P856")</f>
        <v>P856</v>
      </c>
      <c r="G5217" s="1">
        <f>IFERROR(__xludf.DUMMYFUNCTION("""COMPUTED_VALUE"""),364.0)</f>
        <v>364</v>
      </c>
    </row>
    <row r="5218">
      <c r="A5218" s="1" t="str">
        <f t="shared" si="1"/>
        <v>EN P2808 135</v>
      </c>
      <c r="C5218" s="1" t="str">
        <f t="shared" si="2"/>
        <v>PT P2808</v>
      </c>
      <c r="E5218" s="1" t="str">
        <f>IFERROR(__xludf.DUMMYFUNCTION("SPLIT(A:A,"" "",TRUE,TRUE)"),"EN")</f>
        <v>EN</v>
      </c>
      <c r="F5218" s="1" t="str">
        <f>IFERROR(__xludf.DUMMYFUNCTION("""COMPUTED_VALUE"""),"P2808")</f>
        <v>P2808</v>
      </c>
      <c r="G5218" s="1">
        <f>IFERROR(__xludf.DUMMYFUNCTION("""COMPUTED_VALUE"""),135.0)</f>
        <v>135</v>
      </c>
    </row>
    <row r="5219">
      <c r="A5219" s="1" t="str">
        <f t="shared" si="1"/>
        <v>EN P4012 148</v>
      </c>
      <c r="C5219" s="1" t="str">
        <f t="shared" si="2"/>
        <v>PT P4012</v>
      </c>
      <c r="E5219" s="1" t="str">
        <f>IFERROR(__xludf.DUMMYFUNCTION("SPLIT(A:A,"" "",TRUE,TRUE)"),"EN")</f>
        <v>EN</v>
      </c>
      <c r="F5219" s="1" t="str">
        <f>IFERROR(__xludf.DUMMYFUNCTION("""COMPUTED_VALUE"""),"P4012")</f>
        <v>P4012</v>
      </c>
      <c r="G5219" s="1">
        <f>IFERROR(__xludf.DUMMYFUNCTION("""COMPUTED_VALUE"""),148.0)</f>
        <v>148</v>
      </c>
    </row>
    <row r="5220">
      <c r="A5220" s="1" t="str">
        <f t="shared" si="1"/>
        <v>EN P490 51</v>
      </c>
      <c r="C5220" s="1" t="str">
        <f t="shared" si="2"/>
        <v>PT P490</v>
      </c>
      <c r="E5220" s="1" t="str">
        <f>IFERROR(__xludf.DUMMYFUNCTION("SPLIT(A:A,"" "",TRUE,TRUE)"),"EN")</f>
        <v>EN</v>
      </c>
      <c r="F5220" s="1" t="str">
        <f>IFERROR(__xludf.DUMMYFUNCTION("""COMPUTED_VALUE"""),"P490")</f>
        <v>P490</v>
      </c>
      <c r="G5220" s="1">
        <f>IFERROR(__xludf.DUMMYFUNCTION("""COMPUTED_VALUE"""),51.0)</f>
        <v>51</v>
      </c>
    </row>
    <row r="5221">
      <c r="A5221" s="1" t="str">
        <f t="shared" si="1"/>
        <v>EN P5877 366</v>
      </c>
      <c r="C5221" s="1" t="str">
        <f t="shared" si="2"/>
        <v>PT P5877</v>
      </c>
      <c r="E5221" s="1" t="str">
        <f>IFERROR(__xludf.DUMMYFUNCTION("SPLIT(A:A,"" "",TRUE,TRUE)"),"EN")</f>
        <v>EN</v>
      </c>
      <c r="F5221" s="1" t="str">
        <f>IFERROR(__xludf.DUMMYFUNCTION("""COMPUTED_VALUE"""),"P5877")</f>
        <v>P5877</v>
      </c>
      <c r="G5221" s="1">
        <f>IFERROR(__xludf.DUMMYFUNCTION("""COMPUTED_VALUE"""),366.0)</f>
        <v>366</v>
      </c>
    </row>
    <row r="5222">
      <c r="A5222" s="1" t="str">
        <f t="shared" si="1"/>
        <v>EN P5729 79</v>
      </c>
      <c r="C5222" s="1" t="str">
        <f t="shared" si="2"/>
        <v>PT P5729</v>
      </c>
      <c r="E5222" s="1" t="str">
        <f>IFERROR(__xludf.DUMMYFUNCTION("SPLIT(A:A,"" "",TRUE,TRUE)"),"EN")</f>
        <v>EN</v>
      </c>
      <c r="F5222" s="1" t="str">
        <f>IFERROR(__xludf.DUMMYFUNCTION("""COMPUTED_VALUE"""),"P5729")</f>
        <v>P5729</v>
      </c>
      <c r="G5222" s="1">
        <f>IFERROR(__xludf.DUMMYFUNCTION("""COMPUTED_VALUE"""),79.0)</f>
        <v>79</v>
      </c>
    </row>
    <row r="5223">
      <c r="A5223" s="1" t="str">
        <f t="shared" si="1"/>
        <v>EN P1928 303</v>
      </c>
      <c r="C5223" s="1" t="str">
        <f t="shared" si="2"/>
        <v>PT P1928</v>
      </c>
      <c r="E5223" s="1" t="str">
        <f>IFERROR(__xludf.DUMMYFUNCTION("SPLIT(A:A,"" "",TRUE,TRUE)"),"EN")</f>
        <v>EN</v>
      </c>
      <c r="F5223" s="1" t="str">
        <f>IFERROR(__xludf.DUMMYFUNCTION("""COMPUTED_VALUE"""),"P1928")</f>
        <v>P1928</v>
      </c>
      <c r="G5223" s="1">
        <f>IFERROR(__xludf.DUMMYFUNCTION("""COMPUTED_VALUE"""),303.0)</f>
        <v>303</v>
      </c>
    </row>
    <row r="5224">
      <c r="A5224" s="1" t="str">
        <f t="shared" si="1"/>
        <v>EN P5816 244</v>
      </c>
      <c r="C5224" s="1" t="str">
        <f t="shared" si="2"/>
        <v>PT P5816</v>
      </c>
      <c r="E5224" s="1" t="str">
        <f>IFERROR(__xludf.DUMMYFUNCTION("SPLIT(A:A,"" "",TRUE,TRUE)"),"EN")</f>
        <v>EN</v>
      </c>
      <c r="F5224" s="1" t="str">
        <f>IFERROR(__xludf.DUMMYFUNCTION("""COMPUTED_VALUE"""),"P5816")</f>
        <v>P5816</v>
      </c>
      <c r="G5224" s="1">
        <f>IFERROR(__xludf.DUMMYFUNCTION("""COMPUTED_VALUE"""),244.0)</f>
        <v>244</v>
      </c>
    </row>
    <row r="5225">
      <c r="A5225" s="1" t="str">
        <f t="shared" si="1"/>
        <v>EN P1078 326</v>
      </c>
      <c r="C5225" s="1" t="str">
        <f t="shared" si="2"/>
        <v>PT P1078</v>
      </c>
      <c r="E5225" s="1" t="str">
        <f>IFERROR(__xludf.DUMMYFUNCTION("SPLIT(A:A,"" "",TRUE,TRUE)"),"EN")</f>
        <v>EN</v>
      </c>
      <c r="F5225" s="1" t="str">
        <f>IFERROR(__xludf.DUMMYFUNCTION("""COMPUTED_VALUE"""),"P1078")</f>
        <v>P1078</v>
      </c>
      <c r="G5225" s="1">
        <f>IFERROR(__xludf.DUMMYFUNCTION("""COMPUTED_VALUE"""),326.0)</f>
        <v>326</v>
      </c>
    </row>
    <row r="5226">
      <c r="A5226" s="1" t="str">
        <f t="shared" si="1"/>
        <v>EN P4289 40</v>
      </c>
      <c r="C5226" s="1" t="str">
        <f t="shared" si="2"/>
        <v>PT P4289</v>
      </c>
      <c r="E5226" s="1" t="str">
        <f>IFERROR(__xludf.DUMMYFUNCTION("SPLIT(A:A,"" "",TRUE,TRUE)"),"EN")</f>
        <v>EN</v>
      </c>
      <c r="F5226" s="1" t="str">
        <f>IFERROR(__xludf.DUMMYFUNCTION("""COMPUTED_VALUE"""),"P4289")</f>
        <v>P4289</v>
      </c>
      <c r="G5226" s="1">
        <f>IFERROR(__xludf.DUMMYFUNCTION("""COMPUTED_VALUE"""),40.0)</f>
        <v>40</v>
      </c>
    </row>
    <row r="5227">
      <c r="A5227" s="1" t="str">
        <f t="shared" si="1"/>
        <v>EN P3722 145</v>
      </c>
      <c r="C5227" s="1" t="str">
        <f t="shared" si="2"/>
        <v>PT P3722</v>
      </c>
      <c r="E5227" s="1" t="str">
        <f>IFERROR(__xludf.DUMMYFUNCTION("SPLIT(A:A,"" "",TRUE,TRUE)"),"EN")</f>
        <v>EN</v>
      </c>
      <c r="F5227" s="1" t="str">
        <f>IFERROR(__xludf.DUMMYFUNCTION("""COMPUTED_VALUE"""),"P3722")</f>
        <v>P3722</v>
      </c>
      <c r="G5227" s="1">
        <f>IFERROR(__xludf.DUMMYFUNCTION("""COMPUTED_VALUE"""),145.0)</f>
        <v>145</v>
      </c>
    </row>
    <row r="5228">
      <c r="A5228" s="1" t="str">
        <f t="shared" si="1"/>
        <v>EN P3943 196</v>
      </c>
      <c r="C5228" s="1" t="str">
        <f t="shared" si="2"/>
        <v>PT P3943</v>
      </c>
      <c r="E5228" s="1" t="str">
        <f>IFERROR(__xludf.DUMMYFUNCTION("SPLIT(A:A,"" "",TRUE,TRUE)"),"EN")</f>
        <v>EN</v>
      </c>
      <c r="F5228" s="1" t="str">
        <f>IFERROR(__xludf.DUMMYFUNCTION("""COMPUTED_VALUE"""),"P3943")</f>
        <v>P3943</v>
      </c>
      <c r="G5228" s="1">
        <f>IFERROR(__xludf.DUMMYFUNCTION("""COMPUTED_VALUE"""),196.0)</f>
        <v>196</v>
      </c>
    </row>
    <row r="5229">
      <c r="A5229" s="1" t="str">
        <f t="shared" si="1"/>
        <v>EN P5761 397</v>
      </c>
      <c r="C5229" s="1" t="str">
        <f t="shared" si="2"/>
        <v>PT P5761</v>
      </c>
      <c r="E5229" s="1" t="str">
        <f>IFERROR(__xludf.DUMMYFUNCTION("SPLIT(A:A,"" "",TRUE,TRUE)"),"EN")</f>
        <v>EN</v>
      </c>
      <c r="F5229" s="1" t="str">
        <f>IFERROR(__xludf.DUMMYFUNCTION("""COMPUTED_VALUE"""),"P5761")</f>
        <v>P5761</v>
      </c>
      <c r="G5229" s="1">
        <f>IFERROR(__xludf.DUMMYFUNCTION("""COMPUTED_VALUE"""),397.0)</f>
        <v>397</v>
      </c>
    </row>
    <row r="5230">
      <c r="A5230" s="1" t="str">
        <f t="shared" si="1"/>
        <v>EN P1409 364</v>
      </c>
      <c r="C5230" s="1" t="str">
        <f t="shared" si="2"/>
        <v>PT P1409</v>
      </c>
      <c r="E5230" s="1" t="str">
        <f>IFERROR(__xludf.DUMMYFUNCTION("SPLIT(A:A,"" "",TRUE,TRUE)"),"EN")</f>
        <v>EN</v>
      </c>
      <c r="F5230" s="1" t="str">
        <f>IFERROR(__xludf.DUMMYFUNCTION("""COMPUTED_VALUE"""),"P1409")</f>
        <v>P1409</v>
      </c>
      <c r="G5230" s="1">
        <f>IFERROR(__xludf.DUMMYFUNCTION("""COMPUTED_VALUE"""),364.0)</f>
        <v>364</v>
      </c>
    </row>
    <row r="5231">
      <c r="A5231" s="1" t="str">
        <f t="shared" si="1"/>
        <v>EN P4026 320</v>
      </c>
      <c r="C5231" s="1" t="str">
        <f t="shared" si="2"/>
        <v>PT P4026</v>
      </c>
      <c r="E5231" s="1" t="str">
        <f>IFERROR(__xludf.DUMMYFUNCTION("SPLIT(A:A,"" "",TRUE,TRUE)"),"EN")</f>
        <v>EN</v>
      </c>
      <c r="F5231" s="1" t="str">
        <f>IFERROR(__xludf.DUMMYFUNCTION("""COMPUTED_VALUE"""),"P4026")</f>
        <v>P4026</v>
      </c>
      <c r="G5231" s="1">
        <f>IFERROR(__xludf.DUMMYFUNCTION("""COMPUTED_VALUE"""),320.0)</f>
        <v>320</v>
      </c>
    </row>
    <row r="5232">
      <c r="A5232" s="1" t="str">
        <f t="shared" si="1"/>
        <v>EN P2356 81</v>
      </c>
      <c r="C5232" s="1" t="str">
        <f t="shared" si="2"/>
        <v>PT P2356</v>
      </c>
      <c r="E5232" s="1" t="str">
        <f>IFERROR(__xludf.DUMMYFUNCTION("SPLIT(A:A,"" "",TRUE,TRUE)"),"EN")</f>
        <v>EN</v>
      </c>
      <c r="F5232" s="1" t="str">
        <f>IFERROR(__xludf.DUMMYFUNCTION("""COMPUTED_VALUE"""),"P2356")</f>
        <v>P2356</v>
      </c>
      <c r="G5232" s="1">
        <f>IFERROR(__xludf.DUMMYFUNCTION("""COMPUTED_VALUE"""),81.0)</f>
        <v>81</v>
      </c>
    </row>
    <row r="5233">
      <c r="A5233" s="1" t="str">
        <f t="shared" si="1"/>
        <v>EN P429 118</v>
      </c>
      <c r="C5233" s="1" t="str">
        <f t="shared" si="2"/>
        <v>PT P429</v>
      </c>
      <c r="E5233" s="1" t="str">
        <f>IFERROR(__xludf.DUMMYFUNCTION("SPLIT(A:A,"" "",TRUE,TRUE)"),"EN")</f>
        <v>EN</v>
      </c>
      <c r="F5233" s="1" t="str">
        <f>IFERROR(__xludf.DUMMYFUNCTION("""COMPUTED_VALUE"""),"P429")</f>
        <v>P429</v>
      </c>
      <c r="G5233" s="1">
        <f>IFERROR(__xludf.DUMMYFUNCTION("""COMPUTED_VALUE"""),118.0)</f>
        <v>118</v>
      </c>
    </row>
    <row r="5234">
      <c r="A5234" s="1" t="str">
        <f t="shared" si="1"/>
        <v>EN P4300 311</v>
      </c>
      <c r="C5234" s="1" t="str">
        <f t="shared" si="2"/>
        <v>PT P4300</v>
      </c>
      <c r="E5234" s="1" t="str">
        <f>IFERROR(__xludf.DUMMYFUNCTION("SPLIT(A:A,"" "",TRUE,TRUE)"),"EN")</f>
        <v>EN</v>
      </c>
      <c r="F5234" s="1" t="str">
        <f>IFERROR(__xludf.DUMMYFUNCTION("""COMPUTED_VALUE"""),"P4300")</f>
        <v>P4300</v>
      </c>
      <c r="G5234" s="1">
        <f>IFERROR(__xludf.DUMMYFUNCTION("""COMPUTED_VALUE"""),311.0)</f>
        <v>311</v>
      </c>
    </row>
    <row r="5235">
      <c r="A5235" s="1" t="str">
        <f t="shared" si="1"/>
        <v>EN P1667 389</v>
      </c>
      <c r="C5235" s="1" t="str">
        <f t="shared" si="2"/>
        <v>PT P1667</v>
      </c>
      <c r="E5235" s="1" t="str">
        <f>IFERROR(__xludf.DUMMYFUNCTION("SPLIT(A:A,"" "",TRUE,TRUE)"),"EN")</f>
        <v>EN</v>
      </c>
      <c r="F5235" s="1" t="str">
        <f>IFERROR(__xludf.DUMMYFUNCTION("""COMPUTED_VALUE"""),"P1667")</f>
        <v>P1667</v>
      </c>
      <c r="G5235" s="1">
        <f>IFERROR(__xludf.DUMMYFUNCTION("""COMPUTED_VALUE"""),389.0)</f>
        <v>389</v>
      </c>
    </row>
    <row r="5236">
      <c r="A5236" s="1" t="str">
        <f t="shared" si="1"/>
        <v>EN P4634 237</v>
      </c>
      <c r="C5236" s="1" t="str">
        <f t="shared" si="2"/>
        <v>PT P4634</v>
      </c>
      <c r="E5236" s="1" t="str">
        <f>IFERROR(__xludf.DUMMYFUNCTION("SPLIT(A:A,"" "",TRUE,TRUE)"),"EN")</f>
        <v>EN</v>
      </c>
      <c r="F5236" s="1" t="str">
        <f>IFERROR(__xludf.DUMMYFUNCTION("""COMPUTED_VALUE"""),"P4634")</f>
        <v>P4634</v>
      </c>
      <c r="G5236" s="1">
        <f>IFERROR(__xludf.DUMMYFUNCTION("""COMPUTED_VALUE"""),237.0)</f>
        <v>237</v>
      </c>
    </row>
    <row r="5237">
      <c r="A5237" s="1" t="str">
        <f t="shared" si="1"/>
        <v>EN P552 8</v>
      </c>
      <c r="C5237" s="1" t="str">
        <f t="shared" si="2"/>
        <v>PT P552</v>
      </c>
      <c r="E5237" s="1" t="str">
        <f>IFERROR(__xludf.DUMMYFUNCTION("SPLIT(A:A,"" "",TRUE,TRUE)"),"EN")</f>
        <v>EN</v>
      </c>
      <c r="F5237" s="1" t="str">
        <f>IFERROR(__xludf.DUMMYFUNCTION("""COMPUTED_VALUE"""),"P552")</f>
        <v>P552</v>
      </c>
      <c r="G5237" s="1">
        <f>IFERROR(__xludf.DUMMYFUNCTION("""COMPUTED_VALUE"""),8.0)</f>
        <v>8</v>
      </c>
    </row>
    <row r="5238">
      <c r="A5238" s="1" t="str">
        <f t="shared" si="1"/>
        <v>EN P2819 332</v>
      </c>
      <c r="C5238" s="1" t="str">
        <f t="shared" si="2"/>
        <v>PT P2819</v>
      </c>
      <c r="E5238" s="1" t="str">
        <f>IFERROR(__xludf.DUMMYFUNCTION("SPLIT(A:A,"" "",TRUE,TRUE)"),"EN")</f>
        <v>EN</v>
      </c>
      <c r="F5238" s="1" t="str">
        <f>IFERROR(__xludf.DUMMYFUNCTION("""COMPUTED_VALUE"""),"P2819")</f>
        <v>P2819</v>
      </c>
      <c r="G5238" s="1">
        <f>IFERROR(__xludf.DUMMYFUNCTION("""COMPUTED_VALUE"""),332.0)</f>
        <v>332</v>
      </c>
    </row>
    <row r="5239">
      <c r="A5239" s="1" t="str">
        <f t="shared" si="1"/>
        <v>EN P5939 117</v>
      </c>
      <c r="C5239" s="1" t="str">
        <f t="shared" si="2"/>
        <v>PT P5939</v>
      </c>
      <c r="E5239" s="1" t="str">
        <f>IFERROR(__xludf.DUMMYFUNCTION("SPLIT(A:A,"" "",TRUE,TRUE)"),"EN")</f>
        <v>EN</v>
      </c>
      <c r="F5239" s="1" t="str">
        <f>IFERROR(__xludf.DUMMYFUNCTION("""COMPUTED_VALUE"""),"P5939")</f>
        <v>P5939</v>
      </c>
      <c r="G5239" s="1">
        <f>IFERROR(__xludf.DUMMYFUNCTION("""COMPUTED_VALUE"""),117.0)</f>
        <v>117</v>
      </c>
    </row>
    <row r="5240">
      <c r="A5240" s="1" t="str">
        <f t="shared" si="1"/>
        <v>EN P1670 139</v>
      </c>
      <c r="C5240" s="1" t="str">
        <f t="shared" si="2"/>
        <v>PT P1670</v>
      </c>
      <c r="E5240" s="1" t="str">
        <f>IFERROR(__xludf.DUMMYFUNCTION("SPLIT(A:A,"" "",TRUE,TRUE)"),"EN")</f>
        <v>EN</v>
      </c>
      <c r="F5240" s="1" t="str">
        <f>IFERROR(__xludf.DUMMYFUNCTION("""COMPUTED_VALUE"""),"P1670")</f>
        <v>P1670</v>
      </c>
      <c r="G5240" s="1">
        <f>IFERROR(__xludf.DUMMYFUNCTION("""COMPUTED_VALUE"""),139.0)</f>
        <v>139</v>
      </c>
    </row>
    <row r="5241">
      <c r="A5241" s="1" t="str">
        <f t="shared" si="1"/>
        <v>EN P834 67</v>
      </c>
      <c r="C5241" s="1" t="str">
        <f t="shared" si="2"/>
        <v>PT P834</v>
      </c>
      <c r="E5241" s="1" t="str">
        <f>IFERROR(__xludf.DUMMYFUNCTION("SPLIT(A:A,"" "",TRUE,TRUE)"),"EN")</f>
        <v>EN</v>
      </c>
      <c r="F5241" s="1" t="str">
        <f>IFERROR(__xludf.DUMMYFUNCTION("""COMPUTED_VALUE"""),"P834")</f>
        <v>P834</v>
      </c>
      <c r="G5241" s="1">
        <f>IFERROR(__xludf.DUMMYFUNCTION("""COMPUTED_VALUE"""),67.0)</f>
        <v>67</v>
      </c>
    </row>
    <row r="5242">
      <c r="A5242" s="1" t="str">
        <f t="shared" si="1"/>
        <v>EN P5376 368</v>
      </c>
      <c r="C5242" s="1" t="str">
        <f t="shared" si="2"/>
        <v>PT P5376</v>
      </c>
      <c r="E5242" s="1" t="str">
        <f>IFERROR(__xludf.DUMMYFUNCTION("SPLIT(A:A,"" "",TRUE,TRUE)"),"EN")</f>
        <v>EN</v>
      </c>
      <c r="F5242" s="1" t="str">
        <f>IFERROR(__xludf.DUMMYFUNCTION("""COMPUTED_VALUE"""),"P5376")</f>
        <v>P5376</v>
      </c>
      <c r="G5242" s="1">
        <f>IFERROR(__xludf.DUMMYFUNCTION("""COMPUTED_VALUE"""),368.0)</f>
        <v>368</v>
      </c>
    </row>
    <row r="5243">
      <c r="A5243" s="1" t="str">
        <f t="shared" si="1"/>
        <v>EN P2544 242</v>
      </c>
      <c r="C5243" s="1" t="str">
        <f t="shared" si="2"/>
        <v>PT P2544</v>
      </c>
      <c r="E5243" s="1" t="str">
        <f>IFERROR(__xludf.DUMMYFUNCTION("SPLIT(A:A,"" "",TRUE,TRUE)"),"EN")</f>
        <v>EN</v>
      </c>
      <c r="F5243" s="1" t="str">
        <f>IFERROR(__xludf.DUMMYFUNCTION("""COMPUTED_VALUE"""),"P2544")</f>
        <v>P2544</v>
      </c>
      <c r="G5243" s="1">
        <f>IFERROR(__xludf.DUMMYFUNCTION("""COMPUTED_VALUE"""),242.0)</f>
        <v>242</v>
      </c>
    </row>
    <row r="5244">
      <c r="A5244" s="1" t="str">
        <f t="shared" si="1"/>
        <v>EN P3278 362</v>
      </c>
      <c r="C5244" s="1" t="str">
        <f t="shared" si="2"/>
        <v>PT P3278</v>
      </c>
      <c r="E5244" s="1" t="str">
        <f>IFERROR(__xludf.DUMMYFUNCTION("SPLIT(A:A,"" "",TRUE,TRUE)"),"EN")</f>
        <v>EN</v>
      </c>
      <c r="F5244" s="1" t="str">
        <f>IFERROR(__xludf.DUMMYFUNCTION("""COMPUTED_VALUE"""),"P3278")</f>
        <v>P3278</v>
      </c>
      <c r="G5244" s="1">
        <f>IFERROR(__xludf.DUMMYFUNCTION("""COMPUTED_VALUE"""),362.0)</f>
        <v>362</v>
      </c>
    </row>
    <row r="5245">
      <c r="A5245" s="1" t="str">
        <f t="shared" si="1"/>
        <v>EN P4704 161</v>
      </c>
      <c r="C5245" s="1" t="str">
        <f t="shared" si="2"/>
        <v>PT P4704</v>
      </c>
      <c r="E5245" s="1" t="str">
        <f>IFERROR(__xludf.DUMMYFUNCTION("SPLIT(A:A,"" "",TRUE,TRUE)"),"EN")</f>
        <v>EN</v>
      </c>
      <c r="F5245" s="1" t="str">
        <f>IFERROR(__xludf.DUMMYFUNCTION("""COMPUTED_VALUE"""),"P4704")</f>
        <v>P4704</v>
      </c>
      <c r="G5245" s="1">
        <f>IFERROR(__xludf.DUMMYFUNCTION("""COMPUTED_VALUE"""),161.0)</f>
        <v>161</v>
      </c>
    </row>
    <row r="5246">
      <c r="A5246" s="1" t="str">
        <f t="shared" si="1"/>
        <v>EN P2463 343</v>
      </c>
      <c r="C5246" s="1" t="str">
        <f t="shared" si="2"/>
        <v>PT P2463</v>
      </c>
      <c r="E5246" s="1" t="str">
        <f>IFERROR(__xludf.DUMMYFUNCTION("SPLIT(A:A,"" "",TRUE,TRUE)"),"EN")</f>
        <v>EN</v>
      </c>
      <c r="F5246" s="1" t="str">
        <f>IFERROR(__xludf.DUMMYFUNCTION("""COMPUTED_VALUE"""),"P2463")</f>
        <v>P2463</v>
      </c>
      <c r="G5246" s="1">
        <f>IFERROR(__xludf.DUMMYFUNCTION("""COMPUTED_VALUE"""),343.0)</f>
        <v>343</v>
      </c>
    </row>
    <row r="5247">
      <c r="A5247" s="1" t="str">
        <f t="shared" si="1"/>
        <v>EN P4685 117</v>
      </c>
      <c r="C5247" s="1" t="str">
        <f t="shared" si="2"/>
        <v>PT P4685</v>
      </c>
      <c r="E5247" s="1" t="str">
        <f>IFERROR(__xludf.DUMMYFUNCTION("SPLIT(A:A,"" "",TRUE,TRUE)"),"EN")</f>
        <v>EN</v>
      </c>
      <c r="F5247" s="1" t="str">
        <f>IFERROR(__xludf.DUMMYFUNCTION("""COMPUTED_VALUE"""),"P4685")</f>
        <v>P4685</v>
      </c>
      <c r="G5247" s="1">
        <f>IFERROR(__xludf.DUMMYFUNCTION("""COMPUTED_VALUE"""),117.0)</f>
        <v>117</v>
      </c>
    </row>
    <row r="5248">
      <c r="A5248" s="1" t="str">
        <f t="shared" si="1"/>
        <v>EN P5048 176</v>
      </c>
      <c r="C5248" s="1" t="str">
        <f t="shared" si="2"/>
        <v>PT P5048</v>
      </c>
      <c r="E5248" s="1" t="str">
        <f>IFERROR(__xludf.DUMMYFUNCTION("SPLIT(A:A,"" "",TRUE,TRUE)"),"EN")</f>
        <v>EN</v>
      </c>
      <c r="F5248" s="1" t="str">
        <f>IFERROR(__xludf.DUMMYFUNCTION("""COMPUTED_VALUE"""),"P5048")</f>
        <v>P5048</v>
      </c>
      <c r="G5248" s="1">
        <f>IFERROR(__xludf.DUMMYFUNCTION("""COMPUTED_VALUE"""),176.0)</f>
        <v>176</v>
      </c>
    </row>
    <row r="5249">
      <c r="A5249" s="1" t="str">
        <f t="shared" si="1"/>
        <v>EN P1237 113</v>
      </c>
      <c r="C5249" s="1" t="str">
        <f t="shared" si="2"/>
        <v>PT P1237</v>
      </c>
      <c r="E5249" s="1" t="str">
        <f>IFERROR(__xludf.DUMMYFUNCTION("SPLIT(A:A,"" "",TRUE,TRUE)"),"EN")</f>
        <v>EN</v>
      </c>
      <c r="F5249" s="1" t="str">
        <f>IFERROR(__xludf.DUMMYFUNCTION("""COMPUTED_VALUE"""),"P1237")</f>
        <v>P1237</v>
      </c>
      <c r="G5249" s="1">
        <f>IFERROR(__xludf.DUMMYFUNCTION("""COMPUTED_VALUE"""),113.0)</f>
        <v>113</v>
      </c>
    </row>
    <row r="5250">
      <c r="A5250" s="1" t="str">
        <f t="shared" si="1"/>
        <v>EN P5407 332</v>
      </c>
      <c r="C5250" s="1" t="str">
        <f t="shared" si="2"/>
        <v>PT P5407</v>
      </c>
      <c r="E5250" s="1" t="str">
        <f>IFERROR(__xludf.DUMMYFUNCTION("SPLIT(A:A,"" "",TRUE,TRUE)"),"EN")</f>
        <v>EN</v>
      </c>
      <c r="F5250" s="1" t="str">
        <f>IFERROR(__xludf.DUMMYFUNCTION("""COMPUTED_VALUE"""),"P5407")</f>
        <v>P5407</v>
      </c>
      <c r="G5250" s="1">
        <f>IFERROR(__xludf.DUMMYFUNCTION("""COMPUTED_VALUE"""),332.0)</f>
        <v>332</v>
      </c>
    </row>
    <row r="5251">
      <c r="A5251" s="1" t="str">
        <f t="shared" si="1"/>
        <v>EN P4243 151</v>
      </c>
      <c r="C5251" s="1" t="str">
        <f t="shared" si="2"/>
        <v>PT P4243</v>
      </c>
      <c r="E5251" s="1" t="str">
        <f>IFERROR(__xludf.DUMMYFUNCTION("SPLIT(A:A,"" "",TRUE,TRUE)"),"EN")</f>
        <v>EN</v>
      </c>
      <c r="F5251" s="1" t="str">
        <f>IFERROR(__xludf.DUMMYFUNCTION("""COMPUTED_VALUE"""),"P4243")</f>
        <v>P4243</v>
      </c>
      <c r="G5251" s="1">
        <f>IFERROR(__xludf.DUMMYFUNCTION("""COMPUTED_VALUE"""),151.0)</f>
        <v>151</v>
      </c>
    </row>
    <row r="5252">
      <c r="A5252" s="1" t="str">
        <f t="shared" si="1"/>
        <v>EN P2770 284</v>
      </c>
      <c r="C5252" s="1" t="str">
        <f t="shared" si="2"/>
        <v>PT P2770</v>
      </c>
      <c r="E5252" s="1" t="str">
        <f>IFERROR(__xludf.DUMMYFUNCTION("SPLIT(A:A,"" "",TRUE,TRUE)"),"EN")</f>
        <v>EN</v>
      </c>
      <c r="F5252" s="1" t="str">
        <f>IFERROR(__xludf.DUMMYFUNCTION("""COMPUTED_VALUE"""),"P2770")</f>
        <v>P2770</v>
      </c>
      <c r="G5252" s="1">
        <f>IFERROR(__xludf.DUMMYFUNCTION("""COMPUTED_VALUE"""),284.0)</f>
        <v>284</v>
      </c>
    </row>
    <row r="5253">
      <c r="A5253" s="1" t="str">
        <f t="shared" si="1"/>
        <v>EN P5212 270</v>
      </c>
      <c r="C5253" s="1" t="str">
        <f t="shared" si="2"/>
        <v>PT P5212</v>
      </c>
      <c r="E5253" s="1" t="str">
        <f>IFERROR(__xludf.DUMMYFUNCTION("SPLIT(A:A,"" "",TRUE,TRUE)"),"EN")</f>
        <v>EN</v>
      </c>
      <c r="F5253" s="1" t="str">
        <f>IFERROR(__xludf.DUMMYFUNCTION("""COMPUTED_VALUE"""),"P5212")</f>
        <v>P5212</v>
      </c>
      <c r="G5253" s="1">
        <f>IFERROR(__xludf.DUMMYFUNCTION("""COMPUTED_VALUE"""),270.0)</f>
        <v>270</v>
      </c>
    </row>
    <row r="5254">
      <c r="A5254" s="1" t="str">
        <f t="shared" si="1"/>
        <v>EN P3427 378</v>
      </c>
      <c r="C5254" s="1" t="str">
        <f t="shared" si="2"/>
        <v>PT P3427</v>
      </c>
      <c r="E5254" s="1" t="str">
        <f>IFERROR(__xludf.DUMMYFUNCTION("SPLIT(A:A,"" "",TRUE,TRUE)"),"EN")</f>
        <v>EN</v>
      </c>
      <c r="F5254" s="1" t="str">
        <f>IFERROR(__xludf.DUMMYFUNCTION("""COMPUTED_VALUE"""),"P3427")</f>
        <v>P3427</v>
      </c>
      <c r="G5254" s="1">
        <f>IFERROR(__xludf.DUMMYFUNCTION("""COMPUTED_VALUE"""),378.0)</f>
        <v>378</v>
      </c>
    </row>
    <row r="5255">
      <c r="A5255" s="1" t="str">
        <f t="shared" si="1"/>
        <v>EN P5518 214</v>
      </c>
      <c r="C5255" s="1" t="str">
        <f t="shared" si="2"/>
        <v>PT P5518</v>
      </c>
      <c r="E5255" s="1" t="str">
        <f>IFERROR(__xludf.DUMMYFUNCTION("SPLIT(A:A,"" "",TRUE,TRUE)"),"EN")</f>
        <v>EN</v>
      </c>
      <c r="F5255" s="1" t="str">
        <f>IFERROR(__xludf.DUMMYFUNCTION("""COMPUTED_VALUE"""),"P5518")</f>
        <v>P5518</v>
      </c>
      <c r="G5255" s="1">
        <f>IFERROR(__xludf.DUMMYFUNCTION("""COMPUTED_VALUE"""),214.0)</f>
        <v>214</v>
      </c>
    </row>
    <row r="5256">
      <c r="A5256" s="1" t="str">
        <f t="shared" si="1"/>
        <v>EN P263 334</v>
      </c>
      <c r="C5256" s="1" t="str">
        <f t="shared" si="2"/>
        <v>PT P263</v>
      </c>
      <c r="E5256" s="1" t="str">
        <f>IFERROR(__xludf.DUMMYFUNCTION("SPLIT(A:A,"" "",TRUE,TRUE)"),"EN")</f>
        <v>EN</v>
      </c>
      <c r="F5256" s="1" t="str">
        <f>IFERROR(__xludf.DUMMYFUNCTION("""COMPUTED_VALUE"""),"P263")</f>
        <v>P263</v>
      </c>
      <c r="G5256" s="1">
        <f>IFERROR(__xludf.DUMMYFUNCTION("""COMPUTED_VALUE"""),334.0)</f>
        <v>334</v>
      </c>
    </row>
    <row r="5257">
      <c r="A5257" s="1" t="str">
        <f t="shared" si="1"/>
        <v>EN P1525 194</v>
      </c>
      <c r="C5257" s="1" t="str">
        <f t="shared" si="2"/>
        <v>PT P1525</v>
      </c>
      <c r="E5257" s="1" t="str">
        <f>IFERROR(__xludf.DUMMYFUNCTION("SPLIT(A:A,"" "",TRUE,TRUE)"),"EN")</f>
        <v>EN</v>
      </c>
      <c r="F5257" s="1" t="str">
        <f>IFERROR(__xludf.DUMMYFUNCTION("""COMPUTED_VALUE"""),"P1525")</f>
        <v>P1525</v>
      </c>
      <c r="G5257" s="1">
        <f>IFERROR(__xludf.DUMMYFUNCTION("""COMPUTED_VALUE"""),194.0)</f>
        <v>194</v>
      </c>
    </row>
    <row r="5258">
      <c r="A5258" s="1" t="str">
        <f t="shared" si="1"/>
        <v>EN P1574 34</v>
      </c>
      <c r="C5258" s="1" t="str">
        <f t="shared" si="2"/>
        <v>PT P1574</v>
      </c>
      <c r="E5258" s="1" t="str">
        <f>IFERROR(__xludf.DUMMYFUNCTION("SPLIT(A:A,"" "",TRUE,TRUE)"),"EN")</f>
        <v>EN</v>
      </c>
      <c r="F5258" s="1" t="str">
        <f>IFERROR(__xludf.DUMMYFUNCTION("""COMPUTED_VALUE"""),"P1574")</f>
        <v>P1574</v>
      </c>
      <c r="G5258" s="1">
        <f>IFERROR(__xludf.DUMMYFUNCTION("""COMPUTED_VALUE"""),34.0)</f>
        <v>34</v>
      </c>
    </row>
    <row r="5259">
      <c r="A5259" s="1" t="str">
        <f t="shared" si="1"/>
        <v>EN P1493 144</v>
      </c>
      <c r="C5259" s="1" t="str">
        <f t="shared" si="2"/>
        <v>PT P1493</v>
      </c>
      <c r="E5259" s="1" t="str">
        <f>IFERROR(__xludf.DUMMYFUNCTION("SPLIT(A:A,"" "",TRUE,TRUE)"),"EN")</f>
        <v>EN</v>
      </c>
      <c r="F5259" s="1" t="str">
        <f>IFERROR(__xludf.DUMMYFUNCTION("""COMPUTED_VALUE"""),"P1493")</f>
        <v>P1493</v>
      </c>
      <c r="G5259" s="1">
        <f>IFERROR(__xludf.DUMMYFUNCTION("""COMPUTED_VALUE"""),144.0)</f>
        <v>144</v>
      </c>
    </row>
    <row r="5260">
      <c r="A5260" s="1" t="str">
        <f t="shared" si="1"/>
        <v>EN P5955 135</v>
      </c>
      <c r="C5260" s="1" t="str">
        <f t="shared" si="2"/>
        <v>PT P5955</v>
      </c>
      <c r="E5260" s="1" t="str">
        <f>IFERROR(__xludf.DUMMYFUNCTION("SPLIT(A:A,"" "",TRUE,TRUE)"),"EN")</f>
        <v>EN</v>
      </c>
      <c r="F5260" s="1" t="str">
        <f>IFERROR(__xludf.DUMMYFUNCTION("""COMPUTED_VALUE"""),"P5955")</f>
        <v>P5955</v>
      </c>
      <c r="G5260" s="1">
        <f>IFERROR(__xludf.DUMMYFUNCTION("""COMPUTED_VALUE"""),135.0)</f>
        <v>135</v>
      </c>
    </row>
    <row r="5261">
      <c r="A5261" s="1" t="str">
        <f t="shared" si="1"/>
        <v>EN P2666 24</v>
      </c>
      <c r="C5261" s="1" t="str">
        <f t="shared" si="2"/>
        <v>PT P2666</v>
      </c>
      <c r="E5261" s="1" t="str">
        <f>IFERROR(__xludf.DUMMYFUNCTION("SPLIT(A:A,"" "",TRUE,TRUE)"),"EN")</f>
        <v>EN</v>
      </c>
      <c r="F5261" s="1" t="str">
        <f>IFERROR(__xludf.DUMMYFUNCTION("""COMPUTED_VALUE"""),"P2666")</f>
        <v>P2666</v>
      </c>
      <c r="G5261" s="1">
        <f>IFERROR(__xludf.DUMMYFUNCTION("""COMPUTED_VALUE"""),24.0)</f>
        <v>24</v>
      </c>
    </row>
    <row r="5262">
      <c r="A5262" s="1" t="str">
        <f t="shared" si="1"/>
        <v>EN P3655 209</v>
      </c>
      <c r="C5262" s="1" t="str">
        <f t="shared" si="2"/>
        <v>PT P3655</v>
      </c>
      <c r="E5262" s="1" t="str">
        <f>IFERROR(__xludf.DUMMYFUNCTION("SPLIT(A:A,"" "",TRUE,TRUE)"),"EN")</f>
        <v>EN</v>
      </c>
      <c r="F5262" s="1" t="str">
        <f>IFERROR(__xludf.DUMMYFUNCTION("""COMPUTED_VALUE"""),"P3655")</f>
        <v>P3655</v>
      </c>
      <c r="G5262" s="1">
        <f>IFERROR(__xludf.DUMMYFUNCTION("""COMPUTED_VALUE"""),209.0)</f>
        <v>209</v>
      </c>
    </row>
    <row r="5263">
      <c r="A5263" s="1" t="str">
        <f t="shared" si="1"/>
        <v>EN P75 136</v>
      </c>
      <c r="C5263" s="1" t="str">
        <f t="shared" si="2"/>
        <v>PT P75</v>
      </c>
      <c r="E5263" s="1" t="str">
        <f>IFERROR(__xludf.DUMMYFUNCTION("SPLIT(A:A,"" "",TRUE,TRUE)"),"EN")</f>
        <v>EN</v>
      </c>
      <c r="F5263" s="1" t="str">
        <f>IFERROR(__xludf.DUMMYFUNCTION("""COMPUTED_VALUE"""),"P75")</f>
        <v>P75</v>
      </c>
      <c r="G5263" s="1">
        <f>IFERROR(__xludf.DUMMYFUNCTION("""COMPUTED_VALUE"""),136.0)</f>
        <v>136</v>
      </c>
    </row>
    <row r="5264">
      <c r="A5264" s="1" t="str">
        <f t="shared" si="1"/>
        <v>EN P3035 2</v>
      </c>
      <c r="C5264" s="1" t="str">
        <f t="shared" si="2"/>
        <v>PT P3035</v>
      </c>
      <c r="E5264" s="1" t="str">
        <f>IFERROR(__xludf.DUMMYFUNCTION("SPLIT(A:A,"" "",TRUE,TRUE)"),"EN")</f>
        <v>EN</v>
      </c>
      <c r="F5264" s="1" t="str">
        <f>IFERROR(__xludf.DUMMYFUNCTION("""COMPUTED_VALUE"""),"P3035")</f>
        <v>P3035</v>
      </c>
      <c r="G5264" s="1">
        <f>IFERROR(__xludf.DUMMYFUNCTION("""COMPUTED_VALUE"""),2.0)</f>
        <v>2</v>
      </c>
    </row>
    <row r="5265">
      <c r="A5265" s="1" t="str">
        <f t="shared" si="1"/>
        <v>EN P3466 366</v>
      </c>
      <c r="C5265" s="1" t="str">
        <f t="shared" si="2"/>
        <v>PT P3466</v>
      </c>
      <c r="E5265" s="1" t="str">
        <f>IFERROR(__xludf.DUMMYFUNCTION("SPLIT(A:A,"" "",TRUE,TRUE)"),"EN")</f>
        <v>EN</v>
      </c>
      <c r="F5265" s="1" t="str">
        <f>IFERROR(__xludf.DUMMYFUNCTION("""COMPUTED_VALUE"""),"P3466")</f>
        <v>P3466</v>
      </c>
      <c r="G5265" s="1">
        <f>IFERROR(__xludf.DUMMYFUNCTION("""COMPUTED_VALUE"""),366.0)</f>
        <v>366</v>
      </c>
    </row>
    <row r="5266">
      <c r="A5266" s="1" t="str">
        <f t="shared" si="1"/>
        <v>EN P3703 393</v>
      </c>
      <c r="C5266" s="1" t="str">
        <f t="shared" si="2"/>
        <v>PT P3703</v>
      </c>
      <c r="E5266" s="1" t="str">
        <f>IFERROR(__xludf.DUMMYFUNCTION("SPLIT(A:A,"" "",TRUE,TRUE)"),"EN")</f>
        <v>EN</v>
      </c>
      <c r="F5266" s="1" t="str">
        <f>IFERROR(__xludf.DUMMYFUNCTION("""COMPUTED_VALUE"""),"P3703")</f>
        <v>P3703</v>
      </c>
      <c r="G5266" s="1">
        <f>IFERROR(__xludf.DUMMYFUNCTION("""COMPUTED_VALUE"""),393.0)</f>
        <v>393</v>
      </c>
    </row>
    <row r="5267">
      <c r="A5267" s="1" t="str">
        <f t="shared" si="1"/>
        <v>EN P5278 115</v>
      </c>
      <c r="C5267" s="1" t="str">
        <f t="shared" si="2"/>
        <v>PT P5278</v>
      </c>
      <c r="E5267" s="1" t="str">
        <f>IFERROR(__xludf.DUMMYFUNCTION("SPLIT(A:A,"" "",TRUE,TRUE)"),"EN")</f>
        <v>EN</v>
      </c>
      <c r="F5267" s="1" t="str">
        <f>IFERROR(__xludf.DUMMYFUNCTION("""COMPUTED_VALUE"""),"P5278")</f>
        <v>P5278</v>
      </c>
      <c r="G5267" s="1">
        <f>IFERROR(__xludf.DUMMYFUNCTION("""COMPUTED_VALUE"""),115.0)</f>
        <v>115</v>
      </c>
    </row>
    <row r="5268">
      <c r="A5268" s="1" t="str">
        <f t="shared" si="1"/>
        <v>EN P5533 155</v>
      </c>
      <c r="C5268" s="1" t="str">
        <f t="shared" si="2"/>
        <v>PT P5533</v>
      </c>
      <c r="E5268" s="1" t="str">
        <f>IFERROR(__xludf.DUMMYFUNCTION("SPLIT(A:A,"" "",TRUE,TRUE)"),"EN")</f>
        <v>EN</v>
      </c>
      <c r="F5268" s="1" t="str">
        <f>IFERROR(__xludf.DUMMYFUNCTION("""COMPUTED_VALUE"""),"P5533")</f>
        <v>P5533</v>
      </c>
      <c r="G5268" s="1">
        <f>IFERROR(__xludf.DUMMYFUNCTION("""COMPUTED_VALUE"""),155.0)</f>
        <v>155</v>
      </c>
    </row>
    <row r="5269">
      <c r="A5269" s="1" t="str">
        <f t="shared" si="1"/>
        <v>EN P2832 255</v>
      </c>
      <c r="C5269" s="1" t="str">
        <f t="shared" si="2"/>
        <v>PT P2832</v>
      </c>
      <c r="E5269" s="1" t="str">
        <f>IFERROR(__xludf.DUMMYFUNCTION("SPLIT(A:A,"" "",TRUE,TRUE)"),"EN")</f>
        <v>EN</v>
      </c>
      <c r="F5269" s="1" t="str">
        <f>IFERROR(__xludf.DUMMYFUNCTION("""COMPUTED_VALUE"""),"P2832")</f>
        <v>P2832</v>
      </c>
      <c r="G5269" s="1">
        <f>IFERROR(__xludf.DUMMYFUNCTION("""COMPUTED_VALUE"""),255.0)</f>
        <v>255</v>
      </c>
    </row>
    <row r="5270">
      <c r="A5270" s="1" t="str">
        <f t="shared" si="1"/>
        <v>EN P3114 34</v>
      </c>
      <c r="C5270" s="1" t="str">
        <f t="shared" si="2"/>
        <v>PT P3114</v>
      </c>
      <c r="E5270" s="1" t="str">
        <f>IFERROR(__xludf.DUMMYFUNCTION("SPLIT(A:A,"" "",TRUE,TRUE)"),"EN")</f>
        <v>EN</v>
      </c>
      <c r="F5270" s="1" t="str">
        <f>IFERROR(__xludf.DUMMYFUNCTION("""COMPUTED_VALUE"""),"P3114")</f>
        <v>P3114</v>
      </c>
      <c r="G5270" s="1">
        <f>IFERROR(__xludf.DUMMYFUNCTION("""COMPUTED_VALUE"""),34.0)</f>
        <v>34</v>
      </c>
    </row>
    <row r="5271">
      <c r="A5271" s="1" t="str">
        <f t="shared" si="1"/>
        <v>EN P3810 107</v>
      </c>
      <c r="C5271" s="1" t="str">
        <f t="shared" si="2"/>
        <v>PT P3810</v>
      </c>
      <c r="E5271" s="1" t="str">
        <f>IFERROR(__xludf.DUMMYFUNCTION("SPLIT(A:A,"" "",TRUE,TRUE)"),"EN")</f>
        <v>EN</v>
      </c>
      <c r="F5271" s="1" t="str">
        <f>IFERROR(__xludf.DUMMYFUNCTION("""COMPUTED_VALUE"""),"P3810")</f>
        <v>P3810</v>
      </c>
      <c r="G5271" s="1">
        <f>IFERROR(__xludf.DUMMYFUNCTION("""COMPUTED_VALUE"""),107.0)</f>
        <v>107</v>
      </c>
    </row>
    <row r="5272">
      <c r="A5272" s="1" t="str">
        <f t="shared" si="1"/>
        <v>EN P2141 399</v>
      </c>
      <c r="C5272" s="1" t="str">
        <f t="shared" si="2"/>
        <v>PT P2141</v>
      </c>
      <c r="E5272" s="1" t="str">
        <f>IFERROR(__xludf.DUMMYFUNCTION("SPLIT(A:A,"" "",TRUE,TRUE)"),"EN")</f>
        <v>EN</v>
      </c>
      <c r="F5272" s="1" t="str">
        <f>IFERROR(__xludf.DUMMYFUNCTION("""COMPUTED_VALUE"""),"P2141")</f>
        <v>P2141</v>
      </c>
      <c r="G5272" s="1">
        <f>IFERROR(__xludf.DUMMYFUNCTION("""COMPUTED_VALUE"""),399.0)</f>
        <v>399</v>
      </c>
    </row>
    <row r="5273">
      <c r="A5273" s="1" t="str">
        <f t="shared" si="1"/>
        <v>EN P5677 56</v>
      </c>
      <c r="C5273" s="1" t="str">
        <f t="shared" si="2"/>
        <v>PT P5677</v>
      </c>
      <c r="E5273" s="1" t="str">
        <f>IFERROR(__xludf.DUMMYFUNCTION("SPLIT(A:A,"" "",TRUE,TRUE)"),"EN")</f>
        <v>EN</v>
      </c>
      <c r="F5273" s="1" t="str">
        <f>IFERROR(__xludf.DUMMYFUNCTION("""COMPUTED_VALUE"""),"P5677")</f>
        <v>P5677</v>
      </c>
      <c r="G5273" s="1">
        <f>IFERROR(__xludf.DUMMYFUNCTION("""COMPUTED_VALUE"""),56.0)</f>
        <v>56</v>
      </c>
    </row>
    <row r="5274">
      <c r="A5274" s="1" t="str">
        <f t="shared" si="1"/>
        <v>EN P5998 156</v>
      </c>
      <c r="C5274" s="1" t="str">
        <f t="shared" si="2"/>
        <v>PT P5998</v>
      </c>
      <c r="E5274" s="1" t="str">
        <f>IFERROR(__xludf.DUMMYFUNCTION("SPLIT(A:A,"" "",TRUE,TRUE)"),"EN")</f>
        <v>EN</v>
      </c>
      <c r="F5274" s="1" t="str">
        <f>IFERROR(__xludf.DUMMYFUNCTION("""COMPUTED_VALUE"""),"P5998")</f>
        <v>P5998</v>
      </c>
      <c r="G5274" s="1">
        <f>IFERROR(__xludf.DUMMYFUNCTION("""COMPUTED_VALUE"""),156.0)</f>
        <v>156</v>
      </c>
    </row>
    <row r="5275">
      <c r="A5275" s="1" t="str">
        <f t="shared" si="1"/>
        <v>EN P3025 97</v>
      </c>
      <c r="C5275" s="1" t="str">
        <f t="shared" si="2"/>
        <v>PT P3025</v>
      </c>
      <c r="E5275" s="1" t="str">
        <f>IFERROR(__xludf.DUMMYFUNCTION("SPLIT(A:A,"" "",TRUE,TRUE)"),"EN")</f>
        <v>EN</v>
      </c>
      <c r="F5275" s="1" t="str">
        <f>IFERROR(__xludf.DUMMYFUNCTION("""COMPUTED_VALUE"""),"P3025")</f>
        <v>P3025</v>
      </c>
      <c r="G5275" s="1">
        <f>IFERROR(__xludf.DUMMYFUNCTION("""COMPUTED_VALUE"""),97.0)</f>
        <v>97</v>
      </c>
    </row>
    <row r="5276">
      <c r="A5276" s="1" t="str">
        <f t="shared" si="1"/>
        <v>EN P5126 210</v>
      </c>
      <c r="C5276" s="1" t="str">
        <f t="shared" si="2"/>
        <v>PT P5126</v>
      </c>
      <c r="E5276" s="1" t="str">
        <f>IFERROR(__xludf.DUMMYFUNCTION("SPLIT(A:A,"" "",TRUE,TRUE)"),"EN")</f>
        <v>EN</v>
      </c>
      <c r="F5276" s="1" t="str">
        <f>IFERROR(__xludf.DUMMYFUNCTION("""COMPUTED_VALUE"""),"P5126")</f>
        <v>P5126</v>
      </c>
      <c r="G5276" s="1">
        <f>IFERROR(__xludf.DUMMYFUNCTION("""COMPUTED_VALUE"""),210.0)</f>
        <v>210</v>
      </c>
    </row>
    <row r="5277">
      <c r="A5277" s="1" t="str">
        <f t="shared" si="1"/>
        <v>EN P3754 235</v>
      </c>
      <c r="C5277" s="1" t="str">
        <f t="shared" si="2"/>
        <v>PT P3754</v>
      </c>
      <c r="E5277" s="1" t="str">
        <f>IFERROR(__xludf.DUMMYFUNCTION("SPLIT(A:A,"" "",TRUE,TRUE)"),"EN")</f>
        <v>EN</v>
      </c>
      <c r="F5277" s="1" t="str">
        <f>IFERROR(__xludf.DUMMYFUNCTION("""COMPUTED_VALUE"""),"P3754")</f>
        <v>P3754</v>
      </c>
      <c r="G5277" s="1">
        <f>IFERROR(__xludf.DUMMYFUNCTION("""COMPUTED_VALUE"""),235.0)</f>
        <v>235</v>
      </c>
    </row>
    <row r="5278">
      <c r="A5278" s="1" t="str">
        <f t="shared" si="1"/>
        <v>EN P861 172</v>
      </c>
      <c r="C5278" s="1" t="str">
        <f t="shared" si="2"/>
        <v>PT P861</v>
      </c>
      <c r="E5278" s="1" t="str">
        <f>IFERROR(__xludf.DUMMYFUNCTION("SPLIT(A:A,"" "",TRUE,TRUE)"),"EN")</f>
        <v>EN</v>
      </c>
      <c r="F5278" s="1" t="str">
        <f>IFERROR(__xludf.DUMMYFUNCTION("""COMPUTED_VALUE"""),"P861")</f>
        <v>P861</v>
      </c>
      <c r="G5278" s="1">
        <f>IFERROR(__xludf.DUMMYFUNCTION("""COMPUTED_VALUE"""),172.0)</f>
        <v>172</v>
      </c>
    </row>
    <row r="5279">
      <c r="A5279" s="1" t="str">
        <f t="shared" si="1"/>
        <v>EN P5695 385</v>
      </c>
      <c r="C5279" s="1" t="str">
        <f t="shared" si="2"/>
        <v>PT P5695</v>
      </c>
      <c r="E5279" s="1" t="str">
        <f>IFERROR(__xludf.DUMMYFUNCTION("SPLIT(A:A,"" "",TRUE,TRUE)"),"EN")</f>
        <v>EN</v>
      </c>
      <c r="F5279" s="1" t="str">
        <f>IFERROR(__xludf.DUMMYFUNCTION("""COMPUTED_VALUE"""),"P5695")</f>
        <v>P5695</v>
      </c>
      <c r="G5279" s="1">
        <f>IFERROR(__xludf.DUMMYFUNCTION("""COMPUTED_VALUE"""),385.0)</f>
        <v>385</v>
      </c>
    </row>
    <row r="5280">
      <c r="A5280" s="1" t="str">
        <f t="shared" si="1"/>
        <v>EN P3174 264</v>
      </c>
      <c r="C5280" s="1" t="str">
        <f t="shared" si="2"/>
        <v>PT P3174</v>
      </c>
      <c r="E5280" s="1" t="str">
        <f>IFERROR(__xludf.DUMMYFUNCTION("SPLIT(A:A,"" "",TRUE,TRUE)"),"EN")</f>
        <v>EN</v>
      </c>
      <c r="F5280" s="1" t="str">
        <f>IFERROR(__xludf.DUMMYFUNCTION("""COMPUTED_VALUE"""),"P3174")</f>
        <v>P3174</v>
      </c>
      <c r="G5280" s="1">
        <f>IFERROR(__xludf.DUMMYFUNCTION("""COMPUTED_VALUE"""),264.0)</f>
        <v>264</v>
      </c>
    </row>
    <row r="5281">
      <c r="A5281" s="1" t="str">
        <f t="shared" si="1"/>
        <v>EN P1613 267</v>
      </c>
      <c r="C5281" s="1" t="str">
        <f t="shared" si="2"/>
        <v>PT P1613</v>
      </c>
      <c r="E5281" s="1" t="str">
        <f>IFERROR(__xludf.DUMMYFUNCTION("SPLIT(A:A,"" "",TRUE,TRUE)"),"EN")</f>
        <v>EN</v>
      </c>
      <c r="F5281" s="1" t="str">
        <f>IFERROR(__xludf.DUMMYFUNCTION("""COMPUTED_VALUE"""),"P1613")</f>
        <v>P1613</v>
      </c>
      <c r="G5281" s="1">
        <f>IFERROR(__xludf.DUMMYFUNCTION("""COMPUTED_VALUE"""),267.0)</f>
        <v>267</v>
      </c>
    </row>
    <row r="5282">
      <c r="A5282" s="1" t="str">
        <f t="shared" si="1"/>
        <v>EN P4186 201</v>
      </c>
      <c r="C5282" s="1" t="str">
        <f t="shared" si="2"/>
        <v>PT P4186</v>
      </c>
      <c r="E5282" s="1" t="str">
        <f>IFERROR(__xludf.DUMMYFUNCTION("SPLIT(A:A,"" "",TRUE,TRUE)"),"EN")</f>
        <v>EN</v>
      </c>
      <c r="F5282" s="1" t="str">
        <f>IFERROR(__xludf.DUMMYFUNCTION("""COMPUTED_VALUE"""),"P4186")</f>
        <v>P4186</v>
      </c>
      <c r="G5282" s="1">
        <f>IFERROR(__xludf.DUMMYFUNCTION("""COMPUTED_VALUE"""),201.0)</f>
        <v>201</v>
      </c>
    </row>
    <row r="5283">
      <c r="A5283" s="1" t="str">
        <f t="shared" si="1"/>
        <v>EN P572 330</v>
      </c>
      <c r="C5283" s="1" t="str">
        <f t="shared" si="2"/>
        <v>PT P572</v>
      </c>
      <c r="E5283" s="1" t="str">
        <f>IFERROR(__xludf.DUMMYFUNCTION("SPLIT(A:A,"" "",TRUE,TRUE)"),"EN")</f>
        <v>EN</v>
      </c>
      <c r="F5283" s="1" t="str">
        <f>IFERROR(__xludf.DUMMYFUNCTION("""COMPUTED_VALUE"""),"P572")</f>
        <v>P572</v>
      </c>
      <c r="G5283" s="1">
        <f>IFERROR(__xludf.DUMMYFUNCTION("""COMPUTED_VALUE"""),330.0)</f>
        <v>330</v>
      </c>
    </row>
    <row r="5284">
      <c r="A5284" s="1" t="str">
        <f t="shared" si="1"/>
        <v>EN P2480 115</v>
      </c>
      <c r="C5284" s="1" t="str">
        <f t="shared" si="2"/>
        <v>PT P2480</v>
      </c>
      <c r="E5284" s="1" t="str">
        <f>IFERROR(__xludf.DUMMYFUNCTION("SPLIT(A:A,"" "",TRUE,TRUE)"),"EN")</f>
        <v>EN</v>
      </c>
      <c r="F5284" s="1" t="str">
        <f>IFERROR(__xludf.DUMMYFUNCTION("""COMPUTED_VALUE"""),"P2480")</f>
        <v>P2480</v>
      </c>
      <c r="G5284" s="1">
        <f>IFERROR(__xludf.DUMMYFUNCTION("""COMPUTED_VALUE"""),115.0)</f>
        <v>115</v>
      </c>
    </row>
    <row r="5285">
      <c r="A5285" s="1" t="str">
        <f t="shared" si="1"/>
        <v>EN P5378 25</v>
      </c>
      <c r="C5285" s="1" t="str">
        <f t="shared" si="2"/>
        <v>PT P5378</v>
      </c>
      <c r="E5285" s="1" t="str">
        <f>IFERROR(__xludf.DUMMYFUNCTION("SPLIT(A:A,"" "",TRUE,TRUE)"),"EN")</f>
        <v>EN</v>
      </c>
      <c r="F5285" s="1" t="str">
        <f>IFERROR(__xludf.DUMMYFUNCTION("""COMPUTED_VALUE"""),"P5378")</f>
        <v>P5378</v>
      </c>
      <c r="G5285" s="1">
        <f>IFERROR(__xludf.DUMMYFUNCTION("""COMPUTED_VALUE"""),25.0)</f>
        <v>25</v>
      </c>
    </row>
    <row r="5286">
      <c r="A5286" s="1" t="str">
        <f t="shared" si="1"/>
        <v>EN P3007 25</v>
      </c>
      <c r="C5286" s="1" t="str">
        <f t="shared" si="2"/>
        <v>PT P3007</v>
      </c>
      <c r="E5286" s="1" t="str">
        <f>IFERROR(__xludf.DUMMYFUNCTION("SPLIT(A:A,"" "",TRUE,TRUE)"),"EN")</f>
        <v>EN</v>
      </c>
      <c r="F5286" s="1" t="str">
        <f>IFERROR(__xludf.DUMMYFUNCTION("""COMPUTED_VALUE"""),"P3007")</f>
        <v>P3007</v>
      </c>
      <c r="G5286" s="1">
        <f>IFERROR(__xludf.DUMMYFUNCTION("""COMPUTED_VALUE"""),25.0)</f>
        <v>25</v>
      </c>
    </row>
    <row r="5287">
      <c r="A5287" s="1" t="str">
        <f t="shared" si="1"/>
        <v>EN P1194 299</v>
      </c>
      <c r="C5287" s="1" t="str">
        <f t="shared" si="2"/>
        <v>PT P1194</v>
      </c>
      <c r="E5287" s="1" t="str">
        <f>IFERROR(__xludf.DUMMYFUNCTION("SPLIT(A:A,"" "",TRUE,TRUE)"),"EN")</f>
        <v>EN</v>
      </c>
      <c r="F5287" s="1" t="str">
        <f>IFERROR(__xludf.DUMMYFUNCTION("""COMPUTED_VALUE"""),"P1194")</f>
        <v>P1194</v>
      </c>
      <c r="G5287" s="1">
        <f>IFERROR(__xludf.DUMMYFUNCTION("""COMPUTED_VALUE"""),299.0)</f>
        <v>299</v>
      </c>
    </row>
    <row r="5288">
      <c r="A5288" s="1" t="str">
        <f t="shared" si="1"/>
        <v>EN P5951 70</v>
      </c>
      <c r="C5288" s="1" t="str">
        <f t="shared" si="2"/>
        <v>PT P5951</v>
      </c>
      <c r="E5288" s="1" t="str">
        <f>IFERROR(__xludf.DUMMYFUNCTION("SPLIT(A:A,"" "",TRUE,TRUE)"),"EN")</f>
        <v>EN</v>
      </c>
      <c r="F5288" s="1" t="str">
        <f>IFERROR(__xludf.DUMMYFUNCTION("""COMPUTED_VALUE"""),"P5951")</f>
        <v>P5951</v>
      </c>
      <c r="G5288" s="1">
        <f>IFERROR(__xludf.DUMMYFUNCTION("""COMPUTED_VALUE"""),70.0)</f>
        <v>70</v>
      </c>
    </row>
    <row r="5289">
      <c r="A5289" s="1" t="str">
        <f t="shared" si="1"/>
        <v>EN P1575 108</v>
      </c>
      <c r="C5289" s="1" t="str">
        <f t="shared" si="2"/>
        <v>PT P1575</v>
      </c>
      <c r="E5289" s="1" t="str">
        <f>IFERROR(__xludf.DUMMYFUNCTION("SPLIT(A:A,"" "",TRUE,TRUE)"),"EN")</f>
        <v>EN</v>
      </c>
      <c r="F5289" s="1" t="str">
        <f>IFERROR(__xludf.DUMMYFUNCTION("""COMPUTED_VALUE"""),"P1575")</f>
        <v>P1575</v>
      </c>
      <c r="G5289" s="1">
        <f>IFERROR(__xludf.DUMMYFUNCTION("""COMPUTED_VALUE"""),108.0)</f>
        <v>108</v>
      </c>
    </row>
    <row r="5290">
      <c r="A5290" s="1" t="str">
        <f t="shared" si="1"/>
        <v>EN P1056 5</v>
      </c>
      <c r="C5290" s="1" t="str">
        <f t="shared" si="2"/>
        <v>PT P1056</v>
      </c>
      <c r="E5290" s="1" t="str">
        <f>IFERROR(__xludf.DUMMYFUNCTION("SPLIT(A:A,"" "",TRUE,TRUE)"),"EN")</f>
        <v>EN</v>
      </c>
      <c r="F5290" s="1" t="str">
        <f>IFERROR(__xludf.DUMMYFUNCTION("""COMPUTED_VALUE"""),"P1056")</f>
        <v>P1056</v>
      </c>
      <c r="G5290" s="1">
        <f>IFERROR(__xludf.DUMMYFUNCTION("""COMPUTED_VALUE"""),5.0)</f>
        <v>5</v>
      </c>
    </row>
    <row r="5291">
      <c r="A5291" s="1" t="str">
        <f t="shared" si="1"/>
        <v>EN P4900 108</v>
      </c>
      <c r="C5291" s="1" t="str">
        <f t="shared" si="2"/>
        <v>PT P4900</v>
      </c>
      <c r="E5291" s="1" t="str">
        <f>IFERROR(__xludf.DUMMYFUNCTION("SPLIT(A:A,"" "",TRUE,TRUE)"),"EN")</f>
        <v>EN</v>
      </c>
      <c r="F5291" s="1" t="str">
        <f>IFERROR(__xludf.DUMMYFUNCTION("""COMPUTED_VALUE"""),"P4900")</f>
        <v>P4900</v>
      </c>
      <c r="G5291" s="1">
        <f>IFERROR(__xludf.DUMMYFUNCTION("""COMPUTED_VALUE"""),108.0)</f>
        <v>108</v>
      </c>
    </row>
    <row r="5292">
      <c r="A5292" s="1" t="str">
        <f t="shared" si="1"/>
        <v>EN P3827 175</v>
      </c>
      <c r="C5292" s="1" t="str">
        <f t="shared" si="2"/>
        <v>PT P3827</v>
      </c>
      <c r="E5292" s="1" t="str">
        <f>IFERROR(__xludf.DUMMYFUNCTION("SPLIT(A:A,"" "",TRUE,TRUE)"),"EN")</f>
        <v>EN</v>
      </c>
      <c r="F5292" s="1" t="str">
        <f>IFERROR(__xludf.DUMMYFUNCTION("""COMPUTED_VALUE"""),"P3827")</f>
        <v>P3827</v>
      </c>
      <c r="G5292" s="1">
        <f>IFERROR(__xludf.DUMMYFUNCTION("""COMPUTED_VALUE"""),175.0)</f>
        <v>175</v>
      </c>
    </row>
    <row r="5293">
      <c r="A5293" s="1" t="str">
        <f t="shared" si="1"/>
        <v>EN P2701 49</v>
      </c>
      <c r="C5293" s="1" t="str">
        <f t="shared" si="2"/>
        <v>PT P2701</v>
      </c>
      <c r="E5293" s="1" t="str">
        <f>IFERROR(__xludf.DUMMYFUNCTION("SPLIT(A:A,"" "",TRUE,TRUE)"),"EN")</f>
        <v>EN</v>
      </c>
      <c r="F5293" s="1" t="str">
        <f>IFERROR(__xludf.DUMMYFUNCTION("""COMPUTED_VALUE"""),"P2701")</f>
        <v>P2701</v>
      </c>
      <c r="G5293" s="1">
        <f>IFERROR(__xludf.DUMMYFUNCTION("""COMPUTED_VALUE"""),49.0)</f>
        <v>49</v>
      </c>
    </row>
    <row r="5294">
      <c r="A5294" s="1" t="str">
        <f t="shared" si="1"/>
        <v>EN P2579 99</v>
      </c>
      <c r="C5294" s="1" t="str">
        <f t="shared" si="2"/>
        <v>PT P2579</v>
      </c>
      <c r="E5294" s="1" t="str">
        <f>IFERROR(__xludf.DUMMYFUNCTION("SPLIT(A:A,"" "",TRUE,TRUE)"),"EN")</f>
        <v>EN</v>
      </c>
      <c r="F5294" s="1" t="str">
        <f>IFERROR(__xludf.DUMMYFUNCTION("""COMPUTED_VALUE"""),"P2579")</f>
        <v>P2579</v>
      </c>
      <c r="G5294" s="1">
        <f>IFERROR(__xludf.DUMMYFUNCTION("""COMPUTED_VALUE"""),99.0)</f>
        <v>99</v>
      </c>
    </row>
    <row r="5295">
      <c r="A5295" s="1" t="str">
        <f t="shared" si="1"/>
        <v>EN P3513 167</v>
      </c>
      <c r="C5295" s="1" t="str">
        <f t="shared" si="2"/>
        <v>PT P3513</v>
      </c>
      <c r="E5295" s="1" t="str">
        <f>IFERROR(__xludf.DUMMYFUNCTION("SPLIT(A:A,"" "",TRUE,TRUE)"),"EN")</f>
        <v>EN</v>
      </c>
      <c r="F5295" s="1" t="str">
        <f>IFERROR(__xludf.DUMMYFUNCTION("""COMPUTED_VALUE"""),"P3513")</f>
        <v>P3513</v>
      </c>
      <c r="G5295" s="1">
        <f>IFERROR(__xludf.DUMMYFUNCTION("""COMPUTED_VALUE"""),167.0)</f>
        <v>167</v>
      </c>
    </row>
    <row r="5296">
      <c r="A5296" s="1" t="str">
        <f t="shared" si="1"/>
        <v>EN P2574 141</v>
      </c>
      <c r="C5296" s="1" t="str">
        <f t="shared" si="2"/>
        <v>PT P2574</v>
      </c>
      <c r="E5296" s="1" t="str">
        <f>IFERROR(__xludf.DUMMYFUNCTION("SPLIT(A:A,"" "",TRUE,TRUE)"),"EN")</f>
        <v>EN</v>
      </c>
      <c r="F5296" s="1" t="str">
        <f>IFERROR(__xludf.DUMMYFUNCTION("""COMPUTED_VALUE"""),"P2574")</f>
        <v>P2574</v>
      </c>
      <c r="G5296" s="1">
        <f>IFERROR(__xludf.DUMMYFUNCTION("""COMPUTED_VALUE"""),141.0)</f>
        <v>141</v>
      </c>
    </row>
    <row r="5297">
      <c r="A5297" s="1" t="str">
        <f t="shared" si="1"/>
        <v>EN P3754 271</v>
      </c>
      <c r="C5297" s="1" t="str">
        <f t="shared" si="2"/>
        <v>PT P3754</v>
      </c>
      <c r="E5297" s="1" t="str">
        <f>IFERROR(__xludf.DUMMYFUNCTION("SPLIT(A:A,"" "",TRUE,TRUE)"),"EN")</f>
        <v>EN</v>
      </c>
      <c r="F5297" s="1" t="str">
        <f>IFERROR(__xludf.DUMMYFUNCTION("""COMPUTED_VALUE"""),"P3754")</f>
        <v>P3754</v>
      </c>
      <c r="G5297" s="1">
        <f>IFERROR(__xludf.DUMMYFUNCTION("""COMPUTED_VALUE"""),271.0)</f>
        <v>271</v>
      </c>
    </row>
    <row r="5298">
      <c r="A5298" s="1" t="str">
        <f t="shared" si="1"/>
        <v>EN P3393 77</v>
      </c>
      <c r="C5298" s="1" t="str">
        <f t="shared" si="2"/>
        <v>PT P3393</v>
      </c>
      <c r="E5298" s="1" t="str">
        <f>IFERROR(__xludf.DUMMYFUNCTION("SPLIT(A:A,"" "",TRUE,TRUE)"),"EN")</f>
        <v>EN</v>
      </c>
      <c r="F5298" s="1" t="str">
        <f>IFERROR(__xludf.DUMMYFUNCTION("""COMPUTED_VALUE"""),"P3393")</f>
        <v>P3393</v>
      </c>
      <c r="G5298" s="1">
        <f>IFERROR(__xludf.DUMMYFUNCTION("""COMPUTED_VALUE"""),77.0)</f>
        <v>77</v>
      </c>
    </row>
    <row r="5299">
      <c r="A5299" s="1" t="str">
        <f t="shared" si="1"/>
        <v>EN P4648 24</v>
      </c>
      <c r="C5299" s="1" t="str">
        <f t="shared" si="2"/>
        <v>PT P4648</v>
      </c>
      <c r="E5299" s="1" t="str">
        <f>IFERROR(__xludf.DUMMYFUNCTION("SPLIT(A:A,"" "",TRUE,TRUE)"),"EN")</f>
        <v>EN</v>
      </c>
      <c r="F5299" s="1" t="str">
        <f>IFERROR(__xludf.DUMMYFUNCTION("""COMPUTED_VALUE"""),"P4648")</f>
        <v>P4648</v>
      </c>
      <c r="G5299" s="1">
        <f>IFERROR(__xludf.DUMMYFUNCTION("""COMPUTED_VALUE"""),24.0)</f>
        <v>24</v>
      </c>
    </row>
    <row r="5300">
      <c r="A5300" s="1" t="str">
        <f t="shared" si="1"/>
        <v>EN P387 141</v>
      </c>
      <c r="C5300" s="1" t="str">
        <f t="shared" si="2"/>
        <v>PT P387</v>
      </c>
      <c r="E5300" s="1" t="str">
        <f>IFERROR(__xludf.DUMMYFUNCTION("SPLIT(A:A,"" "",TRUE,TRUE)"),"EN")</f>
        <v>EN</v>
      </c>
      <c r="F5300" s="1" t="str">
        <f>IFERROR(__xludf.DUMMYFUNCTION("""COMPUTED_VALUE"""),"P387")</f>
        <v>P387</v>
      </c>
      <c r="G5300" s="1">
        <f>IFERROR(__xludf.DUMMYFUNCTION("""COMPUTED_VALUE"""),141.0)</f>
        <v>141</v>
      </c>
    </row>
    <row r="5301">
      <c r="A5301" s="1" t="str">
        <f t="shared" si="1"/>
        <v>EN P1446 121</v>
      </c>
      <c r="C5301" s="1" t="str">
        <f t="shared" si="2"/>
        <v>PT P1446</v>
      </c>
      <c r="E5301" s="1" t="str">
        <f>IFERROR(__xludf.DUMMYFUNCTION("SPLIT(A:A,"" "",TRUE,TRUE)"),"EN")</f>
        <v>EN</v>
      </c>
      <c r="F5301" s="1" t="str">
        <f>IFERROR(__xludf.DUMMYFUNCTION("""COMPUTED_VALUE"""),"P1446")</f>
        <v>P1446</v>
      </c>
      <c r="G5301" s="1">
        <f>IFERROR(__xludf.DUMMYFUNCTION("""COMPUTED_VALUE"""),121.0)</f>
        <v>121</v>
      </c>
    </row>
    <row r="5302">
      <c r="A5302" s="1" t="str">
        <f t="shared" si="1"/>
        <v>EN P284 101</v>
      </c>
      <c r="C5302" s="1" t="str">
        <f t="shared" si="2"/>
        <v>PT P284</v>
      </c>
      <c r="E5302" s="1" t="str">
        <f>IFERROR(__xludf.DUMMYFUNCTION("SPLIT(A:A,"" "",TRUE,TRUE)"),"EN")</f>
        <v>EN</v>
      </c>
      <c r="F5302" s="1" t="str">
        <f>IFERROR(__xludf.DUMMYFUNCTION("""COMPUTED_VALUE"""),"P284")</f>
        <v>P284</v>
      </c>
      <c r="G5302" s="1">
        <f>IFERROR(__xludf.DUMMYFUNCTION("""COMPUTED_VALUE"""),101.0)</f>
        <v>101</v>
      </c>
    </row>
    <row r="5303">
      <c r="A5303" s="1" t="str">
        <f t="shared" si="1"/>
        <v>EN P120 312</v>
      </c>
      <c r="C5303" s="1" t="str">
        <f t="shared" si="2"/>
        <v>PT P120</v>
      </c>
      <c r="E5303" s="1" t="str">
        <f>IFERROR(__xludf.DUMMYFUNCTION("SPLIT(A:A,"" "",TRUE,TRUE)"),"EN")</f>
        <v>EN</v>
      </c>
      <c r="F5303" s="1" t="str">
        <f>IFERROR(__xludf.DUMMYFUNCTION("""COMPUTED_VALUE"""),"P120")</f>
        <v>P120</v>
      </c>
      <c r="G5303" s="1">
        <f>IFERROR(__xludf.DUMMYFUNCTION("""COMPUTED_VALUE"""),312.0)</f>
        <v>312</v>
      </c>
    </row>
    <row r="5304">
      <c r="A5304" s="1" t="str">
        <f t="shared" si="1"/>
        <v>EN P5125 93</v>
      </c>
      <c r="C5304" s="1" t="str">
        <f t="shared" si="2"/>
        <v>PT P5125</v>
      </c>
      <c r="E5304" s="1" t="str">
        <f>IFERROR(__xludf.DUMMYFUNCTION("SPLIT(A:A,"" "",TRUE,TRUE)"),"EN")</f>
        <v>EN</v>
      </c>
      <c r="F5304" s="1" t="str">
        <f>IFERROR(__xludf.DUMMYFUNCTION("""COMPUTED_VALUE"""),"P5125")</f>
        <v>P5125</v>
      </c>
      <c r="G5304" s="1">
        <f>IFERROR(__xludf.DUMMYFUNCTION("""COMPUTED_VALUE"""),93.0)</f>
        <v>93</v>
      </c>
    </row>
    <row r="5305">
      <c r="A5305" s="1" t="str">
        <f t="shared" si="1"/>
        <v>EN P1283 51</v>
      </c>
      <c r="C5305" s="1" t="str">
        <f t="shared" si="2"/>
        <v>PT P1283</v>
      </c>
      <c r="E5305" s="1" t="str">
        <f>IFERROR(__xludf.DUMMYFUNCTION("SPLIT(A:A,"" "",TRUE,TRUE)"),"EN")</f>
        <v>EN</v>
      </c>
      <c r="F5305" s="1" t="str">
        <f>IFERROR(__xludf.DUMMYFUNCTION("""COMPUTED_VALUE"""),"P1283")</f>
        <v>P1283</v>
      </c>
      <c r="G5305" s="1">
        <f>IFERROR(__xludf.DUMMYFUNCTION("""COMPUTED_VALUE"""),51.0)</f>
        <v>51</v>
      </c>
    </row>
    <row r="5306">
      <c r="A5306" s="1" t="str">
        <f t="shared" si="1"/>
        <v>EN P1317 153</v>
      </c>
      <c r="C5306" s="1" t="str">
        <f t="shared" si="2"/>
        <v>PT P1317</v>
      </c>
      <c r="E5306" s="1" t="str">
        <f>IFERROR(__xludf.DUMMYFUNCTION("SPLIT(A:A,"" "",TRUE,TRUE)"),"EN")</f>
        <v>EN</v>
      </c>
      <c r="F5306" s="1" t="str">
        <f>IFERROR(__xludf.DUMMYFUNCTION("""COMPUTED_VALUE"""),"P1317")</f>
        <v>P1317</v>
      </c>
      <c r="G5306" s="1">
        <f>IFERROR(__xludf.DUMMYFUNCTION("""COMPUTED_VALUE"""),153.0)</f>
        <v>153</v>
      </c>
    </row>
    <row r="5307">
      <c r="A5307" s="1" t="str">
        <f t="shared" si="1"/>
        <v>EN P5392 201</v>
      </c>
      <c r="C5307" s="1" t="str">
        <f t="shared" si="2"/>
        <v>PT P5392</v>
      </c>
      <c r="E5307" s="1" t="str">
        <f>IFERROR(__xludf.DUMMYFUNCTION("SPLIT(A:A,"" "",TRUE,TRUE)"),"EN")</f>
        <v>EN</v>
      </c>
      <c r="F5307" s="1" t="str">
        <f>IFERROR(__xludf.DUMMYFUNCTION("""COMPUTED_VALUE"""),"P5392")</f>
        <v>P5392</v>
      </c>
      <c r="G5307" s="1">
        <f>IFERROR(__xludf.DUMMYFUNCTION("""COMPUTED_VALUE"""),201.0)</f>
        <v>201</v>
      </c>
    </row>
    <row r="5308">
      <c r="A5308" s="1" t="str">
        <f t="shared" si="1"/>
        <v>EN P26 376</v>
      </c>
      <c r="C5308" s="1" t="str">
        <f t="shared" si="2"/>
        <v>PT P26</v>
      </c>
      <c r="E5308" s="1" t="str">
        <f>IFERROR(__xludf.DUMMYFUNCTION("SPLIT(A:A,"" "",TRUE,TRUE)"),"EN")</f>
        <v>EN</v>
      </c>
      <c r="F5308" s="1" t="str">
        <f>IFERROR(__xludf.DUMMYFUNCTION("""COMPUTED_VALUE"""),"P26")</f>
        <v>P26</v>
      </c>
      <c r="G5308" s="1">
        <f>IFERROR(__xludf.DUMMYFUNCTION("""COMPUTED_VALUE"""),376.0)</f>
        <v>376</v>
      </c>
    </row>
    <row r="5309">
      <c r="A5309" s="1" t="str">
        <f t="shared" si="1"/>
        <v>EN P5256 98</v>
      </c>
      <c r="C5309" s="1" t="str">
        <f t="shared" si="2"/>
        <v>PT P5256</v>
      </c>
      <c r="E5309" s="1" t="str">
        <f>IFERROR(__xludf.DUMMYFUNCTION("SPLIT(A:A,"" "",TRUE,TRUE)"),"EN")</f>
        <v>EN</v>
      </c>
      <c r="F5309" s="1" t="str">
        <f>IFERROR(__xludf.DUMMYFUNCTION("""COMPUTED_VALUE"""),"P5256")</f>
        <v>P5256</v>
      </c>
      <c r="G5309" s="1">
        <f>IFERROR(__xludf.DUMMYFUNCTION("""COMPUTED_VALUE"""),98.0)</f>
        <v>98</v>
      </c>
    </row>
    <row r="5310">
      <c r="A5310" s="1" t="str">
        <f t="shared" si="1"/>
        <v>EN P3165 84</v>
      </c>
      <c r="C5310" s="1" t="str">
        <f t="shared" si="2"/>
        <v>PT P3165</v>
      </c>
      <c r="E5310" s="1" t="str">
        <f>IFERROR(__xludf.DUMMYFUNCTION("SPLIT(A:A,"" "",TRUE,TRUE)"),"EN")</f>
        <v>EN</v>
      </c>
      <c r="F5310" s="1" t="str">
        <f>IFERROR(__xludf.DUMMYFUNCTION("""COMPUTED_VALUE"""),"P3165")</f>
        <v>P3165</v>
      </c>
      <c r="G5310" s="1">
        <f>IFERROR(__xludf.DUMMYFUNCTION("""COMPUTED_VALUE"""),84.0)</f>
        <v>84</v>
      </c>
    </row>
    <row r="5311">
      <c r="A5311" s="1" t="str">
        <f t="shared" si="1"/>
        <v>EN P1544 158</v>
      </c>
      <c r="C5311" s="1" t="str">
        <f t="shared" si="2"/>
        <v>PT P1544</v>
      </c>
      <c r="E5311" s="1" t="str">
        <f>IFERROR(__xludf.DUMMYFUNCTION("SPLIT(A:A,"" "",TRUE,TRUE)"),"EN")</f>
        <v>EN</v>
      </c>
      <c r="F5311" s="1" t="str">
        <f>IFERROR(__xludf.DUMMYFUNCTION("""COMPUTED_VALUE"""),"P1544")</f>
        <v>P1544</v>
      </c>
      <c r="G5311" s="1">
        <f>IFERROR(__xludf.DUMMYFUNCTION("""COMPUTED_VALUE"""),158.0)</f>
        <v>158</v>
      </c>
    </row>
    <row r="5312">
      <c r="A5312" s="1" t="str">
        <f t="shared" si="1"/>
        <v>EN P4029 180</v>
      </c>
      <c r="C5312" s="1" t="str">
        <f t="shared" si="2"/>
        <v>PT P4029</v>
      </c>
      <c r="E5312" s="1" t="str">
        <f>IFERROR(__xludf.DUMMYFUNCTION("SPLIT(A:A,"" "",TRUE,TRUE)"),"EN")</f>
        <v>EN</v>
      </c>
      <c r="F5312" s="1" t="str">
        <f>IFERROR(__xludf.DUMMYFUNCTION("""COMPUTED_VALUE"""),"P4029")</f>
        <v>P4029</v>
      </c>
      <c r="G5312" s="1">
        <f>IFERROR(__xludf.DUMMYFUNCTION("""COMPUTED_VALUE"""),180.0)</f>
        <v>180</v>
      </c>
    </row>
    <row r="5313">
      <c r="A5313" s="1" t="str">
        <f t="shared" si="1"/>
        <v>EN P4323 93</v>
      </c>
      <c r="C5313" s="1" t="str">
        <f t="shared" si="2"/>
        <v>PT P4323</v>
      </c>
      <c r="E5313" s="1" t="str">
        <f>IFERROR(__xludf.DUMMYFUNCTION("SPLIT(A:A,"" "",TRUE,TRUE)"),"EN")</f>
        <v>EN</v>
      </c>
      <c r="F5313" s="1" t="str">
        <f>IFERROR(__xludf.DUMMYFUNCTION("""COMPUTED_VALUE"""),"P4323")</f>
        <v>P4323</v>
      </c>
      <c r="G5313" s="1">
        <f>IFERROR(__xludf.DUMMYFUNCTION("""COMPUTED_VALUE"""),93.0)</f>
        <v>93</v>
      </c>
    </row>
    <row r="5314">
      <c r="A5314" s="1" t="str">
        <f t="shared" si="1"/>
        <v>EN P5015 157</v>
      </c>
      <c r="C5314" s="1" t="str">
        <f t="shared" si="2"/>
        <v>PT P5015</v>
      </c>
      <c r="E5314" s="1" t="str">
        <f>IFERROR(__xludf.DUMMYFUNCTION("SPLIT(A:A,"" "",TRUE,TRUE)"),"EN")</f>
        <v>EN</v>
      </c>
      <c r="F5314" s="1" t="str">
        <f>IFERROR(__xludf.DUMMYFUNCTION("""COMPUTED_VALUE"""),"P5015")</f>
        <v>P5015</v>
      </c>
      <c r="G5314" s="1">
        <f>IFERROR(__xludf.DUMMYFUNCTION("""COMPUTED_VALUE"""),157.0)</f>
        <v>157</v>
      </c>
    </row>
    <row r="5315">
      <c r="A5315" s="1" t="str">
        <f t="shared" si="1"/>
        <v>EN P2707 309</v>
      </c>
      <c r="C5315" s="1" t="str">
        <f t="shared" si="2"/>
        <v>PT P2707</v>
      </c>
      <c r="E5315" s="1" t="str">
        <f>IFERROR(__xludf.DUMMYFUNCTION("SPLIT(A:A,"" "",TRUE,TRUE)"),"EN")</f>
        <v>EN</v>
      </c>
      <c r="F5315" s="1" t="str">
        <f>IFERROR(__xludf.DUMMYFUNCTION("""COMPUTED_VALUE"""),"P2707")</f>
        <v>P2707</v>
      </c>
      <c r="G5315" s="1">
        <f>IFERROR(__xludf.DUMMYFUNCTION("""COMPUTED_VALUE"""),309.0)</f>
        <v>309</v>
      </c>
    </row>
    <row r="5316">
      <c r="A5316" s="1" t="str">
        <f t="shared" si="1"/>
        <v>EN P3054 240</v>
      </c>
      <c r="C5316" s="1" t="str">
        <f t="shared" si="2"/>
        <v>PT P3054</v>
      </c>
      <c r="E5316" s="1" t="str">
        <f>IFERROR(__xludf.DUMMYFUNCTION("SPLIT(A:A,"" "",TRUE,TRUE)"),"EN")</f>
        <v>EN</v>
      </c>
      <c r="F5316" s="1" t="str">
        <f>IFERROR(__xludf.DUMMYFUNCTION("""COMPUTED_VALUE"""),"P3054")</f>
        <v>P3054</v>
      </c>
      <c r="G5316" s="1">
        <f>IFERROR(__xludf.DUMMYFUNCTION("""COMPUTED_VALUE"""),240.0)</f>
        <v>240</v>
      </c>
    </row>
    <row r="5317">
      <c r="A5317" s="1" t="str">
        <f t="shared" si="1"/>
        <v>EN P1414 382</v>
      </c>
      <c r="C5317" s="1" t="str">
        <f t="shared" si="2"/>
        <v>PT P1414</v>
      </c>
      <c r="E5317" s="1" t="str">
        <f>IFERROR(__xludf.DUMMYFUNCTION("SPLIT(A:A,"" "",TRUE,TRUE)"),"EN")</f>
        <v>EN</v>
      </c>
      <c r="F5317" s="1" t="str">
        <f>IFERROR(__xludf.DUMMYFUNCTION("""COMPUTED_VALUE"""),"P1414")</f>
        <v>P1414</v>
      </c>
      <c r="G5317" s="1">
        <f>IFERROR(__xludf.DUMMYFUNCTION("""COMPUTED_VALUE"""),382.0)</f>
        <v>382</v>
      </c>
    </row>
    <row r="5318">
      <c r="A5318" s="1" t="str">
        <f t="shared" si="1"/>
        <v>EN P4164 69</v>
      </c>
      <c r="C5318" s="1" t="str">
        <f t="shared" si="2"/>
        <v>PT P4164</v>
      </c>
      <c r="E5318" s="1" t="str">
        <f>IFERROR(__xludf.DUMMYFUNCTION("SPLIT(A:A,"" "",TRUE,TRUE)"),"EN")</f>
        <v>EN</v>
      </c>
      <c r="F5318" s="1" t="str">
        <f>IFERROR(__xludf.DUMMYFUNCTION("""COMPUTED_VALUE"""),"P4164")</f>
        <v>P4164</v>
      </c>
      <c r="G5318" s="1">
        <f>IFERROR(__xludf.DUMMYFUNCTION("""COMPUTED_VALUE"""),69.0)</f>
        <v>69</v>
      </c>
    </row>
    <row r="5319">
      <c r="A5319" s="1" t="str">
        <f t="shared" si="1"/>
        <v>EN P5441 20</v>
      </c>
      <c r="C5319" s="1" t="str">
        <f t="shared" si="2"/>
        <v>PT P5441</v>
      </c>
      <c r="E5319" s="1" t="str">
        <f>IFERROR(__xludf.DUMMYFUNCTION("SPLIT(A:A,"" "",TRUE,TRUE)"),"EN")</f>
        <v>EN</v>
      </c>
      <c r="F5319" s="1" t="str">
        <f>IFERROR(__xludf.DUMMYFUNCTION("""COMPUTED_VALUE"""),"P5441")</f>
        <v>P5441</v>
      </c>
      <c r="G5319" s="1">
        <f>IFERROR(__xludf.DUMMYFUNCTION("""COMPUTED_VALUE"""),20.0)</f>
        <v>20</v>
      </c>
    </row>
    <row r="5320">
      <c r="A5320" s="1" t="str">
        <f t="shared" si="1"/>
        <v>EN P4051 361</v>
      </c>
      <c r="C5320" s="1" t="str">
        <f t="shared" si="2"/>
        <v>PT P4051</v>
      </c>
      <c r="E5320" s="1" t="str">
        <f>IFERROR(__xludf.DUMMYFUNCTION("SPLIT(A:A,"" "",TRUE,TRUE)"),"EN")</f>
        <v>EN</v>
      </c>
      <c r="F5320" s="1" t="str">
        <f>IFERROR(__xludf.DUMMYFUNCTION("""COMPUTED_VALUE"""),"P4051")</f>
        <v>P4051</v>
      </c>
      <c r="G5320" s="1">
        <f>IFERROR(__xludf.DUMMYFUNCTION("""COMPUTED_VALUE"""),361.0)</f>
        <v>361</v>
      </c>
    </row>
    <row r="5321">
      <c r="A5321" s="1" t="str">
        <f t="shared" si="1"/>
        <v>EN P2167 285</v>
      </c>
      <c r="C5321" s="1" t="str">
        <f t="shared" si="2"/>
        <v>PT P2167</v>
      </c>
      <c r="E5321" s="1" t="str">
        <f>IFERROR(__xludf.DUMMYFUNCTION("SPLIT(A:A,"" "",TRUE,TRUE)"),"EN")</f>
        <v>EN</v>
      </c>
      <c r="F5321" s="1" t="str">
        <f>IFERROR(__xludf.DUMMYFUNCTION("""COMPUTED_VALUE"""),"P2167")</f>
        <v>P2167</v>
      </c>
      <c r="G5321" s="1">
        <f>IFERROR(__xludf.DUMMYFUNCTION("""COMPUTED_VALUE"""),285.0)</f>
        <v>285</v>
      </c>
    </row>
    <row r="5322">
      <c r="A5322" s="1" t="str">
        <f t="shared" si="1"/>
        <v>EN P3874 123</v>
      </c>
      <c r="C5322" s="1" t="str">
        <f t="shared" si="2"/>
        <v>PT P3874</v>
      </c>
      <c r="E5322" s="1" t="str">
        <f>IFERROR(__xludf.DUMMYFUNCTION("SPLIT(A:A,"" "",TRUE,TRUE)"),"EN")</f>
        <v>EN</v>
      </c>
      <c r="F5322" s="1" t="str">
        <f>IFERROR(__xludf.DUMMYFUNCTION("""COMPUTED_VALUE"""),"P3874")</f>
        <v>P3874</v>
      </c>
      <c r="G5322" s="1">
        <f>IFERROR(__xludf.DUMMYFUNCTION("""COMPUTED_VALUE"""),123.0)</f>
        <v>123</v>
      </c>
    </row>
    <row r="5323">
      <c r="A5323" s="1" t="str">
        <f t="shared" si="1"/>
        <v>EN P3995 377</v>
      </c>
      <c r="C5323" s="1" t="str">
        <f t="shared" si="2"/>
        <v>PT P3995</v>
      </c>
      <c r="E5323" s="1" t="str">
        <f>IFERROR(__xludf.DUMMYFUNCTION("SPLIT(A:A,"" "",TRUE,TRUE)"),"EN")</f>
        <v>EN</v>
      </c>
      <c r="F5323" s="1" t="str">
        <f>IFERROR(__xludf.DUMMYFUNCTION("""COMPUTED_VALUE"""),"P3995")</f>
        <v>P3995</v>
      </c>
      <c r="G5323" s="1">
        <f>IFERROR(__xludf.DUMMYFUNCTION("""COMPUTED_VALUE"""),377.0)</f>
        <v>377</v>
      </c>
    </row>
    <row r="5324">
      <c r="A5324" s="1" t="str">
        <f t="shared" si="1"/>
        <v>EN P3181 282</v>
      </c>
      <c r="C5324" s="1" t="str">
        <f t="shared" si="2"/>
        <v>PT P3181</v>
      </c>
      <c r="E5324" s="1" t="str">
        <f>IFERROR(__xludf.DUMMYFUNCTION("SPLIT(A:A,"" "",TRUE,TRUE)"),"EN")</f>
        <v>EN</v>
      </c>
      <c r="F5324" s="1" t="str">
        <f>IFERROR(__xludf.DUMMYFUNCTION("""COMPUTED_VALUE"""),"P3181")</f>
        <v>P3181</v>
      </c>
      <c r="G5324" s="1">
        <f>IFERROR(__xludf.DUMMYFUNCTION("""COMPUTED_VALUE"""),282.0)</f>
        <v>282</v>
      </c>
    </row>
    <row r="5325">
      <c r="A5325" s="1" t="str">
        <f t="shared" si="1"/>
        <v>EN P2087 57</v>
      </c>
      <c r="C5325" s="1" t="str">
        <f t="shared" si="2"/>
        <v>PT P2087</v>
      </c>
      <c r="E5325" s="1" t="str">
        <f>IFERROR(__xludf.DUMMYFUNCTION("SPLIT(A:A,"" "",TRUE,TRUE)"),"EN")</f>
        <v>EN</v>
      </c>
      <c r="F5325" s="1" t="str">
        <f>IFERROR(__xludf.DUMMYFUNCTION("""COMPUTED_VALUE"""),"P2087")</f>
        <v>P2087</v>
      </c>
      <c r="G5325" s="1">
        <f>IFERROR(__xludf.DUMMYFUNCTION("""COMPUTED_VALUE"""),57.0)</f>
        <v>57</v>
      </c>
    </row>
    <row r="5326">
      <c r="A5326" s="1" t="str">
        <f t="shared" si="1"/>
        <v>EN P5576 325</v>
      </c>
      <c r="C5326" s="1" t="str">
        <f t="shared" si="2"/>
        <v>PT P5576</v>
      </c>
      <c r="E5326" s="1" t="str">
        <f>IFERROR(__xludf.DUMMYFUNCTION("SPLIT(A:A,"" "",TRUE,TRUE)"),"EN")</f>
        <v>EN</v>
      </c>
      <c r="F5326" s="1" t="str">
        <f>IFERROR(__xludf.DUMMYFUNCTION("""COMPUTED_VALUE"""),"P5576")</f>
        <v>P5576</v>
      </c>
      <c r="G5326" s="1">
        <f>IFERROR(__xludf.DUMMYFUNCTION("""COMPUTED_VALUE"""),325.0)</f>
        <v>325</v>
      </c>
    </row>
    <row r="5327">
      <c r="A5327" s="1" t="str">
        <f t="shared" si="1"/>
        <v>EN P4938 186</v>
      </c>
      <c r="C5327" s="1" t="str">
        <f t="shared" si="2"/>
        <v>PT P4938</v>
      </c>
      <c r="E5327" s="1" t="str">
        <f>IFERROR(__xludf.DUMMYFUNCTION("SPLIT(A:A,"" "",TRUE,TRUE)"),"EN")</f>
        <v>EN</v>
      </c>
      <c r="F5327" s="1" t="str">
        <f>IFERROR(__xludf.DUMMYFUNCTION("""COMPUTED_VALUE"""),"P4938")</f>
        <v>P4938</v>
      </c>
      <c r="G5327" s="1">
        <f>IFERROR(__xludf.DUMMYFUNCTION("""COMPUTED_VALUE"""),186.0)</f>
        <v>186</v>
      </c>
    </row>
    <row r="5328">
      <c r="A5328" s="1" t="str">
        <f t="shared" si="1"/>
        <v>EN P2945 78</v>
      </c>
      <c r="C5328" s="1" t="str">
        <f t="shared" si="2"/>
        <v>PT P2945</v>
      </c>
      <c r="E5328" s="1" t="str">
        <f>IFERROR(__xludf.DUMMYFUNCTION("SPLIT(A:A,"" "",TRUE,TRUE)"),"EN")</f>
        <v>EN</v>
      </c>
      <c r="F5328" s="1" t="str">
        <f>IFERROR(__xludf.DUMMYFUNCTION("""COMPUTED_VALUE"""),"P2945")</f>
        <v>P2945</v>
      </c>
      <c r="G5328" s="1">
        <f>IFERROR(__xludf.DUMMYFUNCTION("""COMPUTED_VALUE"""),78.0)</f>
        <v>78</v>
      </c>
    </row>
    <row r="5329">
      <c r="A5329" s="1" t="str">
        <f t="shared" si="1"/>
        <v>EN P373 198</v>
      </c>
      <c r="C5329" s="1" t="str">
        <f t="shared" si="2"/>
        <v>PT P373</v>
      </c>
      <c r="E5329" s="1" t="str">
        <f>IFERROR(__xludf.DUMMYFUNCTION("SPLIT(A:A,"" "",TRUE,TRUE)"),"EN")</f>
        <v>EN</v>
      </c>
      <c r="F5329" s="1" t="str">
        <f>IFERROR(__xludf.DUMMYFUNCTION("""COMPUTED_VALUE"""),"P373")</f>
        <v>P373</v>
      </c>
      <c r="G5329" s="1">
        <f>IFERROR(__xludf.DUMMYFUNCTION("""COMPUTED_VALUE"""),198.0)</f>
        <v>198</v>
      </c>
    </row>
    <row r="5330">
      <c r="A5330" s="1" t="str">
        <f t="shared" si="1"/>
        <v>EN P1012 88</v>
      </c>
      <c r="C5330" s="1" t="str">
        <f t="shared" si="2"/>
        <v>PT P1012</v>
      </c>
      <c r="E5330" s="1" t="str">
        <f>IFERROR(__xludf.DUMMYFUNCTION("SPLIT(A:A,"" "",TRUE,TRUE)"),"EN")</f>
        <v>EN</v>
      </c>
      <c r="F5330" s="1" t="str">
        <f>IFERROR(__xludf.DUMMYFUNCTION("""COMPUTED_VALUE"""),"P1012")</f>
        <v>P1012</v>
      </c>
      <c r="G5330" s="1">
        <f>IFERROR(__xludf.DUMMYFUNCTION("""COMPUTED_VALUE"""),88.0)</f>
        <v>88</v>
      </c>
    </row>
    <row r="5331">
      <c r="A5331" s="1" t="str">
        <f t="shared" si="1"/>
        <v>EN P91 187</v>
      </c>
      <c r="C5331" s="1" t="str">
        <f t="shared" si="2"/>
        <v>PT P91</v>
      </c>
      <c r="E5331" s="1" t="str">
        <f>IFERROR(__xludf.DUMMYFUNCTION("SPLIT(A:A,"" "",TRUE,TRUE)"),"EN")</f>
        <v>EN</v>
      </c>
      <c r="F5331" s="1" t="str">
        <f>IFERROR(__xludf.DUMMYFUNCTION("""COMPUTED_VALUE"""),"P91")</f>
        <v>P91</v>
      </c>
      <c r="G5331" s="1">
        <f>IFERROR(__xludf.DUMMYFUNCTION("""COMPUTED_VALUE"""),187.0)</f>
        <v>187</v>
      </c>
    </row>
    <row r="5332">
      <c r="A5332" s="1" t="str">
        <f t="shared" si="1"/>
        <v>EN P4610 56</v>
      </c>
      <c r="C5332" s="1" t="str">
        <f t="shared" si="2"/>
        <v>PT P4610</v>
      </c>
      <c r="E5332" s="1" t="str">
        <f>IFERROR(__xludf.DUMMYFUNCTION("SPLIT(A:A,"" "",TRUE,TRUE)"),"EN")</f>
        <v>EN</v>
      </c>
      <c r="F5332" s="1" t="str">
        <f>IFERROR(__xludf.DUMMYFUNCTION("""COMPUTED_VALUE"""),"P4610")</f>
        <v>P4610</v>
      </c>
      <c r="G5332" s="1">
        <f>IFERROR(__xludf.DUMMYFUNCTION("""COMPUTED_VALUE"""),56.0)</f>
        <v>56</v>
      </c>
    </row>
    <row r="5333">
      <c r="A5333" s="1" t="str">
        <f t="shared" si="1"/>
        <v>EN P89 65</v>
      </c>
      <c r="C5333" s="1" t="str">
        <f t="shared" si="2"/>
        <v>PT P89</v>
      </c>
      <c r="E5333" s="1" t="str">
        <f>IFERROR(__xludf.DUMMYFUNCTION("SPLIT(A:A,"" "",TRUE,TRUE)"),"EN")</f>
        <v>EN</v>
      </c>
      <c r="F5333" s="1" t="str">
        <f>IFERROR(__xludf.DUMMYFUNCTION("""COMPUTED_VALUE"""),"P89")</f>
        <v>P89</v>
      </c>
      <c r="G5333" s="1">
        <f>IFERROR(__xludf.DUMMYFUNCTION("""COMPUTED_VALUE"""),65.0)</f>
        <v>65</v>
      </c>
    </row>
    <row r="5334">
      <c r="A5334" s="1" t="str">
        <f t="shared" si="1"/>
        <v>EN P5402 114</v>
      </c>
      <c r="C5334" s="1" t="str">
        <f t="shared" si="2"/>
        <v>PT P5402</v>
      </c>
      <c r="E5334" s="1" t="str">
        <f>IFERROR(__xludf.DUMMYFUNCTION("SPLIT(A:A,"" "",TRUE,TRUE)"),"EN")</f>
        <v>EN</v>
      </c>
      <c r="F5334" s="1" t="str">
        <f>IFERROR(__xludf.DUMMYFUNCTION("""COMPUTED_VALUE"""),"P5402")</f>
        <v>P5402</v>
      </c>
      <c r="G5334" s="1">
        <f>IFERROR(__xludf.DUMMYFUNCTION("""COMPUTED_VALUE"""),114.0)</f>
        <v>114</v>
      </c>
    </row>
    <row r="5335">
      <c r="A5335" s="1" t="str">
        <f t="shared" si="1"/>
        <v>EN P2249 279</v>
      </c>
      <c r="C5335" s="1" t="str">
        <f t="shared" si="2"/>
        <v>PT P2249</v>
      </c>
      <c r="E5335" s="1" t="str">
        <f>IFERROR(__xludf.DUMMYFUNCTION("SPLIT(A:A,"" "",TRUE,TRUE)"),"EN")</f>
        <v>EN</v>
      </c>
      <c r="F5335" s="1" t="str">
        <f>IFERROR(__xludf.DUMMYFUNCTION("""COMPUTED_VALUE"""),"P2249")</f>
        <v>P2249</v>
      </c>
      <c r="G5335" s="1">
        <f>IFERROR(__xludf.DUMMYFUNCTION("""COMPUTED_VALUE"""),279.0)</f>
        <v>279</v>
      </c>
    </row>
    <row r="5336">
      <c r="A5336" s="1" t="str">
        <f t="shared" si="1"/>
        <v>EN P5756 148</v>
      </c>
      <c r="C5336" s="1" t="str">
        <f t="shared" si="2"/>
        <v>PT P5756</v>
      </c>
      <c r="E5336" s="1" t="str">
        <f>IFERROR(__xludf.DUMMYFUNCTION("SPLIT(A:A,"" "",TRUE,TRUE)"),"EN")</f>
        <v>EN</v>
      </c>
      <c r="F5336" s="1" t="str">
        <f>IFERROR(__xludf.DUMMYFUNCTION("""COMPUTED_VALUE"""),"P5756")</f>
        <v>P5756</v>
      </c>
      <c r="G5336" s="1">
        <f>IFERROR(__xludf.DUMMYFUNCTION("""COMPUTED_VALUE"""),148.0)</f>
        <v>148</v>
      </c>
    </row>
    <row r="5337">
      <c r="A5337" s="1" t="str">
        <f t="shared" si="1"/>
        <v>EN P3915 245</v>
      </c>
      <c r="C5337" s="1" t="str">
        <f t="shared" si="2"/>
        <v>PT P3915</v>
      </c>
      <c r="E5337" s="1" t="str">
        <f>IFERROR(__xludf.DUMMYFUNCTION("SPLIT(A:A,"" "",TRUE,TRUE)"),"EN")</f>
        <v>EN</v>
      </c>
      <c r="F5337" s="1" t="str">
        <f>IFERROR(__xludf.DUMMYFUNCTION("""COMPUTED_VALUE"""),"P3915")</f>
        <v>P3915</v>
      </c>
      <c r="G5337" s="1">
        <f>IFERROR(__xludf.DUMMYFUNCTION("""COMPUTED_VALUE"""),245.0)</f>
        <v>245</v>
      </c>
    </row>
    <row r="5338">
      <c r="A5338" s="1" t="str">
        <f t="shared" si="1"/>
        <v>EN P208 139</v>
      </c>
      <c r="C5338" s="1" t="str">
        <f t="shared" si="2"/>
        <v>PT P208</v>
      </c>
      <c r="E5338" s="1" t="str">
        <f>IFERROR(__xludf.DUMMYFUNCTION("SPLIT(A:A,"" "",TRUE,TRUE)"),"EN")</f>
        <v>EN</v>
      </c>
      <c r="F5338" s="1" t="str">
        <f>IFERROR(__xludf.DUMMYFUNCTION("""COMPUTED_VALUE"""),"P208")</f>
        <v>P208</v>
      </c>
      <c r="G5338" s="1">
        <f>IFERROR(__xludf.DUMMYFUNCTION("""COMPUTED_VALUE"""),139.0)</f>
        <v>139</v>
      </c>
    </row>
    <row r="5339">
      <c r="A5339" s="1" t="str">
        <f t="shared" si="1"/>
        <v>EN P3636 266</v>
      </c>
      <c r="C5339" s="1" t="str">
        <f t="shared" si="2"/>
        <v>PT P3636</v>
      </c>
      <c r="E5339" s="1" t="str">
        <f>IFERROR(__xludf.DUMMYFUNCTION("SPLIT(A:A,"" "",TRUE,TRUE)"),"EN")</f>
        <v>EN</v>
      </c>
      <c r="F5339" s="1" t="str">
        <f>IFERROR(__xludf.DUMMYFUNCTION("""COMPUTED_VALUE"""),"P3636")</f>
        <v>P3636</v>
      </c>
      <c r="G5339" s="1">
        <f>IFERROR(__xludf.DUMMYFUNCTION("""COMPUTED_VALUE"""),266.0)</f>
        <v>266</v>
      </c>
    </row>
    <row r="5340">
      <c r="A5340" s="1" t="str">
        <f t="shared" si="1"/>
        <v>EN P4291 142</v>
      </c>
      <c r="C5340" s="1" t="str">
        <f t="shared" si="2"/>
        <v>PT P4291</v>
      </c>
      <c r="E5340" s="1" t="str">
        <f>IFERROR(__xludf.DUMMYFUNCTION("SPLIT(A:A,"" "",TRUE,TRUE)"),"EN")</f>
        <v>EN</v>
      </c>
      <c r="F5340" s="1" t="str">
        <f>IFERROR(__xludf.DUMMYFUNCTION("""COMPUTED_VALUE"""),"P4291")</f>
        <v>P4291</v>
      </c>
      <c r="G5340" s="1">
        <f>IFERROR(__xludf.DUMMYFUNCTION("""COMPUTED_VALUE"""),142.0)</f>
        <v>142</v>
      </c>
    </row>
    <row r="5341">
      <c r="A5341" s="1" t="str">
        <f t="shared" si="1"/>
        <v>EN P4174 20</v>
      </c>
      <c r="C5341" s="1" t="str">
        <f t="shared" si="2"/>
        <v>PT P4174</v>
      </c>
      <c r="E5341" s="1" t="str">
        <f>IFERROR(__xludf.DUMMYFUNCTION("SPLIT(A:A,"" "",TRUE,TRUE)"),"EN")</f>
        <v>EN</v>
      </c>
      <c r="F5341" s="1" t="str">
        <f>IFERROR(__xludf.DUMMYFUNCTION("""COMPUTED_VALUE"""),"P4174")</f>
        <v>P4174</v>
      </c>
      <c r="G5341" s="1">
        <f>IFERROR(__xludf.DUMMYFUNCTION("""COMPUTED_VALUE"""),20.0)</f>
        <v>20</v>
      </c>
    </row>
    <row r="5342">
      <c r="A5342" s="1" t="str">
        <f t="shared" si="1"/>
        <v>EN P3607 302</v>
      </c>
      <c r="C5342" s="1" t="str">
        <f t="shared" si="2"/>
        <v>PT P3607</v>
      </c>
      <c r="E5342" s="1" t="str">
        <f>IFERROR(__xludf.DUMMYFUNCTION("SPLIT(A:A,"" "",TRUE,TRUE)"),"EN")</f>
        <v>EN</v>
      </c>
      <c r="F5342" s="1" t="str">
        <f>IFERROR(__xludf.DUMMYFUNCTION("""COMPUTED_VALUE"""),"P3607")</f>
        <v>P3607</v>
      </c>
      <c r="G5342" s="1">
        <f>IFERROR(__xludf.DUMMYFUNCTION("""COMPUTED_VALUE"""),302.0)</f>
        <v>302</v>
      </c>
    </row>
    <row r="5343">
      <c r="A5343" s="1" t="str">
        <f t="shared" si="1"/>
        <v>EN P563 319</v>
      </c>
      <c r="C5343" s="1" t="str">
        <f t="shared" si="2"/>
        <v>PT P563</v>
      </c>
      <c r="E5343" s="1" t="str">
        <f>IFERROR(__xludf.DUMMYFUNCTION("SPLIT(A:A,"" "",TRUE,TRUE)"),"EN")</f>
        <v>EN</v>
      </c>
      <c r="F5343" s="1" t="str">
        <f>IFERROR(__xludf.DUMMYFUNCTION("""COMPUTED_VALUE"""),"P563")</f>
        <v>P563</v>
      </c>
      <c r="G5343" s="1">
        <f>IFERROR(__xludf.DUMMYFUNCTION("""COMPUTED_VALUE"""),319.0)</f>
        <v>319</v>
      </c>
    </row>
    <row r="5344">
      <c r="A5344" s="1" t="str">
        <f t="shared" si="1"/>
        <v>EN P5764 171</v>
      </c>
      <c r="C5344" s="1" t="str">
        <f t="shared" si="2"/>
        <v>PT P5764</v>
      </c>
      <c r="E5344" s="1" t="str">
        <f>IFERROR(__xludf.DUMMYFUNCTION("SPLIT(A:A,"" "",TRUE,TRUE)"),"EN")</f>
        <v>EN</v>
      </c>
      <c r="F5344" s="1" t="str">
        <f>IFERROR(__xludf.DUMMYFUNCTION("""COMPUTED_VALUE"""),"P5764")</f>
        <v>P5764</v>
      </c>
      <c r="G5344" s="1">
        <f>IFERROR(__xludf.DUMMYFUNCTION("""COMPUTED_VALUE"""),171.0)</f>
        <v>171</v>
      </c>
    </row>
    <row r="5345">
      <c r="A5345" s="1" t="str">
        <f t="shared" si="1"/>
        <v>EN P3358 201</v>
      </c>
      <c r="C5345" s="1" t="str">
        <f t="shared" si="2"/>
        <v>PT P3358</v>
      </c>
      <c r="E5345" s="1" t="str">
        <f>IFERROR(__xludf.DUMMYFUNCTION("SPLIT(A:A,"" "",TRUE,TRUE)"),"EN")</f>
        <v>EN</v>
      </c>
      <c r="F5345" s="1" t="str">
        <f>IFERROR(__xludf.DUMMYFUNCTION("""COMPUTED_VALUE"""),"P3358")</f>
        <v>P3358</v>
      </c>
      <c r="G5345" s="1">
        <f>IFERROR(__xludf.DUMMYFUNCTION("""COMPUTED_VALUE"""),201.0)</f>
        <v>201</v>
      </c>
    </row>
    <row r="5346">
      <c r="A5346" s="1" t="str">
        <f t="shared" si="1"/>
        <v>EN P2230 34</v>
      </c>
      <c r="C5346" s="1" t="str">
        <f t="shared" si="2"/>
        <v>PT P2230</v>
      </c>
      <c r="E5346" s="1" t="str">
        <f>IFERROR(__xludf.DUMMYFUNCTION("SPLIT(A:A,"" "",TRUE,TRUE)"),"EN")</f>
        <v>EN</v>
      </c>
      <c r="F5346" s="1" t="str">
        <f>IFERROR(__xludf.DUMMYFUNCTION("""COMPUTED_VALUE"""),"P2230")</f>
        <v>P2230</v>
      </c>
      <c r="G5346" s="1">
        <f>IFERROR(__xludf.DUMMYFUNCTION("""COMPUTED_VALUE"""),34.0)</f>
        <v>34</v>
      </c>
    </row>
    <row r="5347">
      <c r="A5347" s="1" t="str">
        <f t="shared" si="1"/>
        <v>EN P1237 258</v>
      </c>
      <c r="C5347" s="1" t="str">
        <f t="shared" si="2"/>
        <v>PT P1237</v>
      </c>
      <c r="E5347" s="1" t="str">
        <f>IFERROR(__xludf.DUMMYFUNCTION("SPLIT(A:A,"" "",TRUE,TRUE)"),"EN")</f>
        <v>EN</v>
      </c>
      <c r="F5347" s="1" t="str">
        <f>IFERROR(__xludf.DUMMYFUNCTION("""COMPUTED_VALUE"""),"P1237")</f>
        <v>P1237</v>
      </c>
      <c r="G5347" s="1">
        <f>IFERROR(__xludf.DUMMYFUNCTION("""COMPUTED_VALUE"""),258.0)</f>
        <v>258</v>
      </c>
    </row>
    <row r="5348">
      <c r="A5348" s="1" t="str">
        <f t="shared" si="1"/>
        <v>EN P2313 187</v>
      </c>
      <c r="C5348" s="1" t="str">
        <f t="shared" si="2"/>
        <v>PT P2313</v>
      </c>
      <c r="E5348" s="1" t="str">
        <f>IFERROR(__xludf.DUMMYFUNCTION("SPLIT(A:A,"" "",TRUE,TRUE)"),"EN")</f>
        <v>EN</v>
      </c>
      <c r="F5348" s="1" t="str">
        <f>IFERROR(__xludf.DUMMYFUNCTION("""COMPUTED_VALUE"""),"P2313")</f>
        <v>P2313</v>
      </c>
      <c r="G5348" s="1">
        <f>IFERROR(__xludf.DUMMYFUNCTION("""COMPUTED_VALUE"""),187.0)</f>
        <v>187</v>
      </c>
    </row>
    <row r="5349">
      <c r="A5349" s="1" t="str">
        <f t="shared" si="1"/>
        <v>EN P848 63</v>
      </c>
      <c r="C5349" s="1" t="str">
        <f t="shared" si="2"/>
        <v>PT P848</v>
      </c>
      <c r="E5349" s="1" t="str">
        <f>IFERROR(__xludf.DUMMYFUNCTION("SPLIT(A:A,"" "",TRUE,TRUE)"),"EN")</f>
        <v>EN</v>
      </c>
      <c r="F5349" s="1" t="str">
        <f>IFERROR(__xludf.DUMMYFUNCTION("""COMPUTED_VALUE"""),"P848")</f>
        <v>P848</v>
      </c>
      <c r="G5349" s="1">
        <f>IFERROR(__xludf.DUMMYFUNCTION("""COMPUTED_VALUE"""),63.0)</f>
        <v>63</v>
      </c>
    </row>
    <row r="5350">
      <c r="A5350" s="1" t="str">
        <f t="shared" si="1"/>
        <v>EN P1272 28</v>
      </c>
      <c r="C5350" s="1" t="str">
        <f t="shared" si="2"/>
        <v>PT P1272</v>
      </c>
      <c r="E5350" s="1" t="str">
        <f>IFERROR(__xludf.DUMMYFUNCTION("SPLIT(A:A,"" "",TRUE,TRUE)"),"EN")</f>
        <v>EN</v>
      </c>
      <c r="F5350" s="1" t="str">
        <f>IFERROR(__xludf.DUMMYFUNCTION("""COMPUTED_VALUE"""),"P1272")</f>
        <v>P1272</v>
      </c>
      <c r="G5350" s="1">
        <f>IFERROR(__xludf.DUMMYFUNCTION("""COMPUTED_VALUE"""),28.0)</f>
        <v>28</v>
      </c>
    </row>
    <row r="5351">
      <c r="A5351" s="1" t="str">
        <f t="shared" si="1"/>
        <v>EN P1208 62</v>
      </c>
      <c r="C5351" s="1" t="str">
        <f t="shared" si="2"/>
        <v>PT P1208</v>
      </c>
      <c r="E5351" s="1" t="str">
        <f>IFERROR(__xludf.DUMMYFUNCTION("SPLIT(A:A,"" "",TRUE,TRUE)"),"EN")</f>
        <v>EN</v>
      </c>
      <c r="F5351" s="1" t="str">
        <f>IFERROR(__xludf.DUMMYFUNCTION("""COMPUTED_VALUE"""),"P1208")</f>
        <v>P1208</v>
      </c>
      <c r="G5351" s="1">
        <f>IFERROR(__xludf.DUMMYFUNCTION("""COMPUTED_VALUE"""),62.0)</f>
        <v>62</v>
      </c>
    </row>
    <row r="5352">
      <c r="A5352" s="1" t="str">
        <f t="shared" si="1"/>
        <v>EN P1081 51</v>
      </c>
      <c r="C5352" s="1" t="str">
        <f t="shared" si="2"/>
        <v>PT P1081</v>
      </c>
      <c r="E5352" s="1" t="str">
        <f>IFERROR(__xludf.DUMMYFUNCTION("SPLIT(A:A,"" "",TRUE,TRUE)"),"EN")</f>
        <v>EN</v>
      </c>
      <c r="F5352" s="1" t="str">
        <f>IFERROR(__xludf.DUMMYFUNCTION("""COMPUTED_VALUE"""),"P1081")</f>
        <v>P1081</v>
      </c>
      <c r="G5352" s="1">
        <f>IFERROR(__xludf.DUMMYFUNCTION("""COMPUTED_VALUE"""),51.0)</f>
        <v>51</v>
      </c>
    </row>
    <row r="5353">
      <c r="A5353" s="1" t="str">
        <f t="shared" si="1"/>
        <v>EN P3060 46</v>
      </c>
      <c r="C5353" s="1" t="str">
        <f t="shared" si="2"/>
        <v>PT P3060</v>
      </c>
      <c r="E5353" s="1" t="str">
        <f>IFERROR(__xludf.DUMMYFUNCTION("SPLIT(A:A,"" "",TRUE,TRUE)"),"EN")</f>
        <v>EN</v>
      </c>
      <c r="F5353" s="1" t="str">
        <f>IFERROR(__xludf.DUMMYFUNCTION("""COMPUTED_VALUE"""),"P3060")</f>
        <v>P3060</v>
      </c>
      <c r="G5353" s="1">
        <f>IFERROR(__xludf.DUMMYFUNCTION("""COMPUTED_VALUE"""),46.0)</f>
        <v>46</v>
      </c>
    </row>
    <row r="5354">
      <c r="A5354" s="1" t="str">
        <f t="shared" si="1"/>
        <v>EN P1558 178</v>
      </c>
      <c r="C5354" s="1" t="str">
        <f t="shared" si="2"/>
        <v>PT P1558</v>
      </c>
      <c r="E5354" s="1" t="str">
        <f>IFERROR(__xludf.DUMMYFUNCTION("SPLIT(A:A,"" "",TRUE,TRUE)"),"EN")</f>
        <v>EN</v>
      </c>
      <c r="F5354" s="1" t="str">
        <f>IFERROR(__xludf.DUMMYFUNCTION("""COMPUTED_VALUE"""),"P1558")</f>
        <v>P1558</v>
      </c>
      <c r="G5354" s="1">
        <f>IFERROR(__xludf.DUMMYFUNCTION("""COMPUTED_VALUE"""),178.0)</f>
        <v>178</v>
      </c>
    </row>
    <row r="5355">
      <c r="A5355" s="1" t="str">
        <f t="shared" si="1"/>
        <v>EN P2382 90</v>
      </c>
      <c r="C5355" s="1" t="str">
        <f t="shared" si="2"/>
        <v>PT P2382</v>
      </c>
      <c r="E5355" s="1" t="str">
        <f>IFERROR(__xludf.DUMMYFUNCTION("SPLIT(A:A,"" "",TRUE,TRUE)"),"EN")</f>
        <v>EN</v>
      </c>
      <c r="F5355" s="1" t="str">
        <f>IFERROR(__xludf.DUMMYFUNCTION("""COMPUTED_VALUE"""),"P2382")</f>
        <v>P2382</v>
      </c>
      <c r="G5355" s="1">
        <f>IFERROR(__xludf.DUMMYFUNCTION("""COMPUTED_VALUE"""),90.0)</f>
        <v>90</v>
      </c>
    </row>
    <row r="5356">
      <c r="A5356" s="1" t="str">
        <f t="shared" si="1"/>
        <v>EN P1449 356</v>
      </c>
      <c r="C5356" s="1" t="str">
        <f t="shared" si="2"/>
        <v>PT P1449</v>
      </c>
      <c r="E5356" s="1" t="str">
        <f>IFERROR(__xludf.DUMMYFUNCTION("SPLIT(A:A,"" "",TRUE,TRUE)"),"EN")</f>
        <v>EN</v>
      </c>
      <c r="F5356" s="1" t="str">
        <f>IFERROR(__xludf.DUMMYFUNCTION("""COMPUTED_VALUE"""),"P1449")</f>
        <v>P1449</v>
      </c>
      <c r="G5356" s="1">
        <f>IFERROR(__xludf.DUMMYFUNCTION("""COMPUTED_VALUE"""),356.0)</f>
        <v>356</v>
      </c>
    </row>
    <row r="5357">
      <c r="A5357" s="1" t="str">
        <f t="shared" si="1"/>
        <v>EN P1706 360</v>
      </c>
      <c r="C5357" s="1" t="str">
        <f t="shared" si="2"/>
        <v>PT P1706</v>
      </c>
      <c r="E5357" s="1" t="str">
        <f>IFERROR(__xludf.DUMMYFUNCTION("SPLIT(A:A,"" "",TRUE,TRUE)"),"EN")</f>
        <v>EN</v>
      </c>
      <c r="F5357" s="1" t="str">
        <f>IFERROR(__xludf.DUMMYFUNCTION("""COMPUTED_VALUE"""),"P1706")</f>
        <v>P1706</v>
      </c>
      <c r="G5357" s="1">
        <f>IFERROR(__xludf.DUMMYFUNCTION("""COMPUTED_VALUE"""),360.0)</f>
        <v>360</v>
      </c>
    </row>
    <row r="5358">
      <c r="A5358" s="1" t="str">
        <f t="shared" si="1"/>
        <v>EN P1638 49</v>
      </c>
      <c r="C5358" s="1" t="str">
        <f t="shared" si="2"/>
        <v>PT P1638</v>
      </c>
      <c r="E5358" s="1" t="str">
        <f>IFERROR(__xludf.DUMMYFUNCTION("SPLIT(A:A,"" "",TRUE,TRUE)"),"EN")</f>
        <v>EN</v>
      </c>
      <c r="F5358" s="1" t="str">
        <f>IFERROR(__xludf.DUMMYFUNCTION("""COMPUTED_VALUE"""),"P1638")</f>
        <v>P1638</v>
      </c>
      <c r="G5358" s="1">
        <f>IFERROR(__xludf.DUMMYFUNCTION("""COMPUTED_VALUE"""),49.0)</f>
        <v>49</v>
      </c>
    </row>
    <row r="5359">
      <c r="A5359" s="1" t="str">
        <f t="shared" si="1"/>
        <v>EN P3088 40</v>
      </c>
      <c r="C5359" s="1" t="str">
        <f t="shared" si="2"/>
        <v>PT P3088</v>
      </c>
      <c r="E5359" s="1" t="str">
        <f>IFERROR(__xludf.DUMMYFUNCTION("SPLIT(A:A,"" "",TRUE,TRUE)"),"EN")</f>
        <v>EN</v>
      </c>
      <c r="F5359" s="1" t="str">
        <f>IFERROR(__xludf.DUMMYFUNCTION("""COMPUTED_VALUE"""),"P3088")</f>
        <v>P3088</v>
      </c>
      <c r="G5359" s="1">
        <f>IFERROR(__xludf.DUMMYFUNCTION("""COMPUTED_VALUE"""),40.0)</f>
        <v>40</v>
      </c>
    </row>
    <row r="5360">
      <c r="A5360" s="1" t="str">
        <f t="shared" si="1"/>
        <v>EN P1895 226</v>
      </c>
      <c r="C5360" s="1" t="str">
        <f t="shared" si="2"/>
        <v>PT P1895</v>
      </c>
      <c r="E5360" s="1" t="str">
        <f>IFERROR(__xludf.DUMMYFUNCTION("SPLIT(A:A,"" "",TRUE,TRUE)"),"EN")</f>
        <v>EN</v>
      </c>
      <c r="F5360" s="1" t="str">
        <f>IFERROR(__xludf.DUMMYFUNCTION("""COMPUTED_VALUE"""),"P1895")</f>
        <v>P1895</v>
      </c>
      <c r="G5360" s="1">
        <f>IFERROR(__xludf.DUMMYFUNCTION("""COMPUTED_VALUE"""),226.0)</f>
        <v>226</v>
      </c>
    </row>
    <row r="5361">
      <c r="A5361" s="1" t="str">
        <f t="shared" si="1"/>
        <v>EN P4396 158</v>
      </c>
      <c r="C5361" s="1" t="str">
        <f t="shared" si="2"/>
        <v>PT P4396</v>
      </c>
      <c r="E5361" s="1" t="str">
        <f>IFERROR(__xludf.DUMMYFUNCTION("SPLIT(A:A,"" "",TRUE,TRUE)"),"EN")</f>
        <v>EN</v>
      </c>
      <c r="F5361" s="1" t="str">
        <f>IFERROR(__xludf.DUMMYFUNCTION("""COMPUTED_VALUE"""),"P4396")</f>
        <v>P4396</v>
      </c>
      <c r="G5361" s="1">
        <f>IFERROR(__xludf.DUMMYFUNCTION("""COMPUTED_VALUE"""),158.0)</f>
        <v>158</v>
      </c>
    </row>
    <row r="5362">
      <c r="A5362" s="1" t="str">
        <f t="shared" si="1"/>
        <v>EN P4514 172</v>
      </c>
      <c r="C5362" s="1" t="str">
        <f t="shared" si="2"/>
        <v>PT P4514</v>
      </c>
      <c r="E5362" s="1" t="str">
        <f>IFERROR(__xludf.DUMMYFUNCTION("SPLIT(A:A,"" "",TRUE,TRUE)"),"EN")</f>
        <v>EN</v>
      </c>
      <c r="F5362" s="1" t="str">
        <f>IFERROR(__xludf.DUMMYFUNCTION("""COMPUTED_VALUE"""),"P4514")</f>
        <v>P4514</v>
      </c>
      <c r="G5362" s="1">
        <f>IFERROR(__xludf.DUMMYFUNCTION("""COMPUTED_VALUE"""),172.0)</f>
        <v>172</v>
      </c>
    </row>
    <row r="5363">
      <c r="A5363" s="1" t="str">
        <f t="shared" si="1"/>
        <v>EN P2143 126</v>
      </c>
      <c r="C5363" s="1" t="str">
        <f t="shared" si="2"/>
        <v>PT P2143</v>
      </c>
      <c r="E5363" s="1" t="str">
        <f>IFERROR(__xludf.DUMMYFUNCTION("SPLIT(A:A,"" "",TRUE,TRUE)"),"EN")</f>
        <v>EN</v>
      </c>
      <c r="F5363" s="1" t="str">
        <f>IFERROR(__xludf.DUMMYFUNCTION("""COMPUTED_VALUE"""),"P2143")</f>
        <v>P2143</v>
      </c>
      <c r="G5363" s="1">
        <f>IFERROR(__xludf.DUMMYFUNCTION("""COMPUTED_VALUE"""),126.0)</f>
        <v>126</v>
      </c>
    </row>
    <row r="5364">
      <c r="A5364" s="1" t="str">
        <f t="shared" si="1"/>
        <v>EN P4851 398</v>
      </c>
      <c r="C5364" s="1" t="str">
        <f t="shared" si="2"/>
        <v>PT P4851</v>
      </c>
      <c r="E5364" s="1" t="str">
        <f>IFERROR(__xludf.DUMMYFUNCTION("SPLIT(A:A,"" "",TRUE,TRUE)"),"EN")</f>
        <v>EN</v>
      </c>
      <c r="F5364" s="1" t="str">
        <f>IFERROR(__xludf.DUMMYFUNCTION("""COMPUTED_VALUE"""),"P4851")</f>
        <v>P4851</v>
      </c>
      <c r="G5364" s="1">
        <f>IFERROR(__xludf.DUMMYFUNCTION("""COMPUTED_VALUE"""),398.0)</f>
        <v>398</v>
      </c>
    </row>
    <row r="5365">
      <c r="A5365" s="1" t="str">
        <f t="shared" si="1"/>
        <v>EN P5290 26</v>
      </c>
      <c r="C5365" s="1" t="str">
        <f t="shared" si="2"/>
        <v>PT P5290</v>
      </c>
      <c r="E5365" s="1" t="str">
        <f>IFERROR(__xludf.DUMMYFUNCTION("SPLIT(A:A,"" "",TRUE,TRUE)"),"EN")</f>
        <v>EN</v>
      </c>
      <c r="F5365" s="1" t="str">
        <f>IFERROR(__xludf.DUMMYFUNCTION("""COMPUTED_VALUE"""),"P5290")</f>
        <v>P5290</v>
      </c>
      <c r="G5365" s="1">
        <f>IFERROR(__xludf.DUMMYFUNCTION("""COMPUTED_VALUE"""),26.0)</f>
        <v>26</v>
      </c>
    </row>
    <row r="5366">
      <c r="A5366" s="1" t="str">
        <f t="shared" si="1"/>
        <v>EN P4064 132</v>
      </c>
      <c r="C5366" s="1" t="str">
        <f t="shared" si="2"/>
        <v>PT P4064</v>
      </c>
      <c r="E5366" s="1" t="str">
        <f>IFERROR(__xludf.DUMMYFUNCTION("SPLIT(A:A,"" "",TRUE,TRUE)"),"EN")</f>
        <v>EN</v>
      </c>
      <c r="F5366" s="1" t="str">
        <f>IFERROR(__xludf.DUMMYFUNCTION("""COMPUTED_VALUE"""),"P4064")</f>
        <v>P4064</v>
      </c>
      <c r="G5366" s="1">
        <f>IFERROR(__xludf.DUMMYFUNCTION("""COMPUTED_VALUE"""),132.0)</f>
        <v>132</v>
      </c>
    </row>
    <row r="5367">
      <c r="A5367" s="1" t="str">
        <f t="shared" si="1"/>
        <v>EN P1389 84</v>
      </c>
      <c r="C5367" s="1" t="str">
        <f t="shared" si="2"/>
        <v>PT P1389</v>
      </c>
      <c r="E5367" s="1" t="str">
        <f>IFERROR(__xludf.DUMMYFUNCTION("SPLIT(A:A,"" "",TRUE,TRUE)"),"EN")</f>
        <v>EN</v>
      </c>
      <c r="F5367" s="1" t="str">
        <f>IFERROR(__xludf.DUMMYFUNCTION("""COMPUTED_VALUE"""),"P1389")</f>
        <v>P1389</v>
      </c>
      <c r="G5367" s="1">
        <f>IFERROR(__xludf.DUMMYFUNCTION("""COMPUTED_VALUE"""),84.0)</f>
        <v>84</v>
      </c>
    </row>
    <row r="5368">
      <c r="A5368" s="1" t="str">
        <f t="shared" si="1"/>
        <v>EN P1360 25</v>
      </c>
      <c r="C5368" s="1" t="str">
        <f t="shared" si="2"/>
        <v>PT P1360</v>
      </c>
      <c r="E5368" s="1" t="str">
        <f>IFERROR(__xludf.DUMMYFUNCTION("SPLIT(A:A,"" "",TRUE,TRUE)"),"EN")</f>
        <v>EN</v>
      </c>
      <c r="F5368" s="1" t="str">
        <f>IFERROR(__xludf.DUMMYFUNCTION("""COMPUTED_VALUE"""),"P1360")</f>
        <v>P1360</v>
      </c>
      <c r="G5368" s="1">
        <f>IFERROR(__xludf.DUMMYFUNCTION("""COMPUTED_VALUE"""),25.0)</f>
        <v>25</v>
      </c>
    </row>
    <row r="5369">
      <c r="A5369" s="1" t="str">
        <f t="shared" si="1"/>
        <v>EN P1002 234</v>
      </c>
      <c r="C5369" s="1" t="str">
        <f t="shared" si="2"/>
        <v>PT P1002</v>
      </c>
      <c r="E5369" s="1" t="str">
        <f>IFERROR(__xludf.DUMMYFUNCTION("SPLIT(A:A,"" "",TRUE,TRUE)"),"EN")</f>
        <v>EN</v>
      </c>
      <c r="F5369" s="1" t="str">
        <f>IFERROR(__xludf.DUMMYFUNCTION("""COMPUTED_VALUE"""),"P1002")</f>
        <v>P1002</v>
      </c>
      <c r="G5369" s="1">
        <f>IFERROR(__xludf.DUMMYFUNCTION("""COMPUTED_VALUE"""),234.0)</f>
        <v>234</v>
      </c>
    </row>
    <row r="5370">
      <c r="A5370" s="1" t="str">
        <f t="shared" si="1"/>
        <v>EN P5780 319</v>
      </c>
      <c r="C5370" s="1" t="str">
        <f t="shared" si="2"/>
        <v>PT P5780</v>
      </c>
      <c r="E5370" s="1" t="str">
        <f>IFERROR(__xludf.DUMMYFUNCTION("SPLIT(A:A,"" "",TRUE,TRUE)"),"EN")</f>
        <v>EN</v>
      </c>
      <c r="F5370" s="1" t="str">
        <f>IFERROR(__xludf.DUMMYFUNCTION("""COMPUTED_VALUE"""),"P5780")</f>
        <v>P5780</v>
      </c>
      <c r="G5370" s="1">
        <f>IFERROR(__xludf.DUMMYFUNCTION("""COMPUTED_VALUE"""),319.0)</f>
        <v>319</v>
      </c>
    </row>
    <row r="5371">
      <c r="A5371" s="1" t="str">
        <f t="shared" si="1"/>
        <v>EN P4647 112</v>
      </c>
      <c r="C5371" s="1" t="str">
        <f t="shared" si="2"/>
        <v>PT P4647</v>
      </c>
      <c r="E5371" s="1" t="str">
        <f>IFERROR(__xludf.DUMMYFUNCTION("SPLIT(A:A,"" "",TRUE,TRUE)"),"EN")</f>
        <v>EN</v>
      </c>
      <c r="F5371" s="1" t="str">
        <f>IFERROR(__xludf.DUMMYFUNCTION("""COMPUTED_VALUE"""),"P4647")</f>
        <v>P4647</v>
      </c>
      <c r="G5371" s="1">
        <f>IFERROR(__xludf.DUMMYFUNCTION("""COMPUTED_VALUE"""),112.0)</f>
        <v>112</v>
      </c>
    </row>
    <row r="5372">
      <c r="A5372" s="1" t="str">
        <f t="shared" si="1"/>
        <v>EN P2892 130</v>
      </c>
      <c r="C5372" s="1" t="str">
        <f t="shared" si="2"/>
        <v>PT P2892</v>
      </c>
      <c r="E5372" s="1" t="str">
        <f>IFERROR(__xludf.DUMMYFUNCTION("SPLIT(A:A,"" "",TRUE,TRUE)"),"EN")</f>
        <v>EN</v>
      </c>
      <c r="F5372" s="1" t="str">
        <f>IFERROR(__xludf.DUMMYFUNCTION("""COMPUTED_VALUE"""),"P2892")</f>
        <v>P2892</v>
      </c>
      <c r="G5372" s="1">
        <f>IFERROR(__xludf.DUMMYFUNCTION("""COMPUTED_VALUE"""),130.0)</f>
        <v>130</v>
      </c>
    </row>
    <row r="5373">
      <c r="A5373" s="1" t="str">
        <f t="shared" si="1"/>
        <v>EN P2477 105</v>
      </c>
      <c r="C5373" s="1" t="str">
        <f t="shared" si="2"/>
        <v>PT P2477</v>
      </c>
      <c r="E5373" s="1" t="str">
        <f>IFERROR(__xludf.DUMMYFUNCTION("SPLIT(A:A,"" "",TRUE,TRUE)"),"EN")</f>
        <v>EN</v>
      </c>
      <c r="F5373" s="1" t="str">
        <f>IFERROR(__xludf.DUMMYFUNCTION("""COMPUTED_VALUE"""),"P2477")</f>
        <v>P2477</v>
      </c>
      <c r="G5373" s="1">
        <f>IFERROR(__xludf.DUMMYFUNCTION("""COMPUTED_VALUE"""),105.0)</f>
        <v>105</v>
      </c>
    </row>
    <row r="5374">
      <c r="A5374" s="1" t="str">
        <f t="shared" si="1"/>
        <v>EN P5867 330</v>
      </c>
      <c r="C5374" s="1" t="str">
        <f t="shared" si="2"/>
        <v>PT P5867</v>
      </c>
      <c r="E5374" s="1" t="str">
        <f>IFERROR(__xludf.DUMMYFUNCTION("SPLIT(A:A,"" "",TRUE,TRUE)"),"EN")</f>
        <v>EN</v>
      </c>
      <c r="F5374" s="1" t="str">
        <f>IFERROR(__xludf.DUMMYFUNCTION("""COMPUTED_VALUE"""),"P5867")</f>
        <v>P5867</v>
      </c>
      <c r="G5374" s="1">
        <f>IFERROR(__xludf.DUMMYFUNCTION("""COMPUTED_VALUE"""),330.0)</f>
        <v>330</v>
      </c>
    </row>
    <row r="5375">
      <c r="A5375" s="1" t="str">
        <f t="shared" si="1"/>
        <v>EN P567 334</v>
      </c>
      <c r="C5375" s="1" t="str">
        <f t="shared" si="2"/>
        <v>PT P567</v>
      </c>
      <c r="E5375" s="1" t="str">
        <f>IFERROR(__xludf.DUMMYFUNCTION("SPLIT(A:A,"" "",TRUE,TRUE)"),"EN")</f>
        <v>EN</v>
      </c>
      <c r="F5375" s="1" t="str">
        <f>IFERROR(__xludf.DUMMYFUNCTION("""COMPUTED_VALUE"""),"P567")</f>
        <v>P567</v>
      </c>
      <c r="G5375" s="1">
        <f>IFERROR(__xludf.DUMMYFUNCTION("""COMPUTED_VALUE"""),334.0)</f>
        <v>334</v>
      </c>
    </row>
    <row r="5376">
      <c r="A5376" s="1" t="str">
        <f t="shared" si="1"/>
        <v>EN P3141 324</v>
      </c>
      <c r="C5376" s="1" t="str">
        <f t="shared" si="2"/>
        <v>PT P3141</v>
      </c>
      <c r="E5376" s="1" t="str">
        <f>IFERROR(__xludf.DUMMYFUNCTION("SPLIT(A:A,"" "",TRUE,TRUE)"),"EN")</f>
        <v>EN</v>
      </c>
      <c r="F5376" s="1" t="str">
        <f>IFERROR(__xludf.DUMMYFUNCTION("""COMPUTED_VALUE"""),"P3141")</f>
        <v>P3141</v>
      </c>
      <c r="G5376" s="1">
        <f>IFERROR(__xludf.DUMMYFUNCTION("""COMPUTED_VALUE"""),324.0)</f>
        <v>324</v>
      </c>
    </row>
    <row r="5377">
      <c r="A5377" s="1" t="str">
        <f t="shared" si="1"/>
        <v>EN P1047 361</v>
      </c>
      <c r="C5377" s="1" t="str">
        <f t="shared" si="2"/>
        <v>PT P1047</v>
      </c>
      <c r="E5377" s="1" t="str">
        <f>IFERROR(__xludf.DUMMYFUNCTION("SPLIT(A:A,"" "",TRUE,TRUE)"),"EN")</f>
        <v>EN</v>
      </c>
      <c r="F5377" s="1" t="str">
        <f>IFERROR(__xludf.DUMMYFUNCTION("""COMPUTED_VALUE"""),"P1047")</f>
        <v>P1047</v>
      </c>
      <c r="G5377" s="1">
        <f>IFERROR(__xludf.DUMMYFUNCTION("""COMPUTED_VALUE"""),361.0)</f>
        <v>361</v>
      </c>
    </row>
    <row r="5378">
      <c r="A5378" s="1" t="str">
        <f t="shared" si="1"/>
        <v>EN P4324 296</v>
      </c>
      <c r="C5378" s="1" t="str">
        <f t="shared" si="2"/>
        <v>PT P4324</v>
      </c>
      <c r="E5378" s="1" t="str">
        <f>IFERROR(__xludf.DUMMYFUNCTION("SPLIT(A:A,"" "",TRUE,TRUE)"),"EN")</f>
        <v>EN</v>
      </c>
      <c r="F5378" s="1" t="str">
        <f>IFERROR(__xludf.DUMMYFUNCTION("""COMPUTED_VALUE"""),"P4324")</f>
        <v>P4324</v>
      </c>
      <c r="G5378" s="1">
        <f>IFERROR(__xludf.DUMMYFUNCTION("""COMPUTED_VALUE"""),296.0)</f>
        <v>296</v>
      </c>
    </row>
    <row r="5379">
      <c r="A5379" s="1" t="str">
        <f t="shared" si="1"/>
        <v>EN P2320 305</v>
      </c>
      <c r="C5379" s="1" t="str">
        <f t="shared" si="2"/>
        <v>PT P2320</v>
      </c>
      <c r="E5379" s="1" t="str">
        <f>IFERROR(__xludf.DUMMYFUNCTION("SPLIT(A:A,"" "",TRUE,TRUE)"),"EN")</f>
        <v>EN</v>
      </c>
      <c r="F5379" s="1" t="str">
        <f>IFERROR(__xludf.DUMMYFUNCTION("""COMPUTED_VALUE"""),"P2320")</f>
        <v>P2320</v>
      </c>
      <c r="G5379" s="1">
        <f>IFERROR(__xludf.DUMMYFUNCTION("""COMPUTED_VALUE"""),305.0)</f>
        <v>305</v>
      </c>
    </row>
    <row r="5380">
      <c r="A5380" s="1" t="str">
        <f t="shared" si="1"/>
        <v>EN P151 330</v>
      </c>
      <c r="C5380" s="1" t="str">
        <f t="shared" si="2"/>
        <v>PT P151</v>
      </c>
      <c r="E5380" s="1" t="str">
        <f>IFERROR(__xludf.DUMMYFUNCTION("SPLIT(A:A,"" "",TRUE,TRUE)"),"EN")</f>
        <v>EN</v>
      </c>
      <c r="F5380" s="1" t="str">
        <f>IFERROR(__xludf.DUMMYFUNCTION("""COMPUTED_VALUE"""),"P151")</f>
        <v>P151</v>
      </c>
      <c r="G5380" s="1">
        <f>IFERROR(__xludf.DUMMYFUNCTION("""COMPUTED_VALUE"""),330.0)</f>
        <v>330</v>
      </c>
    </row>
    <row r="5381">
      <c r="A5381" s="1" t="str">
        <f t="shared" si="1"/>
        <v>EN P4380 377</v>
      </c>
      <c r="C5381" s="1" t="str">
        <f t="shared" si="2"/>
        <v>PT P4380</v>
      </c>
      <c r="E5381" s="1" t="str">
        <f>IFERROR(__xludf.DUMMYFUNCTION("SPLIT(A:A,"" "",TRUE,TRUE)"),"EN")</f>
        <v>EN</v>
      </c>
      <c r="F5381" s="1" t="str">
        <f>IFERROR(__xludf.DUMMYFUNCTION("""COMPUTED_VALUE"""),"P4380")</f>
        <v>P4380</v>
      </c>
      <c r="G5381" s="1">
        <f>IFERROR(__xludf.DUMMYFUNCTION("""COMPUTED_VALUE"""),377.0)</f>
        <v>377</v>
      </c>
    </row>
    <row r="5382">
      <c r="A5382" s="1" t="str">
        <f t="shared" si="1"/>
        <v>EN P3071 303</v>
      </c>
      <c r="C5382" s="1" t="str">
        <f t="shared" si="2"/>
        <v>PT P3071</v>
      </c>
      <c r="E5382" s="1" t="str">
        <f>IFERROR(__xludf.DUMMYFUNCTION("SPLIT(A:A,"" "",TRUE,TRUE)"),"EN")</f>
        <v>EN</v>
      </c>
      <c r="F5382" s="1" t="str">
        <f>IFERROR(__xludf.DUMMYFUNCTION("""COMPUTED_VALUE"""),"P3071")</f>
        <v>P3071</v>
      </c>
      <c r="G5382" s="1">
        <f>IFERROR(__xludf.DUMMYFUNCTION("""COMPUTED_VALUE"""),303.0)</f>
        <v>303</v>
      </c>
    </row>
    <row r="5383">
      <c r="A5383" s="1" t="str">
        <f t="shared" si="1"/>
        <v>EN P2602 143</v>
      </c>
      <c r="C5383" s="1" t="str">
        <f t="shared" si="2"/>
        <v>PT P2602</v>
      </c>
      <c r="E5383" s="1" t="str">
        <f>IFERROR(__xludf.DUMMYFUNCTION("SPLIT(A:A,"" "",TRUE,TRUE)"),"EN")</f>
        <v>EN</v>
      </c>
      <c r="F5383" s="1" t="str">
        <f>IFERROR(__xludf.DUMMYFUNCTION("""COMPUTED_VALUE"""),"P2602")</f>
        <v>P2602</v>
      </c>
      <c r="G5383" s="1">
        <f>IFERROR(__xludf.DUMMYFUNCTION("""COMPUTED_VALUE"""),143.0)</f>
        <v>143</v>
      </c>
    </row>
    <row r="5384">
      <c r="A5384" s="1" t="str">
        <f t="shared" si="1"/>
        <v>EN P597 326</v>
      </c>
      <c r="C5384" s="1" t="str">
        <f t="shared" si="2"/>
        <v>PT P597</v>
      </c>
      <c r="E5384" s="1" t="str">
        <f>IFERROR(__xludf.DUMMYFUNCTION("SPLIT(A:A,"" "",TRUE,TRUE)"),"EN")</f>
        <v>EN</v>
      </c>
      <c r="F5384" s="1" t="str">
        <f>IFERROR(__xludf.DUMMYFUNCTION("""COMPUTED_VALUE"""),"P597")</f>
        <v>P597</v>
      </c>
      <c r="G5384" s="1">
        <f>IFERROR(__xludf.DUMMYFUNCTION("""COMPUTED_VALUE"""),326.0)</f>
        <v>326</v>
      </c>
    </row>
    <row r="5385">
      <c r="A5385" s="1" t="str">
        <f t="shared" si="1"/>
        <v>EN P1527 20</v>
      </c>
      <c r="C5385" s="1" t="str">
        <f t="shared" si="2"/>
        <v>PT P1527</v>
      </c>
      <c r="E5385" s="1" t="str">
        <f>IFERROR(__xludf.DUMMYFUNCTION("SPLIT(A:A,"" "",TRUE,TRUE)"),"EN")</f>
        <v>EN</v>
      </c>
      <c r="F5385" s="1" t="str">
        <f>IFERROR(__xludf.DUMMYFUNCTION("""COMPUTED_VALUE"""),"P1527")</f>
        <v>P1527</v>
      </c>
      <c r="G5385" s="1">
        <f>IFERROR(__xludf.DUMMYFUNCTION("""COMPUTED_VALUE"""),20.0)</f>
        <v>20</v>
      </c>
    </row>
    <row r="5386">
      <c r="A5386" s="1" t="str">
        <f t="shared" si="1"/>
        <v>EN P1717 394</v>
      </c>
      <c r="C5386" s="1" t="str">
        <f t="shared" si="2"/>
        <v>PT P1717</v>
      </c>
      <c r="E5386" s="1" t="str">
        <f>IFERROR(__xludf.DUMMYFUNCTION("SPLIT(A:A,"" "",TRUE,TRUE)"),"EN")</f>
        <v>EN</v>
      </c>
      <c r="F5386" s="1" t="str">
        <f>IFERROR(__xludf.DUMMYFUNCTION("""COMPUTED_VALUE"""),"P1717")</f>
        <v>P1717</v>
      </c>
      <c r="G5386" s="1">
        <f>IFERROR(__xludf.DUMMYFUNCTION("""COMPUTED_VALUE"""),394.0)</f>
        <v>394</v>
      </c>
    </row>
    <row r="5387">
      <c r="A5387" s="1" t="str">
        <f t="shared" si="1"/>
        <v>EN P3906 199</v>
      </c>
      <c r="C5387" s="1" t="str">
        <f t="shared" si="2"/>
        <v>PT P3906</v>
      </c>
      <c r="E5387" s="1" t="str">
        <f>IFERROR(__xludf.DUMMYFUNCTION("SPLIT(A:A,"" "",TRUE,TRUE)"),"EN")</f>
        <v>EN</v>
      </c>
      <c r="F5387" s="1" t="str">
        <f>IFERROR(__xludf.DUMMYFUNCTION("""COMPUTED_VALUE"""),"P3906")</f>
        <v>P3906</v>
      </c>
      <c r="G5387" s="1">
        <f>IFERROR(__xludf.DUMMYFUNCTION("""COMPUTED_VALUE"""),199.0)</f>
        <v>199</v>
      </c>
    </row>
    <row r="5388">
      <c r="A5388" s="1" t="str">
        <f t="shared" si="1"/>
        <v>EN P1558 245</v>
      </c>
      <c r="C5388" s="1" t="str">
        <f t="shared" si="2"/>
        <v>PT P1558</v>
      </c>
      <c r="E5388" s="1" t="str">
        <f>IFERROR(__xludf.DUMMYFUNCTION("SPLIT(A:A,"" "",TRUE,TRUE)"),"EN")</f>
        <v>EN</v>
      </c>
      <c r="F5388" s="1" t="str">
        <f>IFERROR(__xludf.DUMMYFUNCTION("""COMPUTED_VALUE"""),"P1558")</f>
        <v>P1558</v>
      </c>
      <c r="G5388" s="1">
        <f>IFERROR(__xludf.DUMMYFUNCTION("""COMPUTED_VALUE"""),245.0)</f>
        <v>245</v>
      </c>
    </row>
    <row r="5389">
      <c r="A5389" s="1" t="str">
        <f t="shared" si="1"/>
        <v>EN P5784 206</v>
      </c>
      <c r="C5389" s="1" t="str">
        <f t="shared" si="2"/>
        <v>PT P5784</v>
      </c>
      <c r="E5389" s="1" t="str">
        <f>IFERROR(__xludf.DUMMYFUNCTION("SPLIT(A:A,"" "",TRUE,TRUE)"),"EN")</f>
        <v>EN</v>
      </c>
      <c r="F5389" s="1" t="str">
        <f>IFERROR(__xludf.DUMMYFUNCTION("""COMPUTED_VALUE"""),"P5784")</f>
        <v>P5784</v>
      </c>
      <c r="G5389" s="1">
        <f>IFERROR(__xludf.DUMMYFUNCTION("""COMPUTED_VALUE"""),206.0)</f>
        <v>206</v>
      </c>
    </row>
    <row r="5390">
      <c r="A5390" s="1" t="str">
        <f t="shared" si="1"/>
        <v>EN P5052 118</v>
      </c>
      <c r="C5390" s="1" t="str">
        <f t="shared" si="2"/>
        <v>PT P5052</v>
      </c>
      <c r="E5390" s="1" t="str">
        <f>IFERROR(__xludf.DUMMYFUNCTION("SPLIT(A:A,"" "",TRUE,TRUE)"),"EN")</f>
        <v>EN</v>
      </c>
      <c r="F5390" s="1" t="str">
        <f>IFERROR(__xludf.DUMMYFUNCTION("""COMPUTED_VALUE"""),"P5052")</f>
        <v>P5052</v>
      </c>
      <c r="G5390" s="1">
        <f>IFERROR(__xludf.DUMMYFUNCTION("""COMPUTED_VALUE"""),118.0)</f>
        <v>118</v>
      </c>
    </row>
    <row r="5391">
      <c r="A5391" s="1" t="str">
        <f t="shared" si="1"/>
        <v>EN P3527 266</v>
      </c>
      <c r="C5391" s="1" t="str">
        <f t="shared" si="2"/>
        <v>PT P3527</v>
      </c>
      <c r="E5391" s="1" t="str">
        <f>IFERROR(__xludf.DUMMYFUNCTION("SPLIT(A:A,"" "",TRUE,TRUE)"),"EN")</f>
        <v>EN</v>
      </c>
      <c r="F5391" s="1" t="str">
        <f>IFERROR(__xludf.DUMMYFUNCTION("""COMPUTED_VALUE"""),"P3527")</f>
        <v>P3527</v>
      </c>
      <c r="G5391" s="1">
        <f>IFERROR(__xludf.DUMMYFUNCTION("""COMPUTED_VALUE"""),266.0)</f>
        <v>266</v>
      </c>
    </row>
    <row r="5392">
      <c r="A5392" s="1" t="str">
        <f t="shared" si="1"/>
        <v>EN P625 251</v>
      </c>
      <c r="C5392" s="1" t="str">
        <f t="shared" si="2"/>
        <v>PT P625</v>
      </c>
      <c r="E5392" s="1" t="str">
        <f>IFERROR(__xludf.DUMMYFUNCTION("SPLIT(A:A,"" "",TRUE,TRUE)"),"EN")</f>
        <v>EN</v>
      </c>
      <c r="F5392" s="1" t="str">
        <f>IFERROR(__xludf.DUMMYFUNCTION("""COMPUTED_VALUE"""),"P625")</f>
        <v>P625</v>
      </c>
      <c r="G5392" s="1">
        <f>IFERROR(__xludf.DUMMYFUNCTION("""COMPUTED_VALUE"""),251.0)</f>
        <v>251</v>
      </c>
    </row>
    <row r="5393">
      <c r="A5393" s="1" t="str">
        <f t="shared" si="1"/>
        <v>EN P1580 31</v>
      </c>
      <c r="C5393" s="1" t="str">
        <f t="shared" si="2"/>
        <v>PT P1580</v>
      </c>
      <c r="E5393" s="1" t="str">
        <f>IFERROR(__xludf.DUMMYFUNCTION("SPLIT(A:A,"" "",TRUE,TRUE)"),"EN")</f>
        <v>EN</v>
      </c>
      <c r="F5393" s="1" t="str">
        <f>IFERROR(__xludf.DUMMYFUNCTION("""COMPUTED_VALUE"""),"P1580")</f>
        <v>P1580</v>
      </c>
      <c r="G5393" s="1">
        <f>IFERROR(__xludf.DUMMYFUNCTION("""COMPUTED_VALUE"""),31.0)</f>
        <v>31</v>
      </c>
    </row>
    <row r="5394">
      <c r="A5394" s="1" t="str">
        <f t="shared" si="1"/>
        <v>EN P3852 314</v>
      </c>
      <c r="C5394" s="1" t="str">
        <f t="shared" si="2"/>
        <v>PT P3852</v>
      </c>
      <c r="E5394" s="1" t="str">
        <f>IFERROR(__xludf.DUMMYFUNCTION("SPLIT(A:A,"" "",TRUE,TRUE)"),"EN")</f>
        <v>EN</v>
      </c>
      <c r="F5394" s="1" t="str">
        <f>IFERROR(__xludf.DUMMYFUNCTION("""COMPUTED_VALUE"""),"P3852")</f>
        <v>P3852</v>
      </c>
      <c r="G5394" s="1">
        <f>IFERROR(__xludf.DUMMYFUNCTION("""COMPUTED_VALUE"""),314.0)</f>
        <v>314</v>
      </c>
    </row>
    <row r="5395">
      <c r="A5395" s="1" t="str">
        <f t="shared" si="1"/>
        <v>EN P256 228</v>
      </c>
      <c r="C5395" s="1" t="str">
        <f t="shared" si="2"/>
        <v>PT P256</v>
      </c>
      <c r="E5395" s="1" t="str">
        <f>IFERROR(__xludf.DUMMYFUNCTION("SPLIT(A:A,"" "",TRUE,TRUE)"),"EN")</f>
        <v>EN</v>
      </c>
      <c r="F5395" s="1" t="str">
        <f>IFERROR(__xludf.DUMMYFUNCTION("""COMPUTED_VALUE"""),"P256")</f>
        <v>P256</v>
      </c>
      <c r="G5395" s="1">
        <f>IFERROR(__xludf.DUMMYFUNCTION("""COMPUTED_VALUE"""),228.0)</f>
        <v>228</v>
      </c>
    </row>
    <row r="5396">
      <c r="A5396" s="1" t="str">
        <f t="shared" si="1"/>
        <v>EN P2675 317</v>
      </c>
      <c r="C5396" s="1" t="str">
        <f t="shared" si="2"/>
        <v>PT P2675</v>
      </c>
      <c r="E5396" s="1" t="str">
        <f>IFERROR(__xludf.DUMMYFUNCTION("SPLIT(A:A,"" "",TRUE,TRUE)"),"EN")</f>
        <v>EN</v>
      </c>
      <c r="F5396" s="1" t="str">
        <f>IFERROR(__xludf.DUMMYFUNCTION("""COMPUTED_VALUE"""),"P2675")</f>
        <v>P2675</v>
      </c>
      <c r="G5396" s="1">
        <f>IFERROR(__xludf.DUMMYFUNCTION("""COMPUTED_VALUE"""),317.0)</f>
        <v>317</v>
      </c>
    </row>
    <row r="5397">
      <c r="A5397" s="1" t="str">
        <f t="shared" si="1"/>
        <v>EN P1095 33</v>
      </c>
      <c r="C5397" s="1" t="str">
        <f t="shared" si="2"/>
        <v>PT P1095</v>
      </c>
      <c r="E5397" s="1" t="str">
        <f>IFERROR(__xludf.DUMMYFUNCTION("SPLIT(A:A,"" "",TRUE,TRUE)"),"EN")</f>
        <v>EN</v>
      </c>
      <c r="F5397" s="1" t="str">
        <f>IFERROR(__xludf.DUMMYFUNCTION("""COMPUTED_VALUE"""),"P1095")</f>
        <v>P1095</v>
      </c>
      <c r="G5397" s="1">
        <f>IFERROR(__xludf.DUMMYFUNCTION("""COMPUTED_VALUE"""),33.0)</f>
        <v>33</v>
      </c>
    </row>
    <row r="5398">
      <c r="A5398" s="1" t="str">
        <f t="shared" si="1"/>
        <v>EN P79 300</v>
      </c>
      <c r="C5398" s="1" t="str">
        <f t="shared" si="2"/>
        <v>PT P79</v>
      </c>
      <c r="E5398" s="1" t="str">
        <f>IFERROR(__xludf.DUMMYFUNCTION("SPLIT(A:A,"" "",TRUE,TRUE)"),"EN")</f>
        <v>EN</v>
      </c>
      <c r="F5398" s="1" t="str">
        <f>IFERROR(__xludf.DUMMYFUNCTION("""COMPUTED_VALUE"""),"P79")</f>
        <v>P79</v>
      </c>
      <c r="G5398" s="1">
        <f>IFERROR(__xludf.DUMMYFUNCTION("""COMPUTED_VALUE"""),300.0)</f>
        <v>300</v>
      </c>
    </row>
    <row r="5399">
      <c r="A5399" s="1" t="str">
        <f t="shared" si="1"/>
        <v>EN P1232 143</v>
      </c>
      <c r="C5399" s="1" t="str">
        <f t="shared" si="2"/>
        <v>PT P1232</v>
      </c>
      <c r="E5399" s="1" t="str">
        <f>IFERROR(__xludf.DUMMYFUNCTION("SPLIT(A:A,"" "",TRUE,TRUE)"),"EN")</f>
        <v>EN</v>
      </c>
      <c r="F5399" s="1" t="str">
        <f>IFERROR(__xludf.DUMMYFUNCTION("""COMPUTED_VALUE"""),"P1232")</f>
        <v>P1232</v>
      </c>
      <c r="G5399" s="1">
        <f>IFERROR(__xludf.DUMMYFUNCTION("""COMPUTED_VALUE"""),143.0)</f>
        <v>143</v>
      </c>
    </row>
    <row r="5400">
      <c r="A5400" s="1" t="str">
        <f t="shared" si="1"/>
        <v>EN P5143 141</v>
      </c>
      <c r="C5400" s="1" t="str">
        <f t="shared" si="2"/>
        <v>PT P5143</v>
      </c>
      <c r="E5400" s="1" t="str">
        <f>IFERROR(__xludf.DUMMYFUNCTION("SPLIT(A:A,"" "",TRUE,TRUE)"),"EN")</f>
        <v>EN</v>
      </c>
      <c r="F5400" s="1" t="str">
        <f>IFERROR(__xludf.DUMMYFUNCTION("""COMPUTED_VALUE"""),"P5143")</f>
        <v>P5143</v>
      </c>
      <c r="G5400" s="1">
        <f>IFERROR(__xludf.DUMMYFUNCTION("""COMPUTED_VALUE"""),141.0)</f>
        <v>141</v>
      </c>
    </row>
    <row r="5401">
      <c r="A5401" s="1" t="str">
        <f t="shared" si="1"/>
        <v>EN P3829 33</v>
      </c>
      <c r="C5401" s="1" t="str">
        <f t="shared" si="2"/>
        <v>PT P3829</v>
      </c>
      <c r="E5401" s="1" t="str">
        <f>IFERROR(__xludf.DUMMYFUNCTION("SPLIT(A:A,"" "",TRUE,TRUE)"),"EN")</f>
        <v>EN</v>
      </c>
      <c r="F5401" s="1" t="str">
        <f>IFERROR(__xludf.DUMMYFUNCTION("""COMPUTED_VALUE"""),"P3829")</f>
        <v>P3829</v>
      </c>
      <c r="G5401" s="1">
        <f>IFERROR(__xludf.DUMMYFUNCTION("""COMPUTED_VALUE"""),33.0)</f>
        <v>33</v>
      </c>
    </row>
    <row r="5402">
      <c r="A5402" s="1" t="str">
        <f t="shared" si="1"/>
        <v>EN P5063 138</v>
      </c>
      <c r="C5402" s="1" t="str">
        <f t="shared" si="2"/>
        <v>PT P5063</v>
      </c>
      <c r="E5402" s="1" t="str">
        <f>IFERROR(__xludf.DUMMYFUNCTION("SPLIT(A:A,"" "",TRUE,TRUE)"),"EN")</f>
        <v>EN</v>
      </c>
      <c r="F5402" s="1" t="str">
        <f>IFERROR(__xludf.DUMMYFUNCTION("""COMPUTED_VALUE"""),"P5063")</f>
        <v>P5063</v>
      </c>
      <c r="G5402" s="1">
        <f>IFERROR(__xludf.DUMMYFUNCTION("""COMPUTED_VALUE"""),138.0)</f>
        <v>138</v>
      </c>
    </row>
    <row r="5403">
      <c r="A5403" s="1" t="str">
        <f t="shared" si="1"/>
        <v>EN P2898 275</v>
      </c>
      <c r="C5403" s="1" t="str">
        <f t="shared" si="2"/>
        <v>PT P2898</v>
      </c>
      <c r="E5403" s="1" t="str">
        <f>IFERROR(__xludf.DUMMYFUNCTION("SPLIT(A:A,"" "",TRUE,TRUE)"),"EN")</f>
        <v>EN</v>
      </c>
      <c r="F5403" s="1" t="str">
        <f>IFERROR(__xludf.DUMMYFUNCTION("""COMPUTED_VALUE"""),"P2898")</f>
        <v>P2898</v>
      </c>
      <c r="G5403" s="1">
        <f>IFERROR(__xludf.DUMMYFUNCTION("""COMPUTED_VALUE"""),275.0)</f>
        <v>275</v>
      </c>
    </row>
    <row r="5404">
      <c r="A5404" s="1" t="str">
        <f t="shared" si="1"/>
        <v>EN P5136 316</v>
      </c>
      <c r="C5404" s="1" t="str">
        <f t="shared" si="2"/>
        <v>PT P5136</v>
      </c>
      <c r="E5404" s="1" t="str">
        <f>IFERROR(__xludf.DUMMYFUNCTION("SPLIT(A:A,"" "",TRUE,TRUE)"),"EN")</f>
        <v>EN</v>
      </c>
      <c r="F5404" s="1" t="str">
        <f>IFERROR(__xludf.DUMMYFUNCTION("""COMPUTED_VALUE"""),"P5136")</f>
        <v>P5136</v>
      </c>
      <c r="G5404" s="1">
        <f>IFERROR(__xludf.DUMMYFUNCTION("""COMPUTED_VALUE"""),316.0)</f>
        <v>316</v>
      </c>
    </row>
    <row r="5405">
      <c r="A5405" s="1" t="str">
        <f t="shared" si="1"/>
        <v>EN P1822 102</v>
      </c>
      <c r="C5405" s="1" t="str">
        <f t="shared" si="2"/>
        <v>PT P1822</v>
      </c>
      <c r="E5405" s="1" t="str">
        <f>IFERROR(__xludf.DUMMYFUNCTION("SPLIT(A:A,"" "",TRUE,TRUE)"),"EN")</f>
        <v>EN</v>
      </c>
      <c r="F5405" s="1" t="str">
        <f>IFERROR(__xludf.DUMMYFUNCTION("""COMPUTED_VALUE"""),"P1822")</f>
        <v>P1822</v>
      </c>
      <c r="G5405" s="1">
        <f>IFERROR(__xludf.DUMMYFUNCTION("""COMPUTED_VALUE"""),102.0)</f>
        <v>102</v>
      </c>
    </row>
    <row r="5406">
      <c r="A5406" s="1" t="str">
        <f t="shared" si="1"/>
        <v>EN P755 164</v>
      </c>
      <c r="C5406" s="1" t="str">
        <f t="shared" si="2"/>
        <v>PT P755</v>
      </c>
      <c r="E5406" s="1" t="str">
        <f>IFERROR(__xludf.DUMMYFUNCTION("SPLIT(A:A,"" "",TRUE,TRUE)"),"EN")</f>
        <v>EN</v>
      </c>
      <c r="F5406" s="1" t="str">
        <f>IFERROR(__xludf.DUMMYFUNCTION("""COMPUTED_VALUE"""),"P755")</f>
        <v>P755</v>
      </c>
      <c r="G5406" s="1">
        <f>IFERROR(__xludf.DUMMYFUNCTION("""COMPUTED_VALUE"""),164.0)</f>
        <v>164</v>
      </c>
    </row>
    <row r="5407">
      <c r="A5407" s="1" t="str">
        <f t="shared" si="1"/>
        <v>EN P5543 65</v>
      </c>
      <c r="C5407" s="1" t="str">
        <f t="shared" si="2"/>
        <v>PT P5543</v>
      </c>
      <c r="E5407" s="1" t="str">
        <f>IFERROR(__xludf.DUMMYFUNCTION("SPLIT(A:A,"" "",TRUE,TRUE)"),"EN")</f>
        <v>EN</v>
      </c>
      <c r="F5407" s="1" t="str">
        <f>IFERROR(__xludf.DUMMYFUNCTION("""COMPUTED_VALUE"""),"P5543")</f>
        <v>P5543</v>
      </c>
      <c r="G5407" s="1">
        <f>IFERROR(__xludf.DUMMYFUNCTION("""COMPUTED_VALUE"""),65.0)</f>
        <v>65</v>
      </c>
    </row>
    <row r="5408">
      <c r="A5408" s="1" t="str">
        <f t="shared" si="1"/>
        <v>EN P1222 182</v>
      </c>
      <c r="C5408" s="1" t="str">
        <f t="shared" si="2"/>
        <v>PT P1222</v>
      </c>
      <c r="E5408" s="1" t="str">
        <f>IFERROR(__xludf.DUMMYFUNCTION("SPLIT(A:A,"" "",TRUE,TRUE)"),"EN")</f>
        <v>EN</v>
      </c>
      <c r="F5408" s="1" t="str">
        <f>IFERROR(__xludf.DUMMYFUNCTION("""COMPUTED_VALUE"""),"P1222")</f>
        <v>P1222</v>
      </c>
      <c r="G5408" s="1">
        <f>IFERROR(__xludf.DUMMYFUNCTION("""COMPUTED_VALUE"""),182.0)</f>
        <v>182</v>
      </c>
    </row>
    <row r="5409">
      <c r="A5409" s="1" t="str">
        <f t="shared" si="1"/>
        <v>EN P745 113</v>
      </c>
      <c r="C5409" s="1" t="str">
        <f t="shared" si="2"/>
        <v>PT P745</v>
      </c>
      <c r="E5409" s="1" t="str">
        <f>IFERROR(__xludf.DUMMYFUNCTION("SPLIT(A:A,"" "",TRUE,TRUE)"),"EN")</f>
        <v>EN</v>
      </c>
      <c r="F5409" s="1" t="str">
        <f>IFERROR(__xludf.DUMMYFUNCTION("""COMPUTED_VALUE"""),"P745")</f>
        <v>P745</v>
      </c>
      <c r="G5409" s="1">
        <f>IFERROR(__xludf.DUMMYFUNCTION("""COMPUTED_VALUE"""),113.0)</f>
        <v>113</v>
      </c>
    </row>
    <row r="5410">
      <c r="A5410" s="1" t="str">
        <f t="shared" si="1"/>
        <v>EN P5635 51</v>
      </c>
      <c r="C5410" s="1" t="str">
        <f t="shared" si="2"/>
        <v>PT P5635</v>
      </c>
      <c r="E5410" s="1" t="str">
        <f>IFERROR(__xludf.DUMMYFUNCTION("SPLIT(A:A,"" "",TRUE,TRUE)"),"EN")</f>
        <v>EN</v>
      </c>
      <c r="F5410" s="1" t="str">
        <f>IFERROR(__xludf.DUMMYFUNCTION("""COMPUTED_VALUE"""),"P5635")</f>
        <v>P5635</v>
      </c>
      <c r="G5410" s="1">
        <f>IFERROR(__xludf.DUMMYFUNCTION("""COMPUTED_VALUE"""),51.0)</f>
        <v>51</v>
      </c>
    </row>
    <row r="5411">
      <c r="A5411" s="1" t="str">
        <f t="shared" si="1"/>
        <v>EN P2371 351</v>
      </c>
      <c r="C5411" s="1" t="str">
        <f t="shared" si="2"/>
        <v>PT P2371</v>
      </c>
      <c r="E5411" s="1" t="str">
        <f>IFERROR(__xludf.DUMMYFUNCTION("SPLIT(A:A,"" "",TRUE,TRUE)"),"EN")</f>
        <v>EN</v>
      </c>
      <c r="F5411" s="1" t="str">
        <f>IFERROR(__xludf.DUMMYFUNCTION("""COMPUTED_VALUE"""),"P2371")</f>
        <v>P2371</v>
      </c>
      <c r="G5411" s="1">
        <f>IFERROR(__xludf.DUMMYFUNCTION("""COMPUTED_VALUE"""),351.0)</f>
        <v>351</v>
      </c>
    </row>
    <row r="5412">
      <c r="A5412" s="1" t="str">
        <f t="shared" si="1"/>
        <v>EN P227 296</v>
      </c>
      <c r="C5412" s="1" t="str">
        <f t="shared" si="2"/>
        <v>PT P227</v>
      </c>
      <c r="E5412" s="1" t="str">
        <f>IFERROR(__xludf.DUMMYFUNCTION("SPLIT(A:A,"" "",TRUE,TRUE)"),"EN")</f>
        <v>EN</v>
      </c>
      <c r="F5412" s="1" t="str">
        <f>IFERROR(__xludf.DUMMYFUNCTION("""COMPUTED_VALUE"""),"P227")</f>
        <v>P227</v>
      </c>
      <c r="G5412" s="1">
        <f>IFERROR(__xludf.DUMMYFUNCTION("""COMPUTED_VALUE"""),296.0)</f>
        <v>296</v>
      </c>
    </row>
    <row r="5413">
      <c r="A5413" s="1" t="str">
        <f t="shared" si="1"/>
        <v>EN P4572 226</v>
      </c>
      <c r="C5413" s="1" t="str">
        <f t="shared" si="2"/>
        <v>PT P4572</v>
      </c>
      <c r="E5413" s="1" t="str">
        <f>IFERROR(__xludf.DUMMYFUNCTION("SPLIT(A:A,"" "",TRUE,TRUE)"),"EN")</f>
        <v>EN</v>
      </c>
      <c r="F5413" s="1" t="str">
        <f>IFERROR(__xludf.DUMMYFUNCTION("""COMPUTED_VALUE"""),"P4572")</f>
        <v>P4572</v>
      </c>
      <c r="G5413" s="1">
        <f>IFERROR(__xludf.DUMMYFUNCTION("""COMPUTED_VALUE"""),226.0)</f>
        <v>226</v>
      </c>
    </row>
    <row r="5414">
      <c r="A5414" s="1" t="str">
        <f t="shared" si="1"/>
        <v>EN P4358 189</v>
      </c>
      <c r="C5414" s="1" t="str">
        <f t="shared" si="2"/>
        <v>PT P4358</v>
      </c>
      <c r="E5414" s="1" t="str">
        <f>IFERROR(__xludf.DUMMYFUNCTION("SPLIT(A:A,"" "",TRUE,TRUE)"),"EN")</f>
        <v>EN</v>
      </c>
      <c r="F5414" s="1" t="str">
        <f>IFERROR(__xludf.DUMMYFUNCTION("""COMPUTED_VALUE"""),"P4358")</f>
        <v>P4358</v>
      </c>
      <c r="G5414" s="1">
        <f>IFERROR(__xludf.DUMMYFUNCTION("""COMPUTED_VALUE"""),189.0)</f>
        <v>189</v>
      </c>
    </row>
    <row r="5415">
      <c r="A5415" s="1" t="str">
        <f t="shared" si="1"/>
        <v>EN P5571 32</v>
      </c>
      <c r="C5415" s="1" t="str">
        <f t="shared" si="2"/>
        <v>PT P5571</v>
      </c>
      <c r="E5415" s="1" t="str">
        <f>IFERROR(__xludf.DUMMYFUNCTION("SPLIT(A:A,"" "",TRUE,TRUE)"),"EN")</f>
        <v>EN</v>
      </c>
      <c r="F5415" s="1" t="str">
        <f>IFERROR(__xludf.DUMMYFUNCTION("""COMPUTED_VALUE"""),"P5571")</f>
        <v>P5571</v>
      </c>
      <c r="G5415" s="1">
        <f>IFERROR(__xludf.DUMMYFUNCTION("""COMPUTED_VALUE"""),32.0)</f>
        <v>32</v>
      </c>
    </row>
    <row r="5416">
      <c r="A5416" s="1" t="str">
        <f t="shared" si="1"/>
        <v>EN P4875 333</v>
      </c>
      <c r="C5416" s="1" t="str">
        <f t="shared" si="2"/>
        <v>PT P4875</v>
      </c>
      <c r="E5416" s="1" t="str">
        <f>IFERROR(__xludf.DUMMYFUNCTION("SPLIT(A:A,"" "",TRUE,TRUE)"),"EN")</f>
        <v>EN</v>
      </c>
      <c r="F5416" s="1" t="str">
        <f>IFERROR(__xludf.DUMMYFUNCTION("""COMPUTED_VALUE"""),"P4875")</f>
        <v>P4875</v>
      </c>
      <c r="G5416" s="1">
        <f>IFERROR(__xludf.DUMMYFUNCTION("""COMPUTED_VALUE"""),333.0)</f>
        <v>333</v>
      </c>
    </row>
    <row r="5417">
      <c r="A5417" s="1" t="str">
        <f t="shared" si="1"/>
        <v>EN P3034 360</v>
      </c>
      <c r="C5417" s="1" t="str">
        <f t="shared" si="2"/>
        <v>PT P3034</v>
      </c>
      <c r="E5417" s="1" t="str">
        <f>IFERROR(__xludf.DUMMYFUNCTION("SPLIT(A:A,"" "",TRUE,TRUE)"),"EN")</f>
        <v>EN</v>
      </c>
      <c r="F5417" s="1" t="str">
        <f>IFERROR(__xludf.DUMMYFUNCTION("""COMPUTED_VALUE"""),"P3034")</f>
        <v>P3034</v>
      </c>
      <c r="G5417" s="1">
        <f>IFERROR(__xludf.DUMMYFUNCTION("""COMPUTED_VALUE"""),360.0)</f>
        <v>360</v>
      </c>
    </row>
    <row r="5418">
      <c r="A5418" s="1" t="str">
        <f t="shared" si="1"/>
        <v>EN P5726 240</v>
      </c>
      <c r="C5418" s="1" t="str">
        <f t="shared" si="2"/>
        <v>PT P5726</v>
      </c>
      <c r="E5418" s="1" t="str">
        <f>IFERROR(__xludf.DUMMYFUNCTION("SPLIT(A:A,"" "",TRUE,TRUE)"),"EN")</f>
        <v>EN</v>
      </c>
      <c r="F5418" s="1" t="str">
        <f>IFERROR(__xludf.DUMMYFUNCTION("""COMPUTED_VALUE"""),"P5726")</f>
        <v>P5726</v>
      </c>
      <c r="G5418" s="1">
        <f>IFERROR(__xludf.DUMMYFUNCTION("""COMPUTED_VALUE"""),240.0)</f>
        <v>240</v>
      </c>
    </row>
    <row r="5419">
      <c r="A5419" s="1" t="str">
        <f t="shared" si="1"/>
        <v>EN P5340 79</v>
      </c>
      <c r="C5419" s="1" t="str">
        <f t="shared" si="2"/>
        <v>PT P5340</v>
      </c>
      <c r="E5419" s="1" t="str">
        <f>IFERROR(__xludf.DUMMYFUNCTION("SPLIT(A:A,"" "",TRUE,TRUE)"),"EN")</f>
        <v>EN</v>
      </c>
      <c r="F5419" s="1" t="str">
        <f>IFERROR(__xludf.DUMMYFUNCTION("""COMPUTED_VALUE"""),"P5340")</f>
        <v>P5340</v>
      </c>
      <c r="G5419" s="1">
        <f>IFERROR(__xludf.DUMMYFUNCTION("""COMPUTED_VALUE"""),79.0)</f>
        <v>79</v>
      </c>
    </row>
    <row r="5420">
      <c r="A5420" s="1" t="str">
        <f t="shared" si="1"/>
        <v>EN P1620 156</v>
      </c>
      <c r="C5420" s="1" t="str">
        <f t="shared" si="2"/>
        <v>PT P1620</v>
      </c>
      <c r="E5420" s="1" t="str">
        <f>IFERROR(__xludf.DUMMYFUNCTION("SPLIT(A:A,"" "",TRUE,TRUE)"),"EN")</f>
        <v>EN</v>
      </c>
      <c r="F5420" s="1" t="str">
        <f>IFERROR(__xludf.DUMMYFUNCTION("""COMPUTED_VALUE"""),"P1620")</f>
        <v>P1620</v>
      </c>
      <c r="G5420" s="1">
        <f>IFERROR(__xludf.DUMMYFUNCTION("""COMPUTED_VALUE"""),156.0)</f>
        <v>156</v>
      </c>
    </row>
    <row r="5421">
      <c r="A5421" s="1" t="str">
        <f t="shared" si="1"/>
        <v>EN P2581 395</v>
      </c>
      <c r="C5421" s="1" t="str">
        <f t="shared" si="2"/>
        <v>PT P2581</v>
      </c>
      <c r="E5421" s="1" t="str">
        <f>IFERROR(__xludf.DUMMYFUNCTION("SPLIT(A:A,"" "",TRUE,TRUE)"),"EN")</f>
        <v>EN</v>
      </c>
      <c r="F5421" s="1" t="str">
        <f>IFERROR(__xludf.DUMMYFUNCTION("""COMPUTED_VALUE"""),"P2581")</f>
        <v>P2581</v>
      </c>
      <c r="G5421" s="1">
        <f>IFERROR(__xludf.DUMMYFUNCTION("""COMPUTED_VALUE"""),395.0)</f>
        <v>395</v>
      </c>
    </row>
    <row r="5422">
      <c r="A5422" s="1" t="str">
        <f t="shared" si="1"/>
        <v>EN P3078 277</v>
      </c>
      <c r="C5422" s="1" t="str">
        <f t="shared" si="2"/>
        <v>PT P3078</v>
      </c>
      <c r="E5422" s="1" t="str">
        <f>IFERROR(__xludf.DUMMYFUNCTION("SPLIT(A:A,"" "",TRUE,TRUE)"),"EN")</f>
        <v>EN</v>
      </c>
      <c r="F5422" s="1" t="str">
        <f>IFERROR(__xludf.DUMMYFUNCTION("""COMPUTED_VALUE"""),"P3078")</f>
        <v>P3078</v>
      </c>
      <c r="G5422" s="1">
        <f>IFERROR(__xludf.DUMMYFUNCTION("""COMPUTED_VALUE"""),277.0)</f>
        <v>277</v>
      </c>
    </row>
    <row r="5423">
      <c r="A5423" s="1" t="str">
        <f t="shared" si="1"/>
        <v>EN P5333 302</v>
      </c>
      <c r="C5423" s="1" t="str">
        <f t="shared" si="2"/>
        <v>PT P5333</v>
      </c>
      <c r="E5423" s="1" t="str">
        <f>IFERROR(__xludf.DUMMYFUNCTION("SPLIT(A:A,"" "",TRUE,TRUE)"),"EN")</f>
        <v>EN</v>
      </c>
      <c r="F5423" s="1" t="str">
        <f>IFERROR(__xludf.DUMMYFUNCTION("""COMPUTED_VALUE"""),"P5333")</f>
        <v>P5333</v>
      </c>
      <c r="G5423" s="1">
        <f>IFERROR(__xludf.DUMMYFUNCTION("""COMPUTED_VALUE"""),302.0)</f>
        <v>302</v>
      </c>
    </row>
    <row r="5424">
      <c r="A5424" s="1" t="str">
        <f t="shared" si="1"/>
        <v>EN P5482 275</v>
      </c>
      <c r="C5424" s="1" t="str">
        <f t="shared" si="2"/>
        <v>PT P5482</v>
      </c>
      <c r="E5424" s="1" t="str">
        <f>IFERROR(__xludf.DUMMYFUNCTION("SPLIT(A:A,"" "",TRUE,TRUE)"),"EN")</f>
        <v>EN</v>
      </c>
      <c r="F5424" s="1" t="str">
        <f>IFERROR(__xludf.DUMMYFUNCTION("""COMPUTED_VALUE"""),"P5482")</f>
        <v>P5482</v>
      </c>
      <c r="G5424" s="1">
        <f>IFERROR(__xludf.DUMMYFUNCTION("""COMPUTED_VALUE"""),275.0)</f>
        <v>275</v>
      </c>
    </row>
    <row r="5425">
      <c r="A5425" s="1" t="str">
        <f t="shared" si="1"/>
        <v>EN P5049 170</v>
      </c>
      <c r="C5425" s="1" t="str">
        <f t="shared" si="2"/>
        <v>PT P5049</v>
      </c>
      <c r="E5425" s="1" t="str">
        <f>IFERROR(__xludf.DUMMYFUNCTION("SPLIT(A:A,"" "",TRUE,TRUE)"),"EN")</f>
        <v>EN</v>
      </c>
      <c r="F5425" s="1" t="str">
        <f>IFERROR(__xludf.DUMMYFUNCTION("""COMPUTED_VALUE"""),"P5049")</f>
        <v>P5049</v>
      </c>
      <c r="G5425" s="1">
        <f>IFERROR(__xludf.DUMMYFUNCTION("""COMPUTED_VALUE"""),170.0)</f>
        <v>170</v>
      </c>
    </row>
    <row r="5426">
      <c r="A5426" s="1" t="str">
        <f t="shared" si="1"/>
        <v>EN P2671 348</v>
      </c>
      <c r="C5426" s="1" t="str">
        <f t="shared" si="2"/>
        <v>PT P2671</v>
      </c>
      <c r="E5426" s="1" t="str">
        <f>IFERROR(__xludf.DUMMYFUNCTION("SPLIT(A:A,"" "",TRUE,TRUE)"),"EN")</f>
        <v>EN</v>
      </c>
      <c r="F5426" s="1" t="str">
        <f>IFERROR(__xludf.DUMMYFUNCTION("""COMPUTED_VALUE"""),"P2671")</f>
        <v>P2671</v>
      </c>
      <c r="G5426" s="1">
        <f>IFERROR(__xludf.DUMMYFUNCTION("""COMPUTED_VALUE"""),348.0)</f>
        <v>348</v>
      </c>
    </row>
    <row r="5427">
      <c r="A5427" s="1" t="str">
        <f t="shared" si="1"/>
        <v>EN P3480 359</v>
      </c>
      <c r="C5427" s="1" t="str">
        <f t="shared" si="2"/>
        <v>PT P3480</v>
      </c>
      <c r="E5427" s="1" t="str">
        <f>IFERROR(__xludf.DUMMYFUNCTION("SPLIT(A:A,"" "",TRUE,TRUE)"),"EN")</f>
        <v>EN</v>
      </c>
      <c r="F5427" s="1" t="str">
        <f>IFERROR(__xludf.DUMMYFUNCTION("""COMPUTED_VALUE"""),"P3480")</f>
        <v>P3480</v>
      </c>
      <c r="G5427" s="1">
        <f>IFERROR(__xludf.DUMMYFUNCTION("""COMPUTED_VALUE"""),359.0)</f>
        <v>359</v>
      </c>
    </row>
    <row r="5428">
      <c r="A5428" s="1" t="str">
        <f t="shared" si="1"/>
        <v>EN P4253 22</v>
      </c>
      <c r="C5428" s="1" t="str">
        <f t="shared" si="2"/>
        <v>PT P4253</v>
      </c>
      <c r="E5428" s="1" t="str">
        <f>IFERROR(__xludf.DUMMYFUNCTION("SPLIT(A:A,"" "",TRUE,TRUE)"),"EN")</f>
        <v>EN</v>
      </c>
      <c r="F5428" s="1" t="str">
        <f>IFERROR(__xludf.DUMMYFUNCTION("""COMPUTED_VALUE"""),"P4253")</f>
        <v>P4253</v>
      </c>
      <c r="G5428" s="1">
        <f>IFERROR(__xludf.DUMMYFUNCTION("""COMPUTED_VALUE"""),22.0)</f>
        <v>22</v>
      </c>
    </row>
    <row r="5429">
      <c r="A5429" s="1" t="str">
        <f t="shared" si="1"/>
        <v>EN P1754 19</v>
      </c>
      <c r="C5429" s="1" t="str">
        <f t="shared" si="2"/>
        <v>PT P1754</v>
      </c>
      <c r="E5429" s="1" t="str">
        <f>IFERROR(__xludf.DUMMYFUNCTION("SPLIT(A:A,"" "",TRUE,TRUE)"),"EN")</f>
        <v>EN</v>
      </c>
      <c r="F5429" s="1" t="str">
        <f>IFERROR(__xludf.DUMMYFUNCTION("""COMPUTED_VALUE"""),"P1754")</f>
        <v>P1754</v>
      </c>
      <c r="G5429" s="1">
        <f>IFERROR(__xludf.DUMMYFUNCTION("""COMPUTED_VALUE"""),19.0)</f>
        <v>19</v>
      </c>
    </row>
    <row r="5430">
      <c r="A5430" s="1" t="str">
        <f t="shared" si="1"/>
        <v>EN P5153 65</v>
      </c>
      <c r="C5430" s="1" t="str">
        <f t="shared" si="2"/>
        <v>PT P5153</v>
      </c>
      <c r="E5430" s="1" t="str">
        <f>IFERROR(__xludf.DUMMYFUNCTION("SPLIT(A:A,"" "",TRUE,TRUE)"),"EN")</f>
        <v>EN</v>
      </c>
      <c r="F5430" s="1" t="str">
        <f>IFERROR(__xludf.DUMMYFUNCTION("""COMPUTED_VALUE"""),"P5153")</f>
        <v>P5153</v>
      </c>
      <c r="G5430" s="1">
        <f>IFERROR(__xludf.DUMMYFUNCTION("""COMPUTED_VALUE"""),65.0)</f>
        <v>65</v>
      </c>
    </row>
    <row r="5431">
      <c r="A5431" s="1" t="str">
        <f t="shared" si="1"/>
        <v>EN P4653 228</v>
      </c>
      <c r="C5431" s="1" t="str">
        <f t="shared" si="2"/>
        <v>PT P4653</v>
      </c>
      <c r="E5431" s="1" t="str">
        <f>IFERROR(__xludf.DUMMYFUNCTION("SPLIT(A:A,"" "",TRUE,TRUE)"),"EN")</f>
        <v>EN</v>
      </c>
      <c r="F5431" s="1" t="str">
        <f>IFERROR(__xludf.DUMMYFUNCTION("""COMPUTED_VALUE"""),"P4653")</f>
        <v>P4653</v>
      </c>
      <c r="G5431" s="1">
        <f>IFERROR(__xludf.DUMMYFUNCTION("""COMPUTED_VALUE"""),228.0)</f>
        <v>228</v>
      </c>
    </row>
    <row r="5432">
      <c r="A5432" s="1" t="str">
        <f t="shared" si="1"/>
        <v>EN P5875 273</v>
      </c>
      <c r="C5432" s="1" t="str">
        <f t="shared" si="2"/>
        <v>PT P5875</v>
      </c>
      <c r="E5432" s="1" t="str">
        <f>IFERROR(__xludf.DUMMYFUNCTION("SPLIT(A:A,"" "",TRUE,TRUE)"),"EN")</f>
        <v>EN</v>
      </c>
      <c r="F5432" s="1" t="str">
        <f>IFERROR(__xludf.DUMMYFUNCTION("""COMPUTED_VALUE"""),"P5875")</f>
        <v>P5875</v>
      </c>
      <c r="G5432" s="1">
        <f>IFERROR(__xludf.DUMMYFUNCTION("""COMPUTED_VALUE"""),273.0)</f>
        <v>273</v>
      </c>
    </row>
    <row r="5433">
      <c r="A5433" s="1" t="str">
        <f t="shared" si="1"/>
        <v>EN P4220 288</v>
      </c>
      <c r="C5433" s="1" t="str">
        <f t="shared" si="2"/>
        <v>PT P4220</v>
      </c>
      <c r="E5433" s="1" t="str">
        <f>IFERROR(__xludf.DUMMYFUNCTION("SPLIT(A:A,"" "",TRUE,TRUE)"),"EN")</f>
        <v>EN</v>
      </c>
      <c r="F5433" s="1" t="str">
        <f>IFERROR(__xludf.DUMMYFUNCTION("""COMPUTED_VALUE"""),"P4220")</f>
        <v>P4220</v>
      </c>
      <c r="G5433" s="1">
        <f>IFERROR(__xludf.DUMMYFUNCTION("""COMPUTED_VALUE"""),288.0)</f>
        <v>288</v>
      </c>
    </row>
    <row r="5434">
      <c r="A5434" s="1" t="str">
        <f t="shared" si="1"/>
        <v>EN P697 293</v>
      </c>
      <c r="C5434" s="1" t="str">
        <f t="shared" si="2"/>
        <v>PT P697</v>
      </c>
      <c r="E5434" s="1" t="str">
        <f>IFERROR(__xludf.DUMMYFUNCTION("SPLIT(A:A,"" "",TRUE,TRUE)"),"EN")</f>
        <v>EN</v>
      </c>
      <c r="F5434" s="1" t="str">
        <f>IFERROR(__xludf.DUMMYFUNCTION("""COMPUTED_VALUE"""),"P697")</f>
        <v>P697</v>
      </c>
      <c r="G5434" s="1">
        <f>IFERROR(__xludf.DUMMYFUNCTION("""COMPUTED_VALUE"""),293.0)</f>
        <v>293</v>
      </c>
    </row>
    <row r="5435">
      <c r="A5435" s="1" t="str">
        <f t="shared" si="1"/>
        <v>EN P3133 223</v>
      </c>
      <c r="C5435" s="1" t="str">
        <f t="shared" si="2"/>
        <v>PT P3133</v>
      </c>
      <c r="E5435" s="1" t="str">
        <f>IFERROR(__xludf.DUMMYFUNCTION("SPLIT(A:A,"" "",TRUE,TRUE)"),"EN")</f>
        <v>EN</v>
      </c>
      <c r="F5435" s="1" t="str">
        <f>IFERROR(__xludf.DUMMYFUNCTION("""COMPUTED_VALUE"""),"P3133")</f>
        <v>P3133</v>
      </c>
      <c r="G5435" s="1">
        <f>IFERROR(__xludf.DUMMYFUNCTION("""COMPUTED_VALUE"""),223.0)</f>
        <v>223</v>
      </c>
    </row>
    <row r="5436">
      <c r="A5436" s="1" t="str">
        <f t="shared" si="1"/>
        <v>EN P4360 40</v>
      </c>
      <c r="C5436" s="1" t="str">
        <f t="shared" si="2"/>
        <v>PT P4360</v>
      </c>
      <c r="E5436" s="1" t="str">
        <f>IFERROR(__xludf.DUMMYFUNCTION("SPLIT(A:A,"" "",TRUE,TRUE)"),"EN")</f>
        <v>EN</v>
      </c>
      <c r="F5436" s="1" t="str">
        <f>IFERROR(__xludf.DUMMYFUNCTION("""COMPUTED_VALUE"""),"P4360")</f>
        <v>P4360</v>
      </c>
      <c r="G5436" s="1">
        <f>IFERROR(__xludf.DUMMYFUNCTION("""COMPUTED_VALUE"""),40.0)</f>
        <v>40</v>
      </c>
    </row>
    <row r="5437">
      <c r="A5437" s="1" t="str">
        <f t="shared" si="1"/>
        <v>EN P2243 14</v>
      </c>
      <c r="C5437" s="1" t="str">
        <f t="shared" si="2"/>
        <v>PT P2243</v>
      </c>
      <c r="E5437" s="1" t="str">
        <f>IFERROR(__xludf.DUMMYFUNCTION("SPLIT(A:A,"" "",TRUE,TRUE)"),"EN")</f>
        <v>EN</v>
      </c>
      <c r="F5437" s="1" t="str">
        <f>IFERROR(__xludf.DUMMYFUNCTION("""COMPUTED_VALUE"""),"P2243")</f>
        <v>P2243</v>
      </c>
      <c r="G5437" s="1">
        <f>IFERROR(__xludf.DUMMYFUNCTION("""COMPUTED_VALUE"""),14.0)</f>
        <v>14</v>
      </c>
    </row>
    <row r="5438">
      <c r="A5438" s="1" t="str">
        <f t="shared" si="1"/>
        <v>EN P3904 300</v>
      </c>
      <c r="C5438" s="1" t="str">
        <f t="shared" si="2"/>
        <v>PT P3904</v>
      </c>
      <c r="E5438" s="1" t="str">
        <f>IFERROR(__xludf.DUMMYFUNCTION("SPLIT(A:A,"" "",TRUE,TRUE)"),"EN")</f>
        <v>EN</v>
      </c>
      <c r="F5438" s="1" t="str">
        <f>IFERROR(__xludf.DUMMYFUNCTION("""COMPUTED_VALUE"""),"P3904")</f>
        <v>P3904</v>
      </c>
      <c r="G5438" s="1">
        <f>IFERROR(__xludf.DUMMYFUNCTION("""COMPUTED_VALUE"""),300.0)</f>
        <v>300</v>
      </c>
    </row>
    <row r="5439">
      <c r="A5439" s="1" t="str">
        <f t="shared" si="1"/>
        <v>EN P333 378</v>
      </c>
      <c r="C5439" s="1" t="str">
        <f t="shared" si="2"/>
        <v>PT P333</v>
      </c>
      <c r="E5439" s="1" t="str">
        <f>IFERROR(__xludf.DUMMYFUNCTION("SPLIT(A:A,"" "",TRUE,TRUE)"),"EN")</f>
        <v>EN</v>
      </c>
      <c r="F5439" s="1" t="str">
        <f>IFERROR(__xludf.DUMMYFUNCTION("""COMPUTED_VALUE"""),"P333")</f>
        <v>P333</v>
      </c>
      <c r="G5439" s="1">
        <f>IFERROR(__xludf.DUMMYFUNCTION("""COMPUTED_VALUE"""),378.0)</f>
        <v>378</v>
      </c>
    </row>
    <row r="5440">
      <c r="A5440" s="1" t="str">
        <f t="shared" si="1"/>
        <v>EN P5061 353</v>
      </c>
      <c r="C5440" s="1" t="str">
        <f t="shared" si="2"/>
        <v>PT P5061</v>
      </c>
      <c r="E5440" s="1" t="str">
        <f>IFERROR(__xludf.DUMMYFUNCTION("SPLIT(A:A,"" "",TRUE,TRUE)"),"EN")</f>
        <v>EN</v>
      </c>
      <c r="F5440" s="1" t="str">
        <f>IFERROR(__xludf.DUMMYFUNCTION("""COMPUTED_VALUE"""),"P5061")</f>
        <v>P5061</v>
      </c>
      <c r="G5440" s="1">
        <f>IFERROR(__xludf.DUMMYFUNCTION("""COMPUTED_VALUE"""),353.0)</f>
        <v>353</v>
      </c>
    </row>
    <row r="5441">
      <c r="A5441" s="1" t="str">
        <f t="shared" si="1"/>
        <v>EN P5520 179</v>
      </c>
      <c r="C5441" s="1" t="str">
        <f t="shared" si="2"/>
        <v>PT P5520</v>
      </c>
      <c r="E5441" s="1" t="str">
        <f>IFERROR(__xludf.DUMMYFUNCTION("SPLIT(A:A,"" "",TRUE,TRUE)"),"EN")</f>
        <v>EN</v>
      </c>
      <c r="F5441" s="1" t="str">
        <f>IFERROR(__xludf.DUMMYFUNCTION("""COMPUTED_VALUE"""),"P5520")</f>
        <v>P5520</v>
      </c>
      <c r="G5441" s="1">
        <f>IFERROR(__xludf.DUMMYFUNCTION("""COMPUTED_VALUE"""),179.0)</f>
        <v>179</v>
      </c>
    </row>
    <row r="5442">
      <c r="A5442" s="1" t="str">
        <f t="shared" si="1"/>
        <v>EN P33 261</v>
      </c>
      <c r="C5442" s="1" t="str">
        <f t="shared" si="2"/>
        <v>PT P33</v>
      </c>
      <c r="E5442" s="1" t="str">
        <f>IFERROR(__xludf.DUMMYFUNCTION("SPLIT(A:A,"" "",TRUE,TRUE)"),"EN")</f>
        <v>EN</v>
      </c>
      <c r="F5442" s="1" t="str">
        <f>IFERROR(__xludf.DUMMYFUNCTION("""COMPUTED_VALUE"""),"P33")</f>
        <v>P33</v>
      </c>
      <c r="G5442" s="1">
        <f>IFERROR(__xludf.DUMMYFUNCTION("""COMPUTED_VALUE"""),261.0)</f>
        <v>261</v>
      </c>
    </row>
    <row r="5443">
      <c r="A5443" s="1" t="str">
        <f t="shared" si="1"/>
        <v>EN P4747 278</v>
      </c>
      <c r="C5443" s="1" t="str">
        <f t="shared" si="2"/>
        <v>PT P4747</v>
      </c>
      <c r="E5443" s="1" t="str">
        <f>IFERROR(__xludf.DUMMYFUNCTION("SPLIT(A:A,"" "",TRUE,TRUE)"),"EN")</f>
        <v>EN</v>
      </c>
      <c r="F5443" s="1" t="str">
        <f>IFERROR(__xludf.DUMMYFUNCTION("""COMPUTED_VALUE"""),"P4747")</f>
        <v>P4747</v>
      </c>
      <c r="G5443" s="1">
        <f>IFERROR(__xludf.DUMMYFUNCTION("""COMPUTED_VALUE"""),278.0)</f>
        <v>278</v>
      </c>
    </row>
    <row r="5444">
      <c r="A5444" s="1" t="str">
        <f t="shared" si="1"/>
        <v>EN P5647 181</v>
      </c>
      <c r="C5444" s="1" t="str">
        <f t="shared" si="2"/>
        <v>PT P5647</v>
      </c>
      <c r="E5444" s="1" t="str">
        <f>IFERROR(__xludf.DUMMYFUNCTION("SPLIT(A:A,"" "",TRUE,TRUE)"),"EN")</f>
        <v>EN</v>
      </c>
      <c r="F5444" s="1" t="str">
        <f>IFERROR(__xludf.DUMMYFUNCTION("""COMPUTED_VALUE"""),"P5647")</f>
        <v>P5647</v>
      </c>
      <c r="G5444" s="1">
        <f>IFERROR(__xludf.DUMMYFUNCTION("""COMPUTED_VALUE"""),181.0)</f>
        <v>181</v>
      </c>
    </row>
    <row r="5445">
      <c r="A5445" s="1" t="str">
        <f t="shared" si="1"/>
        <v>EN P2536 325</v>
      </c>
      <c r="C5445" s="1" t="str">
        <f t="shared" si="2"/>
        <v>PT P2536</v>
      </c>
      <c r="E5445" s="1" t="str">
        <f>IFERROR(__xludf.DUMMYFUNCTION("SPLIT(A:A,"" "",TRUE,TRUE)"),"EN")</f>
        <v>EN</v>
      </c>
      <c r="F5445" s="1" t="str">
        <f>IFERROR(__xludf.DUMMYFUNCTION("""COMPUTED_VALUE"""),"P2536")</f>
        <v>P2536</v>
      </c>
      <c r="G5445" s="1">
        <f>IFERROR(__xludf.DUMMYFUNCTION("""COMPUTED_VALUE"""),325.0)</f>
        <v>325</v>
      </c>
    </row>
    <row r="5446">
      <c r="A5446" s="1" t="str">
        <f t="shared" si="1"/>
        <v>EN P5671 285</v>
      </c>
      <c r="C5446" s="1" t="str">
        <f t="shared" si="2"/>
        <v>PT P5671</v>
      </c>
      <c r="E5446" s="1" t="str">
        <f>IFERROR(__xludf.DUMMYFUNCTION("SPLIT(A:A,"" "",TRUE,TRUE)"),"EN")</f>
        <v>EN</v>
      </c>
      <c r="F5446" s="1" t="str">
        <f>IFERROR(__xludf.DUMMYFUNCTION("""COMPUTED_VALUE"""),"P5671")</f>
        <v>P5671</v>
      </c>
      <c r="G5446" s="1">
        <f>IFERROR(__xludf.DUMMYFUNCTION("""COMPUTED_VALUE"""),285.0)</f>
        <v>285</v>
      </c>
    </row>
    <row r="5447">
      <c r="A5447" s="1" t="str">
        <f t="shared" si="1"/>
        <v>EN P4591 155</v>
      </c>
      <c r="C5447" s="1" t="str">
        <f t="shared" si="2"/>
        <v>PT P4591</v>
      </c>
      <c r="E5447" s="1" t="str">
        <f>IFERROR(__xludf.DUMMYFUNCTION("SPLIT(A:A,"" "",TRUE,TRUE)"),"EN")</f>
        <v>EN</v>
      </c>
      <c r="F5447" s="1" t="str">
        <f>IFERROR(__xludf.DUMMYFUNCTION("""COMPUTED_VALUE"""),"P4591")</f>
        <v>P4591</v>
      </c>
      <c r="G5447" s="1">
        <f>IFERROR(__xludf.DUMMYFUNCTION("""COMPUTED_VALUE"""),155.0)</f>
        <v>155</v>
      </c>
    </row>
    <row r="5448">
      <c r="A5448" s="1" t="str">
        <f t="shared" si="1"/>
        <v>EN P4604 386</v>
      </c>
      <c r="C5448" s="1" t="str">
        <f t="shared" si="2"/>
        <v>PT P4604</v>
      </c>
      <c r="E5448" s="1" t="str">
        <f>IFERROR(__xludf.DUMMYFUNCTION("SPLIT(A:A,"" "",TRUE,TRUE)"),"EN")</f>
        <v>EN</v>
      </c>
      <c r="F5448" s="1" t="str">
        <f>IFERROR(__xludf.DUMMYFUNCTION("""COMPUTED_VALUE"""),"P4604")</f>
        <v>P4604</v>
      </c>
      <c r="G5448" s="1">
        <f>IFERROR(__xludf.DUMMYFUNCTION("""COMPUTED_VALUE"""),386.0)</f>
        <v>386</v>
      </c>
    </row>
    <row r="5449">
      <c r="A5449" s="1" t="str">
        <f t="shared" si="1"/>
        <v>EN P1937 154</v>
      </c>
      <c r="C5449" s="1" t="str">
        <f t="shared" si="2"/>
        <v>PT P1937</v>
      </c>
      <c r="E5449" s="1" t="str">
        <f>IFERROR(__xludf.DUMMYFUNCTION("SPLIT(A:A,"" "",TRUE,TRUE)"),"EN")</f>
        <v>EN</v>
      </c>
      <c r="F5449" s="1" t="str">
        <f>IFERROR(__xludf.DUMMYFUNCTION("""COMPUTED_VALUE"""),"P1937")</f>
        <v>P1937</v>
      </c>
      <c r="G5449" s="1">
        <f>IFERROR(__xludf.DUMMYFUNCTION("""COMPUTED_VALUE"""),154.0)</f>
        <v>154</v>
      </c>
    </row>
    <row r="5450">
      <c r="A5450" s="1" t="str">
        <f t="shared" si="1"/>
        <v>EN P4414 45</v>
      </c>
      <c r="C5450" s="1" t="str">
        <f t="shared" si="2"/>
        <v>PT P4414</v>
      </c>
      <c r="E5450" s="1" t="str">
        <f>IFERROR(__xludf.DUMMYFUNCTION("SPLIT(A:A,"" "",TRUE,TRUE)"),"EN")</f>
        <v>EN</v>
      </c>
      <c r="F5450" s="1" t="str">
        <f>IFERROR(__xludf.DUMMYFUNCTION("""COMPUTED_VALUE"""),"P4414")</f>
        <v>P4414</v>
      </c>
      <c r="G5450" s="1">
        <f>IFERROR(__xludf.DUMMYFUNCTION("""COMPUTED_VALUE"""),45.0)</f>
        <v>45</v>
      </c>
    </row>
    <row r="5451">
      <c r="A5451" s="1" t="str">
        <f t="shared" si="1"/>
        <v>EN P1073 144</v>
      </c>
      <c r="C5451" s="1" t="str">
        <f t="shared" si="2"/>
        <v>PT P1073</v>
      </c>
      <c r="E5451" s="1" t="str">
        <f>IFERROR(__xludf.DUMMYFUNCTION("SPLIT(A:A,"" "",TRUE,TRUE)"),"EN")</f>
        <v>EN</v>
      </c>
      <c r="F5451" s="1" t="str">
        <f>IFERROR(__xludf.DUMMYFUNCTION("""COMPUTED_VALUE"""),"P1073")</f>
        <v>P1073</v>
      </c>
      <c r="G5451" s="1">
        <f>IFERROR(__xludf.DUMMYFUNCTION("""COMPUTED_VALUE"""),144.0)</f>
        <v>144</v>
      </c>
    </row>
    <row r="5452">
      <c r="A5452" s="1" t="str">
        <f t="shared" si="1"/>
        <v>EN P2618 266</v>
      </c>
      <c r="C5452" s="1" t="str">
        <f t="shared" si="2"/>
        <v>PT P2618</v>
      </c>
      <c r="E5452" s="1" t="str">
        <f>IFERROR(__xludf.DUMMYFUNCTION("SPLIT(A:A,"" "",TRUE,TRUE)"),"EN")</f>
        <v>EN</v>
      </c>
      <c r="F5452" s="1" t="str">
        <f>IFERROR(__xludf.DUMMYFUNCTION("""COMPUTED_VALUE"""),"P2618")</f>
        <v>P2618</v>
      </c>
      <c r="G5452" s="1">
        <f>IFERROR(__xludf.DUMMYFUNCTION("""COMPUTED_VALUE"""),266.0)</f>
        <v>266</v>
      </c>
    </row>
    <row r="5453">
      <c r="A5453" s="1" t="str">
        <f t="shared" si="1"/>
        <v>EN P5079 288</v>
      </c>
      <c r="C5453" s="1" t="str">
        <f t="shared" si="2"/>
        <v>PT P5079</v>
      </c>
      <c r="E5453" s="1" t="str">
        <f>IFERROR(__xludf.DUMMYFUNCTION("SPLIT(A:A,"" "",TRUE,TRUE)"),"EN")</f>
        <v>EN</v>
      </c>
      <c r="F5453" s="1" t="str">
        <f>IFERROR(__xludf.DUMMYFUNCTION("""COMPUTED_VALUE"""),"P5079")</f>
        <v>P5079</v>
      </c>
      <c r="G5453" s="1">
        <f>IFERROR(__xludf.DUMMYFUNCTION("""COMPUTED_VALUE"""),288.0)</f>
        <v>288</v>
      </c>
    </row>
    <row r="5454">
      <c r="A5454" s="1" t="str">
        <f t="shared" si="1"/>
        <v>EN P5641 382</v>
      </c>
      <c r="C5454" s="1" t="str">
        <f t="shared" si="2"/>
        <v>PT P5641</v>
      </c>
      <c r="E5454" s="1" t="str">
        <f>IFERROR(__xludf.DUMMYFUNCTION("SPLIT(A:A,"" "",TRUE,TRUE)"),"EN")</f>
        <v>EN</v>
      </c>
      <c r="F5454" s="1" t="str">
        <f>IFERROR(__xludf.DUMMYFUNCTION("""COMPUTED_VALUE"""),"P5641")</f>
        <v>P5641</v>
      </c>
      <c r="G5454" s="1">
        <f>IFERROR(__xludf.DUMMYFUNCTION("""COMPUTED_VALUE"""),382.0)</f>
        <v>382</v>
      </c>
    </row>
    <row r="5455">
      <c r="A5455" s="1" t="str">
        <f t="shared" si="1"/>
        <v>EN P5786 299</v>
      </c>
      <c r="C5455" s="1" t="str">
        <f t="shared" si="2"/>
        <v>PT P5786</v>
      </c>
      <c r="E5455" s="1" t="str">
        <f>IFERROR(__xludf.DUMMYFUNCTION("SPLIT(A:A,"" "",TRUE,TRUE)"),"EN")</f>
        <v>EN</v>
      </c>
      <c r="F5455" s="1" t="str">
        <f>IFERROR(__xludf.DUMMYFUNCTION("""COMPUTED_VALUE"""),"P5786")</f>
        <v>P5786</v>
      </c>
      <c r="G5455" s="1">
        <f>IFERROR(__xludf.DUMMYFUNCTION("""COMPUTED_VALUE"""),299.0)</f>
        <v>299</v>
      </c>
    </row>
    <row r="5456">
      <c r="A5456" s="1" t="str">
        <f t="shared" si="1"/>
        <v>EN P5647 96</v>
      </c>
      <c r="C5456" s="1" t="str">
        <f t="shared" si="2"/>
        <v>PT P5647</v>
      </c>
      <c r="E5456" s="1" t="str">
        <f>IFERROR(__xludf.DUMMYFUNCTION("SPLIT(A:A,"" "",TRUE,TRUE)"),"EN")</f>
        <v>EN</v>
      </c>
      <c r="F5456" s="1" t="str">
        <f>IFERROR(__xludf.DUMMYFUNCTION("""COMPUTED_VALUE"""),"P5647")</f>
        <v>P5647</v>
      </c>
      <c r="G5456" s="1">
        <f>IFERROR(__xludf.DUMMYFUNCTION("""COMPUTED_VALUE"""),96.0)</f>
        <v>96</v>
      </c>
    </row>
    <row r="5457">
      <c r="A5457" s="1" t="str">
        <f t="shared" si="1"/>
        <v>EN P5985 22</v>
      </c>
      <c r="C5457" s="1" t="str">
        <f t="shared" si="2"/>
        <v>PT P5985</v>
      </c>
      <c r="E5457" s="1" t="str">
        <f>IFERROR(__xludf.DUMMYFUNCTION("SPLIT(A:A,"" "",TRUE,TRUE)"),"EN")</f>
        <v>EN</v>
      </c>
      <c r="F5457" s="1" t="str">
        <f>IFERROR(__xludf.DUMMYFUNCTION("""COMPUTED_VALUE"""),"P5985")</f>
        <v>P5985</v>
      </c>
      <c r="G5457" s="1">
        <f>IFERROR(__xludf.DUMMYFUNCTION("""COMPUTED_VALUE"""),22.0)</f>
        <v>22</v>
      </c>
    </row>
    <row r="5458">
      <c r="A5458" s="1" t="str">
        <f t="shared" si="1"/>
        <v>EN P1988 366</v>
      </c>
      <c r="C5458" s="1" t="str">
        <f t="shared" si="2"/>
        <v>PT P1988</v>
      </c>
      <c r="E5458" s="1" t="str">
        <f>IFERROR(__xludf.DUMMYFUNCTION("SPLIT(A:A,"" "",TRUE,TRUE)"),"EN")</f>
        <v>EN</v>
      </c>
      <c r="F5458" s="1" t="str">
        <f>IFERROR(__xludf.DUMMYFUNCTION("""COMPUTED_VALUE"""),"P1988")</f>
        <v>P1988</v>
      </c>
      <c r="G5458" s="1">
        <f>IFERROR(__xludf.DUMMYFUNCTION("""COMPUTED_VALUE"""),366.0)</f>
        <v>366</v>
      </c>
    </row>
    <row r="5459">
      <c r="A5459" s="1" t="str">
        <f t="shared" si="1"/>
        <v>EN P3151 74</v>
      </c>
      <c r="C5459" s="1" t="str">
        <f t="shared" si="2"/>
        <v>PT P3151</v>
      </c>
      <c r="E5459" s="1" t="str">
        <f>IFERROR(__xludf.DUMMYFUNCTION("SPLIT(A:A,"" "",TRUE,TRUE)"),"EN")</f>
        <v>EN</v>
      </c>
      <c r="F5459" s="1" t="str">
        <f>IFERROR(__xludf.DUMMYFUNCTION("""COMPUTED_VALUE"""),"P3151")</f>
        <v>P3151</v>
      </c>
      <c r="G5459" s="1">
        <f>IFERROR(__xludf.DUMMYFUNCTION("""COMPUTED_VALUE"""),74.0)</f>
        <v>74</v>
      </c>
    </row>
    <row r="5460">
      <c r="A5460" s="1" t="str">
        <f t="shared" si="1"/>
        <v>EN P4050 400</v>
      </c>
      <c r="C5460" s="1" t="str">
        <f t="shared" si="2"/>
        <v>PT P4050</v>
      </c>
      <c r="E5460" s="1" t="str">
        <f>IFERROR(__xludf.DUMMYFUNCTION("SPLIT(A:A,"" "",TRUE,TRUE)"),"EN")</f>
        <v>EN</v>
      </c>
      <c r="F5460" s="1" t="str">
        <f>IFERROR(__xludf.DUMMYFUNCTION("""COMPUTED_VALUE"""),"P4050")</f>
        <v>P4050</v>
      </c>
      <c r="G5460" s="1">
        <f>IFERROR(__xludf.DUMMYFUNCTION("""COMPUTED_VALUE"""),400.0)</f>
        <v>400</v>
      </c>
    </row>
    <row r="5461">
      <c r="A5461" s="1" t="str">
        <f t="shared" si="1"/>
        <v>EN P2412 31</v>
      </c>
      <c r="C5461" s="1" t="str">
        <f t="shared" si="2"/>
        <v>PT P2412</v>
      </c>
      <c r="E5461" s="1" t="str">
        <f>IFERROR(__xludf.DUMMYFUNCTION("SPLIT(A:A,"" "",TRUE,TRUE)"),"EN")</f>
        <v>EN</v>
      </c>
      <c r="F5461" s="1" t="str">
        <f>IFERROR(__xludf.DUMMYFUNCTION("""COMPUTED_VALUE"""),"P2412")</f>
        <v>P2412</v>
      </c>
      <c r="G5461" s="1">
        <f>IFERROR(__xludf.DUMMYFUNCTION("""COMPUTED_VALUE"""),31.0)</f>
        <v>31</v>
      </c>
    </row>
    <row r="5462">
      <c r="A5462" s="1" t="str">
        <f t="shared" si="1"/>
        <v>EN P4578 186</v>
      </c>
      <c r="C5462" s="1" t="str">
        <f t="shared" si="2"/>
        <v>PT P4578</v>
      </c>
      <c r="E5462" s="1" t="str">
        <f>IFERROR(__xludf.DUMMYFUNCTION("SPLIT(A:A,"" "",TRUE,TRUE)"),"EN")</f>
        <v>EN</v>
      </c>
      <c r="F5462" s="1" t="str">
        <f>IFERROR(__xludf.DUMMYFUNCTION("""COMPUTED_VALUE"""),"P4578")</f>
        <v>P4578</v>
      </c>
      <c r="G5462" s="1">
        <f>IFERROR(__xludf.DUMMYFUNCTION("""COMPUTED_VALUE"""),186.0)</f>
        <v>186</v>
      </c>
    </row>
    <row r="5463">
      <c r="A5463" s="1" t="str">
        <f t="shared" si="1"/>
        <v>EN P404 75</v>
      </c>
      <c r="C5463" s="1" t="str">
        <f t="shared" si="2"/>
        <v>PT P404</v>
      </c>
      <c r="E5463" s="1" t="str">
        <f>IFERROR(__xludf.DUMMYFUNCTION("SPLIT(A:A,"" "",TRUE,TRUE)"),"EN")</f>
        <v>EN</v>
      </c>
      <c r="F5463" s="1" t="str">
        <f>IFERROR(__xludf.DUMMYFUNCTION("""COMPUTED_VALUE"""),"P404")</f>
        <v>P404</v>
      </c>
      <c r="G5463" s="1">
        <f>IFERROR(__xludf.DUMMYFUNCTION("""COMPUTED_VALUE"""),75.0)</f>
        <v>75</v>
      </c>
    </row>
    <row r="5464">
      <c r="A5464" s="1" t="str">
        <f t="shared" si="1"/>
        <v>EN P5584 378</v>
      </c>
      <c r="C5464" s="1" t="str">
        <f t="shared" si="2"/>
        <v>PT P5584</v>
      </c>
      <c r="E5464" s="1" t="str">
        <f>IFERROR(__xludf.DUMMYFUNCTION("SPLIT(A:A,"" "",TRUE,TRUE)"),"EN")</f>
        <v>EN</v>
      </c>
      <c r="F5464" s="1" t="str">
        <f>IFERROR(__xludf.DUMMYFUNCTION("""COMPUTED_VALUE"""),"P5584")</f>
        <v>P5584</v>
      </c>
      <c r="G5464" s="1">
        <f>IFERROR(__xludf.DUMMYFUNCTION("""COMPUTED_VALUE"""),378.0)</f>
        <v>378</v>
      </c>
    </row>
    <row r="5465">
      <c r="A5465" s="1" t="str">
        <f t="shared" si="1"/>
        <v>EN P3230 85</v>
      </c>
      <c r="C5465" s="1" t="str">
        <f t="shared" si="2"/>
        <v>PT P3230</v>
      </c>
      <c r="E5465" s="1" t="str">
        <f>IFERROR(__xludf.DUMMYFUNCTION("SPLIT(A:A,"" "",TRUE,TRUE)"),"EN")</f>
        <v>EN</v>
      </c>
      <c r="F5465" s="1" t="str">
        <f>IFERROR(__xludf.DUMMYFUNCTION("""COMPUTED_VALUE"""),"P3230")</f>
        <v>P3230</v>
      </c>
      <c r="G5465" s="1">
        <f>IFERROR(__xludf.DUMMYFUNCTION("""COMPUTED_VALUE"""),85.0)</f>
        <v>85</v>
      </c>
    </row>
    <row r="5466">
      <c r="A5466" s="1" t="str">
        <f t="shared" si="1"/>
        <v>EN P622 347</v>
      </c>
      <c r="C5466" s="1" t="str">
        <f t="shared" si="2"/>
        <v>PT P622</v>
      </c>
      <c r="E5466" s="1" t="str">
        <f>IFERROR(__xludf.DUMMYFUNCTION("SPLIT(A:A,"" "",TRUE,TRUE)"),"EN")</f>
        <v>EN</v>
      </c>
      <c r="F5466" s="1" t="str">
        <f>IFERROR(__xludf.DUMMYFUNCTION("""COMPUTED_VALUE"""),"P622")</f>
        <v>P622</v>
      </c>
      <c r="G5466" s="1">
        <f>IFERROR(__xludf.DUMMYFUNCTION("""COMPUTED_VALUE"""),347.0)</f>
        <v>347</v>
      </c>
    </row>
    <row r="5467">
      <c r="A5467" s="1" t="str">
        <f t="shared" si="1"/>
        <v>EN P1058 167</v>
      </c>
      <c r="C5467" s="1" t="str">
        <f t="shared" si="2"/>
        <v>PT P1058</v>
      </c>
      <c r="E5467" s="1" t="str">
        <f>IFERROR(__xludf.DUMMYFUNCTION("SPLIT(A:A,"" "",TRUE,TRUE)"),"EN")</f>
        <v>EN</v>
      </c>
      <c r="F5467" s="1" t="str">
        <f>IFERROR(__xludf.DUMMYFUNCTION("""COMPUTED_VALUE"""),"P1058")</f>
        <v>P1058</v>
      </c>
      <c r="G5467" s="1">
        <f>IFERROR(__xludf.DUMMYFUNCTION("""COMPUTED_VALUE"""),167.0)</f>
        <v>167</v>
      </c>
    </row>
    <row r="5468">
      <c r="A5468" s="1" t="str">
        <f t="shared" si="1"/>
        <v>EN P3616 20</v>
      </c>
      <c r="C5468" s="1" t="str">
        <f t="shared" si="2"/>
        <v>PT P3616</v>
      </c>
      <c r="E5468" s="1" t="str">
        <f>IFERROR(__xludf.DUMMYFUNCTION("SPLIT(A:A,"" "",TRUE,TRUE)"),"EN")</f>
        <v>EN</v>
      </c>
      <c r="F5468" s="1" t="str">
        <f>IFERROR(__xludf.DUMMYFUNCTION("""COMPUTED_VALUE"""),"P3616")</f>
        <v>P3616</v>
      </c>
      <c r="G5468" s="1">
        <f>IFERROR(__xludf.DUMMYFUNCTION("""COMPUTED_VALUE"""),20.0)</f>
        <v>20</v>
      </c>
    </row>
    <row r="5469">
      <c r="A5469" s="1" t="str">
        <f t="shared" si="1"/>
        <v>EN P841 314</v>
      </c>
      <c r="C5469" s="1" t="str">
        <f t="shared" si="2"/>
        <v>PT P841</v>
      </c>
      <c r="E5469" s="1" t="str">
        <f>IFERROR(__xludf.DUMMYFUNCTION("SPLIT(A:A,"" "",TRUE,TRUE)"),"EN")</f>
        <v>EN</v>
      </c>
      <c r="F5469" s="1" t="str">
        <f>IFERROR(__xludf.DUMMYFUNCTION("""COMPUTED_VALUE"""),"P841")</f>
        <v>P841</v>
      </c>
      <c r="G5469" s="1">
        <f>IFERROR(__xludf.DUMMYFUNCTION("""COMPUTED_VALUE"""),314.0)</f>
        <v>314</v>
      </c>
    </row>
    <row r="5470">
      <c r="A5470" s="1" t="str">
        <f t="shared" si="1"/>
        <v>EN P3456 155</v>
      </c>
      <c r="C5470" s="1" t="str">
        <f t="shared" si="2"/>
        <v>PT P3456</v>
      </c>
      <c r="E5470" s="1" t="str">
        <f>IFERROR(__xludf.DUMMYFUNCTION("SPLIT(A:A,"" "",TRUE,TRUE)"),"EN")</f>
        <v>EN</v>
      </c>
      <c r="F5470" s="1" t="str">
        <f>IFERROR(__xludf.DUMMYFUNCTION("""COMPUTED_VALUE"""),"P3456")</f>
        <v>P3456</v>
      </c>
      <c r="G5470" s="1">
        <f>IFERROR(__xludf.DUMMYFUNCTION("""COMPUTED_VALUE"""),155.0)</f>
        <v>155</v>
      </c>
    </row>
    <row r="5471">
      <c r="A5471" s="1" t="str">
        <f t="shared" si="1"/>
        <v>EN P3324 161</v>
      </c>
      <c r="C5471" s="1" t="str">
        <f t="shared" si="2"/>
        <v>PT P3324</v>
      </c>
      <c r="E5471" s="1" t="str">
        <f>IFERROR(__xludf.DUMMYFUNCTION("SPLIT(A:A,"" "",TRUE,TRUE)"),"EN")</f>
        <v>EN</v>
      </c>
      <c r="F5471" s="1" t="str">
        <f>IFERROR(__xludf.DUMMYFUNCTION("""COMPUTED_VALUE"""),"P3324")</f>
        <v>P3324</v>
      </c>
      <c r="G5471" s="1">
        <f>IFERROR(__xludf.DUMMYFUNCTION("""COMPUTED_VALUE"""),161.0)</f>
        <v>161</v>
      </c>
    </row>
    <row r="5472">
      <c r="A5472" s="1" t="str">
        <f t="shared" si="1"/>
        <v>EN P3386 127</v>
      </c>
      <c r="C5472" s="1" t="str">
        <f t="shared" si="2"/>
        <v>PT P3386</v>
      </c>
      <c r="E5472" s="1" t="str">
        <f>IFERROR(__xludf.DUMMYFUNCTION("SPLIT(A:A,"" "",TRUE,TRUE)"),"EN")</f>
        <v>EN</v>
      </c>
      <c r="F5472" s="1" t="str">
        <f>IFERROR(__xludf.DUMMYFUNCTION("""COMPUTED_VALUE"""),"P3386")</f>
        <v>P3386</v>
      </c>
      <c r="G5472" s="1">
        <f>IFERROR(__xludf.DUMMYFUNCTION("""COMPUTED_VALUE"""),127.0)</f>
        <v>127</v>
      </c>
    </row>
    <row r="5473">
      <c r="A5473" s="1" t="str">
        <f t="shared" si="1"/>
        <v>EN P4840 280</v>
      </c>
      <c r="C5473" s="1" t="str">
        <f t="shared" si="2"/>
        <v>PT P4840</v>
      </c>
      <c r="E5473" s="1" t="str">
        <f>IFERROR(__xludf.DUMMYFUNCTION("SPLIT(A:A,"" "",TRUE,TRUE)"),"EN")</f>
        <v>EN</v>
      </c>
      <c r="F5473" s="1" t="str">
        <f>IFERROR(__xludf.DUMMYFUNCTION("""COMPUTED_VALUE"""),"P4840")</f>
        <v>P4840</v>
      </c>
      <c r="G5473" s="1">
        <f>IFERROR(__xludf.DUMMYFUNCTION("""COMPUTED_VALUE"""),280.0)</f>
        <v>280</v>
      </c>
    </row>
    <row r="5474">
      <c r="A5474" s="1" t="str">
        <f t="shared" si="1"/>
        <v>EN P606 155</v>
      </c>
      <c r="C5474" s="1" t="str">
        <f t="shared" si="2"/>
        <v>PT P606</v>
      </c>
      <c r="E5474" s="1" t="str">
        <f>IFERROR(__xludf.DUMMYFUNCTION("SPLIT(A:A,"" "",TRUE,TRUE)"),"EN")</f>
        <v>EN</v>
      </c>
      <c r="F5474" s="1" t="str">
        <f>IFERROR(__xludf.DUMMYFUNCTION("""COMPUTED_VALUE"""),"P606")</f>
        <v>P606</v>
      </c>
      <c r="G5474" s="1">
        <f>IFERROR(__xludf.DUMMYFUNCTION("""COMPUTED_VALUE"""),155.0)</f>
        <v>155</v>
      </c>
    </row>
    <row r="5475">
      <c r="A5475" s="1" t="str">
        <f t="shared" si="1"/>
        <v>EN P438 167</v>
      </c>
      <c r="C5475" s="1" t="str">
        <f t="shared" si="2"/>
        <v>PT P438</v>
      </c>
      <c r="E5475" s="1" t="str">
        <f>IFERROR(__xludf.DUMMYFUNCTION("SPLIT(A:A,"" "",TRUE,TRUE)"),"EN")</f>
        <v>EN</v>
      </c>
      <c r="F5475" s="1" t="str">
        <f>IFERROR(__xludf.DUMMYFUNCTION("""COMPUTED_VALUE"""),"P438")</f>
        <v>P438</v>
      </c>
      <c r="G5475" s="1">
        <f>IFERROR(__xludf.DUMMYFUNCTION("""COMPUTED_VALUE"""),167.0)</f>
        <v>167</v>
      </c>
    </row>
    <row r="5476">
      <c r="A5476" s="1" t="str">
        <f t="shared" si="1"/>
        <v>EN P2655 163</v>
      </c>
      <c r="C5476" s="1" t="str">
        <f t="shared" si="2"/>
        <v>PT P2655</v>
      </c>
      <c r="E5476" s="1" t="str">
        <f>IFERROR(__xludf.DUMMYFUNCTION("SPLIT(A:A,"" "",TRUE,TRUE)"),"EN")</f>
        <v>EN</v>
      </c>
      <c r="F5476" s="1" t="str">
        <f>IFERROR(__xludf.DUMMYFUNCTION("""COMPUTED_VALUE"""),"P2655")</f>
        <v>P2655</v>
      </c>
      <c r="G5476" s="1">
        <f>IFERROR(__xludf.DUMMYFUNCTION("""COMPUTED_VALUE"""),163.0)</f>
        <v>163</v>
      </c>
    </row>
    <row r="5477">
      <c r="A5477" s="1" t="str">
        <f t="shared" si="1"/>
        <v>EN P621 210</v>
      </c>
      <c r="C5477" s="1" t="str">
        <f t="shared" si="2"/>
        <v>PT P621</v>
      </c>
      <c r="E5477" s="1" t="str">
        <f>IFERROR(__xludf.DUMMYFUNCTION("SPLIT(A:A,"" "",TRUE,TRUE)"),"EN")</f>
        <v>EN</v>
      </c>
      <c r="F5477" s="1" t="str">
        <f>IFERROR(__xludf.DUMMYFUNCTION("""COMPUTED_VALUE"""),"P621")</f>
        <v>P621</v>
      </c>
      <c r="G5477" s="1">
        <f>IFERROR(__xludf.DUMMYFUNCTION("""COMPUTED_VALUE"""),210.0)</f>
        <v>210</v>
      </c>
    </row>
    <row r="5478">
      <c r="A5478" s="1" t="str">
        <f t="shared" si="1"/>
        <v>EN P2980 113</v>
      </c>
      <c r="C5478" s="1" t="str">
        <f t="shared" si="2"/>
        <v>PT P2980</v>
      </c>
      <c r="E5478" s="1" t="str">
        <f>IFERROR(__xludf.DUMMYFUNCTION("SPLIT(A:A,"" "",TRUE,TRUE)"),"EN")</f>
        <v>EN</v>
      </c>
      <c r="F5478" s="1" t="str">
        <f>IFERROR(__xludf.DUMMYFUNCTION("""COMPUTED_VALUE"""),"P2980")</f>
        <v>P2980</v>
      </c>
      <c r="G5478" s="1">
        <f>IFERROR(__xludf.DUMMYFUNCTION("""COMPUTED_VALUE"""),113.0)</f>
        <v>113</v>
      </c>
    </row>
    <row r="5479">
      <c r="A5479" s="1" t="str">
        <f t="shared" si="1"/>
        <v>EN P3357 215</v>
      </c>
      <c r="C5479" s="1" t="str">
        <f t="shared" si="2"/>
        <v>PT P3357</v>
      </c>
      <c r="E5479" s="1" t="str">
        <f>IFERROR(__xludf.DUMMYFUNCTION("SPLIT(A:A,"" "",TRUE,TRUE)"),"EN")</f>
        <v>EN</v>
      </c>
      <c r="F5479" s="1" t="str">
        <f>IFERROR(__xludf.DUMMYFUNCTION("""COMPUTED_VALUE"""),"P3357")</f>
        <v>P3357</v>
      </c>
      <c r="G5479" s="1">
        <f>IFERROR(__xludf.DUMMYFUNCTION("""COMPUTED_VALUE"""),215.0)</f>
        <v>215</v>
      </c>
    </row>
    <row r="5480">
      <c r="A5480" s="1" t="str">
        <f t="shared" si="1"/>
        <v>EN P4570 384</v>
      </c>
      <c r="C5480" s="1" t="str">
        <f t="shared" si="2"/>
        <v>PT P4570</v>
      </c>
      <c r="E5480" s="1" t="str">
        <f>IFERROR(__xludf.DUMMYFUNCTION("SPLIT(A:A,"" "",TRUE,TRUE)"),"EN")</f>
        <v>EN</v>
      </c>
      <c r="F5480" s="1" t="str">
        <f>IFERROR(__xludf.DUMMYFUNCTION("""COMPUTED_VALUE"""),"P4570")</f>
        <v>P4570</v>
      </c>
      <c r="G5480" s="1">
        <f>IFERROR(__xludf.DUMMYFUNCTION("""COMPUTED_VALUE"""),384.0)</f>
        <v>384</v>
      </c>
    </row>
    <row r="5481">
      <c r="A5481" s="1" t="str">
        <f t="shared" si="1"/>
        <v>EN P4161 43</v>
      </c>
      <c r="C5481" s="1" t="str">
        <f t="shared" si="2"/>
        <v>PT P4161</v>
      </c>
      <c r="E5481" s="1" t="str">
        <f>IFERROR(__xludf.DUMMYFUNCTION("SPLIT(A:A,"" "",TRUE,TRUE)"),"EN")</f>
        <v>EN</v>
      </c>
      <c r="F5481" s="1" t="str">
        <f>IFERROR(__xludf.DUMMYFUNCTION("""COMPUTED_VALUE"""),"P4161")</f>
        <v>P4161</v>
      </c>
      <c r="G5481" s="1">
        <f>IFERROR(__xludf.DUMMYFUNCTION("""COMPUTED_VALUE"""),43.0)</f>
        <v>43</v>
      </c>
    </row>
    <row r="5482">
      <c r="A5482" s="1" t="str">
        <f t="shared" si="1"/>
        <v>EN P3749 207</v>
      </c>
      <c r="C5482" s="1" t="str">
        <f t="shared" si="2"/>
        <v>PT P3749</v>
      </c>
      <c r="E5482" s="1" t="str">
        <f>IFERROR(__xludf.DUMMYFUNCTION("SPLIT(A:A,"" "",TRUE,TRUE)"),"EN")</f>
        <v>EN</v>
      </c>
      <c r="F5482" s="1" t="str">
        <f>IFERROR(__xludf.DUMMYFUNCTION("""COMPUTED_VALUE"""),"P3749")</f>
        <v>P3749</v>
      </c>
      <c r="G5482" s="1">
        <f>IFERROR(__xludf.DUMMYFUNCTION("""COMPUTED_VALUE"""),207.0)</f>
        <v>207</v>
      </c>
    </row>
    <row r="5483">
      <c r="A5483" s="1" t="str">
        <f t="shared" si="1"/>
        <v>EN P5798 56</v>
      </c>
      <c r="C5483" s="1" t="str">
        <f t="shared" si="2"/>
        <v>PT P5798</v>
      </c>
      <c r="E5483" s="1" t="str">
        <f>IFERROR(__xludf.DUMMYFUNCTION("SPLIT(A:A,"" "",TRUE,TRUE)"),"EN")</f>
        <v>EN</v>
      </c>
      <c r="F5483" s="1" t="str">
        <f>IFERROR(__xludf.DUMMYFUNCTION("""COMPUTED_VALUE"""),"P5798")</f>
        <v>P5798</v>
      </c>
      <c r="G5483" s="1">
        <f>IFERROR(__xludf.DUMMYFUNCTION("""COMPUTED_VALUE"""),56.0)</f>
        <v>56</v>
      </c>
    </row>
    <row r="5484">
      <c r="A5484" s="1" t="str">
        <f t="shared" si="1"/>
        <v>EN P4093 338</v>
      </c>
      <c r="C5484" s="1" t="str">
        <f t="shared" si="2"/>
        <v>PT P4093</v>
      </c>
      <c r="E5484" s="1" t="str">
        <f>IFERROR(__xludf.DUMMYFUNCTION("SPLIT(A:A,"" "",TRUE,TRUE)"),"EN")</f>
        <v>EN</v>
      </c>
      <c r="F5484" s="1" t="str">
        <f>IFERROR(__xludf.DUMMYFUNCTION("""COMPUTED_VALUE"""),"P4093")</f>
        <v>P4093</v>
      </c>
      <c r="G5484" s="1">
        <f>IFERROR(__xludf.DUMMYFUNCTION("""COMPUTED_VALUE"""),338.0)</f>
        <v>338</v>
      </c>
    </row>
    <row r="5485">
      <c r="A5485" s="1" t="str">
        <f t="shared" si="1"/>
        <v>EN P1667 24</v>
      </c>
      <c r="C5485" s="1" t="str">
        <f t="shared" si="2"/>
        <v>PT P1667</v>
      </c>
      <c r="E5485" s="1" t="str">
        <f>IFERROR(__xludf.DUMMYFUNCTION("SPLIT(A:A,"" "",TRUE,TRUE)"),"EN")</f>
        <v>EN</v>
      </c>
      <c r="F5485" s="1" t="str">
        <f>IFERROR(__xludf.DUMMYFUNCTION("""COMPUTED_VALUE"""),"P1667")</f>
        <v>P1667</v>
      </c>
      <c r="G5485" s="1">
        <f>IFERROR(__xludf.DUMMYFUNCTION("""COMPUTED_VALUE"""),24.0)</f>
        <v>24</v>
      </c>
    </row>
    <row r="5486">
      <c r="A5486" s="1" t="str">
        <f t="shared" si="1"/>
        <v>EN P5019 10</v>
      </c>
      <c r="C5486" s="1" t="str">
        <f t="shared" si="2"/>
        <v>PT P5019</v>
      </c>
      <c r="E5486" s="1" t="str">
        <f>IFERROR(__xludf.DUMMYFUNCTION("SPLIT(A:A,"" "",TRUE,TRUE)"),"EN")</f>
        <v>EN</v>
      </c>
      <c r="F5486" s="1" t="str">
        <f>IFERROR(__xludf.DUMMYFUNCTION("""COMPUTED_VALUE"""),"P5019")</f>
        <v>P5019</v>
      </c>
      <c r="G5486" s="1">
        <f>IFERROR(__xludf.DUMMYFUNCTION("""COMPUTED_VALUE"""),10.0)</f>
        <v>10</v>
      </c>
    </row>
    <row r="5487">
      <c r="A5487" s="1" t="str">
        <f t="shared" si="1"/>
        <v>EN P5054 133</v>
      </c>
      <c r="C5487" s="1" t="str">
        <f t="shared" si="2"/>
        <v>PT P5054</v>
      </c>
      <c r="E5487" s="1" t="str">
        <f>IFERROR(__xludf.DUMMYFUNCTION("SPLIT(A:A,"" "",TRUE,TRUE)"),"EN")</f>
        <v>EN</v>
      </c>
      <c r="F5487" s="1" t="str">
        <f>IFERROR(__xludf.DUMMYFUNCTION("""COMPUTED_VALUE"""),"P5054")</f>
        <v>P5054</v>
      </c>
      <c r="G5487" s="1">
        <f>IFERROR(__xludf.DUMMYFUNCTION("""COMPUTED_VALUE"""),133.0)</f>
        <v>133</v>
      </c>
    </row>
    <row r="5488">
      <c r="A5488" s="1" t="str">
        <f t="shared" si="1"/>
        <v>EN P4817 398</v>
      </c>
      <c r="C5488" s="1" t="str">
        <f t="shared" si="2"/>
        <v>PT P4817</v>
      </c>
      <c r="E5488" s="1" t="str">
        <f>IFERROR(__xludf.DUMMYFUNCTION("SPLIT(A:A,"" "",TRUE,TRUE)"),"EN")</f>
        <v>EN</v>
      </c>
      <c r="F5488" s="1" t="str">
        <f>IFERROR(__xludf.DUMMYFUNCTION("""COMPUTED_VALUE"""),"P4817")</f>
        <v>P4817</v>
      </c>
      <c r="G5488" s="1">
        <f>IFERROR(__xludf.DUMMYFUNCTION("""COMPUTED_VALUE"""),398.0)</f>
        <v>398</v>
      </c>
    </row>
    <row r="5489">
      <c r="A5489" s="1" t="str">
        <f t="shared" si="1"/>
        <v>EN P2317 330</v>
      </c>
      <c r="C5489" s="1" t="str">
        <f t="shared" si="2"/>
        <v>PT P2317</v>
      </c>
      <c r="E5489" s="1" t="str">
        <f>IFERROR(__xludf.DUMMYFUNCTION("SPLIT(A:A,"" "",TRUE,TRUE)"),"EN")</f>
        <v>EN</v>
      </c>
      <c r="F5489" s="1" t="str">
        <f>IFERROR(__xludf.DUMMYFUNCTION("""COMPUTED_VALUE"""),"P2317")</f>
        <v>P2317</v>
      </c>
      <c r="G5489" s="1">
        <f>IFERROR(__xludf.DUMMYFUNCTION("""COMPUTED_VALUE"""),330.0)</f>
        <v>330</v>
      </c>
    </row>
    <row r="5490">
      <c r="A5490" s="1" t="str">
        <f t="shared" si="1"/>
        <v>EN P1883 339</v>
      </c>
      <c r="C5490" s="1" t="str">
        <f t="shared" si="2"/>
        <v>PT P1883</v>
      </c>
      <c r="E5490" s="1" t="str">
        <f>IFERROR(__xludf.DUMMYFUNCTION("SPLIT(A:A,"" "",TRUE,TRUE)"),"EN")</f>
        <v>EN</v>
      </c>
      <c r="F5490" s="1" t="str">
        <f>IFERROR(__xludf.DUMMYFUNCTION("""COMPUTED_VALUE"""),"P1883")</f>
        <v>P1883</v>
      </c>
      <c r="G5490" s="1">
        <f>IFERROR(__xludf.DUMMYFUNCTION("""COMPUTED_VALUE"""),339.0)</f>
        <v>339</v>
      </c>
    </row>
    <row r="5491">
      <c r="A5491" s="1" t="str">
        <f t="shared" si="1"/>
        <v>EN P1583 31</v>
      </c>
      <c r="C5491" s="1" t="str">
        <f t="shared" si="2"/>
        <v>PT P1583</v>
      </c>
      <c r="E5491" s="1" t="str">
        <f>IFERROR(__xludf.DUMMYFUNCTION("SPLIT(A:A,"" "",TRUE,TRUE)"),"EN")</f>
        <v>EN</v>
      </c>
      <c r="F5491" s="1" t="str">
        <f>IFERROR(__xludf.DUMMYFUNCTION("""COMPUTED_VALUE"""),"P1583")</f>
        <v>P1583</v>
      </c>
      <c r="G5491" s="1">
        <f>IFERROR(__xludf.DUMMYFUNCTION("""COMPUTED_VALUE"""),31.0)</f>
        <v>31</v>
      </c>
    </row>
    <row r="5492">
      <c r="A5492" s="1" t="str">
        <f t="shared" si="1"/>
        <v>EN P4511 223</v>
      </c>
      <c r="C5492" s="1" t="str">
        <f t="shared" si="2"/>
        <v>PT P4511</v>
      </c>
      <c r="E5492" s="1" t="str">
        <f>IFERROR(__xludf.DUMMYFUNCTION("SPLIT(A:A,"" "",TRUE,TRUE)"),"EN")</f>
        <v>EN</v>
      </c>
      <c r="F5492" s="1" t="str">
        <f>IFERROR(__xludf.DUMMYFUNCTION("""COMPUTED_VALUE"""),"P4511")</f>
        <v>P4511</v>
      </c>
      <c r="G5492" s="1">
        <f>IFERROR(__xludf.DUMMYFUNCTION("""COMPUTED_VALUE"""),223.0)</f>
        <v>223</v>
      </c>
    </row>
    <row r="5493">
      <c r="A5493" s="1" t="str">
        <f t="shared" si="1"/>
        <v>EN P1793 47</v>
      </c>
      <c r="C5493" s="1" t="str">
        <f t="shared" si="2"/>
        <v>PT P1793</v>
      </c>
      <c r="E5493" s="1" t="str">
        <f>IFERROR(__xludf.DUMMYFUNCTION("SPLIT(A:A,"" "",TRUE,TRUE)"),"EN")</f>
        <v>EN</v>
      </c>
      <c r="F5493" s="1" t="str">
        <f>IFERROR(__xludf.DUMMYFUNCTION("""COMPUTED_VALUE"""),"P1793")</f>
        <v>P1793</v>
      </c>
      <c r="G5493" s="1">
        <f>IFERROR(__xludf.DUMMYFUNCTION("""COMPUTED_VALUE"""),47.0)</f>
        <v>47</v>
      </c>
    </row>
    <row r="5494">
      <c r="A5494" s="1" t="str">
        <f t="shared" si="1"/>
        <v>EN P922 347</v>
      </c>
      <c r="C5494" s="1" t="str">
        <f t="shared" si="2"/>
        <v>PT P922</v>
      </c>
      <c r="E5494" s="1" t="str">
        <f>IFERROR(__xludf.DUMMYFUNCTION("SPLIT(A:A,"" "",TRUE,TRUE)"),"EN")</f>
        <v>EN</v>
      </c>
      <c r="F5494" s="1" t="str">
        <f>IFERROR(__xludf.DUMMYFUNCTION("""COMPUTED_VALUE"""),"P922")</f>
        <v>P922</v>
      </c>
      <c r="G5494" s="1">
        <f>IFERROR(__xludf.DUMMYFUNCTION("""COMPUTED_VALUE"""),347.0)</f>
        <v>347</v>
      </c>
    </row>
    <row r="5495">
      <c r="A5495" s="1" t="str">
        <f t="shared" si="1"/>
        <v>EN P3794 2</v>
      </c>
      <c r="C5495" s="1" t="str">
        <f t="shared" si="2"/>
        <v>PT P3794</v>
      </c>
      <c r="E5495" s="1" t="str">
        <f>IFERROR(__xludf.DUMMYFUNCTION("SPLIT(A:A,"" "",TRUE,TRUE)"),"EN")</f>
        <v>EN</v>
      </c>
      <c r="F5495" s="1" t="str">
        <f>IFERROR(__xludf.DUMMYFUNCTION("""COMPUTED_VALUE"""),"P3794")</f>
        <v>P3794</v>
      </c>
      <c r="G5495" s="1">
        <f>IFERROR(__xludf.DUMMYFUNCTION("""COMPUTED_VALUE"""),2.0)</f>
        <v>2</v>
      </c>
    </row>
    <row r="5496">
      <c r="A5496" s="1" t="str">
        <f t="shared" si="1"/>
        <v>EN P3236 199</v>
      </c>
      <c r="C5496" s="1" t="str">
        <f t="shared" si="2"/>
        <v>PT P3236</v>
      </c>
      <c r="E5496" s="1" t="str">
        <f>IFERROR(__xludf.DUMMYFUNCTION("SPLIT(A:A,"" "",TRUE,TRUE)"),"EN")</f>
        <v>EN</v>
      </c>
      <c r="F5496" s="1" t="str">
        <f>IFERROR(__xludf.DUMMYFUNCTION("""COMPUTED_VALUE"""),"P3236")</f>
        <v>P3236</v>
      </c>
      <c r="G5496" s="1">
        <f>IFERROR(__xludf.DUMMYFUNCTION("""COMPUTED_VALUE"""),199.0)</f>
        <v>199</v>
      </c>
    </row>
    <row r="5497">
      <c r="A5497" s="1" t="str">
        <f t="shared" si="1"/>
        <v>EN P3829 367</v>
      </c>
      <c r="C5497" s="1" t="str">
        <f t="shared" si="2"/>
        <v>PT P3829</v>
      </c>
      <c r="E5497" s="1" t="str">
        <f>IFERROR(__xludf.DUMMYFUNCTION("SPLIT(A:A,"" "",TRUE,TRUE)"),"EN")</f>
        <v>EN</v>
      </c>
      <c r="F5497" s="1" t="str">
        <f>IFERROR(__xludf.DUMMYFUNCTION("""COMPUTED_VALUE"""),"P3829")</f>
        <v>P3829</v>
      </c>
      <c r="G5497" s="1">
        <f>IFERROR(__xludf.DUMMYFUNCTION("""COMPUTED_VALUE"""),367.0)</f>
        <v>367</v>
      </c>
    </row>
    <row r="5498">
      <c r="A5498" s="1" t="str">
        <f t="shared" si="1"/>
        <v>EN P1760 338</v>
      </c>
      <c r="C5498" s="1" t="str">
        <f t="shared" si="2"/>
        <v>PT P1760</v>
      </c>
      <c r="E5498" s="1" t="str">
        <f>IFERROR(__xludf.DUMMYFUNCTION("SPLIT(A:A,"" "",TRUE,TRUE)"),"EN")</f>
        <v>EN</v>
      </c>
      <c r="F5498" s="1" t="str">
        <f>IFERROR(__xludf.DUMMYFUNCTION("""COMPUTED_VALUE"""),"P1760")</f>
        <v>P1760</v>
      </c>
      <c r="G5498" s="1">
        <f>IFERROR(__xludf.DUMMYFUNCTION("""COMPUTED_VALUE"""),338.0)</f>
        <v>338</v>
      </c>
    </row>
    <row r="5499">
      <c r="A5499" s="1" t="str">
        <f t="shared" si="1"/>
        <v>EN P23 74</v>
      </c>
      <c r="C5499" s="1" t="str">
        <f t="shared" si="2"/>
        <v>PT P23</v>
      </c>
      <c r="E5499" s="1" t="str">
        <f>IFERROR(__xludf.DUMMYFUNCTION("SPLIT(A:A,"" "",TRUE,TRUE)"),"EN")</f>
        <v>EN</v>
      </c>
      <c r="F5499" s="1" t="str">
        <f>IFERROR(__xludf.DUMMYFUNCTION("""COMPUTED_VALUE"""),"P23")</f>
        <v>P23</v>
      </c>
      <c r="G5499" s="1">
        <f>IFERROR(__xludf.DUMMYFUNCTION("""COMPUTED_VALUE"""),74.0)</f>
        <v>74</v>
      </c>
    </row>
    <row r="5500">
      <c r="A5500" s="1" t="str">
        <f t="shared" si="1"/>
        <v>EN P5358 367</v>
      </c>
      <c r="C5500" s="1" t="str">
        <f t="shared" si="2"/>
        <v>PT P5358</v>
      </c>
      <c r="E5500" s="1" t="str">
        <f>IFERROR(__xludf.DUMMYFUNCTION("SPLIT(A:A,"" "",TRUE,TRUE)"),"EN")</f>
        <v>EN</v>
      </c>
      <c r="F5500" s="1" t="str">
        <f>IFERROR(__xludf.DUMMYFUNCTION("""COMPUTED_VALUE"""),"P5358")</f>
        <v>P5358</v>
      </c>
      <c r="G5500" s="1">
        <f>IFERROR(__xludf.DUMMYFUNCTION("""COMPUTED_VALUE"""),367.0)</f>
        <v>367</v>
      </c>
    </row>
    <row r="5501">
      <c r="A5501" s="1" t="str">
        <f t="shared" si="1"/>
        <v>EN P2468 157</v>
      </c>
      <c r="C5501" s="1" t="str">
        <f t="shared" si="2"/>
        <v>PT P2468</v>
      </c>
      <c r="E5501" s="1" t="str">
        <f>IFERROR(__xludf.DUMMYFUNCTION("SPLIT(A:A,"" "",TRUE,TRUE)"),"EN")</f>
        <v>EN</v>
      </c>
      <c r="F5501" s="1" t="str">
        <f>IFERROR(__xludf.DUMMYFUNCTION("""COMPUTED_VALUE"""),"P2468")</f>
        <v>P2468</v>
      </c>
      <c r="G5501" s="1">
        <f>IFERROR(__xludf.DUMMYFUNCTION("""COMPUTED_VALUE"""),157.0)</f>
        <v>157</v>
      </c>
    </row>
    <row r="5502">
      <c r="A5502" s="1" t="str">
        <f t="shared" si="1"/>
        <v>EN P3745 71</v>
      </c>
      <c r="C5502" s="1" t="str">
        <f t="shared" si="2"/>
        <v>PT P3745</v>
      </c>
      <c r="E5502" s="1" t="str">
        <f>IFERROR(__xludf.DUMMYFUNCTION("SPLIT(A:A,"" "",TRUE,TRUE)"),"EN")</f>
        <v>EN</v>
      </c>
      <c r="F5502" s="1" t="str">
        <f>IFERROR(__xludf.DUMMYFUNCTION("""COMPUTED_VALUE"""),"P3745")</f>
        <v>P3745</v>
      </c>
      <c r="G5502" s="1">
        <f>IFERROR(__xludf.DUMMYFUNCTION("""COMPUTED_VALUE"""),71.0)</f>
        <v>71</v>
      </c>
    </row>
    <row r="5503">
      <c r="A5503" s="1" t="str">
        <f t="shared" si="1"/>
        <v>EN P5139 135</v>
      </c>
      <c r="C5503" s="1" t="str">
        <f t="shared" si="2"/>
        <v>PT P5139</v>
      </c>
      <c r="E5503" s="1" t="str">
        <f>IFERROR(__xludf.DUMMYFUNCTION("SPLIT(A:A,"" "",TRUE,TRUE)"),"EN")</f>
        <v>EN</v>
      </c>
      <c r="F5503" s="1" t="str">
        <f>IFERROR(__xludf.DUMMYFUNCTION("""COMPUTED_VALUE"""),"P5139")</f>
        <v>P5139</v>
      </c>
      <c r="G5503" s="1">
        <f>IFERROR(__xludf.DUMMYFUNCTION("""COMPUTED_VALUE"""),135.0)</f>
        <v>135</v>
      </c>
    </row>
    <row r="5504">
      <c r="A5504" s="1" t="str">
        <f t="shared" si="1"/>
        <v>EN P289 283</v>
      </c>
      <c r="C5504" s="1" t="str">
        <f t="shared" si="2"/>
        <v>PT P289</v>
      </c>
      <c r="E5504" s="1" t="str">
        <f>IFERROR(__xludf.DUMMYFUNCTION("SPLIT(A:A,"" "",TRUE,TRUE)"),"EN")</f>
        <v>EN</v>
      </c>
      <c r="F5504" s="1" t="str">
        <f>IFERROR(__xludf.DUMMYFUNCTION("""COMPUTED_VALUE"""),"P289")</f>
        <v>P289</v>
      </c>
      <c r="G5504" s="1">
        <f>IFERROR(__xludf.DUMMYFUNCTION("""COMPUTED_VALUE"""),283.0)</f>
        <v>283</v>
      </c>
    </row>
    <row r="5505">
      <c r="A5505" s="1" t="str">
        <f t="shared" si="1"/>
        <v>EN P3262 139</v>
      </c>
      <c r="C5505" s="1" t="str">
        <f t="shared" si="2"/>
        <v>PT P3262</v>
      </c>
      <c r="E5505" s="1" t="str">
        <f>IFERROR(__xludf.DUMMYFUNCTION("SPLIT(A:A,"" "",TRUE,TRUE)"),"EN")</f>
        <v>EN</v>
      </c>
      <c r="F5505" s="1" t="str">
        <f>IFERROR(__xludf.DUMMYFUNCTION("""COMPUTED_VALUE"""),"P3262")</f>
        <v>P3262</v>
      </c>
      <c r="G5505" s="1">
        <f>IFERROR(__xludf.DUMMYFUNCTION("""COMPUTED_VALUE"""),139.0)</f>
        <v>139</v>
      </c>
    </row>
    <row r="5506">
      <c r="A5506" s="1" t="str">
        <f t="shared" si="1"/>
        <v>EN P5349 45</v>
      </c>
      <c r="C5506" s="1" t="str">
        <f t="shared" si="2"/>
        <v>PT P5349</v>
      </c>
      <c r="E5506" s="1" t="str">
        <f>IFERROR(__xludf.DUMMYFUNCTION("SPLIT(A:A,"" "",TRUE,TRUE)"),"EN")</f>
        <v>EN</v>
      </c>
      <c r="F5506" s="1" t="str">
        <f>IFERROR(__xludf.DUMMYFUNCTION("""COMPUTED_VALUE"""),"P5349")</f>
        <v>P5349</v>
      </c>
      <c r="G5506" s="1">
        <f>IFERROR(__xludf.DUMMYFUNCTION("""COMPUTED_VALUE"""),45.0)</f>
        <v>45</v>
      </c>
    </row>
    <row r="5507">
      <c r="A5507" s="1" t="str">
        <f t="shared" si="1"/>
        <v>EN P2751 106</v>
      </c>
      <c r="C5507" s="1" t="str">
        <f t="shared" si="2"/>
        <v>PT P2751</v>
      </c>
      <c r="E5507" s="1" t="str">
        <f>IFERROR(__xludf.DUMMYFUNCTION("SPLIT(A:A,"" "",TRUE,TRUE)"),"EN")</f>
        <v>EN</v>
      </c>
      <c r="F5507" s="1" t="str">
        <f>IFERROR(__xludf.DUMMYFUNCTION("""COMPUTED_VALUE"""),"P2751")</f>
        <v>P2751</v>
      </c>
      <c r="G5507" s="1">
        <f>IFERROR(__xludf.DUMMYFUNCTION("""COMPUTED_VALUE"""),106.0)</f>
        <v>106</v>
      </c>
    </row>
    <row r="5508">
      <c r="A5508" s="1" t="str">
        <f t="shared" si="1"/>
        <v>EN P4321 114</v>
      </c>
      <c r="C5508" s="1" t="str">
        <f t="shared" si="2"/>
        <v>PT P4321</v>
      </c>
      <c r="E5508" s="1" t="str">
        <f>IFERROR(__xludf.DUMMYFUNCTION("SPLIT(A:A,"" "",TRUE,TRUE)"),"EN")</f>
        <v>EN</v>
      </c>
      <c r="F5508" s="1" t="str">
        <f>IFERROR(__xludf.DUMMYFUNCTION("""COMPUTED_VALUE"""),"P4321")</f>
        <v>P4321</v>
      </c>
      <c r="G5508" s="1">
        <f>IFERROR(__xludf.DUMMYFUNCTION("""COMPUTED_VALUE"""),114.0)</f>
        <v>114</v>
      </c>
    </row>
    <row r="5509">
      <c r="A5509" s="1" t="str">
        <f t="shared" si="1"/>
        <v>EN P1098 52</v>
      </c>
      <c r="C5509" s="1" t="str">
        <f t="shared" si="2"/>
        <v>PT P1098</v>
      </c>
      <c r="E5509" s="1" t="str">
        <f>IFERROR(__xludf.DUMMYFUNCTION("SPLIT(A:A,"" "",TRUE,TRUE)"),"EN")</f>
        <v>EN</v>
      </c>
      <c r="F5509" s="1" t="str">
        <f>IFERROR(__xludf.DUMMYFUNCTION("""COMPUTED_VALUE"""),"P1098")</f>
        <v>P1098</v>
      </c>
      <c r="G5509" s="1">
        <f>IFERROR(__xludf.DUMMYFUNCTION("""COMPUTED_VALUE"""),52.0)</f>
        <v>52</v>
      </c>
    </row>
    <row r="5510">
      <c r="A5510" s="1" t="str">
        <f t="shared" si="1"/>
        <v>EN P1371 126</v>
      </c>
      <c r="C5510" s="1" t="str">
        <f t="shared" si="2"/>
        <v>PT P1371</v>
      </c>
      <c r="E5510" s="1" t="str">
        <f>IFERROR(__xludf.DUMMYFUNCTION("SPLIT(A:A,"" "",TRUE,TRUE)"),"EN")</f>
        <v>EN</v>
      </c>
      <c r="F5510" s="1" t="str">
        <f>IFERROR(__xludf.DUMMYFUNCTION("""COMPUTED_VALUE"""),"P1371")</f>
        <v>P1371</v>
      </c>
      <c r="G5510" s="1">
        <f>IFERROR(__xludf.DUMMYFUNCTION("""COMPUTED_VALUE"""),126.0)</f>
        <v>126</v>
      </c>
    </row>
    <row r="5511">
      <c r="A5511" s="1" t="str">
        <f t="shared" si="1"/>
        <v>EN P1469 196</v>
      </c>
      <c r="C5511" s="1" t="str">
        <f t="shared" si="2"/>
        <v>PT P1469</v>
      </c>
      <c r="E5511" s="1" t="str">
        <f>IFERROR(__xludf.DUMMYFUNCTION("SPLIT(A:A,"" "",TRUE,TRUE)"),"EN")</f>
        <v>EN</v>
      </c>
      <c r="F5511" s="1" t="str">
        <f>IFERROR(__xludf.DUMMYFUNCTION("""COMPUTED_VALUE"""),"P1469")</f>
        <v>P1469</v>
      </c>
      <c r="G5511" s="1">
        <f>IFERROR(__xludf.DUMMYFUNCTION("""COMPUTED_VALUE"""),196.0)</f>
        <v>196</v>
      </c>
    </row>
    <row r="5512">
      <c r="A5512" s="1" t="str">
        <f t="shared" si="1"/>
        <v>EN P1345 220</v>
      </c>
      <c r="C5512" s="1" t="str">
        <f t="shared" si="2"/>
        <v>PT P1345</v>
      </c>
      <c r="E5512" s="1" t="str">
        <f>IFERROR(__xludf.DUMMYFUNCTION("SPLIT(A:A,"" "",TRUE,TRUE)"),"EN")</f>
        <v>EN</v>
      </c>
      <c r="F5512" s="1" t="str">
        <f>IFERROR(__xludf.DUMMYFUNCTION("""COMPUTED_VALUE"""),"P1345")</f>
        <v>P1345</v>
      </c>
      <c r="G5512" s="1">
        <f>IFERROR(__xludf.DUMMYFUNCTION("""COMPUTED_VALUE"""),220.0)</f>
        <v>220</v>
      </c>
    </row>
    <row r="5513">
      <c r="A5513" s="1" t="str">
        <f t="shared" si="1"/>
        <v>EN P1892 24</v>
      </c>
      <c r="C5513" s="1" t="str">
        <f t="shared" si="2"/>
        <v>PT P1892</v>
      </c>
      <c r="E5513" s="1" t="str">
        <f>IFERROR(__xludf.DUMMYFUNCTION("SPLIT(A:A,"" "",TRUE,TRUE)"),"EN")</f>
        <v>EN</v>
      </c>
      <c r="F5513" s="1" t="str">
        <f>IFERROR(__xludf.DUMMYFUNCTION("""COMPUTED_VALUE"""),"P1892")</f>
        <v>P1892</v>
      </c>
      <c r="G5513" s="1">
        <f>IFERROR(__xludf.DUMMYFUNCTION("""COMPUTED_VALUE"""),24.0)</f>
        <v>24</v>
      </c>
    </row>
    <row r="5514">
      <c r="A5514" s="1" t="str">
        <f t="shared" si="1"/>
        <v>EN P2530 9</v>
      </c>
      <c r="C5514" s="1" t="str">
        <f t="shared" si="2"/>
        <v>PT P2530</v>
      </c>
      <c r="E5514" s="1" t="str">
        <f>IFERROR(__xludf.DUMMYFUNCTION("SPLIT(A:A,"" "",TRUE,TRUE)"),"EN")</f>
        <v>EN</v>
      </c>
      <c r="F5514" s="1" t="str">
        <f>IFERROR(__xludf.DUMMYFUNCTION("""COMPUTED_VALUE"""),"P2530")</f>
        <v>P2530</v>
      </c>
      <c r="G5514" s="1">
        <f>IFERROR(__xludf.DUMMYFUNCTION("""COMPUTED_VALUE"""),9.0)</f>
        <v>9</v>
      </c>
    </row>
    <row r="5515">
      <c r="A5515" s="1" t="str">
        <f t="shared" si="1"/>
        <v>EN P5196 138</v>
      </c>
      <c r="C5515" s="1" t="str">
        <f t="shared" si="2"/>
        <v>PT P5196</v>
      </c>
      <c r="E5515" s="1" t="str">
        <f>IFERROR(__xludf.DUMMYFUNCTION("SPLIT(A:A,"" "",TRUE,TRUE)"),"EN")</f>
        <v>EN</v>
      </c>
      <c r="F5515" s="1" t="str">
        <f>IFERROR(__xludf.DUMMYFUNCTION("""COMPUTED_VALUE"""),"P5196")</f>
        <v>P5196</v>
      </c>
      <c r="G5515" s="1">
        <f>IFERROR(__xludf.DUMMYFUNCTION("""COMPUTED_VALUE"""),138.0)</f>
        <v>138</v>
      </c>
    </row>
    <row r="5516">
      <c r="A5516" s="1" t="str">
        <f t="shared" si="1"/>
        <v>EN P5836 132</v>
      </c>
      <c r="C5516" s="1" t="str">
        <f t="shared" si="2"/>
        <v>PT P5836</v>
      </c>
      <c r="E5516" s="1" t="str">
        <f>IFERROR(__xludf.DUMMYFUNCTION("SPLIT(A:A,"" "",TRUE,TRUE)"),"EN")</f>
        <v>EN</v>
      </c>
      <c r="F5516" s="1" t="str">
        <f>IFERROR(__xludf.DUMMYFUNCTION("""COMPUTED_VALUE"""),"P5836")</f>
        <v>P5836</v>
      </c>
      <c r="G5516" s="1">
        <f>IFERROR(__xludf.DUMMYFUNCTION("""COMPUTED_VALUE"""),132.0)</f>
        <v>132</v>
      </c>
    </row>
    <row r="5517">
      <c r="A5517" s="1" t="str">
        <f t="shared" si="1"/>
        <v>EN P2832 327</v>
      </c>
      <c r="C5517" s="1" t="str">
        <f t="shared" si="2"/>
        <v>PT P2832</v>
      </c>
      <c r="E5517" s="1" t="str">
        <f>IFERROR(__xludf.DUMMYFUNCTION("SPLIT(A:A,"" "",TRUE,TRUE)"),"EN")</f>
        <v>EN</v>
      </c>
      <c r="F5517" s="1" t="str">
        <f>IFERROR(__xludf.DUMMYFUNCTION("""COMPUTED_VALUE"""),"P2832")</f>
        <v>P2832</v>
      </c>
      <c r="G5517" s="1">
        <f>IFERROR(__xludf.DUMMYFUNCTION("""COMPUTED_VALUE"""),327.0)</f>
        <v>327</v>
      </c>
    </row>
    <row r="5518">
      <c r="A5518" s="1" t="str">
        <f t="shared" si="1"/>
        <v>EN P1529 73</v>
      </c>
      <c r="C5518" s="1" t="str">
        <f t="shared" si="2"/>
        <v>PT P1529</v>
      </c>
      <c r="E5518" s="1" t="str">
        <f>IFERROR(__xludf.DUMMYFUNCTION("SPLIT(A:A,"" "",TRUE,TRUE)"),"EN")</f>
        <v>EN</v>
      </c>
      <c r="F5518" s="1" t="str">
        <f>IFERROR(__xludf.DUMMYFUNCTION("""COMPUTED_VALUE"""),"P1529")</f>
        <v>P1529</v>
      </c>
      <c r="G5518" s="1">
        <f>IFERROR(__xludf.DUMMYFUNCTION("""COMPUTED_VALUE"""),73.0)</f>
        <v>73</v>
      </c>
    </row>
    <row r="5519">
      <c r="A5519" s="1" t="str">
        <f t="shared" si="1"/>
        <v>EN P4884 21</v>
      </c>
      <c r="C5519" s="1" t="str">
        <f t="shared" si="2"/>
        <v>PT P4884</v>
      </c>
      <c r="E5519" s="1" t="str">
        <f>IFERROR(__xludf.DUMMYFUNCTION("SPLIT(A:A,"" "",TRUE,TRUE)"),"EN")</f>
        <v>EN</v>
      </c>
      <c r="F5519" s="1" t="str">
        <f>IFERROR(__xludf.DUMMYFUNCTION("""COMPUTED_VALUE"""),"P4884")</f>
        <v>P4884</v>
      </c>
      <c r="G5519" s="1">
        <f>IFERROR(__xludf.DUMMYFUNCTION("""COMPUTED_VALUE"""),21.0)</f>
        <v>21</v>
      </c>
    </row>
    <row r="5520">
      <c r="A5520" s="1" t="str">
        <f t="shared" si="1"/>
        <v>EN P4899 362</v>
      </c>
      <c r="C5520" s="1" t="str">
        <f t="shared" si="2"/>
        <v>PT P4899</v>
      </c>
      <c r="E5520" s="1" t="str">
        <f>IFERROR(__xludf.DUMMYFUNCTION("SPLIT(A:A,"" "",TRUE,TRUE)"),"EN")</f>
        <v>EN</v>
      </c>
      <c r="F5520" s="1" t="str">
        <f>IFERROR(__xludf.DUMMYFUNCTION("""COMPUTED_VALUE"""),"P4899")</f>
        <v>P4899</v>
      </c>
      <c r="G5520" s="1">
        <f>IFERROR(__xludf.DUMMYFUNCTION("""COMPUTED_VALUE"""),362.0)</f>
        <v>362</v>
      </c>
    </row>
    <row r="5521">
      <c r="A5521" s="1" t="str">
        <f t="shared" si="1"/>
        <v>EN P3402 156</v>
      </c>
      <c r="C5521" s="1" t="str">
        <f t="shared" si="2"/>
        <v>PT P3402</v>
      </c>
      <c r="E5521" s="1" t="str">
        <f>IFERROR(__xludf.DUMMYFUNCTION("SPLIT(A:A,"" "",TRUE,TRUE)"),"EN")</f>
        <v>EN</v>
      </c>
      <c r="F5521" s="1" t="str">
        <f>IFERROR(__xludf.DUMMYFUNCTION("""COMPUTED_VALUE"""),"P3402")</f>
        <v>P3402</v>
      </c>
      <c r="G5521" s="1">
        <f>IFERROR(__xludf.DUMMYFUNCTION("""COMPUTED_VALUE"""),156.0)</f>
        <v>156</v>
      </c>
    </row>
    <row r="5522">
      <c r="A5522" s="1" t="str">
        <f t="shared" si="1"/>
        <v>EN P3188 121</v>
      </c>
      <c r="C5522" s="1" t="str">
        <f t="shared" si="2"/>
        <v>PT P3188</v>
      </c>
      <c r="E5522" s="1" t="str">
        <f>IFERROR(__xludf.DUMMYFUNCTION("SPLIT(A:A,"" "",TRUE,TRUE)"),"EN")</f>
        <v>EN</v>
      </c>
      <c r="F5522" s="1" t="str">
        <f>IFERROR(__xludf.DUMMYFUNCTION("""COMPUTED_VALUE"""),"P3188")</f>
        <v>P3188</v>
      </c>
      <c r="G5522" s="1">
        <f>IFERROR(__xludf.DUMMYFUNCTION("""COMPUTED_VALUE"""),121.0)</f>
        <v>121</v>
      </c>
    </row>
    <row r="5523">
      <c r="A5523" s="1" t="str">
        <f t="shared" si="1"/>
        <v>EN P4751 202</v>
      </c>
      <c r="C5523" s="1" t="str">
        <f t="shared" si="2"/>
        <v>PT P4751</v>
      </c>
      <c r="E5523" s="1" t="str">
        <f>IFERROR(__xludf.DUMMYFUNCTION("SPLIT(A:A,"" "",TRUE,TRUE)"),"EN")</f>
        <v>EN</v>
      </c>
      <c r="F5523" s="1" t="str">
        <f>IFERROR(__xludf.DUMMYFUNCTION("""COMPUTED_VALUE"""),"P4751")</f>
        <v>P4751</v>
      </c>
      <c r="G5523" s="1">
        <f>IFERROR(__xludf.DUMMYFUNCTION("""COMPUTED_VALUE"""),202.0)</f>
        <v>202</v>
      </c>
    </row>
    <row r="5524">
      <c r="A5524" s="1" t="str">
        <f t="shared" si="1"/>
        <v>EN P5750 164</v>
      </c>
      <c r="C5524" s="1" t="str">
        <f t="shared" si="2"/>
        <v>PT P5750</v>
      </c>
      <c r="E5524" s="1" t="str">
        <f>IFERROR(__xludf.DUMMYFUNCTION("SPLIT(A:A,"" "",TRUE,TRUE)"),"EN")</f>
        <v>EN</v>
      </c>
      <c r="F5524" s="1" t="str">
        <f>IFERROR(__xludf.DUMMYFUNCTION("""COMPUTED_VALUE"""),"P5750")</f>
        <v>P5750</v>
      </c>
      <c r="G5524" s="1">
        <f>IFERROR(__xludf.DUMMYFUNCTION("""COMPUTED_VALUE"""),164.0)</f>
        <v>164</v>
      </c>
    </row>
    <row r="5525">
      <c r="A5525" s="1" t="str">
        <f t="shared" si="1"/>
        <v>EN P890 184</v>
      </c>
      <c r="C5525" s="1" t="str">
        <f t="shared" si="2"/>
        <v>PT P890</v>
      </c>
      <c r="E5525" s="1" t="str">
        <f>IFERROR(__xludf.DUMMYFUNCTION("SPLIT(A:A,"" "",TRUE,TRUE)"),"EN")</f>
        <v>EN</v>
      </c>
      <c r="F5525" s="1" t="str">
        <f>IFERROR(__xludf.DUMMYFUNCTION("""COMPUTED_VALUE"""),"P890")</f>
        <v>P890</v>
      </c>
      <c r="G5525" s="1">
        <f>IFERROR(__xludf.DUMMYFUNCTION("""COMPUTED_VALUE"""),184.0)</f>
        <v>184</v>
      </c>
    </row>
    <row r="5526">
      <c r="A5526" s="1" t="str">
        <f t="shared" si="1"/>
        <v>EN P3712 373</v>
      </c>
      <c r="C5526" s="1" t="str">
        <f t="shared" si="2"/>
        <v>PT P3712</v>
      </c>
      <c r="E5526" s="1" t="str">
        <f>IFERROR(__xludf.DUMMYFUNCTION("SPLIT(A:A,"" "",TRUE,TRUE)"),"EN")</f>
        <v>EN</v>
      </c>
      <c r="F5526" s="1" t="str">
        <f>IFERROR(__xludf.DUMMYFUNCTION("""COMPUTED_VALUE"""),"P3712")</f>
        <v>P3712</v>
      </c>
      <c r="G5526" s="1">
        <f>IFERROR(__xludf.DUMMYFUNCTION("""COMPUTED_VALUE"""),373.0)</f>
        <v>373</v>
      </c>
    </row>
    <row r="5527">
      <c r="A5527" s="1" t="str">
        <f t="shared" si="1"/>
        <v>EN P1384 318</v>
      </c>
      <c r="C5527" s="1" t="str">
        <f t="shared" si="2"/>
        <v>PT P1384</v>
      </c>
      <c r="E5527" s="1" t="str">
        <f>IFERROR(__xludf.DUMMYFUNCTION("SPLIT(A:A,"" "",TRUE,TRUE)"),"EN")</f>
        <v>EN</v>
      </c>
      <c r="F5527" s="1" t="str">
        <f>IFERROR(__xludf.DUMMYFUNCTION("""COMPUTED_VALUE"""),"P1384")</f>
        <v>P1384</v>
      </c>
      <c r="G5527" s="1">
        <f>IFERROR(__xludf.DUMMYFUNCTION("""COMPUTED_VALUE"""),318.0)</f>
        <v>318</v>
      </c>
    </row>
    <row r="5528">
      <c r="A5528" s="1" t="str">
        <f t="shared" si="1"/>
        <v>EN P2431 81</v>
      </c>
      <c r="C5528" s="1" t="str">
        <f t="shared" si="2"/>
        <v>PT P2431</v>
      </c>
      <c r="E5528" s="1" t="str">
        <f>IFERROR(__xludf.DUMMYFUNCTION("SPLIT(A:A,"" "",TRUE,TRUE)"),"EN")</f>
        <v>EN</v>
      </c>
      <c r="F5528" s="1" t="str">
        <f>IFERROR(__xludf.DUMMYFUNCTION("""COMPUTED_VALUE"""),"P2431")</f>
        <v>P2431</v>
      </c>
      <c r="G5528" s="1">
        <f>IFERROR(__xludf.DUMMYFUNCTION("""COMPUTED_VALUE"""),81.0)</f>
        <v>81</v>
      </c>
    </row>
    <row r="5529">
      <c r="A5529" s="1" t="str">
        <f t="shared" si="1"/>
        <v>EN P3591 143</v>
      </c>
      <c r="C5529" s="1" t="str">
        <f t="shared" si="2"/>
        <v>PT P3591</v>
      </c>
      <c r="E5529" s="1" t="str">
        <f>IFERROR(__xludf.DUMMYFUNCTION("SPLIT(A:A,"" "",TRUE,TRUE)"),"EN")</f>
        <v>EN</v>
      </c>
      <c r="F5529" s="1" t="str">
        <f>IFERROR(__xludf.DUMMYFUNCTION("""COMPUTED_VALUE"""),"P3591")</f>
        <v>P3591</v>
      </c>
      <c r="G5529" s="1">
        <f>IFERROR(__xludf.DUMMYFUNCTION("""COMPUTED_VALUE"""),143.0)</f>
        <v>143</v>
      </c>
    </row>
    <row r="5530">
      <c r="A5530" s="1" t="str">
        <f t="shared" si="1"/>
        <v>EN P3705 396</v>
      </c>
      <c r="C5530" s="1" t="str">
        <f t="shared" si="2"/>
        <v>PT P3705</v>
      </c>
      <c r="E5530" s="1" t="str">
        <f>IFERROR(__xludf.DUMMYFUNCTION("SPLIT(A:A,"" "",TRUE,TRUE)"),"EN")</f>
        <v>EN</v>
      </c>
      <c r="F5530" s="1" t="str">
        <f>IFERROR(__xludf.DUMMYFUNCTION("""COMPUTED_VALUE"""),"P3705")</f>
        <v>P3705</v>
      </c>
      <c r="G5530" s="1">
        <f>IFERROR(__xludf.DUMMYFUNCTION("""COMPUTED_VALUE"""),396.0)</f>
        <v>396</v>
      </c>
    </row>
    <row r="5531">
      <c r="A5531" s="1" t="str">
        <f t="shared" si="1"/>
        <v>EN P3714 278</v>
      </c>
      <c r="C5531" s="1" t="str">
        <f t="shared" si="2"/>
        <v>PT P3714</v>
      </c>
      <c r="E5531" s="1" t="str">
        <f>IFERROR(__xludf.DUMMYFUNCTION("SPLIT(A:A,"" "",TRUE,TRUE)"),"EN")</f>
        <v>EN</v>
      </c>
      <c r="F5531" s="1" t="str">
        <f>IFERROR(__xludf.DUMMYFUNCTION("""COMPUTED_VALUE"""),"P3714")</f>
        <v>P3714</v>
      </c>
      <c r="G5531" s="1">
        <f>IFERROR(__xludf.DUMMYFUNCTION("""COMPUTED_VALUE"""),278.0)</f>
        <v>278</v>
      </c>
    </row>
    <row r="5532">
      <c r="A5532" s="1" t="str">
        <f t="shared" si="1"/>
        <v>EN P1130 193</v>
      </c>
      <c r="C5532" s="1" t="str">
        <f t="shared" si="2"/>
        <v>PT P1130</v>
      </c>
      <c r="E5532" s="1" t="str">
        <f>IFERROR(__xludf.DUMMYFUNCTION("SPLIT(A:A,"" "",TRUE,TRUE)"),"EN")</f>
        <v>EN</v>
      </c>
      <c r="F5532" s="1" t="str">
        <f>IFERROR(__xludf.DUMMYFUNCTION("""COMPUTED_VALUE"""),"P1130")</f>
        <v>P1130</v>
      </c>
      <c r="G5532" s="1">
        <f>IFERROR(__xludf.DUMMYFUNCTION("""COMPUTED_VALUE"""),193.0)</f>
        <v>193</v>
      </c>
    </row>
    <row r="5533">
      <c r="A5533" s="1" t="str">
        <f t="shared" si="1"/>
        <v>EN P415 391</v>
      </c>
      <c r="C5533" s="1" t="str">
        <f t="shared" si="2"/>
        <v>PT P415</v>
      </c>
      <c r="E5533" s="1" t="str">
        <f>IFERROR(__xludf.DUMMYFUNCTION("SPLIT(A:A,"" "",TRUE,TRUE)"),"EN")</f>
        <v>EN</v>
      </c>
      <c r="F5533" s="1" t="str">
        <f>IFERROR(__xludf.DUMMYFUNCTION("""COMPUTED_VALUE"""),"P415")</f>
        <v>P415</v>
      </c>
      <c r="G5533" s="1">
        <f>IFERROR(__xludf.DUMMYFUNCTION("""COMPUTED_VALUE"""),391.0)</f>
        <v>391</v>
      </c>
    </row>
    <row r="5534">
      <c r="A5534" s="1" t="str">
        <f t="shared" si="1"/>
        <v>EN P2992 134</v>
      </c>
      <c r="C5534" s="1" t="str">
        <f t="shared" si="2"/>
        <v>PT P2992</v>
      </c>
      <c r="E5534" s="1" t="str">
        <f>IFERROR(__xludf.DUMMYFUNCTION("SPLIT(A:A,"" "",TRUE,TRUE)"),"EN")</f>
        <v>EN</v>
      </c>
      <c r="F5534" s="1" t="str">
        <f>IFERROR(__xludf.DUMMYFUNCTION("""COMPUTED_VALUE"""),"P2992")</f>
        <v>P2992</v>
      </c>
      <c r="G5534" s="1">
        <f>IFERROR(__xludf.DUMMYFUNCTION("""COMPUTED_VALUE"""),134.0)</f>
        <v>134</v>
      </c>
    </row>
    <row r="5535">
      <c r="A5535" s="1" t="str">
        <f t="shared" si="1"/>
        <v>EN P3319 263</v>
      </c>
      <c r="C5535" s="1" t="str">
        <f t="shared" si="2"/>
        <v>PT P3319</v>
      </c>
      <c r="E5535" s="1" t="str">
        <f>IFERROR(__xludf.DUMMYFUNCTION("SPLIT(A:A,"" "",TRUE,TRUE)"),"EN")</f>
        <v>EN</v>
      </c>
      <c r="F5535" s="1" t="str">
        <f>IFERROR(__xludf.DUMMYFUNCTION("""COMPUTED_VALUE"""),"P3319")</f>
        <v>P3319</v>
      </c>
      <c r="G5535" s="1">
        <f>IFERROR(__xludf.DUMMYFUNCTION("""COMPUTED_VALUE"""),263.0)</f>
        <v>263</v>
      </c>
    </row>
    <row r="5536">
      <c r="A5536" s="1" t="str">
        <f t="shared" si="1"/>
        <v>EN P4913 308</v>
      </c>
      <c r="C5536" s="1" t="str">
        <f t="shared" si="2"/>
        <v>PT P4913</v>
      </c>
      <c r="E5536" s="1" t="str">
        <f>IFERROR(__xludf.DUMMYFUNCTION("SPLIT(A:A,"" "",TRUE,TRUE)"),"EN")</f>
        <v>EN</v>
      </c>
      <c r="F5536" s="1" t="str">
        <f>IFERROR(__xludf.DUMMYFUNCTION("""COMPUTED_VALUE"""),"P4913")</f>
        <v>P4913</v>
      </c>
      <c r="G5536" s="1">
        <f>IFERROR(__xludf.DUMMYFUNCTION("""COMPUTED_VALUE"""),308.0)</f>
        <v>308</v>
      </c>
    </row>
    <row r="5537">
      <c r="A5537" s="1" t="str">
        <f t="shared" si="1"/>
        <v>EN P1118 106</v>
      </c>
      <c r="C5537" s="1" t="str">
        <f t="shared" si="2"/>
        <v>PT P1118</v>
      </c>
      <c r="E5537" s="1" t="str">
        <f>IFERROR(__xludf.DUMMYFUNCTION("SPLIT(A:A,"" "",TRUE,TRUE)"),"EN")</f>
        <v>EN</v>
      </c>
      <c r="F5537" s="1" t="str">
        <f>IFERROR(__xludf.DUMMYFUNCTION("""COMPUTED_VALUE"""),"P1118")</f>
        <v>P1118</v>
      </c>
      <c r="G5537" s="1">
        <f>IFERROR(__xludf.DUMMYFUNCTION("""COMPUTED_VALUE"""),106.0)</f>
        <v>106</v>
      </c>
    </row>
    <row r="5538">
      <c r="A5538" s="1" t="str">
        <f t="shared" si="1"/>
        <v>EN P4851 133</v>
      </c>
      <c r="C5538" s="1" t="str">
        <f t="shared" si="2"/>
        <v>PT P4851</v>
      </c>
      <c r="E5538" s="1" t="str">
        <f>IFERROR(__xludf.DUMMYFUNCTION("SPLIT(A:A,"" "",TRUE,TRUE)"),"EN")</f>
        <v>EN</v>
      </c>
      <c r="F5538" s="1" t="str">
        <f>IFERROR(__xludf.DUMMYFUNCTION("""COMPUTED_VALUE"""),"P4851")</f>
        <v>P4851</v>
      </c>
      <c r="G5538" s="1">
        <f>IFERROR(__xludf.DUMMYFUNCTION("""COMPUTED_VALUE"""),133.0)</f>
        <v>133</v>
      </c>
    </row>
    <row r="5539">
      <c r="A5539" s="1" t="str">
        <f t="shared" si="1"/>
        <v>EN P4000 6</v>
      </c>
      <c r="C5539" s="1" t="str">
        <f t="shared" si="2"/>
        <v>PT P4000</v>
      </c>
      <c r="E5539" s="1" t="str">
        <f>IFERROR(__xludf.DUMMYFUNCTION("SPLIT(A:A,"" "",TRUE,TRUE)"),"EN")</f>
        <v>EN</v>
      </c>
      <c r="F5539" s="1" t="str">
        <f>IFERROR(__xludf.DUMMYFUNCTION("""COMPUTED_VALUE"""),"P4000")</f>
        <v>P4000</v>
      </c>
      <c r="G5539" s="1">
        <f>IFERROR(__xludf.DUMMYFUNCTION("""COMPUTED_VALUE"""),6.0)</f>
        <v>6</v>
      </c>
    </row>
    <row r="5540">
      <c r="A5540" s="1" t="str">
        <f t="shared" si="1"/>
        <v>EN P4224 11</v>
      </c>
      <c r="C5540" s="1" t="str">
        <f t="shared" si="2"/>
        <v>PT P4224</v>
      </c>
      <c r="E5540" s="1" t="str">
        <f>IFERROR(__xludf.DUMMYFUNCTION("SPLIT(A:A,"" "",TRUE,TRUE)"),"EN")</f>
        <v>EN</v>
      </c>
      <c r="F5540" s="1" t="str">
        <f>IFERROR(__xludf.DUMMYFUNCTION("""COMPUTED_VALUE"""),"P4224")</f>
        <v>P4224</v>
      </c>
      <c r="G5540" s="1">
        <f>IFERROR(__xludf.DUMMYFUNCTION("""COMPUTED_VALUE"""),11.0)</f>
        <v>11</v>
      </c>
    </row>
    <row r="5541">
      <c r="A5541" s="1" t="str">
        <f t="shared" si="1"/>
        <v>EN P4853 68</v>
      </c>
      <c r="C5541" s="1" t="str">
        <f t="shared" si="2"/>
        <v>PT P4853</v>
      </c>
      <c r="E5541" s="1" t="str">
        <f>IFERROR(__xludf.DUMMYFUNCTION("SPLIT(A:A,"" "",TRUE,TRUE)"),"EN")</f>
        <v>EN</v>
      </c>
      <c r="F5541" s="1" t="str">
        <f>IFERROR(__xludf.DUMMYFUNCTION("""COMPUTED_VALUE"""),"P4853")</f>
        <v>P4853</v>
      </c>
      <c r="G5541" s="1">
        <f>IFERROR(__xludf.DUMMYFUNCTION("""COMPUTED_VALUE"""),68.0)</f>
        <v>68</v>
      </c>
    </row>
    <row r="5542">
      <c r="A5542" s="1" t="str">
        <f t="shared" si="1"/>
        <v>EN P4735 121</v>
      </c>
      <c r="C5542" s="1" t="str">
        <f t="shared" si="2"/>
        <v>PT P4735</v>
      </c>
      <c r="E5542" s="1" t="str">
        <f>IFERROR(__xludf.DUMMYFUNCTION("SPLIT(A:A,"" "",TRUE,TRUE)"),"EN")</f>
        <v>EN</v>
      </c>
      <c r="F5542" s="1" t="str">
        <f>IFERROR(__xludf.DUMMYFUNCTION("""COMPUTED_VALUE"""),"P4735")</f>
        <v>P4735</v>
      </c>
      <c r="G5542" s="1">
        <f>IFERROR(__xludf.DUMMYFUNCTION("""COMPUTED_VALUE"""),121.0)</f>
        <v>121</v>
      </c>
    </row>
    <row r="5543">
      <c r="A5543" s="1" t="str">
        <f t="shared" si="1"/>
        <v>EN P5118 183</v>
      </c>
      <c r="C5543" s="1" t="str">
        <f t="shared" si="2"/>
        <v>PT P5118</v>
      </c>
      <c r="E5543" s="1" t="str">
        <f>IFERROR(__xludf.DUMMYFUNCTION("SPLIT(A:A,"" "",TRUE,TRUE)"),"EN")</f>
        <v>EN</v>
      </c>
      <c r="F5543" s="1" t="str">
        <f>IFERROR(__xludf.DUMMYFUNCTION("""COMPUTED_VALUE"""),"P5118")</f>
        <v>P5118</v>
      </c>
      <c r="G5543" s="1">
        <f>IFERROR(__xludf.DUMMYFUNCTION("""COMPUTED_VALUE"""),183.0)</f>
        <v>183</v>
      </c>
    </row>
    <row r="5544">
      <c r="A5544" s="1" t="str">
        <f t="shared" si="1"/>
        <v>EN P2974 194</v>
      </c>
      <c r="C5544" s="1" t="str">
        <f t="shared" si="2"/>
        <v>PT P2974</v>
      </c>
      <c r="E5544" s="1" t="str">
        <f>IFERROR(__xludf.DUMMYFUNCTION("SPLIT(A:A,"" "",TRUE,TRUE)"),"EN")</f>
        <v>EN</v>
      </c>
      <c r="F5544" s="1" t="str">
        <f>IFERROR(__xludf.DUMMYFUNCTION("""COMPUTED_VALUE"""),"P2974")</f>
        <v>P2974</v>
      </c>
      <c r="G5544" s="1">
        <f>IFERROR(__xludf.DUMMYFUNCTION("""COMPUTED_VALUE"""),194.0)</f>
        <v>194</v>
      </c>
    </row>
    <row r="5545">
      <c r="A5545" s="1" t="str">
        <f t="shared" si="1"/>
        <v>EN P2265 70</v>
      </c>
      <c r="C5545" s="1" t="str">
        <f t="shared" si="2"/>
        <v>PT P2265</v>
      </c>
      <c r="E5545" s="1" t="str">
        <f>IFERROR(__xludf.DUMMYFUNCTION("SPLIT(A:A,"" "",TRUE,TRUE)"),"EN")</f>
        <v>EN</v>
      </c>
      <c r="F5545" s="1" t="str">
        <f>IFERROR(__xludf.DUMMYFUNCTION("""COMPUTED_VALUE"""),"P2265")</f>
        <v>P2265</v>
      </c>
      <c r="G5545" s="1">
        <f>IFERROR(__xludf.DUMMYFUNCTION("""COMPUTED_VALUE"""),70.0)</f>
        <v>70</v>
      </c>
    </row>
    <row r="5546">
      <c r="A5546" s="1" t="str">
        <f t="shared" si="1"/>
        <v>EN P71 30</v>
      </c>
      <c r="C5546" s="1" t="str">
        <f t="shared" si="2"/>
        <v>PT P71</v>
      </c>
      <c r="E5546" s="1" t="str">
        <f>IFERROR(__xludf.DUMMYFUNCTION("SPLIT(A:A,"" "",TRUE,TRUE)"),"EN")</f>
        <v>EN</v>
      </c>
      <c r="F5546" s="1" t="str">
        <f>IFERROR(__xludf.DUMMYFUNCTION("""COMPUTED_VALUE"""),"P71")</f>
        <v>P71</v>
      </c>
      <c r="G5546" s="1">
        <f>IFERROR(__xludf.DUMMYFUNCTION("""COMPUTED_VALUE"""),30.0)</f>
        <v>30</v>
      </c>
    </row>
    <row r="5547">
      <c r="A5547" s="1" t="str">
        <f t="shared" si="1"/>
        <v>EN P2628 390</v>
      </c>
      <c r="C5547" s="1" t="str">
        <f t="shared" si="2"/>
        <v>PT P2628</v>
      </c>
      <c r="E5547" s="1" t="str">
        <f>IFERROR(__xludf.DUMMYFUNCTION("SPLIT(A:A,"" "",TRUE,TRUE)"),"EN")</f>
        <v>EN</v>
      </c>
      <c r="F5547" s="1" t="str">
        <f>IFERROR(__xludf.DUMMYFUNCTION("""COMPUTED_VALUE"""),"P2628")</f>
        <v>P2628</v>
      </c>
      <c r="G5547" s="1">
        <f>IFERROR(__xludf.DUMMYFUNCTION("""COMPUTED_VALUE"""),390.0)</f>
        <v>390</v>
      </c>
    </row>
    <row r="5548">
      <c r="A5548" s="1" t="str">
        <f t="shared" si="1"/>
        <v>EN P3567 215</v>
      </c>
      <c r="C5548" s="1" t="str">
        <f t="shared" si="2"/>
        <v>PT P3567</v>
      </c>
      <c r="E5548" s="1" t="str">
        <f>IFERROR(__xludf.DUMMYFUNCTION("SPLIT(A:A,"" "",TRUE,TRUE)"),"EN")</f>
        <v>EN</v>
      </c>
      <c r="F5548" s="1" t="str">
        <f>IFERROR(__xludf.DUMMYFUNCTION("""COMPUTED_VALUE"""),"P3567")</f>
        <v>P3567</v>
      </c>
      <c r="G5548" s="1">
        <f>IFERROR(__xludf.DUMMYFUNCTION("""COMPUTED_VALUE"""),215.0)</f>
        <v>215</v>
      </c>
    </row>
    <row r="5549">
      <c r="A5549" s="1" t="str">
        <f t="shared" si="1"/>
        <v>EN P3843 322</v>
      </c>
      <c r="C5549" s="1" t="str">
        <f t="shared" si="2"/>
        <v>PT P3843</v>
      </c>
      <c r="E5549" s="1" t="str">
        <f>IFERROR(__xludf.DUMMYFUNCTION("SPLIT(A:A,"" "",TRUE,TRUE)"),"EN")</f>
        <v>EN</v>
      </c>
      <c r="F5549" s="1" t="str">
        <f>IFERROR(__xludf.DUMMYFUNCTION("""COMPUTED_VALUE"""),"P3843")</f>
        <v>P3843</v>
      </c>
      <c r="G5549" s="1">
        <f>IFERROR(__xludf.DUMMYFUNCTION("""COMPUTED_VALUE"""),322.0)</f>
        <v>322</v>
      </c>
    </row>
    <row r="5550">
      <c r="A5550" s="1" t="str">
        <f t="shared" si="1"/>
        <v>EN P5216 32</v>
      </c>
      <c r="C5550" s="1" t="str">
        <f t="shared" si="2"/>
        <v>PT P5216</v>
      </c>
      <c r="E5550" s="1" t="str">
        <f>IFERROR(__xludf.DUMMYFUNCTION("SPLIT(A:A,"" "",TRUE,TRUE)"),"EN")</f>
        <v>EN</v>
      </c>
      <c r="F5550" s="1" t="str">
        <f>IFERROR(__xludf.DUMMYFUNCTION("""COMPUTED_VALUE"""),"P5216")</f>
        <v>P5216</v>
      </c>
      <c r="G5550" s="1">
        <f>IFERROR(__xludf.DUMMYFUNCTION("""COMPUTED_VALUE"""),32.0)</f>
        <v>32</v>
      </c>
    </row>
    <row r="5551">
      <c r="A5551" s="1" t="str">
        <f t="shared" si="1"/>
        <v>EN P1284 329</v>
      </c>
      <c r="C5551" s="1" t="str">
        <f t="shared" si="2"/>
        <v>PT P1284</v>
      </c>
      <c r="E5551" s="1" t="str">
        <f>IFERROR(__xludf.DUMMYFUNCTION("SPLIT(A:A,"" "",TRUE,TRUE)"),"EN")</f>
        <v>EN</v>
      </c>
      <c r="F5551" s="1" t="str">
        <f>IFERROR(__xludf.DUMMYFUNCTION("""COMPUTED_VALUE"""),"P1284")</f>
        <v>P1284</v>
      </c>
      <c r="G5551" s="1">
        <f>IFERROR(__xludf.DUMMYFUNCTION("""COMPUTED_VALUE"""),329.0)</f>
        <v>329</v>
      </c>
    </row>
    <row r="5552">
      <c r="A5552" s="1" t="str">
        <f t="shared" si="1"/>
        <v>EN P1697 80</v>
      </c>
      <c r="C5552" s="1" t="str">
        <f t="shared" si="2"/>
        <v>PT P1697</v>
      </c>
      <c r="E5552" s="1" t="str">
        <f>IFERROR(__xludf.DUMMYFUNCTION("SPLIT(A:A,"" "",TRUE,TRUE)"),"EN")</f>
        <v>EN</v>
      </c>
      <c r="F5552" s="1" t="str">
        <f>IFERROR(__xludf.DUMMYFUNCTION("""COMPUTED_VALUE"""),"P1697")</f>
        <v>P1697</v>
      </c>
      <c r="G5552" s="1">
        <f>IFERROR(__xludf.DUMMYFUNCTION("""COMPUTED_VALUE"""),80.0)</f>
        <v>80</v>
      </c>
    </row>
    <row r="5553">
      <c r="A5553" s="1" t="str">
        <f t="shared" si="1"/>
        <v>EN P4719 287</v>
      </c>
      <c r="C5553" s="1" t="str">
        <f t="shared" si="2"/>
        <v>PT P4719</v>
      </c>
      <c r="E5553" s="1" t="str">
        <f>IFERROR(__xludf.DUMMYFUNCTION("SPLIT(A:A,"" "",TRUE,TRUE)"),"EN")</f>
        <v>EN</v>
      </c>
      <c r="F5553" s="1" t="str">
        <f>IFERROR(__xludf.DUMMYFUNCTION("""COMPUTED_VALUE"""),"P4719")</f>
        <v>P4719</v>
      </c>
      <c r="G5553" s="1">
        <f>IFERROR(__xludf.DUMMYFUNCTION("""COMPUTED_VALUE"""),287.0)</f>
        <v>287</v>
      </c>
    </row>
    <row r="5554">
      <c r="A5554" s="1" t="str">
        <f t="shared" si="1"/>
        <v>EN P3172 267</v>
      </c>
      <c r="C5554" s="1" t="str">
        <f t="shared" si="2"/>
        <v>PT P3172</v>
      </c>
      <c r="E5554" s="1" t="str">
        <f>IFERROR(__xludf.DUMMYFUNCTION("SPLIT(A:A,"" "",TRUE,TRUE)"),"EN")</f>
        <v>EN</v>
      </c>
      <c r="F5554" s="1" t="str">
        <f>IFERROR(__xludf.DUMMYFUNCTION("""COMPUTED_VALUE"""),"P3172")</f>
        <v>P3172</v>
      </c>
      <c r="G5554" s="1">
        <f>IFERROR(__xludf.DUMMYFUNCTION("""COMPUTED_VALUE"""),267.0)</f>
        <v>267</v>
      </c>
    </row>
    <row r="5555">
      <c r="A5555" s="1" t="str">
        <f t="shared" si="1"/>
        <v>EN P2980 89</v>
      </c>
      <c r="C5555" s="1" t="str">
        <f t="shared" si="2"/>
        <v>PT P2980</v>
      </c>
      <c r="E5555" s="1" t="str">
        <f>IFERROR(__xludf.DUMMYFUNCTION("SPLIT(A:A,"" "",TRUE,TRUE)"),"EN")</f>
        <v>EN</v>
      </c>
      <c r="F5555" s="1" t="str">
        <f>IFERROR(__xludf.DUMMYFUNCTION("""COMPUTED_VALUE"""),"P2980")</f>
        <v>P2980</v>
      </c>
      <c r="G5555" s="1">
        <f>IFERROR(__xludf.DUMMYFUNCTION("""COMPUTED_VALUE"""),89.0)</f>
        <v>89</v>
      </c>
    </row>
    <row r="5556">
      <c r="A5556" s="1" t="str">
        <f t="shared" si="1"/>
        <v>EN P1236 9</v>
      </c>
      <c r="C5556" s="1" t="str">
        <f t="shared" si="2"/>
        <v>PT P1236</v>
      </c>
      <c r="E5556" s="1" t="str">
        <f>IFERROR(__xludf.DUMMYFUNCTION("SPLIT(A:A,"" "",TRUE,TRUE)"),"EN")</f>
        <v>EN</v>
      </c>
      <c r="F5556" s="1" t="str">
        <f>IFERROR(__xludf.DUMMYFUNCTION("""COMPUTED_VALUE"""),"P1236")</f>
        <v>P1236</v>
      </c>
      <c r="G5556" s="1">
        <f>IFERROR(__xludf.DUMMYFUNCTION("""COMPUTED_VALUE"""),9.0)</f>
        <v>9</v>
      </c>
    </row>
    <row r="5557">
      <c r="A5557" s="1" t="str">
        <f t="shared" si="1"/>
        <v>EN P1650 114</v>
      </c>
      <c r="C5557" s="1" t="str">
        <f t="shared" si="2"/>
        <v>PT P1650</v>
      </c>
      <c r="E5557" s="1" t="str">
        <f>IFERROR(__xludf.DUMMYFUNCTION("SPLIT(A:A,"" "",TRUE,TRUE)"),"EN")</f>
        <v>EN</v>
      </c>
      <c r="F5557" s="1" t="str">
        <f>IFERROR(__xludf.DUMMYFUNCTION("""COMPUTED_VALUE"""),"P1650")</f>
        <v>P1650</v>
      </c>
      <c r="G5557" s="1">
        <f>IFERROR(__xludf.DUMMYFUNCTION("""COMPUTED_VALUE"""),114.0)</f>
        <v>114</v>
      </c>
    </row>
    <row r="5558">
      <c r="A5558" s="1" t="str">
        <f t="shared" si="1"/>
        <v>EN P1126 237</v>
      </c>
      <c r="C5558" s="1" t="str">
        <f t="shared" si="2"/>
        <v>PT P1126</v>
      </c>
      <c r="E5558" s="1" t="str">
        <f>IFERROR(__xludf.DUMMYFUNCTION("SPLIT(A:A,"" "",TRUE,TRUE)"),"EN")</f>
        <v>EN</v>
      </c>
      <c r="F5558" s="1" t="str">
        <f>IFERROR(__xludf.DUMMYFUNCTION("""COMPUTED_VALUE"""),"P1126")</f>
        <v>P1126</v>
      </c>
      <c r="G5558" s="1">
        <f>IFERROR(__xludf.DUMMYFUNCTION("""COMPUTED_VALUE"""),237.0)</f>
        <v>237</v>
      </c>
    </row>
    <row r="5559">
      <c r="A5559" s="1" t="str">
        <f t="shared" si="1"/>
        <v>EN P3668 334</v>
      </c>
      <c r="C5559" s="1" t="str">
        <f t="shared" si="2"/>
        <v>PT P3668</v>
      </c>
      <c r="E5559" s="1" t="str">
        <f>IFERROR(__xludf.DUMMYFUNCTION("SPLIT(A:A,"" "",TRUE,TRUE)"),"EN")</f>
        <v>EN</v>
      </c>
      <c r="F5559" s="1" t="str">
        <f>IFERROR(__xludf.DUMMYFUNCTION("""COMPUTED_VALUE"""),"P3668")</f>
        <v>P3668</v>
      </c>
      <c r="G5559" s="1">
        <f>IFERROR(__xludf.DUMMYFUNCTION("""COMPUTED_VALUE"""),334.0)</f>
        <v>334</v>
      </c>
    </row>
    <row r="5560">
      <c r="A5560" s="1" t="str">
        <f t="shared" si="1"/>
        <v>EN P1081 184</v>
      </c>
      <c r="C5560" s="1" t="str">
        <f t="shared" si="2"/>
        <v>PT P1081</v>
      </c>
      <c r="E5560" s="1" t="str">
        <f>IFERROR(__xludf.DUMMYFUNCTION("SPLIT(A:A,"" "",TRUE,TRUE)"),"EN")</f>
        <v>EN</v>
      </c>
      <c r="F5560" s="1" t="str">
        <f>IFERROR(__xludf.DUMMYFUNCTION("""COMPUTED_VALUE"""),"P1081")</f>
        <v>P1081</v>
      </c>
      <c r="G5560" s="1">
        <f>IFERROR(__xludf.DUMMYFUNCTION("""COMPUTED_VALUE"""),184.0)</f>
        <v>184</v>
      </c>
    </row>
    <row r="5561">
      <c r="A5561" s="1" t="str">
        <f t="shared" si="1"/>
        <v>EN P5381 303</v>
      </c>
      <c r="C5561" s="1" t="str">
        <f t="shared" si="2"/>
        <v>PT P5381</v>
      </c>
      <c r="E5561" s="1" t="str">
        <f>IFERROR(__xludf.DUMMYFUNCTION("SPLIT(A:A,"" "",TRUE,TRUE)"),"EN")</f>
        <v>EN</v>
      </c>
      <c r="F5561" s="1" t="str">
        <f>IFERROR(__xludf.DUMMYFUNCTION("""COMPUTED_VALUE"""),"P5381")</f>
        <v>P5381</v>
      </c>
      <c r="G5561" s="1">
        <f>IFERROR(__xludf.DUMMYFUNCTION("""COMPUTED_VALUE"""),303.0)</f>
        <v>303</v>
      </c>
    </row>
    <row r="5562">
      <c r="A5562" s="1" t="str">
        <f t="shared" si="1"/>
        <v>EN P4413 351</v>
      </c>
      <c r="C5562" s="1" t="str">
        <f t="shared" si="2"/>
        <v>PT P4413</v>
      </c>
      <c r="E5562" s="1" t="str">
        <f>IFERROR(__xludf.DUMMYFUNCTION("SPLIT(A:A,"" "",TRUE,TRUE)"),"EN")</f>
        <v>EN</v>
      </c>
      <c r="F5562" s="1" t="str">
        <f>IFERROR(__xludf.DUMMYFUNCTION("""COMPUTED_VALUE"""),"P4413")</f>
        <v>P4413</v>
      </c>
      <c r="G5562" s="1">
        <f>IFERROR(__xludf.DUMMYFUNCTION("""COMPUTED_VALUE"""),351.0)</f>
        <v>351</v>
      </c>
    </row>
    <row r="5563">
      <c r="A5563" s="1" t="str">
        <f t="shared" si="1"/>
        <v>EN P2839 96</v>
      </c>
      <c r="C5563" s="1" t="str">
        <f t="shared" si="2"/>
        <v>PT P2839</v>
      </c>
      <c r="E5563" s="1" t="str">
        <f>IFERROR(__xludf.DUMMYFUNCTION("SPLIT(A:A,"" "",TRUE,TRUE)"),"EN")</f>
        <v>EN</v>
      </c>
      <c r="F5563" s="1" t="str">
        <f>IFERROR(__xludf.DUMMYFUNCTION("""COMPUTED_VALUE"""),"P2839")</f>
        <v>P2839</v>
      </c>
      <c r="G5563" s="1">
        <f>IFERROR(__xludf.DUMMYFUNCTION("""COMPUTED_VALUE"""),96.0)</f>
        <v>96</v>
      </c>
    </row>
    <row r="5564">
      <c r="A5564" s="1" t="str">
        <f t="shared" si="1"/>
        <v>EN P3255 24</v>
      </c>
      <c r="C5564" s="1" t="str">
        <f t="shared" si="2"/>
        <v>PT P3255</v>
      </c>
      <c r="E5564" s="1" t="str">
        <f>IFERROR(__xludf.DUMMYFUNCTION("SPLIT(A:A,"" "",TRUE,TRUE)"),"EN")</f>
        <v>EN</v>
      </c>
      <c r="F5564" s="1" t="str">
        <f>IFERROR(__xludf.DUMMYFUNCTION("""COMPUTED_VALUE"""),"P3255")</f>
        <v>P3255</v>
      </c>
      <c r="G5564" s="1">
        <f>IFERROR(__xludf.DUMMYFUNCTION("""COMPUTED_VALUE"""),24.0)</f>
        <v>24</v>
      </c>
    </row>
    <row r="5565">
      <c r="A5565" s="1" t="str">
        <f t="shared" si="1"/>
        <v>EN P5102 172</v>
      </c>
      <c r="C5565" s="1" t="str">
        <f t="shared" si="2"/>
        <v>PT P5102</v>
      </c>
      <c r="E5565" s="1" t="str">
        <f>IFERROR(__xludf.DUMMYFUNCTION("SPLIT(A:A,"" "",TRUE,TRUE)"),"EN")</f>
        <v>EN</v>
      </c>
      <c r="F5565" s="1" t="str">
        <f>IFERROR(__xludf.DUMMYFUNCTION("""COMPUTED_VALUE"""),"P5102")</f>
        <v>P5102</v>
      </c>
      <c r="G5565" s="1">
        <f>IFERROR(__xludf.DUMMYFUNCTION("""COMPUTED_VALUE"""),172.0)</f>
        <v>172</v>
      </c>
    </row>
    <row r="5566">
      <c r="A5566" s="1" t="str">
        <f t="shared" si="1"/>
        <v>EN P987 181</v>
      </c>
      <c r="C5566" s="1" t="str">
        <f t="shared" si="2"/>
        <v>PT P987</v>
      </c>
      <c r="E5566" s="1" t="str">
        <f>IFERROR(__xludf.DUMMYFUNCTION("SPLIT(A:A,"" "",TRUE,TRUE)"),"EN")</f>
        <v>EN</v>
      </c>
      <c r="F5566" s="1" t="str">
        <f>IFERROR(__xludf.DUMMYFUNCTION("""COMPUTED_VALUE"""),"P987")</f>
        <v>P987</v>
      </c>
      <c r="G5566" s="1">
        <f>IFERROR(__xludf.DUMMYFUNCTION("""COMPUTED_VALUE"""),181.0)</f>
        <v>181</v>
      </c>
    </row>
    <row r="5567">
      <c r="A5567" s="1" t="str">
        <f t="shared" si="1"/>
        <v>EN P1013 367</v>
      </c>
      <c r="C5567" s="1" t="str">
        <f t="shared" si="2"/>
        <v>PT P1013</v>
      </c>
      <c r="E5567" s="1" t="str">
        <f>IFERROR(__xludf.DUMMYFUNCTION("SPLIT(A:A,"" "",TRUE,TRUE)"),"EN")</f>
        <v>EN</v>
      </c>
      <c r="F5567" s="1" t="str">
        <f>IFERROR(__xludf.DUMMYFUNCTION("""COMPUTED_VALUE"""),"P1013")</f>
        <v>P1013</v>
      </c>
      <c r="G5567" s="1">
        <f>IFERROR(__xludf.DUMMYFUNCTION("""COMPUTED_VALUE"""),367.0)</f>
        <v>367</v>
      </c>
    </row>
    <row r="5568">
      <c r="A5568" s="1" t="str">
        <f t="shared" si="1"/>
        <v>EN P3141 4</v>
      </c>
      <c r="C5568" s="1" t="str">
        <f t="shared" si="2"/>
        <v>PT P3141</v>
      </c>
      <c r="E5568" s="1" t="str">
        <f>IFERROR(__xludf.DUMMYFUNCTION("SPLIT(A:A,"" "",TRUE,TRUE)"),"EN")</f>
        <v>EN</v>
      </c>
      <c r="F5568" s="1" t="str">
        <f>IFERROR(__xludf.DUMMYFUNCTION("""COMPUTED_VALUE"""),"P3141")</f>
        <v>P3141</v>
      </c>
      <c r="G5568" s="1">
        <f>IFERROR(__xludf.DUMMYFUNCTION("""COMPUTED_VALUE"""),4.0)</f>
        <v>4</v>
      </c>
    </row>
    <row r="5569">
      <c r="A5569" s="1" t="str">
        <f t="shared" si="1"/>
        <v>EN P5206 160</v>
      </c>
      <c r="C5569" s="1" t="str">
        <f t="shared" si="2"/>
        <v>PT P5206</v>
      </c>
      <c r="E5569" s="1" t="str">
        <f>IFERROR(__xludf.DUMMYFUNCTION("SPLIT(A:A,"" "",TRUE,TRUE)"),"EN")</f>
        <v>EN</v>
      </c>
      <c r="F5569" s="1" t="str">
        <f>IFERROR(__xludf.DUMMYFUNCTION("""COMPUTED_VALUE"""),"P5206")</f>
        <v>P5206</v>
      </c>
      <c r="G5569" s="1">
        <f>IFERROR(__xludf.DUMMYFUNCTION("""COMPUTED_VALUE"""),160.0)</f>
        <v>160</v>
      </c>
    </row>
    <row r="5570">
      <c r="A5570" s="1" t="str">
        <f t="shared" si="1"/>
        <v>EN P1983 128</v>
      </c>
      <c r="C5570" s="1" t="str">
        <f t="shared" si="2"/>
        <v>PT P1983</v>
      </c>
      <c r="E5570" s="1" t="str">
        <f>IFERROR(__xludf.DUMMYFUNCTION("SPLIT(A:A,"" "",TRUE,TRUE)"),"EN")</f>
        <v>EN</v>
      </c>
      <c r="F5570" s="1" t="str">
        <f>IFERROR(__xludf.DUMMYFUNCTION("""COMPUTED_VALUE"""),"P1983")</f>
        <v>P1983</v>
      </c>
      <c r="G5570" s="1">
        <f>IFERROR(__xludf.DUMMYFUNCTION("""COMPUTED_VALUE"""),128.0)</f>
        <v>128</v>
      </c>
    </row>
    <row r="5571">
      <c r="A5571" s="1" t="str">
        <f t="shared" si="1"/>
        <v>EN P4194 211</v>
      </c>
      <c r="C5571" s="1" t="str">
        <f t="shared" si="2"/>
        <v>PT P4194</v>
      </c>
      <c r="E5571" s="1" t="str">
        <f>IFERROR(__xludf.DUMMYFUNCTION("SPLIT(A:A,"" "",TRUE,TRUE)"),"EN")</f>
        <v>EN</v>
      </c>
      <c r="F5571" s="1" t="str">
        <f>IFERROR(__xludf.DUMMYFUNCTION("""COMPUTED_VALUE"""),"P4194")</f>
        <v>P4194</v>
      </c>
      <c r="G5571" s="1">
        <f>IFERROR(__xludf.DUMMYFUNCTION("""COMPUTED_VALUE"""),211.0)</f>
        <v>211</v>
      </c>
    </row>
    <row r="5572">
      <c r="A5572" s="1" t="str">
        <f t="shared" si="1"/>
        <v>EN P2146 349</v>
      </c>
      <c r="C5572" s="1" t="str">
        <f t="shared" si="2"/>
        <v>PT P2146</v>
      </c>
      <c r="E5572" s="1" t="str">
        <f>IFERROR(__xludf.DUMMYFUNCTION("SPLIT(A:A,"" "",TRUE,TRUE)"),"EN")</f>
        <v>EN</v>
      </c>
      <c r="F5572" s="1" t="str">
        <f>IFERROR(__xludf.DUMMYFUNCTION("""COMPUTED_VALUE"""),"P2146")</f>
        <v>P2146</v>
      </c>
      <c r="G5572" s="1">
        <f>IFERROR(__xludf.DUMMYFUNCTION("""COMPUTED_VALUE"""),349.0)</f>
        <v>349</v>
      </c>
    </row>
    <row r="5573">
      <c r="A5573" s="1" t="str">
        <f t="shared" si="1"/>
        <v>EN P4068 336</v>
      </c>
      <c r="C5573" s="1" t="str">
        <f t="shared" si="2"/>
        <v>PT P4068</v>
      </c>
      <c r="E5573" s="1" t="str">
        <f>IFERROR(__xludf.DUMMYFUNCTION("SPLIT(A:A,"" "",TRUE,TRUE)"),"EN")</f>
        <v>EN</v>
      </c>
      <c r="F5573" s="1" t="str">
        <f>IFERROR(__xludf.DUMMYFUNCTION("""COMPUTED_VALUE"""),"P4068")</f>
        <v>P4068</v>
      </c>
      <c r="G5573" s="1">
        <f>IFERROR(__xludf.DUMMYFUNCTION("""COMPUTED_VALUE"""),336.0)</f>
        <v>336</v>
      </c>
    </row>
    <row r="5574">
      <c r="A5574" s="1" t="str">
        <f t="shared" si="1"/>
        <v>EN P5457 51</v>
      </c>
      <c r="C5574" s="1" t="str">
        <f t="shared" si="2"/>
        <v>PT P5457</v>
      </c>
      <c r="E5574" s="1" t="str">
        <f>IFERROR(__xludf.DUMMYFUNCTION("SPLIT(A:A,"" "",TRUE,TRUE)"),"EN")</f>
        <v>EN</v>
      </c>
      <c r="F5574" s="1" t="str">
        <f>IFERROR(__xludf.DUMMYFUNCTION("""COMPUTED_VALUE"""),"P5457")</f>
        <v>P5457</v>
      </c>
      <c r="G5574" s="1">
        <f>IFERROR(__xludf.DUMMYFUNCTION("""COMPUTED_VALUE"""),51.0)</f>
        <v>51</v>
      </c>
    </row>
    <row r="5575">
      <c r="A5575" s="1" t="str">
        <f t="shared" si="1"/>
        <v>EN P1775 171</v>
      </c>
      <c r="C5575" s="1" t="str">
        <f t="shared" si="2"/>
        <v>PT P1775</v>
      </c>
      <c r="E5575" s="1" t="str">
        <f>IFERROR(__xludf.DUMMYFUNCTION("SPLIT(A:A,"" "",TRUE,TRUE)"),"EN")</f>
        <v>EN</v>
      </c>
      <c r="F5575" s="1" t="str">
        <f>IFERROR(__xludf.DUMMYFUNCTION("""COMPUTED_VALUE"""),"P1775")</f>
        <v>P1775</v>
      </c>
      <c r="G5575" s="1">
        <f>IFERROR(__xludf.DUMMYFUNCTION("""COMPUTED_VALUE"""),171.0)</f>
        <v>171</v>
      </c>
    </row>
    <row r="5576">
      <c r="A5576" s="1" t="str">
        <f t="shared" si="1"/>
        <v>EN P661 229</v>
      </c>
      <c r="C5576" s="1" t="str">
        <f t="shared" si="2"/>
        <v>PT P661</v>
      </c>
      <c r="E5576" s="1" t="str">
        <f>IFERROR(__xludf.DUMMYFUNCTION("SPLIT(A:A,"" "",TRUE,TRUE)"),"EN")</f>
        <v>EN</v>
      </c>
      <c r="F5576" s="1" t="str">
        <f>IFERROR(__xludf.DUMMYFUNCTION("""COMPUTED_VALUE"""),"P661")</f>
        <v>P661</v>
      </c>
      <c r="G5576" s="1">
        <f>IFERROR(__xludf.DUMMYFUNCTION("""COMPUTED_VALUE"""),229.0)</f>
        <v>229</v>
      </c>
    </row>
    <row r="5577">
      <c r="A5577" s="1" t="str">
        <f t="shared" si="1"/>
        <v>EN P2049 341</v>
      </c>
      <c r="C5577" s="1" t="str">
        <f t="shared" si="2"/>
        <v>PT P2049</v>
      </c>
      <c r="E5577" s="1" t="str">
        <f>IFERROR(__xludf.DUMMYFUNCTION("SPLIT(A:A,"" "",TRUE,TRUE)"),"EN")</f>
        <v>EN</v>
      </c>
      <c r="F5577" s="1" t="str">
        <f>IFERROR(__xludf.DUMMYFUNCTION("""COMPUTED_VALUE"""),"P2049")</f>
        <v>P2049</v>
      </c>
      <c r="G5577" s="1">
        <f>IFERROR(__xludf.DUMMYFUNCTION("""COMPUTED_VALUE"""),341.0)</f>
        <v>341</v>
      </c>
    </row>
    <row r="5578">
      <c r="A5578" s="1" t="str">
        <f t="shared" si="1"/>
        <v>EN P3888 155</v>
      </c>
      <c r="C5578" s="1" t="str">
        <f t="shared" si="2"/>
        <v>PT P3888</v>
      </c>
      <c r="E5578" s="1" t="str">
        <f>IFERROR(__xludf.DUMMYFUNCTION("SPLIT(A:A,"" "",TRUE,TRUE)"),"EN")</f>
        <v>EN</v>
      </c>
      <c r="F5578" s="1" t="str">
        <f>IFERROR(__xludf.DUMMYFUNCTION("""COMPUTED_VALUE"""),"P3888")</f>
        <v>P3888</v>
      </c>
      <c r="G5578" s="1">
        <f>IFERROR(__xludf.DUMMYFUNCTION("""COMPUTED_VALUE"""),155.0)</f>
        <v>155</v>
      </c>
    </row>
    <row r="5579">
      <c r="A5579" s="1" t="str">
        <f t="shared" si="1"/>
        <v>EN P5820 297</v>
      </c>
      <c r="C5579" s="1" t="str">
        <f t="shared" si="2"/>
        <v>PT P5820</v>
      </c>
      <c r="E5579" s="1" t="str">
        <f>IFERROR(__xludf.DUMMYFUNCTION("SPLIT(A:A,"" "",TRUE,TRUE)"),"EN")</f>
        <v>EN</v>
      </c>
      <c r="F5579" s="1" t="str">
        <f>IFERROR(__xludf.DUMMYFUNCTION("""COMPUTED_VALUE"""),"P5820")</f>
        <v>P5820</v>
      </c>
      <c r="G5579" s="1">
        <f>IFERROR(__xludf.DUMMYFUNCTION("""COMPUTED_VALUE"""),297.0)</f>
        <v>297</v>
      </c>
    </row>
    <row r="5580">
      <c r="A5580" s="1" t="str">
        <f t="shared" si="1"/>
        <v>EN P2632 377</v>
      </c>
      <c r="C5580" s="1" t="str">
        <f t="shared" si="2"/>
        <v>PT P2632</v>
      </c>
      <c r="E5580" s="1" t="str">
        <f>IFERROR(__xludf.DUMMYFUNCTION("SPLIT(A:A,"" "",TRUE,TRUE)"),"EN")</f>
        <v>EN</v>
      </c>
      <c r="F5580" s="1" t="str">
        <f>IFERROR(__xludf.DUMMYFUNCTION("""COMPUTED_VALUE"""),"P2632")</f>
        <v>P2632</v>
      </c>
      <c r="G5580" s="1">
        <f>IFERROR(__xludf.DUMMYFUNCTION("""COMPUTED_VALUE"""),377.0)</f>
        <v>377</v>
      </c>
    </row>
    <row r="5581">
      <c r="A5581" s="1" t="str">
        <f t="shared" si="1"/>
        <v>EN P1441 147</v>
      </c>
      <c r="C5581" s="1" t="str">
        <f t="shared" si="2"/>
        <v>PT P1441</v>
      </c>
      <c r="E5581" s="1" t="str">
        <f>IFERROR(__xludf.DUMMYFUNCTION("SPLIT(A:A,"" "",TRUE,TRUE)"),"EN")</f>
        <v>EN</v>
      </c>
      <c r="F5581" s="1" t="str">
        <f>IFERROR(__xludf.DUMMYFUNCTION("""COMPUTED_VALUE"""),"P1441")</f>
        <v>P1441</v>
      </c>
      <c r="G5581" s="1">
        <f>IFERROR(__xludf.DUMMYFUNCTION("""COMPUTED_VALUE"""),147.0)</f>
        <v>147</v>
      </c>
    </row>
    <row r="5582">
      <c r="A5582" s="1" t="str">
        <f t="shared" si="1"/>
        <v>EN P1537 306</v>
      </c>
      <c r="C5582" s="1" t="str">
        <f t="shared" si="2"/>
        <v>PT P1537</v>
      </c>
      <c r="E5582" s="1" t="str">
        <f>IFERROR(__xludf.DUMMYFUNCTION("SPLIT(A:A,"" "",TRUE,TRUE)"),"EN")</f>
        <v>EN</v>
      </c>
      <c r="F5582" s="1" t="str">
        <f>IFERROR(__xludf.DUMMYFUNCTION("""COMPUTED_VALUE"""),"P1537")</f>
        <v>P1537</v>
      </c>
      <c r="G5582" s="1">
        <f>IFERROR(__xludf.DUMMYFUNCTION("""COMPUTED_VALUE"""),306.0)</f>
        <v>306</v>
      </c>
    </row>
    <row r="5583">
      <c r="A5583" s="1" t="str">
        <f t="shared" si="1"/>
        <v>EN P1215 187</v>
      </c>
      <c r="C5583" s="1" t="str">
        <f t="shared" si="2"/>
        <v>PT P1215</v>
      </c>
      <c r="E5583" s="1" t="str">
        <f>IFERROR(__xludf.DUMMYFUNCTION("SPLIT(A:A,"" "",TRUE,TRUE)"),"EN")</f>
        <v>EN</v>
      </c>
      <c r="F5583" s="1" t="str">
        <f>IFERROR(__xludf.DUMMYFUNCTION("""COMPUTED_VALUE"""),"P1215")</f>
        <v>P1215</v>
      </c>
      <c r="G5583" s="1">
        <f>IFERROR(__xludf.DUMMYFUNCTION("""COMPUTED_VALUE"""),187.0)</f>
        <v>187</v>
      </c>
    </row>
    <row r="5584">
      <c r="A5584" s="1" t="str">
        <f t="shared" si="1"/>
        <v>EN P4592 168</v>
      </c>
      <c r="C5584" s="1" t="str">
        <f t="shared" si="2"/>
        <v>PT P4592</v>
      </c>
      <c r="E5584" s="1" t="str">
        <f>IFERROR(__xludf.DUMMYFUNCTION("SPLIT(A:A,"" "",TRUE,TRUE)"),"EN")</f>
        <v>EN</v>
      </c>
      <c r="F5584" s="1" t="str">
        <f>IFERROR(__xludf.DUMMYFUNCTION("""COMPUTED_VALUE"""),"P4592")</f>
        <v>P4592</v>
      </c>
      <c r="G5584" s="1">
        <f>IFERROR(__xludf.DUMMYFUNCTION("""COMPUTED_VALUE"""),168.0)</f>
        <v>168</v>
      </c>
    </row>
    <row r="5585">
      <c r="A5585" s="1" t="str">
        <f t="shared" si="1"/>
        <v>EN P4553 248</v>
      </c>
      <c r="C5585" s="1" t="str">
        <f t="shared" si="2"/>
        <v>PT P4553</v>
      </c>
      <c r="E5585" s="1" t="str">
        <f>IFERROR(__xludf.DUMMYFUNCTION("SPLIT(A:A,"" "",TRUE,TRUE)"),"EN")</f>
        <v>EN</v>
      </c>
      <c r="F5585" s="1" t="str">
        <f>IFERROR(__xludf.DUMMYFUNCTION("""COMPUTED_VALUE"""),"P4553")</f>
        <v>P4553</v>
      </c>
      <c r="G5585" s="1">
        <f>IFERROR(__xludf.DUMMYFUNCTION("""COMPUTED_VALUE"""),248.0)</f>
        <v>248</v>
      </c>
    </row>
    <row r="5586">
      <c r="A5586" s="1" t="str">
        <f t="shared" si="1"/>
        <v>EN P3230 42</v>
      </c>
      <c r="C5586" s="1" t="str">
        <f t="shared" si="2"/>
        <v>PT P3230</v>
      </c>
      <c r="E5586" s="1" t="str">
        <f>IFERROR(__xludf.DUMMYFUNCTION("SPLIT(A:A,"" "",TRUE,TRUE)"),"EN")</f>
        <v>EN</v>
      </c>
      <c r="F5586" s="1" t="str">
        <f>IFERROR(__xludf.DUMMYFUNCTION("""COMPUTED_VALUE"""),"P3230")</f>
        <v>P3230</v>
      </c>
      <c r="G5586" s="1">
        <f>IFERROR(__xludf.DUMMYFUNCTION("""COMPUTED_VALUE"""),42.0)</f>
        <v>42</v>
      </c>
    </row>
    <row r="5587">
      <c r="A5587" s="1" t="str">
        <f t="shared" si="1"/>
        <v>EN P5632 131</v>
      </c>
      <c r="C5587" s="1" t="str">
        <f t="shared" si="2"/>
        <v>PT P5632</v>
      </c>
      <c r="E5587" s="1" t="str">
        <f>IFERROR(__xludf.DUMMYFUNCTION("SPLIT(A:A,"" "",TRUE,TRUE)"),"EN")</f>
        <v>EN</v>
      </c>
      <c r="F5587" s="1" t="str">
        <f>IFERROR(__xludf.DUMMYFUNCTION("""COMPUTED_VALUE"""),"P5632")</f>
        <v>P5632</v>
      </c>
      <c r="G5587" s="1">
        <f>IFERROR(__xludf.DUMMYFUNCTION("""COMPUTED_VALUE"""),131.0)</f>
        <v>131</v>
      </c>
    </row>
    <row r="5588">
      <c r="A5588" s="1" t="str">
        <f t="shared" si="1"/>
        <v>EN P3484 267</v>
      </c>
      <c r="C5588" s="1" t="str">
        <f t="shared" si="2"/>
        <v>PT P3484</v>
      </c>
      <c r="E5588" s="1" t="str">
        <f>IFERROR(__xludf.DUMMYFUNCTION("SPLIT(A:A,"" "",TRUE,TRUE)"),"EN")</f>
        <v>EN</v>
      </c>
      <c r="F5588" s="1" t="str">
        <f>IFERROR(__xludf.DUMMYFUNCTION("""COMPUTED_VALUE"""),"P3484")</f>
        <v>P3484</v>
      </c>
      <c r="G5588" s="1">
        <f>IFERROR(__xludf.DUMMYFUNCTION("""COMPUTED_VALUE"""),267.0)</f>
        <v>267</v>
      </c>
    </row>
    <row r="5589">
      <c r="A5589" s="1" t="str">
        <f t="shared" si="1"/>
        <v>EN P5664 72</v>
      </c>
      <c r="C5589" s="1" t="str">
        <f t="shared" si="2"/>
        <v>PT P5664</v>
      </c>
      <c r="E5589" s="1" t="str">
        <f>IFERROR(__xludf.DUMMYFUNCTION("SPLIT(A:A,"" "",TRUE,TRUE)"),"EN")</f>
        <v>EN</v>
      </c>
      <c r="F5589" s="1" t="str">
        <f>IFERROR(__xludf.DUMMYFUNCTION("""COMPUTED_VALUE"""),"P5664")</f>
        <v>P5664</v>
      </c>
      <c r="G5589" s="1">
        <f>IFERROR(__xludf.DUMMYFUNCTION("""COMPUTED_VALUE"""),72.0)</f>
        <v>72</v>
      </c>
    </row>
    <row r="5590">
      <c r="A5590" s="1" t="str">
        <f t="shared" si="1"/>
        <v>EN P3676 76</v>
      </c>
      <c r="C5590" s="1" t="str">
        <f t="shared" si="2"/>
        <v>PT P3676</v>
      </c>
      <c r="E5590" s="1" t="str">
        <f>IFERROR(__xludf.DUMMYFUNCTION("SPLIT(A:A,"" "",TRUE,TRUE)"),"EN")</f>
        <v>EN</v>
      </c>
      <c r="F5590" s="1" t="str">
        <f>IFERROR(__xludf.DUMMYFUNCTION("""COMPUTED_VALUE"""),"P3676")</f>
        <v>P3676</v>
      </c>
      <c r="G5590" s="1">
        <f>IFERROR(__xludf.DUMMYFUNCTION("""COMPUTED_VALUE"""),76.0)</f>
        <v>76</v>
      </c>
    </row>
    <row r="5591">
      <c r="A5591" s="1" t="str">
        <f t="shared" si="1"/>
        <v>EN P1765 181</v>
      </c>
      <c r="C5591" s="1" t="str">
        <f t="shared" si="2"/>
        <v>PT P1765</v>
      </c>
      <c r="E5591" s="1" t="str">
        <f>IFERROR(__xludf.DUMMYFUNCTION("SPLIT(A:A,"" "",TRUE,TRUE)"),"EN")</f>
        <v>EN</v>
      </c>
      <c r="F5591" s="1" t="str">
        <f>IFERROR(__xludf.DUMMYFUNCTION("""COMPUTED_VALUE"""),"P1765")</f>
        <v>P1765</v>
      </c>
      <c r="G5591" s="1">
        <f>IFERROR(__xludf.DUMMYFUNCTION("""COMPUTED_VALUE"""),181.0)</f>
        <v>181</v>
      </c>
    </row>
    <row r="5592">
      <c r="A5592" s="1" t="str">
        <f t="shared" si="1"/>
        <v>EN P5104 95</v>
      </c>
      <c r="C5592" s="1" t="str">
        <f t="shared" si="2"/>
        <v>PT P5104</v>
      </c>
      <c r="E5592" s="1" t="str">
        <f>IFERROR(__xludf.DUMMYFUNCTION("SPLIT(A:A,"" "",TRUE,TRUE)"),"EN")</f>
        <v>EN</v>
      </c>
      <c r="F5592" s="1" t="str">
        <f>IFERROR(__xludf.DUMMYFUNCTION("""COMPUTED_VALUE"""),"P5104")</f>
        <v>P5104</v>
      </c>
      <c r="G5592" s="1">
        <f>IFERROR(__xludf.DUMMYFUNCTION("""COMPUTED_VALUE"""),95.0)</f>
        <v>95</v>
      </c>
    </row>
    <row r="5593">
      <c r="A5593" s="1" t="str">
        <f t="shared" si="1"/>
        <v>EN P4046 228</v>
      </c>
      <c r="C5593" s="1" t="str">
        <f t="shared" si="2"/>
        <v>PT P4046</v>
      </c>
      <c r="E5593" s="1" t="str">
        <f>IFERROR(__xludf.DUMMYFUNCTION("SPLIT(A:A,"" "",TRUE,TRUE)"),"EN")</f>
        <v>EN</v>
      </c>
      <c r="F5593" s="1" t="str">
        <f>IFERROR(__xludf.DUMMYFUNCTION("""COMPUTED_VALUE"""),"P4046")</f>
        <v>P4046</v>
      </c>
      <c r="G5593" s="1">
        <f>IFERROR(__xludf.DUMMYFUNCTION("""COMPUTED_VALUE"""),228.0)</f>
        <v>228</v>
      </c>
    </row>
    <row r="5594">
      <c r="A5594" s="1" t="str">
        <f t="shared" si="1"/>
        <v>EN P1885 148</v>
      </c>
      <c r="C5594" s="1" t="str">
        <f t="shared" si="2"/>
        <v>PT P1885</v>
      </c>
      <c r="E5594" s="1" t="str">
        <f>IFERROR(__xludf.DUMMYFUNCTION("SPLIT(A:A,"" "",TRUE,TRUE)"),"EN")</f>
        <v>EN</v>
      </c>
      <c r="F5594" s="1" t="str">
        <f>IFERROR(__xludf.DUMMYFUNCTION("""COMPUTED_VALUE"""),"P1885")</f>
        <v>P1885</v>
      </c>
      <c r="G5594" s="1">
        <f>IFERROR(__xludf.DUMMYFUNCTION("""COMPUTED_VALUE"""),148.0)</f>
        <v>148</v>
      </c>
    </row>
    <row r="5595">
      <c r="A5595" s="1" t="str">
        <f t="shared" si="1"/>
        <v>EN P3814 35</v>
      </c>
      <c r="C5595" s="1" t="str">
        <f t="shared" si="2"/>
        <v>PT P3814</v>
      </c>
      <c r="E5595" s="1" t="str">
        <f>IFERROR(__xludf.DUMMYFUNCTION("SPLIT(A:A,"" "",TRUE,TRUE)"),"EN")</f>
        <v>EN</v>
      </c>
      <c r="F5595" s="1" t="str">
        <f>IFERROR(__xludf.DUMMYFUNCTION("""COMPUTED_VALUE"""),"P3814")</f>
        <v>P3814</v>
      </c>
      <c r="G5595" s="1">
        <f>IFERROR(__xludf.DUMMYFUNCTION("""COMPUTED_VALUE"""),35.0)</f>
        <v>35</v>
      </c>
    </row>
    <row r="5596">
      <c r="A5596" s="1" t="str">
        <f t="shared" si="1"/>
        <v>EN P4520 218</v>
      </c>
      <c r="C5596" s="1" t="str">
        <f t="shared" si="2"/>
        <v>PT P4520</v>
      </c>
      <c r="E5596" s="1" t="str">
        <f>IFERROR(__xludf.DUMMYFUNCTION("SPLIT(A:A,"" "",TRUE,TRUE)"),"EN")</f>
        <v>EN</v>
      </c>
      <c r="F5596" s="1" t="str">
        <f>IFERROR(__xludf.DUMMYFUNCTION("""COMPUTED_VALUE"""),"P4520")</f>
        <v>P4520</v>
      </c>
      <c r="G5596" s="1">
        <f>IFERROR(__xludf.DUMMYFUNCTION("""COMPUTED_VALUE"""),218.0)</f>
        <v>218</v>
      </c>
    </row>
    <row r="5597">
      <c r="A5597" s="1" t="str">
        <f t="shared" si="1"/>
        <v>EN P763 372</v>
      </c>
      <c r="C5597" s="1" t="str">
        <f t="shared" si="2"/>
        <v>PT P763</v>
      </c>
      <c r="E5597" s="1" t="str">
        <f>IFERROR(__xludf.DUMMYFUNCTION("SPLIT(A:A,"" "",TRUE,TRUE)"),"EN")</f>
        <v>EN</v>
      </c>
      <c r="F5597" s="1" t="str">
        <f>IFERROR(__xludf.DUMMYFUNCTION("""COMPUTED_VALUE"""),"P763")</f>
        <v>P763</v>
      </c>
      <c r="G5597" s="1">
        <f>IFERROR(__xludf.DUMMYFUNCTION("""COMPUTED_VALUE"""),372.0)</f>
        <v>372</v>
      </c>
    </row>
    <row r="5598">
      <c r="A5598" s="1" t="str">
        <f t="shared" si="1"/>
        <v>EN P778 217</v>
      </c>
      <c r="C5598" s="1" t="str">
        <f t="shared" si="2"/>
        <v>PT P778</v>
      </c>
      <c r="E5598" s="1" t="str">
        <f>IFERROR(__xludf.DUMMYFUNCTION("SPLIT(A:A,"" "",TRUE,TRUE)"),"EN")</f>
        <v>EN</v>
      </c>
      <c r="F5598" s="1" t="str">
        <f>IFERROR(__xludf.DUMMYFUNCTION("""COMPUTED_VALUE"""),"P778")</f>
        <v>P778</v>
      </c>
      <c r="G5598" s="1">
        <f>IFERROR(__xludf.DUMMYFUNCTION("""COMPUTED_VALUE"""),217.0)</f>
        <v>217</v>
      </c>
    </row>
    <row r="5599">
      <c r="A5599" s="1" t="str">
        <f t="shared" si="1"/>
        <v>EN P5664 340</v>
      </c>
      <c r="C5599" s="1" t="str">
        <f t="shared" si="2"/>
        <v>PT P5664</v>
      </c>
      <c r="E5599" s="1" t="str">
        <f>IFERROR(__xludf.DUMMYFUNCTION("SPLIT(A:A,"" "",TRUE,TRUE)"),"EN")</f>
        <v>EN</v>
      </c>
      <c r="F5599" s="1" t="str">
        <f>IFERROR(__xludf.DUMMYFUNCTION("""COMPUTED_VALUE"""),"P5664")</f>
        <v>P5664</v>
      </c>
      <c r="G5599" s="1">
        <f>IFERROR(__xludf.DUMMYFUNCTION("""COMPUTED_VALUE"""),340.0)</f>
        <v>340</v>
      </c>
    </row>
    <row r="5600">
      <c r="A5600" s="1" t="str">
        <f t="shared" si="1"/>
        <v>EN P1279 303</v>
      </c>
      <c r="C5600" s="1" t="str">
        <f t="shared" si="2"/>
        <v>PT P1279</v>
      </c>
      <c r="E5600" s="1" t="str">
        <f>IFERROR(__xludf.DUMMYFUNCTION("SPLIT(A:A,"" "",TRUE,TRUE)"),"EN")</f>
        <v>EN</v>
      </c>
      <c r="F5600" s="1" t="str">
        <f>IFERROR(__xludf.DUMMYFUNCTION("""COMPUTED_VALUE"""),"P1279")</f>
        <v>P1279</v>
      </c>
      <c r="G5600" s="1">
        <f>IFERROR(__xludf.DUMMYFUNCTION("""COMPUTED_VALUE"""),303.0)</f>
        <v>303</v>
      </c>
    </row>
    <row r="5601">
      <c r="A5601" s="1" t="str">
        <f t="shared" si="1"/>
        <v>EN P3471 127</v>
      </c>
      <c r="C5601" s="1" t="str">
        <f t="shared" si="2"/>
        <v>PT P3471</v>
      </c>
      <c r="E5601" s="1" t="str">
        <f>IFERROR(__xludf.DUMMYFUNCTION("SPLIT(A:A,"" "",TRUE,TRUE)"),"EN")</f>
        <v>EN</v>
      </c>
      <c r="F5601" s="1" t="str">
        <f>IFERROR(__xludf.DUMMYFUNCTION("""COMPUTED_VALUE"""),"P3471")</f>
        <v>P3471</v>
      </c>
      <c r="G5601" s="1">
        <f>IFERROR(__xludf.DUMMYFUNCTION("""COMPUTED_VALUE"""),127.0)</f>
        <v>127</v>
      </c>
    </row>
    <row r="5602">
      <c r="A5602" s="1" t="str">
        <f t="shared" si="1"/>
        <v>EN P1585 55</v>
      </c>
      <c r="C5602" s="1" t="str">
        <f t="shared" si="2"/>
        <v>PT P1585</v>
      </c>
      <c r="E5602" s="1" t="str">
        <f>IFERROR(__xludf.DUMMYFUNCTION("SPLIT(A:A,"" "",TRUE,TRUE)"),"EN")</f>
        <v>EN</v>
      </c>
      <c r="F5602" s="1" t="str">
        <f>IFERROR(__xludf.DUMMYFUNCTION("""COMPUTED_VALUE"""),"P1585")</f>
        <v>P1585</v>
      </c>
      <c r="G5602" s="1">
        <f>IFERROR(__xludf.DUMMYFUNCTION("""COMPUTED_VALUE"""),55.0)</f>
        <v>55</v>
      </c>
    </row>
    <row r="5603">
      <c r="A5603" s="1" t="str">
        <f t="shared" si="1"/>
        <v>EN P3722 110</v>
      </c>
      <c r="C5603" s="1" t="str">
        <f t="shared" si="2"/>
        <v>PT P3722</v>
      </c>
      <c r="E5603" s="1" t="str">
        <f>IFERROR(__xludf.DUMMYFUNCTION("SPLIT(A:A,"" "",TRUE,TRUE)"),"EN")</f>
        <v>EN</v>
      </c>
      <c r="F5603" s="1" t="str">
        <f>IFERROR(__xludf.DUMMYFUNCTION("""COMPUTED_VALUE"""),"P3722")</f>
        <v>P3722</v>
      </c>
      <c r="G5603" s="1">
        <f>IFERROR(__xludf.DUMMYFUNCTION("""COMPUTED_VALUE"""),110.0)</f>
        <v>110</v>
      </c>
    </row>
    <row r="5604">
      <c r="A5604" s="1" t="str">
        <f t="shared" si="1"/>
        <v>EN P5753 157</v>
      </c>
      <c r="C5604" s="1" t="str">
        <f t="shared" si="2"/>
        <v>PT P5753</v>
      </c>
      <c r="E5604" s="1" t="str">
        <f>IFERROR(__xludf.DUMMYFUNCTION("SPLIT(A:A,"" "",TRUE,TRUE)"),"EN")</f>
        <v>EN</v>
      </c>
      <c r="F5604" s="1" t="str">
        <f>IFERROR(__xludf.DUMMYFUNCTION("""COMPUTED_VALUE"""),"P5753")</f>
        <v>P5753</v>
      </c>
      <c r="G5604" s="1">
        <f>IFERROR(__xludf.DUMMYFUNCTION("""COMPUTED_VALUE"""),157.0)</f>
        <v>157</v>
      </c>
    </row>
    <row r="5605">
      <c r="A5605" s="1" t="str">
        <f t="shared" si="1"/>
        <v>EN P4913 204</v>
      </c>
      <c r="C5605" s="1" t="str">
        <f t="shared" si="2"/>
        <v>PT P4913</v>
      </c>
      <c r="E5605" s="1" t="str">
        <f>IFERROR(__xludf.DUMMYFUNCTION("SPLIT(A:A,"" "",TRUE,TRUE)"),"EN")</f>
        <v>EN</v>
      </c>
      <c r="F5605" s="1" t="str">
        <f>IFERROR(__xludf.DUMMYFUNCTION("""COMPUTED_VALUE"""),"P4913")</f>
        <v>P4913</v>
      </c>
      <c r="G5605" s="1">
        <f>IFERROR(__xludf.DUMMYFUNCTION("""COMPUTED_VALUE"""),204.0)</f>
        <v>204</v>
      </c>
    </row>
    <row r="5606">
      <c r="A5606" s="1" t="str">
        <f t="shared" si="1"/>
        <v>EN P4100 39</v>
      </c>
      <c r="C5606" s="1" t="str">
        <f t="shared" si="2"/>
        <v>PT P4100</v>
      </c>
      <c r="E5606" s="1" t="str">
        <f>IFERROR(__xludf.DUMMYFUNCTION("SPLIT(A:A,"" "",TRUE,TRUE)"),"EN")</f>
        <v>EN</v>
      </c>
      <c r="F5606" s="1" t="str">
        <f>IFERROR(__xludf.DUMMYFUNCTION("""COMPUTED_VALUE"""),"P4100")</f>
        <v>P4100</v>
      </c>
      <c r="G5606" s="1">
        <f>IFERROR(__xludf.DUMMYFUNCTION("""COMPUTED_VALUE"""),39.0)</f>
        <v>39</v>
      </c>
    </row>
    <row r="5607">
      <c r="A5607" s="1" t="str">
        <f t="shared" si="1"/>
        <v>EN P878 275</v>
      </c>
      <c r="C5607" s="1" t="str">
        <f t="shared" si="2"/>
        <v>PT P878</v>
      </c>
      <c r="E5607" s="1" t="str">
        <f>IFERROR(__xludf.DUMMYFUNCTION("SPLIT(A:A,"" "",TRUE,TRUE)"),"EN")</f>
        <v>EN</v>
      </c>
      <c r="F5607" s="1" t="str">
        <f>IFERROR(__xludf.DUMMYFUNCTION("""COMPUTED_VALUE"""),"P878")</f>
        <v>P878</v>
      </c>
      <c r="G5607" s="1">
        <f>IFERROR(__xludf.DUMMYFUNCTION("""COMPUTED_VALUE"""),275.0)</f>
        <v>275</v>
      </c>
    </row>
    <row r="5608">
      <c r="A5608" s="1" t="str">
        <f t="shared" si="1"/>
        <v>EN P459 277</v>
      </c>
      <c r="C5608" s="1" t="str">
        <f t="shared" si="2"/>
        <v>PT P459</v>
      </c>
      <c r="E5608" s="1" t="str">
        <f>IFERROR(__xludf.DUMMYFUNCTION("SPLIT(A:A,"" "",TRUE,TRUE)"),"EN")</f>
        <v>EN</v>
      </c>
      <c r="F5608" s="1" t="str">
        <f>IFERROR(__xludf.DUMMYFUNCTION("""COMPUTED_VALUE"""),"P459")</f>
        <v>P459</v>
      </c>
      <c r="G5608" s="1">
        <f>IFERROR(__xludf.DUMMYFUNCTION("""COMPUTED_VALUE"""),277.0)</f>
        <v>277</v>
      </c>
    </row>
    <row r="5609">
      <c r="A5609" s="1" t="str">
        <f t="shared" si="1"/>
        <v>EN P4336 194</v>
      </c>
      <c r="C5609" s="1" t="str">
        <f t="shared" si="2"/>
        <v>PT P4336</v>
      </c>
      <c r="E5609" s="1" t="str">
        <f>IFERROR(__xludf.DUMMYFUNCTION("SPLIT(A:A,"" "",TRUE,TRUE)"),"EN")</f>
        <v>EN</v>
      </c>
      <c r="F5609" s="1" t="str">
        <f>IFERROR(__xludf.DUMMYFUNCTION("""COMPUTED_VALUE"""),"P4336")</f>
        <v>P4336</v>
      </c>
      <c r="G5609" s="1">
        <f>IFERROR(__xludf.DUMMYFUNCTION("""COMPUTED_VALUE"""),194.0)</f>
        <v>194</v>
      </c>
    </row>
    <row r="5610">
      <c r="A5610" s="1" t="str">
        <f t="shared" si="1"/>
        <v>EN P1391 393</v>
      </c>
      <c r="C5610" s="1" t="str">
        <f t="shared" si="2"/>
        <v>PT P1391</v>
      </c>
      <c r="E5610" s="1" t="str">
        <f>IFERROR(__xludf.DUMMYFUNCTION("SPLIT(A:A,"" "",TRUE,TRUE)"),"EN")</f>
        <v>EN</v>
      </c>
      <c r="F5610" s="1" t="str">
        <f>IFERROR(__xludf.DUMMYFUNCTION("""COMPUTED_VALUE"""),"P1391")</f>
        <v>P1391</v>
      </c>
      <c r="G5610" s="1">
        <f>IFERROR(__xludf.DUMMYFUNCTION("""COMPUTED_VALUE"""),393.0)</f>
        <v>393</v>
      </c>
    </row>
    <row r="5611">
      <c r="A5611" s="1" t="str">
        <f t="shared" si="1"/>
        <v>EN P1552 245</v>
      </c>
      <c r="C5611" s="1" t="str">
        <f t="shared" si="2"/>
        <v>PT P1552</v>
      </c>
      <c r="E5611" s="1" t="str">
        <f>IFERROR(__xludf.DUMMYFUNCTION("SPLIT(A:A,"" "",TRUE,TRUE)"),"EN")</f>
        <v>EN</v>
      </c>
      <c r="F5611" s="1" t="str">
        <f>IFERROR(__xludf.DUMMYFUNCTION("""COMPUTED_VALUE"""),"P1552")</f>
        <v>P1552</v>
      </c>
      <c r="G5611" s="1">
        <f>IFERROR(__xludf.DUMMYFUNCTION("""COMPUTED_VALUE"""),245.0)</f>
        <v>245</v>
      </c>
    </row>
    <row r="5612">
      <c r="A5612" s="1" t="str">
        <f t="shared" si="1"/>
        <v>EN P1682 43</v>
      </c>
      <c r="C5612" s="1" t="str">
        <f t="shared" si="2"/>
        <v>PT P1682</v>
      </c>
      <c r="E5612" s="1" t="str">
        <f>IFERROR(__xludf.DUMMYFUNCTION("SPLIT(A:A,"" "",TRUE,TRUE)"),"EN")</f>
        <v>EN</v>
      </c>
      <c r="F5612" s="1" t="str">
        <f>IFERROR(__xludf.DUMMYFUNCTION("""COMPUTED_VALUE"""),"P1682")</f>
        <v>P1682</v>
      </c>
      <c r="G5612" s="1">
        <f>IFERROR(__xludf.DUMMYFUNCTION("""COMPUTED_VALUE"""),43.0)</f>
        <v>43</v>
      </c>
    </row>
    <row r="5613">
      <c r="A5613" s="1" t="str">
        <f t="shared" si="1"/>
        <v>EN P4525 365</v>
      </c>
      <c r="C5613" s="1" t="str">
        <f t="shared" si="2"/>
        <v>PT P4525</v>
      </c>
      <c r="E5613" s="1" t="str">
        <f>IFERROR(__xludf.DUMMYFUNCTION("SPLIT(A:A,"" "",TRUE,TRUE)"),"EN")</f>
        <v>EN</v>
      </c>
      <c r="F5613" s="1" t="str">
        <f>IFERROR(__xludf.DUMMYFUNCTION("""COMPUTED_VALUE"""),"P4525")</f>
        <v>P4525</v>
      </c>
      <c r="G5613" s="1">
        <f>IFERROR(__xludf.DUMMYFUNCTION("""COMPUTED_VALUE"""),365.0)</f>
        <v>365</v>
      </c>
    </row>
    <row r="5614">
      <c r="A5614" s="1" t="str">
        <f t="shared" si="1"/>
        <v>EN P1052 287</v>
      </c>
      <c r="C5614" s="1" t="str">
        <f t="shared" si="2"/>
        <v>PT P1052</v>
      </c>
      <c r="E5614" s="1" t="str">
        <f>IFERROR(__xludf.DUMMYFUNCTION("SPLIT(A:A,"" "",TRUE,TRUE)"),"EN")</f>
        <v>EN</v>
      </c>
      <c r="F5614" s="1" t="str">
        <f>IFERROR(__xludf.DUMMYFUNCTION("""COMPUTED_VALUE"""),"P1052")</f>
        <v>P1052</v>
      </c>
      <c r="G5614" s="1">
        <f>IFERROR(__xludf.DUMMYFUNCTION("""COMPUTED_VALUE"""),287.0)</f>
        <v>287</v>
      </c>
    </row>
    <row r="5615">
      <c r="A5615" s="1" t="str">
        <f t="shared" si="1"/>
        <v>EN P3278 102</v>
      </c>
      <c r="C5615" s="1" t="str">
        <f t="shared" si="2"/>
        <v>PT P3278</v>
      </c>
      <c r="E5615" s="1" t="str">
        <f>IFERROR(__xludf.DUMMYFUNCTION("SPLIT(A:A,"" "",TRUE,TRUE)"),"EN")</f>
        <v>EN</v>
      </c>
      <c r="F5615" s="1" t="str">
        <f>IFERROR(__xludf.DUMMYFUNCTION("""COMPUTED_VALUE"""),"P3278")</f>
        <v>P3278</v>
      </c>
      <c r="G5615" s="1">
        <f>IFERROR(__xludf.DUMMYFUNCTION("""COMPUTED_VALUE"""),102.0)</f>
        <v>102</v>
      </c>
    </row>
    <row r="5616">
      <c r="A5616" s="1" t="str">
        <f t="shared" si="1"/>
        <v>EN P2240 177</v>
      </c>
      <c r="C5616" s="1" t="str">
        <f t="shared" si="2"/>
        <v>PT P2240</v>
      </c>
      <c r="E5616" s="1" t="str">
        <f>IFERROR(__xludf.DUMMYFUNCTION("SPLIT(A:A,"" "",TRUE,TRUE)"),"EN")</f>
        <v>EN</v>
      </c>
      <c r="F5616" s="1" t="str">
        <f>IFERROR(__xludf.DUMMYFUNCTION("""COMPUTED_VALUE"""),"P2240")</f>
        <v>P2240</v>
      </c>
      <c r="G5616" s="1">
        <f>IFERROR(__xludf.DUMMYFUNCTION("""COMPUTED_VALUE"""),177.0)</f>
        <v>177</v>
      </c>
    </row>
    <row r="5617">
      <c r="A5617" s="1" t="str">
        <f t="shared" si="1"/>
        <v>EN P2684 119</v>
      </c>
      <c r="C5617" s="1" t="str">
        <f t="shared" si="2"/>
        <v>PT P2684</v>
      </c>
      <c r="E5617" s="1" t="str">
        <f>IFERROR(__xludf.DUMMYFUNCTION("SPLIT(A:A,"" "",TRUE,TRUE)"),"EN")</f>
        <v>EN</v>
      </c>
      <c r="F5617" s="1" t="str">
        <f>IFERROR(__xludf.DUMMYFUNCTION("""COMPUTED_VALUE"""),"P2684")</f>
        <v>P2684</v>
      </c>
      <c r="G5617" s="1">
        <f>IFERROR(__xludf.DUMMYFUNCTION("""COMPUTED_VALUE"""),119.0)</f>
        <v>119</v>
      </c>
    </row>
    <row r="5618">
      <c r="A5618" s="1" t="str">
        <f t="shared" si="1"/>
        <v>EN P4568 236</v>
      </c>
      <c r="C5618" s="1" t="str">
        <f t="shared" si="2"/>
        <v>PT P4568</v>
      </c>
      <c r="E5618" s="1" t="str">
        <f>IFERROR(__xludf.DUMMYFUNCTION("SPLIT(A:A,"" "",TRUE,TRUE)"),"EN")</f>
        <v>EN</v>
      </c>
      <c r="F5618" s="1" t="str">
        <f>IFERROR(__xludf.DUMMYFUNCTION("""COMPUTED_VALUE"""),"P4568")</f>
        <v>P4568</v>
      </c>
      <c r="G5618" s="1">
        <f>IFERROR(__xludf.DUMMYFUNCTION("""COMPUTED_VALUE"""),236.0)</f>
        <v>236</v>
      </c>
    </row>
    <row r="5619">
      <c r="A5619" s="1" t="str">
        <f t="shared" si="1"/>
        <v>EN P3795 321</v>
      </c>
      <c r="C5619" s="1" t="str">
        <f t="shared" si="2"/>
        <v>PT P3795</v>
      </c>
      <c r="E5619" s="1" t="str">
        <f>IFERROR(__xludf.DUMMYFUNCTION("SPLIT(A:A,"" "",TRUE,TRUE)"),"EN")</f>
        <v>EN</v>
      </c>
      <c r="F5619" s="1" t="str">
        <f>IFERROR(__xludf.DUMMYFUNCTION("""COMPUTED_VALUE"""),"P3795")</f>
        <v>P3795</v>
      </c>
      <c r="G5619" s="1">
        <f>IFERROR(__xludf.DUMMYFUNCTION("""COMPUTED_VALUE"""),321.0)</f>
        <v>321</v>
      </c>
    </row>
    <row r="5620">
      <c r="A5620" s="1" t="str">
        <f t="shared" si="1"/>
        <v>EN P3735 185</v>
      </c>
      <c r="C5620" s="1" t="str">
        <f t="shared" si="2"/>
        <v>PT P3735</v>
      </c>
      <c r="E5620" s="1" t="str">
        <f>IFERROR(__xludf.DUMMYFUNCTION("SPLIT(A:A,"" "",TRUE,TRUE)"),"EN")</f>
        <v>EN</v>
      </c>
      <c r="F5620" s="1" t="str">
        <f>IFERROR(__xludf.DUMMYFUNCTION("""COMPUTED_VALUE"""),"P3735")</f>
        <v>P3735</v>
      </c>
      <c r="G5620" s="1">
        <f>IFERROR(__xludf.DUMMYFUNCTION("""COMPUTED_VALUE"""),185.0)</f>
        <v>185</v>
      </c>
    </row>
    <row r="5621">
      <c r="A5621" s="1" t="str">
        <f t="shared" si="1"/>
        <v>EN P854 275</v>
      </c>
      <c r="C5621" s="1" t="str">
        <f t="shared" si="2"/>
        <v>PT P854</v>
      </c>
      <c r="E5621" s="1" t="str">
        <f>IFERROR(__xludf.DUMMYFUNCTION("SPLIT(A:A,"" "",TRUE,TRUE)"),"EN")</f>
        <v>EN</v>
      </c>
      <c r="F5621" s="1" t="str">
        <f>IFERROR(__xludf.DUMMYFUNCTION("""COMPUTED_VALUE"""),"P854")</f>
        <v>P854</v>
      </c>
      <c r="G5621" s="1">
        <f>IFERROR(__xludf.DUMMYFUNCTION("""COMPUTED_VALUE"""),275.0)</f>
        <v>275</v>
      </c>
    </row>
    <row r="5622">
      <c r="A5622" s="1" t="str">
        <f t="shared" si="1"/>
        <v>EN P3900 202</v>
      </c>
      <c r="C5622" s="1" t="str">
        <f t="shared" si="2"/>
        <v>PT P3900</v>
      </c>
      <c r="E5622" s="1" t="str">
        <f>IFERROR(__xludf.DUMMYFUNCTION("SPLIT(A:A,"" "",TRUE,TRUE)"),"EN")</f>
        <v>EN</v>
      </c>
      <c r="F5622" s="1" t="str">
        <f>IFERROR(__xludf.DUMMYFUNCTION("""COMPUTED_VALUE"""),"P3900")</f>
        <v>P3900</v>
      </c>
      <c r="G5622" s="1">
        <f>IFERROR(__xludf.DUMMYFUNCTION("""COMPUTED_VALUE"""),202.0)</f>
        <v>202</v>
      </c>
    </row>
    <row r="5623">
      <c r="A5623" s="1" t="str">
        <f t="shared" si="1"/>
        <v>EN P2105 216</v>
      </c>
      <c r="C5623" s="1" t="str">
        <f t="shared" si="2"/>
        <v>PT P2105</v>
      </c>
      <c r="E5623" s="1" t="str">
        <f>IFERROR(__xludf.DUMMYFUNCTION("SPLIT(A:A,"" "",TRUE,TRUE)"),"EN")</f>
        <v>EN</v>
      </c>
      <c r="F5623" s="1" t="str">
        <f>IFERROR(__xludf.DUMMYFUNCTION("""COMPUTED_VALUE"""),"P2105")</f>
        <v>P2105</v>
      </c>
      <c r="G5623" s="1">
        <f>IFERROR(__xludf.DUMMYFUNCTION("""COMPUTED_VALUE"""),216.0)</f>
        <v>216</v>
      </c>
    </row>
    <row r="5624">
      <c r="A5624" s="1" t="str">
        <f t="shared" si="1"/>
        <v>EN P111 36</v>
      </c>
      <c r="C5624" s="1" t="str">
        <f t="shared" si="2"/>
        <v>PT P111</v>
      </c>
      <c r="E5624" s="1" t="str">
        <f>IFERROR(__xludf.DUMMYFUNCTION("SPLIT(A:A,"" "",TRUE,TRUE)"),"EN")</f>
        <v>EN</v>
      </c>
      <c r="F5624" s="1" t="str">
        <f>IFERROR(__xludf.DUMMYFUNCTION("""COMPUTED_VALUE"""),"P111")</f>
        <v>P111</v>
      </c>
      <c r="G5624" s="1">
        <f>IFERROR(__xludf.DUMMYFUNCTION("""COMPUTED_VALUE"""),36.0)</f>
        <v>36</v>
      </c>
    </row>
    <row r="5625">
      <c r="A5625" s="1" t="str">
        <f t="shared" si="1"/>
        <v>EN P3094 5</v>
      </c>
      <c r="C5625" s="1" t="str">
        <f t="shared" si="2"/>
        <v>PT P3094</v>
      </c>
      <c r="E5625" s="1" t="str">
        <f>IFERROR(__xludf.DUMMYFUNCTION("SPLIT(A:A,"" "",TRUE,TRUE)"),"EN")</f>
        <v>EN</v>
      </c>
      <c r="F5625" s="1" t="str">
        <f>IFERROR(__xludf.DUMMYFUNCTION("""COMPUTED_VALUE"""),"P3094")</f>
        <v>P3094</v>
      </c>
      <c r="G5625" s="1">
        <f>IFERROR(__xludf.DUMMYFUNCTION("""COMPUTED_VALUE"""),5.0)</f>
        <v>5</v>
      </c>
    </row>
    <row r="5626">
      <c r="A5626" s="1" t="str">
        <f t="shared" si="1"/>
        <v>EN P1858 262</v>
      </c>
      <c r="C5626" s="1" t="str">
        <f t="shared" si="2"/>
        <v>PT P1858</v>
      </c>
      <c r="E5626" s="1" t="str">
        <f>IFERROR(__xludf.DUMMYFUNCTION("SPLIT(A:A,"" "",TRUE,TRUE)"),"EN")</f>
        <v>EN</v>
      </c>
      <c r="F5626" s="1" t="str">
        <f>IFERROR(__xludf.DUMMYFUNCTION("""COMPUTED_VALUE"""),"P1858")</f>
        <v>P1858</v>
      </c>
      <c r="G5626" s="1">
        <f>IFERROR(__xludf.DUMMYFUNCTION("""COMPUTED_VALUE"""),262.0)</f>
        <v>262</v>
      </c>
    </row>
    <row r="5627">
      <c r="A5627" s="1" t="str">
        <f t="shared" si="1"/>
        <v>EN P3454 11</v>
      </c>
      <c r="C5627" s="1" t="str">
        <f t="shared" si="2"/>
        <v>PT P3454</v>
      </c>
      <c r="E5627" s="1" t="str">
        <f>IFERROR(__xludf.DUMMYFUNCTION("SPLIT(A:A,"" "",TRUE,TRUE)"),"EN")</f>
        <v>EN</v>
      </c>
      <c r="F5627" s="1" t="str">
        <f>IFERROR(__xludf.DUMMYFUNCTION("""COMPUTED_VALUE"""),"P3454")</f>
        <v>P3454</v>
      </c>
      <c r="G5627" s="1">
        <f>IFERROR(__xludf.DUMMYFUNCTION("""COMPUTED_VALUE"""),11.0)</f>
        <v>11</v>
      </c>
    </row>
    <row r="5628">
      <c r="A5628" s="1" t="str">
        <f t="shared" si="1"/>
        <v>EN P3866 168</v>
      </c>
      <c r="C5628" s="1" t="str">
        <f t="shared" si="2"/>
        <v>PT P3866</v>
      </c>
      <c r="E5628" s="1" t="str">
        <f>IFERROR(__xludf.DUMMYFUNCTION("SPLIT(A:A,"" "",TRUE,TRUE)"),"EN")</f>
        <v>EN</v>
      </c>
      <c r="F5628" s="1" t="str">
        <f>IFERROR(__xludf.DUMMYFUNCTION("""COMPUTED_VALUE"""),"P3866")</f>
        <v>P3866</v>
      </c>
      <c r="G5628" s="1">
        <f>IFERROR(__xludf.DUMMYFUNCTION("""COMPUTED_VALUE"""),168.0)</f>
        <v>168</v>
      </c>
    </row>
    <row r="5629">
      <c r="A5629" s="1" t="str">
        <f t="shared" si="1"/>
        <v>EN P4133 199</v>
      </c>
      <c r="C5629" s="1" t="str">
        <f t="shared" si="2"/>
        <v>PT P4133</v>
      </c>
      <c r="E5629" s="1" t="str">
        <f>IFERROR(__xludf.DUMMYFUNCTION("SPLIT(A:A,"" "",TRUE,TRUE)"),"EN")</f>
        <v>EN</v>
      </c>
      <c r="F5629" s="1" t="str">
        <f>IFERROR(__xludf.DUMMYFUNCTION("""COMPUTED_VALUE"""),"P4133")</f>
        <v>P4133</v>
      </c>
      <c r="G5629" s="1">
        <f>IFERROR(__xludf.DUMMYFUNCTION("""COMPUTED_VALUE"""),199.0)</f>
        <v>199</v>
      </c>
    </row>
    <row r="5630">
      <c r="A5630" s="1" t="str">
        <f t="shared" si="1"/>
        <v>EN P4360 26</v>
      </c>
      <c r="C5630" s="1" t="str">
        <f t="shared" si="2"/>
        <v>PT P4360</v>
      </c>
      <c r="E5630" s="1" t="str">
        <f>IFERROR(__xludf.DUMMYFUNCTION("SPLIT(A:A,"" "",TRUE,TRUE)"),"EN")</f>
        <v>EN</v>
      </c>
      <c r="F5630" s="1" t="str">
        <f>IFERROR(__xludf.DUMMYFUNCTION("""COMPUTED_VALUE"""),"P4360")</f>
        <v>P4360</v>
      </c>
      <c r="G5630" s="1">
        <f>IFERROR(__xludf.DUMMYFUNCTION("""COMPUTED_VALUE"""),26.0)</f>
        <v>26</v>
      </c>
    </row>
    <row r="5631">
      <c r="A5631" s="1" t="str">
        <f t="shared" si="1"/>
        <v>EN P3702 354</v>
      </c>
      <c r="C5631" s="1" t="str">
        <f t="shared" si="2"/>
        <v>PT P3702</v>
      </c>
      <c r="E5631" s="1" t="str">
        <f>IFERROR(__xludf.DUMMYFUNCTION("SPLIT(A:A,"" "",TRUE,TRUE)"),"EN")</f>
        <v>EN</v>
      </c>
      <c r="F5631" s="1" t="str">
        <f>IFERROR(__xludf.DUMMYFUNCTION("""COMPUTED_VALUE"""),"P3702")</f>
        <v>P3702</v>
      </c>
      <c r="G5631" s="1">
        <f>IFERROR(__xludf.DUMMYFUNCTION("""COMPUTED_VALUE"""),354.0)</f>
        <v>354</v>
      </c>
    </row>
    <row r="5632">
      <c r="A5632" s="1" t="str">
        <f t="shared" si="1"/>
        <v>EN P3750 78</v>
      </c>
      <c r="C5632" s="1" t="str">
        <f t="shared" si="2"/>
        <v>PT P3750</v>
      </c>
      <c r="E5632" s="1" t="str">
        <f>IFERROR(__xludf.DUMMYFUNCTION("SPLIT(A:A,"" "",TRUE,TRUE)"),"EN")</f>
        <v>EN</v>
      </c>
      <c r="F5632" s="1" t="str">
        <f>IFERROR(__xludf.DUMMYFUNCTION("""COMPUTED_VALUE"""),"P3750")</f>
        <v>P3750</v>
      </c>
      <c r="G5632" s="1">
        <f>IFERROR(__xludf.DUMMYFUNCTION("""COMPUTED_VALUE"""),78.0)</f>
        <v>78</v>
      </c>
    </row>
    <row r="5633">
      <c r="A5633" s="1" t="str">
        <f t="shared" si="1"/>
        <v>EN P5698 290</v>
      </c>
      <c r="C5633" s="1" t="str">
        <f t="shared" si="2"/>
        <v>PT P5698</v>
      </c>
      <c r="E5633" s="1" t="str">
        <f>IFERROR(__xludf.DUMMYFUNCTION("SPLIT(A:A,"" "",TRUE,TRUE)"),"EN")</f>
        <v>EN</v>
      </c>
      <c r="F5633" s="1" t="str">
        <f>IFERROR(__xludf.DUMMYFUNCTION("""COMPUTED_VALUE"""),"P5698")</f>
        <v>P5698</v>
      </c>
      <c r="G5633" s="1">
        <f>IFERROR(__xludf.DUMMYFUNCTION("""COMPUTED_VALUE"""),290.0)</f>
        <v>290</v>
      </c>
    </row>
    <row r="5634">
      <c r="A5634" s="1" t="str">
        <f t="shared" si="1"/>
        <v>EN P154 273</v>
      </c>
      <c r="C5634" s="1" t="str">
        <f t="shared" si="2"/>
        <v>PT P154</v>
      </c>
      <c r="E5634" s="1" t="str">
        <f>IFERROR(__xludf.DUMMYFUNCTION("SPLIT(A:A,"" "",TRUE,TRUE)"),"EN")</f>
        <v>EN</v>
      </c>
      <c r="F5634" s="1" t="str">
        <f>IFERROR(__xludf.DUMMYFUNCTION("""COMPUTED_VALUE"""),"P154")</f>
        <v>P154</v>
      </c>
      <c r="G5634" s="1">
        <f>IFERROR(__xludf.DUMMYFUNCTION("""COMPUTED_VALUE"""),273.0)</f>
        <v>273</v>
      </c>
    </row>
    <row r="5635">
      <c r="A5635" s="1" t="str">
        <f t="shared" si="1"/>
        <v>EN P2041 353</v>
      </c>
      <c r="C5635" s="1" t="str">
        <f t="shared" si="2"/>
        <v>PT P2041</v>
      </c>
      <c r="E5635" s="1" t="str">
        <f>IFERROR(__xludf.DUMMYFUNCTION("SPLIT(A:A,"" "",TRUE,TRUE)"),"EN")</f>
        <v>EN</v>
      </c>
      <c r="F5635" s="1" t="str">
        <f>IFERROR(__xludf.DUMMYFUNCTION("""COMPUTED_VALUE"""),"P2041")</f>
        <v>P2041</v>
      </c>
      <c r="G5635" s="1">
        <f>IFERROR(__xludf.DUMMYFUNCTION("""COMPUTED_VALUE"""),353.0)</f>
        <v>353</v>
      </c>
    </row>
    <row r="5636">
      <c r="A5636" s="1" t="str">
        <f t="shared" si="1"/>
        <v>EN P2288 204</v>
      </c>
      <c r="C5636" s="1" t="str">
        <f t="shared" si="2"/>
        <v>PT P2288</v>
      </c>
      <c r="E5636" s="1" t="str">
        <f>IFERROR(__xludf.DUMMYFUNCTION("SPLIT(A:A,"" "",TRUE,TRUE)"),"EN")</f>
        <v>EN</v>
      </c>
      <c r="F5636" s="1" t="str">
        <f>IFERROR(__xludf.DUMMYFUNCTION("""COMPUTED_VALUE"""),"P2288")</f>
        <v>P2288</v>
      </c>
      <c r="G5636" s="1">
        <f>IFERROR(__xludf.DUMMYFUNCTION("""COMPUTED_VALUE"""),204.0)</f>
        <v>204</v>
      </c>
    </row>
    <row r="5637">
      <c r="A5637" s="1" t="str">
        <f t="shared" si="1"/>
        <v>EN P2234 107</v>
      </c>
      <c r="C5637" s="1" t="str">
        <f t="shared" si="2"/>
        <v>PT P2234</v>
      </c>
      <c r="E5637" s="1" t="str">
        <f>IFERROR(__xludf.DUMMYFUNCTION("SPLIT(A:A,"" "",TRUE,TRUE)"),"EN")</f>
        <v>EN</v>
      </c>
      <c r="F5637" s="1" t="str">
        <f>IFERROR(__xludf.DUMMYFUNCTION("""COMPUTED_VALUE"""),"P2234")</f>
        <v>P2234</v>
      </c>
      <c r="G5637" s="1">
        <f>IFERROR(__xludf.DUMMYFUNCTION("""COMPUTED_VALUE"""),107.0)</f>
        <v>107</v>
      </c>
    </row>
    <row r="5638">
      <c r="A5638" s="1" t="str">
        <f t="shared" si="1"/>
        <v>EN P5096 390</v>
      </c>
      <c r="C5638" s="1" t="str">
        <f t="shared" si="2"/>
        <v>PT P5096</v>
      </c>
      <c r="E5638" s="1" t="str">
        <f>IFERROR(__xludf.DUMMYFUNCTION("SPLIT(A:A,"" "",TRUE,TRUE)"),"EN")</f>
        <v>EN</v>
      </c>
      <c r="F5638" s="1" t="str">
        <f>IFERROR(__xludf.DUMMYFUNCTION("""COMPUTED_VALUE"""),"P5096")</f>
        <v>P5096</v>
      </c>
      <c r="G5638" s="1">
        <f>IFERROR(__xludf.DUMMYFUNCTION("""COMPUTED_VALUE"""),390.0)</f>
        <v>390</v>
      </c>
    </row>
    <row r="5639">
      <c r="A5639" s="1" t="str">
        <f t="shared" si="1"/>
        <v>EN P2520 149</v>
      </c>
      <c r="C5639" s="1" t="str">
        <f t="shared" si="2"/>
        <v>PT P2520</v>
      </c>
      <c r="E5639" s="1" t="str">
        <f>IFERROR(__xludf.DUMMYFUNCTION("SPLIT(A:A,"" "",TRUE,TRUE)"),"EN")</f>
        <v>EN</v>
      </c>
      <c r="F5639" s="1" t="str">
        <f>IFERROR(__xludf.DUMMYFUNCTION("""COMPUTED_VALUE"""),"P2520")</f>
        <v>P2520</v>
      </c>
      <c r="G5639" s="1">
        <f>IFERROR(__xludf.DUMMYFUNCTION("""COMPUTED_VALUE"""),149.0)</f>
        <v>149</v>
      </c>
    </row>
    <row r="5640">
      <c r="A5640" s="1" t="str">
        <f t="shared" si="1"/>
        <v>EN P959 337</v>
      </c>
      <c r="C5640" s="1" t="str">
        <f t="shared" si="2"/>
        <v>PT P959</v>
      </c>
      <c r="E5640" s="1" t="str">
        <f>IFERROR(__xludf.DUMMYFUNCTION("SPLIT(A:A,"" "",TRUE,TRUE)"),"EN")</f>
        <v>EN</v>
      </c>
      <c r="F5640" s="1" t="str">
        <f>IFERROR(__xludf.DUMMYFUNCTION("""COMPUTED_VALUE"""),"P959")</f>
        <v>P959</v>
      </c>
      <c r="G5640" s="1">
        <f>IFERROR(__xludf.DUMMYFUNCTION("""COMPUTED_VALUE"""),337.0)</f>
        <v>337</v>
      </c>
    </row>
    <row r="5641">
      <c r="A5641" s="1" t="str">
        <f t="shared" si="1"/>
        <v>EN P5227 399</v>
      </c>
      <c r="C5641" s="1" t="str">
        <f t="shared" si="2"/>
        <v>PT P5227</v>
      </c>
      <c r="E5641" s="1" t="str">
        <f>IFERROR(__xludf.DUMMYFUNCTION("SPLIT(A:A,"" "",TRUE,TRUE)"),"EN")</f>
        <v>EN</v>
      </c>
      <c r="F5641" s="1" t="str">
        <f>IFERROR(__xludf.DUMMYFUNCTION("""COMPUTED_VALUE"""),"P5227")</f>
        <v>P5227</v>
      </c>
      <c r="G5641" s="1">
        <f>IFERROR(__xludf.DUMMYFUNCTION("""COMPUTED_VALUE"""),399.0)</f>
        <v>399</v>
      </c>
    </row>
    <row r="5642">
      <c r="A5642" s="1" t="str">
        <f t="shared" si="1"/>
        <v>EN P3566 85</v>
      </c>
      <c r="C5642" s="1" t="str">
        <f t="shared" si="2"/>
        <v>PT P3566</v>
      </c>
      <c r="E5642" s="1" t="str">
        <f>IFERROR(__xludf.DUMMYFUNCTION("SPLIT(A:A,"" "",TRUE,TRUE)"),"EN")</f>
        <v>EN</v>
      </c>
      <c r="F5642" s="1" t="str">
        <f>IFERROR(__xludf.DUMMYFUNCTION("""COMPUTED_VALUE"""),"P3566")</f>
        <v>P3566</v>
      </c>
      <c r="G5642" s="1">
        <f>IFERROR(__xludf.DUMMYFUNCTION("""COMPUTED_VALUE"""),85.0)</f>
        <v>85</v>
      </c>
    </row>
    <row r="5643">
      <c r="A5643" s="1" t="str">
        <f t="shared" si="1"/>
        <v>EN P2343 129</v>
      </c>
      <c r="C5643" s="1" t="str">
        <f t="shared" si="2"/>
        <v>PT P2343</v>
      </c>
      <c r="E5643" s="1" t="str">
        <f>IFERROR(__xludf.DUMMYFUNCTION("SPLIT(A:A,"" "",TRUE,TRUE)"),"EN")</f>
        <v>EN</v>
      </c>
      <c r="F5643" s="1" t="str">
        <f>IFERROR(__xludf.DUMMYFUNCTION("""COMPUTED_VALUE"""),"P2343")</f>
        <v>P2343</v>
      </c>
      <c r="G5643" s="1">
        <f>IFERROR(__xludf.DUMMYFUNCTION("""COMPUTED_VALUE"""),129.0)</f>
        <v>129</v>
      </c>
    </row>
    <row r="5644">
      <c r="A5644" s="1" t="str">
        <f t="shared" si="1"/>
        <v>EN P367 285</v>
      </c>
      <c r="C5644" s="1" t="str">
        <f t="shared" si="2"/>
        <v>PT P367</v>
      </c>
      <c r="E5644" s="1" t="str">
        <f>IFERROR(__xludf.DUMMYFUNCTION("SPLIT(A:A,"" "",TRUE,TRUE)"),"EN")</f>
        <v>EN</v>
      </c>
      <c r="F5644" s="1" t="str">
        <f>IFERROR(__xludf.DUMMYFUNCTION("""COMPUTED_VALUE"""),"P367")</f>
        <v>P367</v>
      </c>
      <c r="G5644" s="1">
        <f>IFERROR(__xludf.DUMMYFUNCTION("""COMPUTED_VALUE"""),285.0)</f>
        <v>285</v>
      </c>
    </row>
    <row r="5645">
      <c r="A5645" s="1" t="str">
        <f t="shared" si="1"/>
        <v>EN P2840 177</v>
      </c>
      <c r="C5645" s="1" t="str">
        <f t="shared" si="2"/>
        <v>PT P2840</v>
      </c>
      <c r="E5645" s="1" t="str">
        <f>IFERROR(__xludf.DUMMYFUNCTION("SPLIT(A:A,"" "",TRUE,TRUE)"),"EN")</f>
        <v>EN</v>
      </c>
      <c r="F5645" s="1" t="str">
        <f>IFERROR(__xludf.DUMMYFUNCTION("""COMPUTED_VALUE"""),"P2840")</f>
        <v>P2840</v>
      </c>
      <c r="G5645" s="1">
        <f>IFERROR(__xludf.DUMMYFUNCTION("""COMPUTED_VALUE"""),177.0)</f>
        <v>177</v>
      </c>
    </row>
    <row r="5646">
      <c r="A5646" s="1" t="str">
        <f t="shared" si="1"/>
        <v>EN P5111 354</v>
      </c>
      <c r="C5646" s="1" t="str">
        <f t="shared" si="2"/>
        <v>PT P5111</v>
      </c>
      <c r="E5646" s="1" t="str">
        <f>IFERROR(__xludf.DUMMYFUNCTION("SPLIT(A:A,"" "",TRUE,TRUE)"),"EN")</f>
        <v>EN</v>
      </c>
      <c r="F5646" s="1" t="str">
        <f>IFERROR(__xludf.DUMMYFUNCTION("""COMPUTED_VALUE"""),"P5111")</f>
        <v>P5111</v>
      </c>
      <c r="G5646" s="1">
        <f>IFERROR(__xludf.DUMMYFUNCTION("""COMPUTED_VALUE"""),354.0)</f>
        <v>354</v>
      </c>
    </row>
    <row r="5647">
      <c r="A5647" s="1" t="str">
        <f t="shared" si="1"/>
        <v>EN P2397 167</v>
      </c>
      <c r="C5647" s="1" t="str">
        <f t="shared" si="2"/>
        <v>PT P2397</v>
      </c>
      <c r="E5647" s="1" t="str">
        <f>IFERROR(__xludf.DUMMYFUNCTION("SPLIT(A:A,"" "",TRUE,TRUE)"),"EN")</f>
        <v>EN</v>
      </c>
      <c r="F5647" s="1" t="str">
        <f>IFERROR(__xludf.DUMMYFUNCTION("""COMPUTED_VALUE"""),"P2397")</f>
        <v>P2397</v>
      </c>
      <c r="G5647" s="1">
        <f>IFERROR(__xludf.DUMMYFUNCTION("""COMPUTED_VALUE"""),167.0)</f>
        <v>167</v>
      </c>
    </row>
    <row r="5648">
      <c r="A5648" s="1" t="str">
        <f t="shared" si="1"/>
        <v>EN P251 206</v>
      </c>
      <c r="C5648" s="1" t="str">
        <f t="shared" si="2"/>
        <v>PT P251</v>
      </c>
      <c r="E5648" s="1" t="str">
        <f>IFERROR(__xludf.DUMMYFUNCTION("SPLIT(A:A,"" "",TRUE,TRUE)"),"EN")</f>
        <v>EN</v>
      </c>
      <c r="F5648" s="1" t="str">
        <f>IFERROR(__xludf.DUMMYFUNCTION("""COMPUTED_VALUE"""),"P251")</f>
        <v>P251</v>
      </c>
      <c r="G5648" s="1">
        <f>IFERROR(__xludf.DUMMYFUNCTION("""COMPUTED_VALUE"""),206.0)</f>
        <v>206</v>
      </c>
    </row>
    <row r="5649">
      <c r="A5649" s="1" t="str">
        <f t="shared" si="1"/>
        <v>EN P5074 341</v>
      </c>
      <c r="C5649" s="1" t="str">
        <f t="shared" si="2"/>
        <v>PT P5074</v>
      </c>
      <c r="E5649" s="1" t="str">
        <f>IFERROR(__xludf.DUMMYFUNCTION("SPLIT(A:A,"" "",TRUE,TRUE)"),"EN")</f>
        <v>EN</v>
      </c>
      <c r="F5649" s="1" t="str">
        <f>IFERROR(__xludf.DUMMYFUNCTION("""COMPUTED_VALUE"""),"P5074")</f>
        <v>P5074</v>
      </c>
      <c r="G5649" s="1">
        <f>IFERROR(__xludf.DUMMYFUNCTION("""COMPUTED_VALUE"""),341.0)</f>
        <v>341</v>
      </c>
    </row>
    <row r="5650">
      <c r="A5650" s="1" t="str">
        <f t="shared" si="1"/>
        <v>EN P3894 376</v>
      </c>
      <c r="C5650" s="1" t="str">
        <f t="shared" si="2"/>
        <v>PT P3894</v>
      </c>
      <c r="E5650" s="1" t="str">
        <f>IFERROR(__xludf.DUMMYFUNCTION("SPLIT(A:A,"" "",TRUE,TRUE)"),"EN")</f>
        <v>EN</v>
      </c>
      <c r="F5650" s="1" t="str">
        <f>IFERROR(__xludf.DUMMYFUNCTION("""COMPUTED_VALUE"""),"P3894")</f>
        <v>P3894</v>
      </c>
      <c r="G5650" s="1">
        <f>IFERROR(__xludf.DUMMYFUNCTION("""COMPUTED_VALUE"""),376.0)</f>
        <v>376</v>
      </c>
    </row>
    <row r="5651">
      <c r="A5651" s="1" t="str">
        <f t="shared" si="1"/>
        <v>EN P4968 19</v>
      </c>
      <c r="C5651" s="1" t="str">
        <f t="shared" si="2"/>
        <v>PT P4968</v>
      </c>
      <c r="E5651" s="1" t="str">
        <f>IFERROR(__xludf.DUMMYFUNCTION("SPLIT(A:A,"" "",TRUE,TRUE)"),"EN")</f>
        <v>EN</v>
      </c>
      <c r="F5651" s="1" t="str">
        <f>IFERROR(__xludf.DUMMYFUNCTION("""COMPUTED_VALUE"""),"P4968")</f>
        <v>P4968</v>
      </c>
      <c r="G5651" s="1">
        <f>IFERROR(__xludf.DUMMYFUNCTION("""COMPUTED_VALUE"""),19.0)</f>
        <v>19</v>
      </c>
    </row>
    <row r="5652">
      <c r="A5652" s="1" t="str">
        <f t="shared" si="1"/>
        <v>EN P3654 161</v>
      </c>
      <c r="C5652" s="1" t="str">
        <f t="shared" si="2"/>
        <v>PT P3654</v>
      </c>
      <c r="E5652" s="1" t="str">
        <f>IFERROR(__xludf.DUMMYFUNCTION("SPLIT(A:A,"" "",TRUE,TRUE)"),"EN")</f>
        <v>EN</v>
      </c>
      <c r="F5652" s="1" t="str">
        <f>IFERROR(__xludf.DUMMYFUNCTION("""COMPUTED_VALUE"""),"P3654")</f>
        <v>P3654</v>
      </c>
      <c r="G5652" s="1">
        <f>IFERROR(__xludf.DUMMYFUNCTION("""COMPUTED_VALUE"""),161.0)</f>
        <v>161</v>
      </c>
    </row>
    <row r="5653">
      <c r="A5653" s="1" t="str">
        <f t="shared" si="1"/>
        <v>EN P2158 327</v>
      </c>
      <c r="C5653" s="1" t="str">
        <f t="shared" si="2"/>
        <v>PT P2158</v>
      </c>
      <c r="E5653" s="1" t="str">
        <f>IFERROR(__xludf.DUMMYFUNCTION("SPLIT(A:A,"" "",TRUE,TRUE)"),"EN")</f>
        <v>EN</v>
      </c>
      <c r="F5653" s="1" t="str">
        <f>IFERROR(__xludf.DUMMYFUNCTION("""COMPUTED_VALUE"""),"P2158")</f>
        <v>P2158</v>
      </c>
      <c r="G5653" s="1">
        <f>IFERROR(__xludf.DUMMYFUNCTION("""COMPUTED_VALUE"""),327.0)</f>
        <v>327</v>
      </c>
    </row>
    <row r="5654">
      <c r="A5654" s="1" t="str">
        <f t="shared" si="1"/>
        <v>EN P2045 316</v>
      </c>
      <c r="C5654" s="1" t="str">
        <f t="shared" si="2"/>
        <v>PT P2045</v>
      </c>
      <c r="E5654" s="1" t="str">
        <f>IFERROR(__xludf.DUMMYFUNCTION("SPLIT(A:A,"" "",TRUE,TRUE)"),"EN")</f>
        <v>EN</v>
      </c>
      <c r="F5654" s="1" t="str">
        <f>IFERROR(__xludf.DUMMYFUNCTION("""COMPUTED_VALUE"""),"P2045")</f>
        <v>P2045</v>
      </c>
      <c r="G5654" s="1">
        <f>IFERROR(__xludf.DUMMYFUNCTION("""COMPUTED_VALUE"""),316.0)</f>
        <v>316</v>
      </c>
    </row>
    <row r="5655">
      <c r="A5655" s="1" t="str">
        <f t="shared" si="1"/>
        <v>EN P1115 39</v>
      </c>
      <c r="C5655" s="1" t="str">
        <f t="shared" si="2"/>
        <v>PT P1115</v>
      </c>
      <c r="E5655" s="1" t="str">
        <f>IFERROR(__xludf.DUMMYFUNCTION("SPLIT(A:A,"" "",TRUE,TRUE)"),"EN")</f>
        <v>EN</v>
      </c>
      <c r="F5655" s="1" t="str">
        <f>IFERROR(__xludf.DUMMYFUNCTION("""COMPUTED_VALUE"""),"P1115")</f>
        <v>P1115</v>
      </c>
      <c r="G5655" s="1">
        <f>IFERROR(__xludf.DUMMYFUNCTION("""COMPUTED_VALUE"""),39.0)</f>
        <v>39</v>
      </c>
    </row>
    <row r="5656">
      <c r="A5656" s="1" t="str">
        <f t="shared" si="1"/>
        <v>EN P1092 86</v>
      </c>
      <c r="C5656" s="1" t="str">
        <f t="shared" si="2"/>
        <v>PT P1092</v>
      </c>
      <c r="E5656" s="1" t="str">
        <f>IFERROR(__xludf.DUMMYFUNCTION("SPLIT(A:A,"" "",TRUE,TRUE)"),"EN")</f>
        <v>EN</v>
      </c>
      <c r="F5656" s="1" t="str">
        <f>IFERROR(__xludf.DUMMYFUNCTION("""COMPUTED_VALUE"""),"P1092")</f>
        <v>P1092</v>
      </c>
      <c r="G5656" s="1">
        <f>IFERROR(__xludf.DUMMYFUNCTION("""COMPUTED_VALUE"""),86.0)</f>
        <v>86</v>
      </c>
    </row>
    <row r="5657">
      <c r="A5657" s="1" t="str">
        <f t="shared" si="1"/>
        <v>EN P1392 238</v>
      </c>
      <c r="C5657" s="1" t="str">
        <f t="shared" si="2"/>
        <v>PT P1392</v>
      </c>
      <c r="E5657" s="1" t="str">
        <f>IFERROR(__xludf.DUMMYFUNCTION("SPLIT(A:A,"" "",TRUE,TRUE)"),"EN")</f>
        <v>EN</v>
      </c>
      <c r="F5657" s="1" t="str">
        <f>IFERROR(__xludf.DUMMYFUNCTION("""COMPUTED_VALUE"""),"P1392")</f>
        <v>P1392</v>
      </c>
      <c r="G5657" s="1">
        <f>IFERROR(__xludf.DUMMYFUNCTION("""COMPUTED_VALUE"""),238.0)</f>
        <v>238</v>
      </c>
    </row>
    <row r="5658">
      <c r="A5658" s="1" t="str">
        <f t="shared" si="1"/>
        <v>EN P1491 104</v>
      </c>
      <c r="C5658" s="1" t="str">
        <f t="shared" si="2"/>
        <v>PT P1491</v>
      </c>
      <c r="E5658" s="1" t="str">
        <f>IFERROR(__xludf.DUMMYFUNCTION("SPLIT(A:A,"" "",TRUE,TRUE)"),"EN")</f>
        <v>EN</v>
      </c>
      <c r="F5658" s="1" t="str">
        <f>IFERROR(__xludf.DUMMYFUNCTION("""COMPUTED_VALUE"""),"P1491")</f>
        <v>P1491</v>
      </c>
      <c r="G5658" s="1">
        <f>IFERROR(__xludf.DUMMYFUNCTION("""COMPUTED_VALUE"""),104.0)</f>
        <v>104</v>
      </c>
    </row>
    <row r="5659">
      <c r="A5659" s="1" t="str">
        <f t="shared" si="1"/>
        <v>EN P5655 356</v>
      </c>
      <c r="C5659" s="1" t="str">
        <f t="shared" si="2"/>
        <v>PT P5655</v>
      </c>
      <c r="E5659" s="1" t="str">
        <f>IFERROR(__xludf.DUMMYFUNCTION("SPLIT(A:A,"" "",TRUE,TRUE)"),"EN")</f>
        <v>EN</v>
      </c>
      <c r="F5659" s="1" t="str">
        <f>IFERROR(__xludf.DUMMYFUNCTION("""COMPUTED_VALUE"""),"P5655")</f>
        <v>P5655</v>
      </c>
      <c r="G5659" s="1">
        <f>IFERROR(__xludf.DUMMYFUNCTION("""COMPUTED_VALUE"""),356.0)</f>
        <v>356</v>
      </c>
    </row>
    <row r="5660">
      <c r="A5660" s="1" t="str">
        <f t="shared" si="1"/>
        <v>EN P2073 326</v>
      </c>
      <c r="C5660" s="1" t="str">
        <f t="shared" si="2"/>
        <v>PT P2073</v>
      </c>
      <c r="E5660" s="1" t="str">
        <f>IFERROR(__xludf.DUMMYFUNCTION("SPLIT(A:A,"" "",TRUE,TRUE)"),"EN")</f>
        <v>EN</v>
      </c>
      <c r="F5660" s="1" t="str">
        <f>IFERROR(__xludf.DUMMYFUNCTION("""COMPUTED_VALUE"""),"P2073")</f>
        <v>P2073</v>
      </c>
      <c r="G5660" s="1">
        <f>IFERROR(__xludf.DUMMYFUNCTION("""COMPUTED_VALUE"""),326.0)</f>
        <v>326</v>
      </c>
    </row>
    <row r="5661">
      <c r="A5661" s="1" t="str">
        <f t="shared" si="1"/>
        <v>EN P3140 200</v>
      </c>
      <c r="C5661" s="1" t="str">
        <f t="shared" si="2"/>
        <v>PT P3140</v>
      </c>
      <c r="E5661" s="1" t="str">
        <f>IFERROR(__xludf.DUMMYFUNCTION("SPLIT(A:A,"" "",TRUE,TRUE)"),"EN")</f>
        <v>EN</v>
      </c>
      <c r="F5661" s="1" t="str">
        <f>IFERROR(__xludf.DUMMYFUNCTION("""COMPUTED_VALUE"""),"P3140")</f>
        <v>P3140</v>
      </c>
      <c r="G5661" s="1">
        <f>IFERROR(__xludf.DUMMYFUNCTION("""COMPUTED_VALUE"""),200.0)</f>
        <v>200</v>
      </c>
    </row>
    <row r="5662">
      <c r="A5662" s="1" t="str">
        <f t="shared" si="1"/>
        <v>EN P2359 382</v>
      </c>
      <c r="C5662" s="1" t="str">
        <f t="shared" si="2"/>
        <v>PT P2359</v>
      </c>
      <c r="E5662" s="1" t="str">
        <f>IFERROR(__xludf.DUMMYFUNCTION("SPLIT(A:A,"" "",TRUE,TRUE)"),"EN")</f>
        <v>EN</v>
      </c>
      <c r="F5662" s="1" t="str">
        <f>IFERROR(__xludf.DUMMYFUNCTION("""COMPUTED_VALUE"""),"P2359")</f>
        <v>P2359</v>
      </c>
      <c r="G5662" s="1">
        <f>IFERROR(__xludf.DUMMYFUNCTION("""COMPUTED_VALUE"""),382.0)</f>
        <v>382</v>
      </c>
    </row>
    <row r="5663">
      <c r="A5663" s="1" t="str">
        <f t="shared" si="1"/>
        <v>EN P1222 279</v>
      </c>
      <c r="C5663" s="1" t="str">
        <f t="shared" si="2"/>
        <v>PT P1222</v>
      </c>
      <c r="E5663" s="1" t="str">
        <f>IFERROR(__xludf.DUMMYFUNCTION("SPLIT(A:A,"" "",TRUE,TRUE)"),"EN")</f>
        <v>EN</v>
      </c>
      <c r="F5663" s="1" t="str">
        <f>IFERROR(__xludf.DUMMYFUNCTION("""COMPUTED_VALUE"""),"P1222")</f>
        <v>P1222</v>
      </c>
      <c r="G5663" s="1">
        <f>IFERROR(__xludf.DUMMYFUNCTION("""COMPUTED_VALUE"""),279.0)</f>
        <v>279</v>
      </c>
    </row>
    <row r="5664">
      <c r="A5664" s="1" t="str">
        <f t="shared" si="1"/>
        <v>EN P2777 158</v>
      </c>
      <c r="C5664" s="1" t="str">
        <f t="shared" si="2"/>
        <v>PT P2777</v>
      </c>
      <c r="E5664" s="1" t="str">
        <f>IFERROR(__xludf.DUMMYFUNCTION("SPLIT(A:A,"" "",TRUE,TRUE)"),"EN")</f>
        <v>EN</v>
      </c>
      <c r="F5664" s="1" t="str">
        <f>IFERROR(__xludf.DUMMYFUNCTION("""COMPUTED_VALUE"""),"P2777")</f>
        <v>P2777</v>
      </c>
      <c r="G5664" s="1">
        <f>IFERROR(__xludf.DUMMYFUNCTION("""COMPUTED_VALUE"""),158.0)</f>
        <v>158</v>
      </c>
    </row>
    <row r="5665">
      <c r="A5665" s="1" t="str">
        <f t="shared" si="1"/>
        <v>EN P198 3</v>
      </c>
      <c r="C5665" s="1" t="str">
        <f t="shared" si="2"/>
        <v>PT P198</v>
      </c>
      <c r="E5665" s="1" t="str">
        <f>IFERROR(__xludf.DUMMYFUNCTION("SPLIT(A:A,"" "",TRUE,TRUE)"),"EN")</f>
        <v>EN</v>
      </c>
      <c r="F5665" s="1" t="str">
        <f>IFERROR(__xludf.DUMMYFUNCTION("""COMPUTED_VALUE"""),"P198")</f>
        <v>P198</v>
      </c>
      <c r="G5665" s="1">
        <f>IFERROR(__xludf.DUMMYFUNCTION("""COMPUTED_VALUE"""),3.0)</f>
        <v>3</v>
      </c>
    </row>
    <row r="5666">
      <c r="A5666" s="1" t="str">
        <f t="shared" si="1"/>
        <v>EN P5529 280</v>
      </c>
      <c r="C5666" s="1" t="str">
        <f t="shared" si="2"/>
        <v>PT P5529</v>
      </c>
      <c r="E5666" s="1" t="str">
        <f>IFERROR(__xludf.DUMMYFUNCTION("SPLIT(A:A,"" "",TRUE,TRUE)"),"EN")</f>
        <v>EN</v>
      </c>
      <c r="F5666" s="1" t="str">
        <f>IFERROR(__xludf.DUMMYFUNCTION("""COMPUTED_VALUE"""),"P5529")</f>
        <v>P5529</v>
      </c>
      <c r="G5666" s="1">
        <f>IFERROR(__xludf.DUMMYFUNCTION("""COMPUTED_VALUE"""),280.0)</f>
        <v>280</v>
      </c>
    </row>
    <row r="5667">
      <c r="A5667" s="1" t="str">
        <f t="shared" si="1"/>
        <v>EN P2365 260</v>
      </c>
      <c r="C5667" s="1" t="str">
        <f t="shared" si="2"/>
        <v>PT P2365</v>
      </c>
      <c r="E5667" s="1" t="str">
        <f>IFERROR(__xludf.DUMMYFUNCTION("SPLIT(A:A,"" "",TRUE,TRUE)"),"EN")</f>
        <v>EN</v>
      </c>
      <c r="F5667" s="1" t="str">
        <f>IFERROR(__xludf.DUMMYFUNCTION("""COMPUTED_VALUE"""),"P2365")</f>
        <v>P2365</v>
      </c>
      <c r="G5667" s="1">
        <f>IFERROR(__xludf.DUMMYFUNCTION("""COMPUTED_VALUE"""),260.0)</f>
        <v>260</v>
      </c>
    </row>
    <row r="5668">
      <c r="A5668" s="1" t="str">
        <f t="shared" si="1"/>
        <v>EN P2255 217</v>
      </c>
      <c r="C5668" s="1" t="str">
        <f t="shared" si="2"/>
        <v>PT P2255</v>
      </c>
      <c r="E5668" s="1" t="str">
        <f>IFERROR(__xludf.DUMMYFUNCTION("SPLIT(A:A,"" "",TRUE,TRUE)"),"EN")</f>
        <v>EN</v>
      </c>
      <c r="F5668" s="1" t="str">
        <f>IFERROR(__xludf.DUMMYFUNCTION("""COMPUTED_VALUE"""),"P2255")</f>
        <v>P2255</v>
      </c>
      <c r="G5668" s="1">
        <f>IFERROR(__xludf.DUMMYFUNCTION("""COMPUTED_VALUE"""),217.0)</f>
        <v>217</v>
      </c>
    </row>
    <row r="5669">
      <c r="A5669" s="1" t="str">
        <f t="shared" si="1"/>
        <v>EN P2235 177</v>
      </c>
      <c r="C5669" s="1" t="str">
        <f t="shared" si="2"/>
        <v>PT P2235</v>
      </c>
      <c r="E5669" s="1" t="str">
        <f>IFERROR(__xludf.DUMMYFUNCTION("SPLIT(A:A,"" "",TRUE,TRUE)"),"EN")</f>
        <v>EN</v>
      </c>
      <c r="F5669" s="1" t="str">
        <f>IFERROR(__xludf.DUMMYFUNCTION("""COMPUTED_VALUE"""),"P2235")</f>
        <v>P2235</v>
      </c>
      <c r="G5669" s="1">
        <f>IFERROR(__xludf.DUMMYFUNCTION("""COMPUTED_VALUE"""),177.0)</f>
        <v>177</v>
      </c>
    </row>
    <row r="5670">
      <c r="A5670" s="1" t="str">
        <f t="shared" si="1"/>
        <v>EN P432 4</v>
      </c>
      <c r="C5670" s="1" t="str">
        <f t="shared" si="2"/>
        <v>PT P432</v>
      </c>
      <c r="E5670" s="1" t="str">
        <f>IFERROR(__xludf.DUMMYFUNCTION("SPLIT(A:A,"" "",TRUE,TRUE)"),"EN")</f>
        <v>EN</v>
      </c>
      <c r="F5670" s="1" t="str">
        <f>IFERROR(__xludf.DUMMYFUNCTION("""COMPUTED_VALUE"""),"P432")</f>
        <v>P432</v>
      </c>
      <c r="G5670" s="1">
        <f>IFERROR(__xludf.DUMMYFUNCTION("""COMPUTED_VALUE"""),4.0)</f>
        <v>4</v>
      </c>
    </row>
    <row r="5671">
      <c r="A5671" s="1" t="str">
        <f t="shared" si="1"/>
        <v>EN P2136 394</v>
      </c>
      <c r="C5671" s="1" t="str">
        <f t="shared" si="2"/>
        <v>PT P2136</v>
      </c>
      <c r="E5671" s="1" t="str">
        <f>IFERROR(__xludf.DUMMYFUNCTION("SPLIT(A:A,"" "",TRUE,TRUE)"),"EN")</f>
        <v>EN</v>
      </c>
      <c r="F5671" s="1" t="str">
        <f>IFERROR(__xludf.DUMMYFUNCTION("""COMPUTED_VALUE"""),"P2136")</f>
        <v>P2136</v>
      </c>
      <c r="G5671" s="1">
        <f>IFERROR(__xludf.DUMMYFUNCTION("""COMPUTED_VALUE"""),394.0)</f>
        <v>394</v>
      </c>
    </row>
    <row r="5672">
      <c r="A5672" s="1" t="str">
        <f t="shared" si="1"/>
        <v>EN P970 66</v>
      </c>
      <c r="C5672" s="1" t="str">
        <f t="shared" si="2"/>
        <v>PT P970</v>
      </c>
      <c r="E5672" s="1" t="str">
        <f>IFERROR(__xludf.DUMMYFUNCTION("SPLIT(A:A,"" "",TRUE,TRUE)"),"EN")</f>
        <v>EN</v>
      </c>
      <c r="F5672" s="1" t="str">
        <f>IFERROR(__xludf.DUMMYFUNCTION("""COMPUTED_VALUE"""),"P970")</f>
        <v>P970</v>
      </c>
      <c r="G5672" s="1">
        <f>IFERROR(__xludf.DUMMYFUNCTION("""COMPUTED_VALUE"""),66.0)</f>
        <v>66</v>
      </c>
    </row>
    <row r="5673">
      <c r="A5673" s="1" t="str">
        <f t="shared" si="1"/>
        <v>EN P4522 147</v>
      </c>
      <c r="C5673" s="1" t="str">
        <f t="shared" si="2"/>
        <v>PT P4522</v>
      </c>
      <c r="E5673" s="1" t="str">
        <f>IFERROR(__xludf.DUMMYFUNCTION("SPLIT(A:A,"" "",TRUE,TRUE)"),"EN")</f>
        <v>EN</v>
      </c>
      <c r="F5673" s="1" t="str">
        <f>IFERROR(__xludf.DUMMYFUNCTION("""COMPUTED_VALUE"""),"P4522")</f>
        <v>P4522</v>
      </c>
      <c r="G5673" s="1">
        <f>IFERROR(__xludf.DUMMYFUNCTION("""COMPUTED_VALUE"""),147.0)</f>
        <v>147</v>
      </c>
    </row>
    <row r="5674">
      <c r="A5674" s="1" t="str">
        <f t="shared" si="1"/>
        <v>EN P4667 318</v>
      </c>
      <c r="C5674" s="1" t="str">
        <f t="shared" si="2"/>
        <v>PT P4667</v>
      </c>
      <c r="E5674" s="1" t="str">
        <f>IFERROR(__xludf.DUMMYFUNCTION("SPLIT(A:A,"" "",TRUE,TRUE)"),"EN")</f>
        <v>EN</v>
      </c>
      <c r="F5674" s="1" t="str">
        <f>IFERROR(__xludf.DUMMYFUNCTION("""COMPUTED_VALUE"""),"P4667")</f>
        <v>P4667</v>
      </c>
      <c r="G5674" s="1">
        <f>IFERROR(__xludf.DUMMYFUNCTION("""COMPUTED_VALUE"""),318.0)</f>
        <v>318</v>
      </c>
    </row>
    <row r="5675">
      <c r="A5675" s="1" t="str">
        <f t="shared" si="1"/>
        <v>EN P3143 371</v>
      </c>
      <c r="C5675" s="1" t="str">
        <f t="shared" si="2"/>
        <v>PT P3143</v>
      </c>
      <c r="E5675" s="1" t="str">
        <f>IFERROR(__xludf.DUMMYFUNCTION("SPLIT(A:A,"" "",TRUE,TRUE)"),"EN")</f>
        <v>EN</v>
      </c>
      <c r="F5675" s="1" t="str">
        <f>IFERROR(__xludf.DUMMYFUNCTION("""COMPUTED_VALUE"""),"P3143")</f>
        <v>P3143</v>
      </c>
      <c r="G5675" s="1">
        <f>IFERROR(__xludf.DUMMYFUNCTION("""COMPUTED_VALUE"""),371.0)</f>
        <v>371</v>
      </c>
    </row>
    <row r="5676">
      <c r="A5676" s="1" t="str">
        <f t="shared" si="1"/>
        <v>EN P1021 231</v>
      </c>
      <c r="C5676" s="1" t="str">
        <f t="shared" si="2"/>
        <v>PT P1021</v>
      </c>
      <c r="E5676" s="1" t="str">
        <f>IFERROR(__xludf.DUMMYFUNCTION("SPLIT(A:A,"" "",TRUE,TRUE)"),"EN")</f>
        <v>EN</v>
      </c>
      <c r="F5676" s="1" t="str">
        <f>IFERROR(__xludf.DUMMYFUNCTION("""COMPUTED_VALUE"""),"P1021")</f>
        <v>P1021</v>
      </c>
      <c r="G5676" s="1">
        <f>IFERROR(__xludf.DUMMYFUNCTION("""COMPUTED_VALUE"""),231.0)</f>
        <v>231</v>
      </c>
    </row>
    <row r="5677">
      <c r="A5677" s="1" t="str">
        <f t="shared" si="1"/>
        <v>EN P1666 34</v>
      </c>
      <c r="C5677" s="1" t="str">
        <f t="shared" si="2"/>
        <v>PT P1666</v>
      </c>
      <c r="E5677" s="1" t="str">
        <f>IFERROR(__xludf.DUMMYFUNCTION("SPLIT(A:A,"" "",TRUE,TRUE)"),"EN")</f>
        <v>EN</v>
      </c>
      <c r="F5677" s="1" t="str">
        <f>IFERROR(__xludf.DUMMYFUNCTION("""COMPUTED_VALUE"""),"P1666")</f>
        <v>P1666</v>
      </c>
      <c r="G5677" s="1">
        <f>IFERROR(__xludf.DUMMYFUNCTION("""COMPUTED_VALUE"""),34.0)</f>
        <v>34</v>
      </c>
    </row>
    <row r="5678">
      <c r="A5678" s="1" t="str">
        <f t="shared" si="1"/>
        <v>EN P1542 281</v>
      </c>
      <c r="C5678" s="1" t="str">
        <f t="shared" si="2"/>
        <v>PT P1542</v>
      </c>
      <c r="E5678" s="1" t="str">
        <f>IFERROR(__xludf.DUMMYFUNCTION("SPLIT(A:A,"" "",TRUE,TRUE)"),"EN")</f>
        <v>EN</v>
      </c>
      <c r="F5678" s="1" t="str">
        <f>IFERROR(__xludf.DUMMYFUNCTION("""COMPUTED_VALUE"""),"P1542")</f>
        <v>P1542</v>
      </c>
      <c r="G5678" s="1">
        <f>IFERROR(__xludf.DUMMYFUNCTION("""COMPUTED_VALUE"""),281.0)</f>
        <v>281</v>
      </c>
    </row>
    <row r="5679">
      <c r="A5679" s="1" t="str">
        <f t="shared" si="1"/>
        <v>EN P515 279</v>
      </c>
      <c r="C5679" s="1" t="str">
        <f t="shared" si="2"/>
        <v>PT P515</v>
      </c>
      <c r="E5679" s="1" t="str">
        <f>IFERROR(__xludf.DUMMYFUNCTION("SPLIT(A:A,"" "",TRUE,TRUE)"),"EN")</f>
        <v>EN</v>
      </c>
      <c r="F5679" s="1" t="str">
        <f>IFERROR(__xludf.DUMMYFUNCTION("""COMPUTED_VALUE"""),"P515")</f>
        <v>P515</v>
      </c>
      <c r="G5679" s="1">
        <f>IFERROR(__xludf.DUMMYFUNCTION("""COMPUTED_VALUE"""),279.0)</f>
        <v>279</v>
      </c>
    </row>
    <row r="5680">
      <c r="A5680" s="1" t="str">
        <f t="shared" si="1"/>
        <v>EN P4883 116</v>
      </c>
      <c r="C5680" s="1" t="str">
        <f t="shared" si="2"/>
        <v>PT P4883</v>
      </c>
      <c r="E5680" s="1" t="str">
        <f>IFERROR(__xludf.DUMMYFUNCTION("SPLIT(A:A,"" "",TRUE,TRUE)"),"EN")</f>
        <v>EN</v>
      </c>
      <c r="F5680" s="1" t="str">
        <f>IFERROR(__xludf.DUMMYFUNCTION("""COMPUTED_VALUE"""),"P4883")</f>
        <v>P4883</v>
      </c>
      <c r="G5680" s="1">
        <f>IFERROR(__xludf.DUMMYFUNCTION("""COMPUTED_VALUE"""),116.0)</f>
        <v>116</v>
      </c>
    </row>
    <row r="5681">
      <c r="A5681" s="1" t="str">
        <f t="shared" si="1"/>
        <v>EN P4555 333</v>
      </c>
      <c r="C5681" s="1" t="str">
        <f t="shared" si="2"/>
        <v>PT P4555</v>
      </c>
      <c r="E5681" s="1" t="str">
        <f>IFERROR(__xludf.DUMMYFUNCTION("SPLIT(A:A,"" "",TRUE,TRUE)"),"EN")</f>
        <v>EN</v>
      </c>
      <c r="F5681" s="1" t="str">
        <f>IFERROR(__xludf.DUMMYFUNCTION("""COMPUTED_VALUE"""),"P4555")</f>
        <v>P4555</v>
      </c>
      <c r="G5681" s="1">
        <f>IFERROR(__xludf.DUMMYFUNCTION("""COMPUTED_VALUE"""),333.0)</f>
        <v>333</v>
      </c>
    </row>
    <row r="5682">
      <c r="A5682" s="1" t="str">
        <f t="shared" si="1"/>
        <v>EN P1105 338</v>
      </c>
      <c r="C5682" s="1" t="str">
        <f t="shared" si="2"/>
        <v>PT P1105</v>
      </c>
      <c r="E5682" s="1" t="str">
        <f>IFERROR(__xludf.DUMMYFUNCTION("SPLIT(A:A,"" "",TRUE,TRUE)"),"EN")</f>
        <v>EN</v>
      </c>
      <c r="F5682" s="1" t="str">
        <f>IFERROR(__xludf.DUMMYFUNCTION("""COMPUTED_VALUE"""),"P1105")</f>
        <v>P1105</v>
      </c>
      <c r="G5682" s="1">
        <f>IFERROR(__xludf.DUMMYFUNCTION("""COMPUTED_VALUE"""),338.0)</f>
        <v>338</v>
      </c>
    </row>
    <row r="5683">
      <c r="A5683" s="1" t="str">
        <f t="shared" si="1"/>
        <v>EN P1753 158</v>
      </c>
      <c r="C5683" s="1" t="str">
        <f t="shared" si="2"/>
        <v>PT P1753</v>
      </c>
      <c r="E5683" s="1" t="str">
        <f>IFERROR(__xludf.DUMMYFUNCTION("SPLIT(A:A,"" "",TRUE,TRUE)"),"EN")</f>
        <v>EN</v>
      </c>
      <c r="F5683" s="1" t="str">
        <f>IFERROR(__xludf.DUMMYFUNCTION("""COMPUTED_VALUE"""),"P1753")</f>
        <v>P1753</v>
      </c>
      <c r="G5683" s="1">
        <f>IFERROR(__xludf.DUMMYFUNCTION("""COMPUTED_VALUE"""),158.0)</f>
        <v>158</v>
      </c>
    </row>
    <row r="5684">
      <c r="A5684" s="1" t="str">
        <f t="shared" si="1"/>
        <v>EN P5006 154</v>
      </c>
      <c r="C5684" s="1" t="str">
        <f t="shared" si="2"/>
        <v>PT P5006</v>
      </c>
      <c r="E5684" s="1" t="str">
        <f>IFERROR(__xludf.DUMMYFUNCTION("SPLIT(A:A,"" "",TRUE,TRUE)"),"EN")</f>
        <v>EN</v>
      </c>
      <c r="F5684" s="1" t="str">
        <f>IFERROR(__xludf.DUMMYFUNCTION("""COMPUTED_VALUE"""),"P5006")</f>
        <v>P5006</v>
      </c>
      <c r="G5684" s="1">
        <f>IFERROR(__xludf.DUMMYFUNCTION("""COMPUTED_VALUE"""),154.0)</f>
        <v>154</v>
      </c>
    </row>
    <row r="5685">
      <c r="A5685" s="1" t="str">
        <f t="shared" si="1"/>
        <v>EN P2222 239</v>
      </c>
      <c r="C5685" s="1" t="str">
        <f t="shared" si="2"/>
        <v>PT P2222</v>
      </c>
      <c r="E5685" s="1" t="str">
        <f>IFERROR(__xludf.DUMMYFUNCTION("SPLIT(A:A,"" "",TRUE,TRUE)"),"EN")</f>
        <v>EN</v>
      </c>
      <c r="F5685" s="1" t="str">
        <f>IFERROR(__xludf.DUMMYFUNCTION("""COMPUTED_VALUE"""),"P2222")</f>
        <v>P2222</v>
      </c>
      <c r="G5685" s="1">
        <f>IFERROR(__xludf.DUMMYFUNCTION("""COMPUTED_VALUE"""),239.0)</f>
        <v>239</v>
      </c>
    </row>
    <row r="5686">
      <c r="A5686" s="1" t="str">
        <f t="shared" si="1"/>
        <v>EN P1758 319</v>
      </c>
      <c r="C5686" s="1" t="str">
        <f t="shared" si="2"/>
        <v>PT P1758</v>
      </c>
      <c r="E5686" s="1" t="str">
        <f>IFERROR(__xludf.DUMMYFUNCTION("SPLIT(A:A,"" "",TRUE,TRUE)"),"EN")</f>
        <v>EN</v>
      </c>
      <c r="F5686" s="1" t="str">
        <f>IFERROR(__xludf.DUMMYFUNCTION("""COMPUTED_VALUE"""),"P1758")</f>
        <v>P1758</v>
      </c>
      <c r="G5686" s="1">
        <f>IFERROR(__xludf.DUMMYFUNCTION("""COMPUTED_VALUE"""),319.0)</f>
        <v>319</v>
      </c>
    </row>
    <row r="5687">
      <c r="A5687" s="1" t="str">
        <f t="shared" si="1"/>
        <v>EN P1911 305</v>
      </c>
      <c r="C5687" s="1" t="str">
        <f t="shared" si="2"/>
        <v>PT P1911</v>
      </c>
      <c r="E5687" s="1" t="str">
        <f>IFERROR(__xludf.DUMMYFUNCTION("SPLIT(A:A,"" "",TRUE,TRUE)"),"EN")</f>
        <v>EN</v>
      </c>
      <c r="F5687" s="1" t="str">
        <f>IFERROR(__xludf.DUMMYFUNCTION("""COMPUTED_VALUE"""),"P1911")</f>
        <v>P1911</v>
      </c>
      <c r="G5687" s="1">
        <f>IFERROR(__xludf.DUMMYFUNCTION("""COMPUTED_VALUE"""),305.0)</f>
        <v>305</v>
      </c>
    </row>
    <row r="5688">
      <c r="A5688" s="1" t="str">
        <f t="shared" si="1"/>
        <v>EN P101 182</v>
      </c>
      <c r="C5688" s="1" t="str">
        <f t="shared" si="2"/>
        <v>PT P101</v>
      </c>
      <c r="E5688" s="1" t="str">
        <f>IFERROR(__xludf.DUMMYFUNCTION("SPLIT(A:A,"" "",TRUE,TRUE)"),"EN")</f>
        <v>EN</v>
      </c>
      <c r="F5688" s="1" t="str">
        <f>IFERROR(__xludf.DUMMYFUNCTION("""COMPUTED_VALUE"""),"P101")</f>
        <v>P101</v>
      </c>
      <c r="G5688" s="1">
        <f>IFERROR(__xludf.DUMMYFUNCTION("""COMPUTED_VALUE"""),182.0)</f>
        <v>182</v>
      </c>
    </row>
    <row r="5689">
      <c r="A5689" s="1" t="str">
        <f t="shared" si="1"/>
        <v>EN P3844 262</v>
      </c>
      <c r="C5689" s="1" t="str">
        <f t="shared" si="2"/>
        <v>PT P3844</v>
      </c>
      <c r="E5689" s="1" t="str">
        <f>IFERROR(__xludf.DUMMYFUNCTION("SPLIT(A:A,"" "",TRUE,TRUE)"),"EN")</f>
        <v>EN</v>
      </c>
      <c r="F5689" s="1" t="str">
        <f>IFERROR(__xludf.DUMMYFUNCTION("""COMPUTED_VALUE"""),"P3844")</f>
        <v>P3844</v>
      </c>
      <c r="G5689" s="1">
        <f>IFERROR(__xludf.DUMMYFUNCTION("""COMPUTED_VALUE"""),262.0)</f>
        <v>262</v>
      </c>
    </row>
    <row r="5690">
      <c r="A5690" s="1" t="str">
        <f t="shared" si="1"/>
        <v>EN P3052 38</v>
      </c>
      <c r="C5690" s="1" t="str">
        <f t="shared" si="2"/>
        <v>PT P3052</v>
      </c>
      <c r="E5690" s="1" t="str">
        <f>IFERROR(__xludf.DUMMYFUNCTION("SPLIT(A:A,"" "",TRUE,TRUE)"),"EN")</f>
        <v>EN</v>
      </c>
      <c r="F5690" s="1" t="str">
        <f>IFERROR(__xludf.DUMMYFUNCTION("""COMPUTED_VALUE"""),"P3052")</f>
        <v>P3052</v>
      </c>
      <c r="G5690" s="1">
        <f>IFERROR(__xludf.DUMMYFUNCTION("""COMPUTED_VALUE"""),38.0)</f>
        <v>38</v>
      </c>
    </row>
    <row r="5691">
      <c r="A5691" s="1" t="str">
        <f t="shared" si="1"/>
        <v>EN P2089 32</v>
      </c>
      <c r="C5691" s="1" t="str">
        <f t="shared" si="2"/>
        <v>PT P2089</v>
      </c>
      <c r="E5691" s="1" t="str">
        <f>IFERROR(__xludf.DUMMYFUNCTION("SPLIT(A:A,"" "",TRUE,TRUE)"),"EN")</f>
        <v>EN</v>
      </c>
      <c r="F5691" s="1" t="str">
        <f>IFERROR(__xludf.DUMMYFUNCTION("""COMPUTED_VALUE"""),"P2089")</f>
        <v>P2089</v>
      </c>
      <c r="G5691" s="1">
        <f>IFERROR(__xludf.DUMMYFUNCTION("""COMPUTED_VALUE"""),32.0)</f>
        <v>32</v>
      </c>
    </row>
    <row r="5692">
      <c r="A5692" s="1" t="str">
        <f t="shared" si="1"/>
        <v>EN P3448 204</v>
      </c>
      <c r="C5692" s="1" t="str">
        <f t="shared" si="2"/>
        <v>PT P3448</v>
      </c>
      <c r="E5692" s="1" t="str">
        <f>IFERROR(__xludf.DUMMYFUNCTION("SPLIT(A:A,"" "",TRUE,TRUE)"),"EN")</f>
        <v>EN</v>
      </c>
      <c r="F5692" s="1" t="str">
        <f>IFERROR(__xludf.DUMMYFUNCTION("""COMPUTED_VALUE"""),"P3448")</f>
        <v>P3448</v>
      </c>
      <c r="G5692" s="1">
        <f>IFERROR(__xludf.DUMMYFUNCTION("""COMPUTED_VALUE"""),204.0)</f>
        <v>204</v>
      </c>
    </row>
    <row r="5693">
      <c r="A5693" s="1" t="str">
        <f t="shared" si="1"/>
        <v>EN P3586 82</v>
      </c>
      <c r="C5693" s="1" t="str">
        <f t="shared" si="2"/>
        <v>PT P3586</v>
      </c>
      <c r="E5693" s="1" t="str">
        <f>IFERROR(__xludf.DUMMYFUNCTION("SPLIT(A:A,"" "",TRUE,TRUE)"),"EN")</f>
        <v>EN</v>
      </c>
      <c r="F5693" s="1" t="str">
        <f>IFERROR(__xludf.DUMMYFUNCTION("""COMPUTED_VALUE"""),"P3586")</f>
        <v>P3586</v>
      </c>
      <c r="G5693" s="1">
        <f>IFERROR(__xludf.DUMMYFUNCTION("""COMPUTED_VALUE"""),82.0)</f>
        <v>82</v>
      </c>
    </row>
    <row r="5694">
      <c r="A5694" s="1" t="str">
        <f t="shared" si="1"/>
        <v>EN P5724 263</v>
      </c>
      <c r="C5694" s="1" t="str">
        <f t="shared" si="2"/>
        <v>PT P5724</v>
      </c>
      <c r="E5694" s="1" t="str">
        <f>IFERROR(__xludf.DUMMYFUNCTION("SPLIT(A:A,"" "",TRUE,TRUE)"),"EN")</f>
        <v>EN</v>
      </c>
      <c r="F5694" s="1" t="str">
        <f>IFERROR(__xludf.DUMMYFUNCTION("""COMPUTED_VALUE"""),"P5724")</f>
        <v>P5724</v>
      </c>
      <c r="G5694" s="1">
        <f>IFERROR(__xludf.DUMMYFUNCTION("""COMPUTED_VALUE"""),263.0)</f>
        <v>263</v>
      </c>
    </row>
    <row r="5695">
      <c r="A5695" s="1" t="str">
        <f t="shared" si="1"/>
        <v>EN P4681 290</v>
      </c>
      <c r="C5695" s="1" t="str">
        <f t="shared" si="2"/>
        <v>PT P4681</v>
      </c>
      <c r="E5695" s="1" t="str">
        <f>IFERROR(__xludf.DUMMYFUNCTION("SPLIT(A:A,"" "",TRUE,TRUE)"),"EN")</f>
        <v>EN</v>
      </c>
      <c r="F5695" s="1" t="str">
        <f>IFERROR(__xludf.DUMMYFUNCTION("""COMPUTED_VALUE"""),"P4681")</f>
        <v>P4681</v>
      </c>
      <c r="G5695" s="1">
        <f>IFERROR(__xludf.DUMMYFUNCTION("""COMPUTED_VALUE"""),290.0)</f>
        <v>290</v>
      </c>
    </row>
    <row r="5696">
      <c r="A5696" s="1" t="str">
        <f t="shared" si="1"/>
        <v>EN P4071 138</v>
      </c>
      <c r="C5696" s="1" t="str">
        <f t="shared" si="2"/>
        <v>PT P4071</v>
      </c>
      <c r="E5696" s="1" t="str">
        <f>IFERROR(__xludf.DUMMYFUNCTION("SPLIT(A:A,"" "",TRUE,TRUE)"),"EN")</f>
        <v>EN</v>
      </c>
      <c r="F5696" s="1" t="str">
        <f>IFERROR(__xludf.DUMMYFUNCTION("""COMPUTED_VALUE"""),"P4071")</f>
        <v>P4071</v>
      </c>
      <c r="G5696" s="1">
        <f>IFERROR(__xludf.DUMMYFUNCTION("""COMPUTED_VALUE"""),138.0)</f>
        <v>138</v>
      </c>
    </row>
    <row r="5697">
      <c r="A5697" s="1" t="str">
        <f t="shared" si="1"/>
        <v>EN P496 304</v>
      </c>
      <c r="C5697" s="1" t="str">
        <f t="shared" si="2"/>
        <v>PT P496</v>
      </c>
      <c r="E5697" s="1" t="str">
        <f>IFERROR(__xludf.DUMMYFUNCTION("SPLIT(A:A,"" "",TRUE,TRUE)"),"EN")</f>
        <v>EN</v>
      </c>
      <c r="F5697" s="1" t="str">
        <f>IFERROR(__xludf.DUMMYFUNCTION("""COMPUTED_VALUE"""),"P496")</f>
        <v>P496</v>
      </c>
      <c r="G5697" s="1">
        <f>IFERROR(__xludf.DUMMYFUNCTION("""COMPUTED_VALUE"""),304.0)</f>
        <v>304</v>
      </c>
    </row>
    <row r="5698">
      <c r="A5698" s="1" t="str">
        <f t="shared" si="1"/>
        <v>EN P2584 330</v>
      </c>
      <c r="C5698" s="1" t="str">
        <f t="shared" si="2"/>
        <v>PT P2584</v>
      </c>
      <c r="E5698" s="1" t="str">
        <f>IFERROR(__xludf.DUMMYFUNCTION("SPLIT(A:A,"" "",TRUE,TRUE)"),"EN")</f>
        <v>EN</v>
      </c>
      <c r="F5698" s="1" t="str">
        <f>IFERROR(__xludf.DUMMYFUNCTION("""COMPUTED_VALUE"""),"P2584")</f>
        <v>P2584</v>
      </c>
      <c r="G5698" s="1">
        <f>IFERROR(__xludf.DUMMYFUNCTION("""COMPUTED_VALUE"""),330.0)</f>
        <v>330</v>
      </c>
    </row>
    <row r="5699">
      <c r="A5699" s="1" t="str">
        <f t="shared" si="1"/>
        <v>EN P4352 36</v>
      </c>
      <c r="C5699" s="1" t="str">
        <f t="shared" si="2"/>
        <v>PT P4352</v>
      </c>
      <c r="E5699" s="1" t="str">
        <f>IFERROR(__xludf.DUMMYFUNCTION("SPLIT(A:A,"" "",TRUE,TRUE)"),"EN")</f>
        <v>EN</v>
      </c>
      <c r="F5699" s="1" t="str">
        <f>IFERROR(__xludf.DUMMYFUNCTION("""COMPUTED_VALUE"""),"P4352")</f>
        <v>P4352</v>
      </c>
      <c r="G5699" s="1">
        <f>IFERROR(__xludf.DUMMYFUNCTION("""COMPUTED_VALUE"""),36.0)</f>
        <v>36</v>
      </c>
    </row>
    <row r="5700">
      <c r="A5700" s="1" t="str">
        <f t="shared" si="1"/>
        <v>EN P5108 91</v>
      </c>
      <c r="C5700" s="1" t="str">
        <f t="shared" si="2"/>
        <v>PT P5108</v>
      </c>
      <c r="E5700" s="1" t="str">
        <f>IFERROR(__xludf.DUMMYFUNCTION("SPLIT(A:A,"" "",TRUE,TRUE)"),"EN")</f>
        <v>EN</v>
      </c>
      <c r="F5700" s="1" t="str">
        <f>IFERROR(__xludf.DUMMYFUNCTION("""COMPUTED_VALUE"""),"P5108")</f>
        <v>P5108</v>
      </c>
      <c r="G5700" s="1">
        <f>IFERROR(__xludf.DUMMYFUNCTION("""COMPUTED_VALUE"""),91.0)</f>
        <v>91</v>
      </c>
    </row>
    <row r="5701">
      <c r="A5701" s="1" t="str">
        <f t="shared" si="1"/>
        <v>EN P3173 53</v>
      </c>
      <c r="C5701" s="1" t="str">
        <f t="shared" si="2"/>
        <v>PT P3173</v>
      </c>
      <c r="E5701" s="1" t="str">
        <f>IFERROR(__xludf.DUMMYFUNCTION("SPLIT(A:A,"" "",TRUE,TRUE)"),"EN")</f>
        <v>EN</v>
      </c>
      <c r="F5701" s="1" t="str">
        <f>IFERROR(__xludf.DUMMYFUNCTION("""COMPUTED_VALUE"""),"P3173")</f>
        <v>P3173</v>
      </c>
      <c r="G5701" s="1">
        <f>IFERROR(__xludf.DUMMYFUNCTION("""COMPUTED_VALUE"""),53.0)</f>
        <v>53</v>
      </c>
    </row>
    <row r="5702">
      <c r="A5702" s="1" t="str">
        <f t="shared" si="1"/>
        <v>EN P1336 387</v>
      </c>
      <c r="C5702" s="1" t="str">
        <f t="shared" si="2"/>
        <v>PT P1336</v>
      </c>
      <c r="E5702" s="1" t="str">
        <f>IFERROR(__xludf.DUMMYFUNCTION("SPLIT(A:A,"" "",TRUE,TRUE)"),"EN")</f>
        <v>EN</v>
      </c>
      <c r="F5702" s="1" t="str">
        <f>IFERROR(__xludf.DUMMYFUNCTION("""COMPUTED_VALUE"""),"P1336")</f>
        <v>P1336</v>
      </c>
      <c r="G5702" s="1">
        <f>IFERROR(__xludf.DUMMYFUNCTION("""COMPUTED_VALUE"""),387.0)</f>
        <v>387</v>
      </c>
    </row>
    <row r="5703">
      <c r="A5703" s="1" t="str">
        <f t="shared" si="1"/>
        <v>EN P1190 370</v>
      </c>
      <c r="C5703" s="1" t="str">
        <f t="shared" si="2"/>
        <v>PT P1190</v>
      </c>
      <c r="E5703" s="1" t="str">
        <f>IFERROR(__xludf.DUMMYFUNCTION("SPLIT(A:A,"" "",TRUE,TRUE)"),"EN")</f>
        <v>EN</v>
      </c>
      <c r="F5703" s="1" t="str">
        <f>IFERROR(__xludf.DUMMYFUNCTION("""COMPUTED_VALUE"""),"P1190")</f>
        <v>P1190</v>
      </c>
      <c r="G5703" s="1">
        <f>IFERROR(__xludf.DUMMYFUNCTION("""COMPUTED_VALUE"""),370.0)</f>
        <v>370</v>
      </c>
    </row>
    <row r="5704">
      <c r="A5704" s="1" t="str">
        <f t="shared" si="1"/>
        <v>EN P1217 391</v>
      </c>
      <c r="C5704" s="1" t="str">
        <f t="shared" si="2"/>
        <v>PT P1217</v>
      </c>
      <c r="E5704" s="1" t="str">
        <f>IFERROR(__xludf.DUMMYFUNCTION("SPLIT(A:A,"" "",TRUE,TRUE)"),"EN")</f>
        <v>EN</v>
      </c>
      <c r="F5704" s="1" t="str">
        <f>IFERROR(__xludf.DUMMYFUNCTION("""COMPUTED_VALUE"""),"P1217")</f>
        <v>P1217</v>
      </c>
      <c r="G5704" s="1">
        <f>IFERROR(__xludf.DUMMYFUNCTION("""COMPUTED_VALUE"""),391.0)</f>
        <v>391</v>
      </c>
    </row>
    <row r="5705">
      <c r="A5705" s="1" t="str">
        <f t="shared" si="1"/>
        <v>EN P4405 68</v>
      </c>
      <c r="C5705" s="1" t="str">
        <f t="shared" si="2"/>
        <v>PT P4405</v>
      </c>
      <c r="E5705" s="1" t="str">
        <f>IFERROR(__xludf.DUMMYFUNCTION("SPLIT(A:A,"" "",TRUE,TRUE)"),"EN")</f>
        <v>EN</v>
      </c>
      <c r="F5705" s="1" t="str">
        <f>IFERROR(__xludf.DUMMYFUNCTION("""COMPUTED_VALUE"""),"P4405")</f>
        <v>P4405</v>
      </c>
      <c r="G5705" s="1">
        <f>IFERROR(__xludf.DUMMYFUNCTION("""COMPUTED_VALUE"""),68.0)</f>
        <v>68</v>
      </c>
    </row>
    <row r="5706">
      <c r="A5706" s="1" t="str">
        <f t="shared" si="1"/>
        <v>EN P1898 336</v>
      </c>
      <c r="C5706" s="1" t="str">
        <f t="shared" si="2"/>
        <v>PT P1898</v>
      </c>
      <c r="E5706" s="1" t="str">
        <f>IFERROR(__xludf.DUMMYFUNCTION("SPLIT(A:A,"" "",TRUE,TRUE)"),"EN")</f>
        <v>EN</v>
      </c>
      <c r="F5706" s="1" t="str">
        <f>IFERROR(__xludf.DUMMYFUNCTION("""COMPUTED_VALUE"""),"P1898")</f>
        <v>P1898</v>
      </c>
      <c r="G5706" s="1">
        <f>IFERROR(__xludf.DUMMYFUNCTION("""COMPUTED_VALUE"""),336.0)</f>
        <v>336</v>
      </c>
    </row>
    <row r="5707">
      <c r="A5707" s="1" t="str">
        <f t="shared" si="1"/>
        <v>EN P4013 130</v>
      </c>
      <c r="C5707" s="1" t="str">
        <f t="shared" si="2"/>
        <v>PT P4013</v>
      </c>
      <c r="E5707" s="1" t="str">
        <f>IFERROR(__xludf.DUMMYFUNCTION("SPLIT(A:A,"" "",TRUE,TRUE)"),"EN")</f>
        <v>EN</v>
      </c>
      <c r="F5707" s="1" t="str">
        <f>IFERROR(__xludf.DUMMYFUNCTION("""COMPUTED_VALUE"""),"P4013")</f>
        <v>P4013</v>
      </c>
      <c r="G5707" s="1">
        <f>IFERROR(__xludf.DUMMYFUNCTION("""COMPUTED_VALUE"""),130.0)</f>
        <v>130</v>
      </c>
    </row>
    <row r="5708">
      <c r="A5708" s="1" t="str">
        <f t="shared" si="1"/>
        <v>EN P4348 283</v>
      </c>
      <c r="C5708" s="1" t="str">
        <f t="shared" si="2"/>
        <v>PT P4348</v>
      </c>
      <c r="E5708" s="1" t="str">
        <f>IFERROR(__xludf.DUMMYFUNCTION("SPLIT(A:A,"" "",TRUE,TRUE)"),"EN")</f>
        <v>EN</v>
      </c>
      <c r="F5708" s="1" t="str">
        <f>IFERROR(__xludf.DUMMYFUNCTION("""COMPUTED_VALUE"""),"P4348")</f>
        <v>P4348</v>
      </c>
      <c r="G5708" s="1">
        <f>IFERROR(__xludf.DUMMYFUNCTION("""COMPUTED_VALUE"""),283.0)</f>
        <v>283</v>
      </c>
    </row>
    <row r="5709">
      <c r="A5709" s="1" t="str">
        <f t="shared" si="1"/>
        <v>EN P2501 250</v>
      </c>
      <c r="C5709" s="1" t="str">
        <f t="shared" si="2"/>
        <v>PT P2501</v>
      </c>
      <c r="E5709" s="1" t="str">
        <f>IFERROR(__xludf.DUMMYFUNCTION("SPLIT(A:A,"" "",TRUE,TRUE)"),"EN")</f>
        <v>EN</v>
      </c>
      <c r="F5709" s="1" t="str">
        <f>IFERROR(__xludf.DUMMYFUNCTION("""COMPUTED_VALUE"""),"P2501")</f>
        <v>P2501</v>
      </c>
      <c r="G5709" s="1">
        <f>IFERROR(__xludf.DUMMYFUNCTION("""COMPUTED_VALUE"""),250.0)</f>
        <v>250</v>
      </c>
    </row>
    <row r="5710">
      <c r="A5710" s="1" t="str">
        <f t="shared" si="1"/>
        <v>EN P2334 52</v>
      </c>
      <c r="C5710" s="1" t="str">
        <f t="shared" si="2"/>
        <v>PT P2334</v>
      </c>
      <c r="E5710" s="1" t="str">
        <f>IFERROR(__xludf.DUMMYFUNCTION("SPLIT(A:A,"" "",TRUE,TRUE)"),"EN")</f>
        <v>EN</v>
      </c>
      <c r="F5710" s="1" t="str">
        <f>IFERROR(__xludf.DUMMYFUNCTION("""COMPUTED_VALUE"""),"P2334")</f>
        <v>P2334</v>
      </c>
      <c r="G5710" s="1">
        <f>IFERROR(__xludf.DUMMYFUNCTION("""COMPUTED_VALUE"""),52.0)</f>
        <v>52</v>
      </c>
    </row>
    <row r="5711">
      <c r="A5711" s="1" t="str">
        <f t="shared" si="1"/>
        <v>EN P5273 347</v>
      </c>
      <c r="C5711" s="1" t="str">
        <f t="shared" si="2"/>
        <v>PT P5273</v>
      </c>
      <c r="E5711" s="1" t="str">
        <f>IFERROR(__xludf.DUMMYFUNCTION("SPLIT(A:A,"" "",TRUE,TRUE)"),"EN")</f>
        <v>EN</v>
      </c>
      <c r="F5711" s="1" t="str">
        <f>IFERROR(__xludf.DUMMYFUNCTION("""COMPUTED_VALUE"""),"P5273")</f>
        <v>P5273</v>
      </c>
      <c r="G5711" s="1">
        <f>IFERROR(__xludf.DUMMYFUNCTION("""COMPUTED_VALUE"""),347.0)</f>
        <v>347</v>
      </c>
    </row>
    <row r="5712">
      <c r="A5712" s="1" t="str">
        <f t="shared" si="1"/>
        <v>EN P722 341</v>
      </c>
      <c r="C5712" s="1" t="str">
        <f t="shared" si="2"/>
        <v>PT P722</v>
      </c>
      <c r="E5712" s="1" t="str">
        <f>IFERROR(__xludf.DUMMYFUNCTION("SPLIT(A:A,"" "",TRUE,TRUE)"),"EN")</f>
        <v>EN</v>
      </c>
      <c r="F5712" s="1" t="str">
        <f>IFERROR(__xludf.DUMMYFUNCTION("""COMPUTED_VALUE"""),"P722")</f>
        <v>P722</v>
      </c>
      <c r="G5712" s="1">
        <f>IFERROR(__xludf.DUMMYFUNCTION("""COMPUTED_VALUE"""),341.0)</f>
        <v>341</v>
      </c>
    </row>
    <row r="5713">
      <c r="A5713" s="1" t="str">
        <f t="shared" si="1"/>
        <v>EN P3514 304</v>
      </c>
      <c r="C5713" s="1" t="str">
        <f t="shared" si="2"/>
        <v>PT P3514</v>
      </c>
      <c r="E5713" s="1" t="str">
        <f>IFERROR(__xludf.DUMMYFUNCTION("SPLIT(A:A,"" "",TRUE,TRUE)"),"EN")</f>
        <v>EN</v>
      </c>
      <c r="F5713" s="1" t="str">
        <f>IFERROR(__xludf.DUMMYFUNCTION("""COMPUTED_VALUE"""),"P3514")</f>
        <v>P3514</v>
      </c>
      <c r="G5713" s="1">
        <f>IFERROR(__xludf.DUMMYFUNCTION("""COMPUTED_VALUE"""),304.0)</f>
        <v>304</v>
      </c>
    </row>
    <row r="5714">
      <c r="A5714" s="1" t="str">
        <f t="shared" si="1"/>
        <v>EN P969 357</v>
      </c>
      <c r="C5714" s="1" t="str">
        <f t="shared" si="2"/>
        <v>PT P969</v>
      </c>
      <c r="E5714" s="1" t="str">
        <f>IFERROR(__xludf.DUMMYFUNCTION("SPLIT(A:A,"" "",TRUE,TRUE)"),"EN")</f>
        <v>EN</v>
      </c>
      <c r="F5714" s="1" t="str">
        <f>IFERROR(__xludf.DUMMYFUNCTION("""COMPUTED_VALUE"""),"P969")</f>
        <v>P969</v>
      </c>
      <c r="G5714" s="1">
        <f>IFERROR(__xludf.DUMMYFUNCTION("""COMPUTED_VALUE"""),357.0)</f>
        <v>357</v>
      </c>
    </row>
    <row r="5715">
      <c r="A5715" s="1" t="str">
        <f t="shared" si="1"/>
        <v>EN P536 266</v>
      </c>
      <c r="C5715" s="1" t="str">
        <f t="shared" si="2"/>
        <v>PT P536</v>
      </c>
      <c r="E5715" s="1" t="str">
        <f>IFERROR(__xludf.DUMMYFUNCTION("SPLIT(A:A,"" "",TRUE,TRUE)"),"EN")</f>
        <v>EN</v>
      </c>
      <c r="F5715" s="1" t="str">
        <f>IFERROR(__xludf.DUMMYFUNCTION("""COMPUTED_VALUE"""),"P536")</f>
        <v>P536</v>
      </c>
      <c r="G5715" s="1">
        <f>IFERROR(__xludf.DUMMYFUNCTION("""COMPUTED_VALUE"""),266.0)</f>
        <v>266</v>
      </c>
    </row>
    <row r="5716">
      <c r="A5716" s="1" t="str">
        <f t="shared" si="1"/>
        <v>EN P5355 97</v>
      </c>
      <c r="C5716" s="1" t="str">
        <f t="shared" si="2"/>
        <v>PT P5355</v>
      </c>
      <c r="E5716" s="1" t="str">
        <f>IFERROR(__xludf.DUMMYFUNCTION("SPLIT(A:A,"" "",TRUE,TRUE)"),"EN")</f>
        <v>EN</v>
      </c>
      <c r="F5716" s="1" t="str">
        <f>IFERROR(__xludf.DUMMYFUNCTION("""COMPUTED_VALUE"""),"P5355")</f>
        <v>P5355</v>
      </c>
      <c r="G5716" s="1">
        <f>IFERROR(__xludf.DUMMYFUNCTION("""COMPUTED_VALUE"""),97.0)</f>
        <v>97</v>
      </c>
    </row>
    <row r="5717">
      <c r="A5717" s="1" t="str">
        <f t="shared" si="1"/>
        <v>EN P83 235</v>
      </c>
      <c r="C5717" s="1" t="str">
        <f t="shared" si="2"/>
        <v>PT P83</v>
      </c>
      <c r="E5717" s="1" t="str">
        <f>IFERROR(__xludf.DUMMYFUNCTION("SPLIT(A:A,"" "",TRUE,TRUE)"),"EN")</f>
        <v>EN</v>
      </c>
      <c r="F5717" s="1" t="str">
        <f>IFERROR(__xludf.DUMMYFUNCTION("""COMPUTED_VALUE"""),"P83")</f>
        <v>P83</v>
      </c>
      <c r="G5717" s="1">
        <f>IFERROR(__xludf.DUMMYFUNCTION("""COMPUTED_VALUE"""),235.0)</f>
        <v>235</v>
      </c>
    </row>
    <row r="5718">
      <c r="A5718" s="1" t="str">
        <f t="shared" si="1"/>
        <v>EN P5774 325</v>
      </c>
      <c r="C5718" s="1" t="str">
        <f t="shared" si="2"/>
        <v>PT P5774</v>
      </c>
      <c r="E5718" s="1" t="str">
        <f>IFERROR(__xludf.DUMMYFUNCTION("SPLIT(A:A,"" "",TRUE,TRUE)"),"EN")</f>
        <v>EN</v>
      </c>
      <c r="F5718" s="1" t="str">
        <f>IFERROR(__xludf.DUMMYFUNCTION("""COMPUTED_VALUE"""),"P5774")</f>
        <v>P5774</v>
      </c>
      <c r="G5718" s="1">
        <f>IFERROR(__xludf.DUMMYFUNCTION("""COMPUTED_VALUE"""),325.0)</f>
        <v>325</v>
      </c>
    </row>
    <row r="5719">
      <c r="A5719" s="1" t="str">
        <f t="shared" si="1"/>
        <v>EN P978 133</v>
      </c>
      <c r="C5719" s="1" t="str">
        <f t="shared" si="2"/>
        <v>PT P978</v>
      </c>
      <c r="E5719" s="1" t="str">
        <f>IFERROR(__xludf.DUMMYFUNCTION("SPLIT(A:A,"" "",TRUE,TRUE)"),"EN")</f>
        <v>EN</v>
      </c>
      <c r="F5719" s="1" t="str">
        <f>IFERROR(__xludf.DUMMYFUNCTION("""COMPUTED_VALUE"""),"P978")</f>
        <v>P978</v>
      </c>
      <c r="G5719" s="1">
        <f>IFERROR(__xludf.DUMMYFUNCTION("""COMPUTED_VALUE"""),133.0)</f>
        <v>133</v>
      </c>
    </row>
    <row r="5720">
      <c r="A5720" s="1" t="str">
        <f t="shared" si="1"/>
        <v>EN P3951 143</v>
      </c>
      <c r="C5720" s="1" t="str">
        <f t="shared" si="2"/>
        <v>PT P3951</v>
      </c>
      <c r="E5720" s="1" t="str">
        <f>IFERROR(__xludf.DUMMYFUNCTION("SPLIT(A:A,"" "",TRUE,TRUE)"),"EN")</f>
        <v>EN</v>
      </c>
      <c r="F5720" s="1" t="str">
        <f>IFERROR(__xludf.DUMMYFUNCTION("""COMPUTED_VALUE"""),"P3951")</f>
        <v>P3951</v>
      </c>
      <c r="G5720" s="1">
        <f>IFERROR(__xludf.DUMMYFUNCTION("""COMPUTED_VALUE"""),143.0)</f>
        <v>143</v>
      </c>
    </row>
    <row r="5721">
      <c r="A5721" s="1" t="str">
        <f t="shared" si="1"/>
        <v>EN P2088 352</v>
      </c>
      <c r="C5721" s="1" t="str">
        <f t="shared" si="2"/>
        <v>PT P2088</v>
      </c>
      <c r="E5721" s="1" t="str">
        <f>IFERROR(__xludf.DUMMYFUNCTION("SPLIT(A:A,"" "",TRUE,TRUE)"),"EN")</f>
        <v>EN</v>
      </c>
      <c r="F5721" s="1" t="str">
        <f>IFERROR(__xludf.DUMMYFUNCTION("""COMPUTED_VALUE"""),"P2088")</f>
        <v>P2088</v>
      </c>
      <c r="G5721" s="1">
        <f>IFERROR(__xludf.DUMMYFUNCTION("""COMPUTED_VALUE"""),352.0)</f>
        <v>352</v>
      </c>
    </row>
    <row r="5722">
      <c r="A5722" s="1" t="str">
        <f t="shared" si="1"/>
        <v>EN P3608 195</v>
      </c>
      <c r="C5722" s="1" t="str">
        <f t="shared" si="2"/>
        <v>PT P3608</v>
      </c>
      <c r="E5722" s="1" t="str">
        <f>IFERROR(__xludf.DUMMYFUNCTION("SPLIT(A:A,"" "",TRUE,TRUE)"),"EN")</f>
        <v>EN</v>
      </c>
      <c r="F5722" s="1" t="str">
        <f>IFERROR(__xludf.DUMMYFUNCTION("""COMPUTED_VALUE"""),"P3608")</f>
        <v>P3608</v>
      </c>
      <c r="G5722" s="1">
        <f>IFERROR(__xludf.DUMMYFUNCTION("""COMPUTED_VALUE"""),195.0)</f>
        <v>195</v>
      </c>
    </row>
    <row r="5723">
      <c r="A5723" s="1" t="str">
        <f t="shared" si="1"/>
        <v>EN P883 47</v>
      </c>
      <c r="C5723" s="1" t="str">
        <f t="shared" si="2"/>
        <v>PT P883</v>
      </c>
      <c r="E5723" s="1" t="str">
        <f>IFERROR(__xludf.DUMMYFUNCTION("SPLIT(A:A,"" "",TRUE,TRUE)"),"EN")</f>
        <v>EN</v>
      </c>
      <c r="F5723" s="1" t="str">
        <f>IFERROR(__xludf.DUMMYFUNCTION("""COMPUTED_VALUE"""),"P883")</f>
        <v>P883</v>
      </c>
      <c r="G5723" s="1">
        <f>IFERROR(__xludf.DUMMYFUNCTION("""COMPUTED_VALUE"""),47.0)</f>
        <v>47</v>
      </c>
    </row>
    <row r="5724">
      <c r="A5724" s="1" t="str">
        <f t="shared" si="1"/>
        <v>EN P5516 396</v>
      </c>
      <c r="C5724" s="1" t="str">
        <f t="shared" si="2"/>
        <v>PT P5516</v>
      </c>
      <c r="E5724" s="1" t="str">
        <f>IFERROR(__xludf.DUMMYFUNCTION("SPLIT(A:A,"" "",TRUE,TRUE)"),"EN")</f>
        <v>EN</v>
      </c>
      <c r="F5724" s="1" t="str">
        <f>IFERROR(__xludf.DUMMYFUNCTION("""COMPUTED_VALUE"""),"P5516")</f>
        <v>P5516</v>
      </c>
      <c r="G5724" s="1">
        <f>IFERROR(__xludf.DUMMYFUNCTION("""COMPUTED_VALUE"""),396.0)</f>
        <v>396</v>
      </c>
    </row>
    <row r="5725">
      <c r="A5725" s="1" t="str">
        <f t="shared" si="1"/>
        <v>EN P3840 120</v>
      </c>
      <c r="C5725" s="1" t="str">
        <f t="shared" si="2"/>
        <v>PT P3840</v>
      </c>
      <c r="E5725" s="1" t="str">
        <f>IFERROR(__xludf.DUMMYFUNCTION("SPLIT(A:A,"" "",TRUE,TRUE)"),"EN")</f>
        <v>EN</v>
      </c>
      <c r="F5725" s="1" t="str">
        <f>IFERROR(__xludf.DUMMYFUNCTION("""COMPUTED_VALUE"""),"P3840")</f>
        <v>P3840</v>
      </c>
      <c r="G5725" s="1">
        <f>IFERROR(__xludf.DUMMYFUNCTION("""COMPUTED_VALUE"""),120.0)</f>
        <v>120</v>
      </c>
    </row>
    <row r="5726">
      <c r="A5726" s="1" t="str">
        <f t="shared" si="1"/>
        <v>EN P5410 64</v>
      </c>
      <c r="C5726" s="1" t="str">
        <f t="shared" si="2"/>
        <v>PT P5410</v>
      </c>
      <c r="E5726" s="1" t="str">
        <f>IFERROR(__xludf.DUMMYFUNCTION("SPLIT(A:A,"" "",TRUE,TRUE)"),"EN")</f>
        <v>EN</v>
      </c>
      <c r="F5726" s="1" t="str">
        <f>IFERROR(__xludf.DUMMYFUNCTION("""COMPUTED_VALUE"""),"P5410")</f>
        <v>P5410</v>
      </c>
      <c r="G5726" s="1">
        <f>IFERROR(__xludf.DUMMYFUNCTION("""COMPUTED_VALUE"""),64.0)</f>
        <v>64</v>
      </c>
    </row>
    <row r="5727">
      <c r="A5727" s="1" t="str">
        <f t="shared" si="1"/>
        <v>EN P1579 283</v>
      </c>
      <c r="C5727" s="1" t="str">
        <f t="shared" si="2"/>
        <v>PT P1579</v>
      </c>
      <c r="E5727" s="1" t="str">
        <f>IFERROR(__xludf.DUMMYFUNCTION("SPLIT(A:A,"" "",TRUE,TRUE)"),"EN")</f>
        <v>EN</v>
      </c>
      <c r="F5727" s="1" t="str">
        <f>IFERROR(__xludf.DUMMYFUNCTION("""COMPUTED_VALUE"""),"P1579")</f>
        <v>P1579</v>
      </c>
      <c r="G5727" s="1">
        <f>IFERROR(__xludf.DUMMYFUNCTION("""COMPUTED_VALUE"""),283.0)</f>
        <v>283</v>
      </c>
    </row>
    <row r="5728">
      <c r="A5728" s="1" t="str">
        <f t="shared" si="1"/>
        <v>EN P4520 393</v>
      </c>
      <c r="C5728" s="1" t="str">
        <f t="shared" si="2"/>
        <v>PT P4520</v>
      </c>
      <c r="E5728" s="1" t="str">
        <f>IFERROR(__xludf.DUMMYFUNCTION("SPLIT(A:A,"" "",TRUE,TRUE)"),"EN")</f>
        <v>EN</v>
      </c>
      <c r="F5728" s="1" t="str">
        <f>IFERROR(__xludf.DUMMYFUNCTION("""COMPUTED_VALUE"""),"P4520")</f>
        <v>P4520</v>
      </c>
      <c r="G5728" s="1">
        <f>IFERROR(__xludf.DUMMYFUNCTION("""COMPUTED_VALUE"""),393.0)</f>
        <v>393</v>
      </c>
    </row>
    <row r="5729">
      <c r="A5729" s="1" t="str">
        <f t="shared" si="1"/>
        <v>EN P2015 126</v>
      </c>
      <c r="C5729" s="1" t="str">
        <f t="shared" si="2"/>
        <v>PT P2015</v>
      </c>
      <c r="E5729" s="1" t="str">
        <f>IFERROR(__xludf.DUMMYFUNCTION("SPLIT(A:A,"" "",TRUE,TRUE)"),"EN")</f>
        <v>EN</v>
      </c>
      <c r="F5729" s="1" t="str">
        <f>IFERROR(__xludf.DUMMYFUNCTION("""COMPUTED_VALUE"""),"P2015")</f>
        <v>P2015</v>
      </c>
      <c r="G5729" s="1">
        <f>IFERROR(__xludf.DUMMYFUNCTION("""COMPUTED_VALUE"""),126.0)</f>
        <v>126</v>
      </c>
    </row>
    <row r="5730">
      <c r="A5730" s="1" t="str">
        <f t="shared" si="1"/>
        <v>EN P2910 246</v>
      </c>
      <c r="C5730" s="1" t="str">
        <f t="shared" si="2"/>
        <v>PT P2910</v>
      </c>
      <c r="E5730" s="1" t="str">
        <f>IFERROR(__xludf.DUMMYFUNCTION("SPLIT(A:A,"" "",TRUE,TRUE)"),"EN")</f>
        <v>EN</v>
      </c>
      <c r="F5730" s="1" t="str">
        <f>IFERROR(__xludf.DUMMYFUNCTION("""COMPUTED_VALUE"""),"P2910")</f>
        <v>P2910</v>
      </c>
      <c r="G5730" s="1">
        <f>IFERROR(__xludf.DUMMYFUNCTION("""COMPUTED_VALUE"""),246.0)</f>
        <v>246</v>
      </c>
    </row>
    <row r="5731">
      <c r="A5731" s="1" t="str">
        <f t="shared" si="1"/>
        <v>EN P2791 180</v>
      </c>
      <c r="C5731" s="1" t="str">
        <f t="shared" si="2"/>
        <v>PT P2791</v>
      </c>
      <c r="E5731" s="1" t="str">
        <f>IFERROR(__xludf.DUMMYFUNCTION("SPLIT(A:A,"" "",TRUE,TRUE)"),"EN")</f>
        <v>EN</v>
      </c>
      <c r="F5731" s="1" t="str">
        <f>IFERROR(__xludf.DUMMYFUNCTION("""COMPUTED_VALUE"""),"P2791")</f>
        <v>P2791</v>
      </c>
      <c r="G5731" s="1">
        <f>IFERROR(__xludf.DUMMYFUNCTION("""COMPUTED_VALUE"""),180.0)</f>
        <v>180</v>
      </c>
    </row>
    <row r="5732">
      <c r="A5732" s="1" t="str">
        <f t="shared" si="1"/>
        <v>EN P937 303</v>
      </c>
      <c r="C5732" s="1" t="str">
        <f t="shared" si="2"/>
        <v>PT P937</v>
      </c>
      <c r="E5732" s="1" t="str">
        <f>IFERROR(__xludf.DUMMYFUNCTION("SPLIT(A:A,"" "",TRUE,TRUE)"),"EN")</f>
        <v>EN</v>
      </c>
      <c r="F5732" s="1" t="str">
        <f>IFERROR(__xludf.DUMMYFUNCTION("""COMPUTED_VALUE"""),"P937")</f>
        <v>P937</v>
      </c>
      <c r="G5732" s="1">
        <f>IFERROR(__xludf.DUMMYFUNCTION("""COMPUTED_VALUE"""),303.0)</f>
        <v>303</v>
      </c>
    </row>
    <row r="5733">
      <c r="A5733" s="1" t="str">
        <f t="shared" si="1"/>
        <v>EN P38 298</v>
      </c>
      <c r="C5733" s="1" t="str">
        <f t="shared" si="2"/>
        <v>PT P38</v>
      </c>
      <c r="E5733" s="1" t="str">
        <f>IFERROR(__xludf.DUMMYFUNCTION("SPLIT(A:A,"" "",TRUE,TRUE)"),"EN")</f>
        <v>EN</v>
      </c>
      <c r="F5733" s="1" t="str">
        <f>IFERROR(__xludf.DUMMYFUNCTION("""COMPUTED_VALUE"""),"P38")</f>
        <v>P38</v>
      </c>
      <c r="G5733" s="1">
        <f>IFERROR(__xludf.DUMMYFUNCTION("""COMPUTED_VALUE"""),298.0)</f>
        <v>298</v>
      </c>
    </row>
    <row r="5734">
      <c r="A5734" s="1" t="str">
        <f t="shared" si="1"/>
        <v>EN P3969 65</v>
      </c>
      <c r="C5734" s="1" t="str">
        <f t="shared" si="2"/>
        <v>PT P3969</v>
      </c>
      <c r="E5734" s="1" t="str">
        <f>IFERROR(__xludf.DUMMYFUNCTION("SPLIT(A:A,"" "",TRUE,TRUE)"),"EN")</f>
        <v>EN</v>
      </c>
      <c r="F5734" s="1" t="str">
        <f>IFERROR(__xludf.DUMMYFUNCTION("""COMPUTED_VALUE"""),"P3969")</f>
        <v>P3969</v>
      </c>
      <c r="G5734" s="1">
        <f>IFERROR(__xludf.DUMMYFUNCTION("""COMPUTED_VALUE"""),65.0)</f>
        <v>65</v>
      </c>
    </row>
    <row r="5735">
      <c r="A5735" s="1" t="str">
        <f t="shared" si="1"/>
        <v>EN P5866 11</v>
      </c>
      <c r="C5735" s="1" t="str">
        <f t="shared" si="2"/>
        <v>PT P5866</v>
      </c>
      <c r="E5735" s="1" t="str">
        <f>IFERROR(__xludf.DUMMYFUNCTION("SPLIT(A:A,"" "",TRUE,TRUE)"),"EN")</f>
        <v>EN</v>
      </c>
      <c r="F5735" s="1" t="str">
        <f>IFERROR(__xludf.DUMMYFUNCTION("""COMPUTED_VALUE"""),"P5866")</f>
        <v>P5866</v>
      </c>
      <c r="G5735" s="1">
        <f>IFERROR(__xludf.DUMMYFUNCTION("""COMPUTED_VALUE"""),11.0)</f>
        <v>11</v>
      </c>
    </row>
    <row r="5736">
      <c r="A5736" s="1" t="str">
        <f t="shared" si="1"/>
        <v>EN P18 320</v>
      </c>
      <c r="C5736" s="1" t="str">
        <f t="shared" si="2"/>
        <v>PT P18</v>
      </c>
      <c r="E5736" s="1" t="str">
        <f>IFERROR(__xludf.DUMMYFUNCTION("SPLIT(A:A,"" "",TRUE,TRUE)"),"EN")</f>
        <v>EN</v>
      </c>
      <c r="F5736" s="1" t="str">
        <f>IFERROR(__xludf.DUMMYFUNCTION("""COMPUTED_VALUE"""),"P18")</f>
        <v>P18</v>
      </c>
      <c r="G5736" s="1">
        <f>IFERROR(__xludf.DUMMYFUNCTION("""COMPUTED_VALUE"""),320.0)</f>
        <v>320</v>
      </c>
    </row>
    <row r="5737">
      <c r="A5737" s="1" t="str">
        <f t="shared" si="1"/>
        <v>EN P2135 39</v>
      </c>
      <c r="C5737" s="1" t="str">
        <f t="shared" si="2"/>
        <v>PT P2135</v>
      </c>
      <c r="E5737" s="1" t="str">
        <f>IFERROR(__xludf.DUMMYFUNCTION("SPLIT(A:A,"" "",TRUE,TRUE)"),"EN")</f>
        <v>EN</v>
      </c>
      <c r="F5737" s="1" t="str">
        <f>IFERROR(__xludf.DUMMYFUNCTION("""COMPUTED_VALUE"""),"P2135")</f>
        <v>P2135</v>
      </c>
      <c r="G5737" s="1">
        <f>IFERROR(__xludf.DUMMYFUNCTION("""COMPUTED_VALUE"""),39.0)</f>
        <v>39</v>
      </c>
    </row>
    <row r="5738">
      <c r="A5738" s="1" t="str">
        <f t="shared" si="1"/>
        <v>EN P3108 358</v>
      </c>
      <c r="C5738" s="1" t="str">
        <f t="shared" si="2"/>
        <v>PT P3108</v>
      </c>
      <c r="E5738" s="1" t="str">
        <f>IFERROR(__xludf.DUMMYFUNCTION("SPLIT(A:A,"" "",TRUE,TRUE)"),"EN")</f>
        <v>EN</v>
      </c>
      <c r="F5738" s="1" t="str">
        <f>IFERROR(__xludf.DUMMYFUNCTION("""COMPUTED_VALUE"""),"P3108")</f>
        <v>P3108</v>
      </c>
      <c r="G5738" s="1">
        <f>IFERROR(__xludf.DUMMYFUNCTION("""COMPUTED_VALUE"""),358.0)</f>
        <v>358</v>
      </c>
    </row>
    <row r="5739">
      <c r="A5739" s="1" t="str">
        <f t="shared" si="1"/>
        <v>EN P2821 314</v>
      </c>
      <c r="C5739" s="1" t="str">
        <f t="shared" si="2"/>
        <v>PT P2821</v>
      </c>
      <c r="E5739" s="1" t="str">
        <f>IFERROR(__xludf.DUMMYFUNCTION("SPLIT(A:A,"" "",TRUE,TRUE)"),"EN")</f>
        <v>EN</v>
      </c>
      <c r="F5739" s="1" t="str">
        <f>IFERROR(__xludf.DUMMYFUNCTION("""COMPUTED_VALUE"""),"P2821")</f>
        <v>P2821</v>
      </c>
      <c r="G5739" s="1">
        <f>IFERROR(__xludf.DUMMYFUNCTION("""COMPUTED_VALUE"""),314.0)</f>
        <v>314</v>
      </c>
    </row>
    <row r="5740">
      <c r="A5740" s="1" t="str">
        <f t="shared" si="1"/>
        <v>EN P5111 129</v>
      </c>
      <c r="C5740" s="1" t="str">
        <f t="shared" si="2"/>
        <v>PT P5111</v>
      </c>
      <c r="E5740" s="1" t="str">
        <f>IFERROR(__xludf.DUMMYFUNCTION("SPLIT(A:A,"" "",TRUE,TRUE)"),"EN")</f>
        <v>EN</v>
      </c>
      <c r="F5740" s="1" t="str">
        <f>IFERROR(__xludf.DUMMYFUNCTION("""COMPUTED_VALUE"""),"P5111")</f>
        <v>P5111</v>
      </c>
      <c r="G5740" s="1">
        <f>IFERROR(__xludf.DUMMYFUNCTION("""COMPUTED_VALUE"""),129.0)</f>
        <v>129</v>
      </c>
    </row>
    <row r="5741">
      <c r="A5741" s="1" t="str">
        <f t="shared" si="1"/>
        <v>EN P1755 14</v>
      </c>
      <c r="C5741" s="1" t="str">
        <f t="shared" si="2"/>
        <v>PT P1755</v>
      </c>
      <c r="E5741" s="1" t="str">
        <f>IFERROR(__xludf.DUMMYFUNCTION("SPLIT(A:A,"" "",TRUE,TRUE)"),"EN")</f>
        <v>EN</v>
      </c>
      <c r="F5741" s="1" t="str">
        <f>IFERROR(__xludf.DUMMYFUNCTION("""COMPUTED_VALUE"""),"P1755")</f>
        <v>P1755</v>
      </c>
      <c r="G5741" s="1">
        <f>IFERROR(__xludf.DUMMYFUNCTION("""COMPUTED_VALUE"""),14.0)</f>
        <v>14</v>
      </c>
    </row>
    <row r="5742">
      <c r="A5742" s="1" t="str">
        <f t="shared" si="1"/>
        <v>EN P3332 276</v>
      </c>
      <c r="C5742" s="1" t="str">
        <f t="shared" si="2"/>
        <v>PT P3332</v>
      </c>
      <c r="E5742" s="1" t="str">
        <f>IFERROR(__xludf.DUMMYFUNCTION("SPLIT(A:A,"" "",TRUE,TRUE)"),"EN")</f>
        <v>EN</v>
      </c>
      <c r="F5742" s="1" t="str">
        <f>IFERROR(__xludf.DUMMYFUNCTION("""COMPUTED_VALUE"""),"P3332")</f>
        <v>P3332</v>
      </c>
      <c r="G5742" s="1">
        <f>IFERROR(__xludf.DUMMYFUNCTION("""COMPUTED_VALUE"""),276.0)</f>
        <v>276</v>
      </c>
    </row>
    <row r="5743">
      <c r="A5743" s="1" t="str">
        <f t="shared" si="1"/>
        <v>EN P4703 106</v>
      </c>
      <c r="C5743" s="1" t="str">
        <f t="shared" si="2"/>
        <v>PT P4703</v>
      </c>
      <c r="E5743" s="1" t="str">
        <f>IFERROR(__xludf.DUMMYFUNCTION("SPLIT(A:A,"" "",TRUE,TRUE)"),"EN")</f>
        <v>EN</v>
      </c>
      <c r="F5743" s="1" t="str">
        <f>IFERROR(__xludf.DUMMYFUNCTION("""COMPUTED_VALUE"""),"P4703")</f>
        <v>P4703</v>
      </c>
      <c r="G5743" s="1">
        <f>IFERROR(__xludf.DUMMYFUNCTION("""COMPUTED_VALUE"""),106.0)</f>
        <v>106</v>
      </c>
    </row>
    <row r="5744">
      <c r="A5744" s="1" t="str">
        <f t="shared" si="1"/>
        <v>EN P379 299</v>
      </c>
      <c r="C5744" s="1" t="str">
        <f t="shared" si="2"/>
        <v>PT P379</v>
      </c>
      <c r="E5744" s="1" t="str">
        <f>IFERROR(__xludf.DUMMYFUNCTION("SPLIT(A:A,"" "",TRUE,TRUE)"),"EN")</f>
        <v>EN</v>
      </c>
      <c r="F5744" s="1" t="str">
        <f>IFERROR(__xludf.DUMMYFUNCTION("""COMPUTED_VALUE"""),"P379")</f>
        <v>P379</v>
      </c>
      <c r="G5744" s="1">
        <f>IFERROR(__xludf.DUMMYFUNCTION("""COMPUTED_VALUE"""),299.0)</f>
        <v>299</v>
      </c>
    </row>
    <row r="5745">
      <c r="A5745" s="1" t="str">
        <f t="shared" si="1"/>
        <v>EN P585 264</v>
      </c>
      <c r="C5745" s="1" t="str">
        <f t="shared" si="2"/>
        <v>PT P585</v>
      </c>
      <c r="E5745" s="1" t="str">
        <f>IFERROR(__xludf.DUMMYFUNCTION("SPLIT(A:A,"" "",TRUE,TRUE)"),"EN")</f>
        <v>EN</v>
      </c>
      <c r="F5745" s="1" t="str">
        <f>IFERROR(__xludf.DUMMYFUNCTION("""COMPUTED_VALUE"""),"P585")</f>
        <v>P585</v>
      </c>
      <c r="G5745" s="1">
        <f>IFERROR(__xludf.DUMMYFUNCTION("""COMPUTED_VALUE"""),264.0)</f>
        <v>264</v>
      </c>
    </row>
    <row r="5746">
      <c r="A5746" s="1" t="str">
        <f t="shared" si="1"/>
        <v>EN P2823 246</v>
      </c>
      <c r="C5746" s="1" t="str">
        <f t="shared" si="2"/>
        <v>PT P2823</v>
      </c>
      <c r="E5746" s="1" t="str">
        <f>IFERROR(__xludf.DUMMYFUNCTION("SPLIT(A:A,"" "",TRUE,TRUE)"),"EN")</f>
        <v>EN</v>
      </c>
      <c r="F5746" s="1" t="str">
        <f>IFERROR(__xludf.DUMMYFUNCTION("""COMPUTED_VALUE"""),"P2823")</f>
        <v>P2823</v>
      </c>
      <c r="G5746" s="1">
        <f>IFERROR(__xludf.DUMMYFUNCTION("""COMPUTED_VALUE"""),246.0)</f>
        <v>246</v>
      </c>
    </row>
    <row r="5747">
      <c r="A5747" s="1" t="str">
        <f t="shared" si="1"/>
        <v>EN P2179 271</v>
      </c>
      <c r="C5747" s="1" t="str">
        <f t="shared" si="2"/>
        <v>PT P2179</v>
      </c>
      <c r="E5747" s="1" t="str">
        <f>IFERROR(__xludf.DUMMYFUNCTION("SPLIT(A:A,"" "",TRUE,TRUE)"),"EN")</f>
        <v>EN</v>
      </c>
      <c r="F5747" s="1" t="str">
        <f>IFERROR(__xludf.DUMMYFUNCTION("""COMPUTED_VALUE"""),"P2179")</f>
        <v>P2179</v>
      </c>
      <c r="G5747" s="1">
        <f>IFERROR(__xludf.DUMMYFUNCTION("""COMPUTED_VALUE"""),271.0)</f>
        <v>271</v>
      </c>
    </row>
    <row r="5748">
      <c r="A5748" s="1" t="str">
        <f t="shared" si="1"/>
        <v>EN P5742 314</v>
      </c>
      <c r="C5748" s="1" t="str">
        <f t="shared" si="2"/>
        <v>PT P5742</v>
      </c>
      <c r="E5748" s="1" t="str">
        <f>IFERROR(__xludf.DUMMYFUNCTION("SPLIT(A:A,"" "",TRUE,TRUE)"),"EN")</f>
        <v>EN</v>
      </c>
      <c r="F5748" s="1" t="str">
        <f>IFERROR(__xludf.DUMMYFUNCTION("""COMPUTED_VALUE"""),"P5742")</f>
        <v>P5742</v>
      </c>
      <c r="G5748" s="1">
        <f>IFERROR(__xludf.DUMMYFUNCTION("""COMPUTED_VALUE"""),314.0)</f>
        <v>314</v>
      </c>
    </row>
    <row r="5749">
      <c r="A5749" s="1" t="str">
        <f t="shared" si="1"/>
        <v>EN P5859 169</v>
      </c>
      <c r="C5749" s="1" t="str">
        <f t="shared" si="2"/>
        <v>PT P5859</v>
      </c>
      <c r="E5749" s="1" t="str">
        <f>IFERROR(__xludf.DUMMYFUNCTION("SPLIT(A:A,"" "",TRUE,TRUE)"),"EN")</f>
        <v>EN</v>
      </c>
      <c r="F5749" s="1" t="str">
        <f>IFERROR(__xludf.DUMMYFUNCTION("""COMPUTED_VALUE"""),"P5859")</f>
        <v>P5859</v>
      </c>
      <c r="G5749" s="1">
        <f>IFERROR(__xludf.DUMMYFUNCTION("""COMPUTED_VALUE"""),169.0)</f>
        <v>169</v>
      </c>
    </row>
    <row r="5750">
      <c r="A5750" s="1" t="str">
        <f t="shared" si="1"/>
        <v>EN P5599 276</v>
      </c>
      <c r="C5750" s="1" t="str">
        <f t="shared" si="2"/>
        <v>PT P5599</v>
      </c>
      <c r="E5750" s="1" t="str">
        <f>IFERROR(__xludf.DUMMYFUNCTION("SPLIT(A:A,"" "",TRUE,TRUE)"),"EN")</f>
        <v>EN</v>
      </c>
      <c r="F5750" s="1" t="str">
        <f>IFERROR(__xludf.DUMMYFUNCTION("""COMPUTED_VALUE"""),"P5599")</f>
        <v>P5599</v>
      </c>
      <c r="G5750" s="1">
        <f>IFERROR(__xludf.DUMMYFUNCTION("""COMPUTED_VALUE"""),276.0)</f>
        <v>276</v>
      </c>
    </row>
    <row r="5751">
      <c r="A5751" s="1" t="str">
        <f t="shared" si="1"/>
        <v>EN P4866 125</v>
      </c>
      <c r="C5751" s="1" t="str">
        <f t="shared" si="2"/>
        <v>PT P4866</v>
      </c>
      <c r="E5751" s="1" t="str">
        <f>IFERROR(__xludf.DUMMYFUNCTION("SPLIT(A:A,"" "",TRUE,TRUE)"),"EN")</f>
        <v>EN</v>
      </c>
      <c r="F5751" s="1" t="str">
        <f>IFERROR(__xludf.DUMMYFUNCTION("""COMPUTED_VALUE"""),"P4866")</f>
        <v>P4866</v>
      </c>
      <c r="G5751" s="1">
        <f>IFERROR(__xludf.DUMMYFUNCTION("""COMPUTED_VALUE"""),125.0)</f>
        <v>125</v>
      </c>
    </row>
    <row r="5752">
      <c r="A5752" s="1" t="str">
        <f t="shared" si="1"/>
        <v>EN P5892 72</v>
      </c>
      <c r="C5752" s="1" t="str">
        <f t="shared" si="2"/>
        <v>PT P5892</v>
      </c>
      <c r="E5752" s="1" t="str">
        <f>IFERROR(__xludf.DUMMYFUNCTION("SPLIT(A:A,"" "",TRUE,TRUE)"),"EN")</f>
        <v>EN</v>
      </c>
      <c r="F5752" s="1" t="str">
        <f>IFERROR(__xludf.DUMMYFUNCTION("""COMPUTED_VALUE"""),"P5892")</f>
        <v>P5892</v>
      </c>
      <c r="G5752" s="1">
        <f>IFERROR(__xludf.DUMMYFUNCTION("""COMPUTED_VALUE"""),72.0)</f>
        <v>72</v>
      </c>
    </row>
    <row r="5753">
      <c r="A5753" s="1" t="str">
        <f t="shared" si="1"/>
        <v>EN P3173 340</v>
      </c>
      <c r="C5753" s="1" t="str">
        <f t="shared" si="2"/>
        <v>PT P3173</v>
      </c>
      <c r="E5753" s="1" t="str">
        <f>IFERROR(__xludf.DUMMYFUNCTION("SPLIT(A:A,"" "",TRUE,TRUE)"),"EN")</f>
        <v>EN</v>
      </c>
      <c r="F5753" s="1" t="str">
        <f>IFERROR(__xludf.DUMMYFUNCTION("""COMPUTED_VALUE"""),"P3173")</f>
        <v>P3173</v>
      </c>
      <c r="G5753" s="1">
        <f>IFERROR(__xludf.DUMMYFUNCTION("""COMPUTED_VALUE"""),340.0)</f>
        <v>340</v>
      </c>
    </row>
    <row r="5754">
      <c r="A5754" s="1" t="str">
        <f t="shared" si="1"/>
        <v>EN P2709 81</v>
      </c>
      <c r="C5754" s="1" t="str">
        <f t="shared" si="2"/>
        <v>PT P2709</v>
      </c>
      <c r="E5754" s="1" t="str">
        <f>IFERROR(__xludf.DUMMYFUNCTION("SPLIT(A:A,"" "",TRUE,TRUE)"),"EN")</f>
        <v>EN</v>
      </c>
      <c r="F5754" s="1" t="str">
        <f>IFERROR(__xludf.DUMMYFUNCTION("""COMPUTED_VALUE"""),"P2709")</f>
        <v>P2709</v>
      </c>
      <c r="G5754" s="1">
        <f>IFERROR(__xludf.DUMMYFUNCTION("""COMPUTED_VALUE"""),81.0)</f>
        <v>81</v>
      </c>
    </row>
    <row r="5755">
      <c r="A5755" s="1" t="str">
        <f t="shared" si="1"/>
        <v>EN P1315 63</v>
      </c>
      <c r="C5755" s="1" t="str">
        <f t="shared" si="2"/>
        <v>PT P1315</v>
      </c>
      <c r="E5755" s="1" t="str">
        <f>IFERROR(__xludf.DUMMYFUNCTION("SPLIT(A:A,"" "",TRUE,TRUE)"),"EN")</f>
        <v>EN</v>
      </c>
      <c r="F5755" s="1" t="str">
        <f>IFERROR(__xludf.DUMMYFUNCTION("""COMPUTED_VALUE"""),"P1315")</f>
        <v>P1315</v>
      </c>
      <c r="G5755" s="1">
        <f>IFERROR(__xludf.DUMMYFUNCTION("""COMPUTED_VALUE"""),63.0)</f>
        <v>63</v>
      </c>
    </row>
    <row r="5756">
      <c r="A5756" s="1" t="str">
        <f t="shared" si="1"/>
        <v>EN P702 185</v>
      </c>
      <c r="C5756" s="1" t="str">
        <f t="shared" si="2"/>
        <v>PT P702</v>
      </c>
      <c r="E5756" s="1" t="str">
        <f>IFERROR(__xludf.DUMMYFUNCTION("SPLIT(A:A,"" "",TRUE,TRUE)"),"EN")</f>
        <v>EN</v>
      </c>
      <c r="F5756" s="1" t="str">
        <f>IFERROR(__xludf.DUMMYFUNCTION("""COMPUTED_VALUE"""),"P702")</f>
        <v>P702</v>
      </c>
      <c r="G5756" s="1">
        <f>IFERROR(__xludf.DUMMYFUNCTION("""COMPUTED_VALUE"""),185.0)</f>
        <v>185</v>
      </c>
    </row>
    <row r="5757">
      <c r="A5757" s="1" t="str">
        <f t="shared" si="1"/>
        <v>EN P5522 170</v>
      </c>
      <c r="C5757" s="1" t="str">
        <f t="shared" si="2"/>
        <v>PT P5522</v>
      </c>
      <c r="E5757" s="1" t="str">
        <f>IFERROR(__xludf.DUMMYFUNCTION("SPLIT(A:A,"" "",TRUE,TRUE)"),"EN")</f>
        <v>EN</v>
      </c>
      <c r="F5757" s="1" t="str">
        <f>IFERROR(__xludf.DUMMYFUNCTION("""COMPUTED_VALUE"""),"P5522")</f>
        <v>P5522</v>
      </c>
      <c r="G5757" s="1">
        <f>IFERROR(__xludf.DUMMYFUNCTION("""COMPUTED_VALUE"""),170.0)</f>
        <v>170</v>
      </c>
    </row>
    <row r="5758">
      <c r="A5758" s="1" t="str">
        <f t="shared" si="1"/>
        <v>EN P4069 8</v>
      </c>
      <c r="C5758" s="1" t="str">
        <f t="shared" si="2"/>
        <v>PT P4069</v>
      </c>
      <c r="E5758" s="1" t="str">
        <f>IFERROR(__xludf.DUMMYFUNCTION("SPLIT(A:A,"" "",TRUE,TRUE)"),"EN")</f>
        <v>EN</v>
      </c>
      <c r="F5758" s="1" t="str">
        <f>IFERROR(__xludf.DUMMYFUNCTION("""COMPUTED_VALUE"""),"P4069")</f>
        <v>P4069</v>
      </c>
      <c r="G5758" s="1">
        <f>IFERROR(__xludf.DUMMYFUNCTION("""COMPUTED_VALUE"""),8.0)</f>
        <v>8</v>
      </c>
    </row>
    <row r="5759">
      <c r="A5759" s="1" t="str">
        <f t="shared" si="1"/>
        <v>EN P1149 85</v>
      </c>
      <c r="C5759" s="1" t="str">
        <f t="shared" si="2"/>
        <v>PT P1149</v>
      </c>
      <c r="E5759" s="1" t="str">
        <f>IFERROR(__xludf.DUMMYFUNCTION("SPLIT(A:A,"" "",TRUE,TRUE)"),"EN")</f>
        <v>EN</v>
      </c>
      <c r="F5759" s="1" t="str">
        <f>IFERROR(__xludf.DUMMYFUNCTION("""COMPUTED_VALUE"""),"P1149")</f>
        <v>P1149</v>
      </c>
      <c r="G5759" s="1">
        <f>IFERROR(__xludf.DUMMYFUNCTION("""COMPUTED_VALUE"""),85.0)</f>
        <v>85</v>
      </c>
    </row>
    <row r="5760">
      <c r="A5760" s="1" t="str">
        <f t="shared" si="1"/>
        <v>EN P5874 90</v>
      </c>
      <c r="C5760" s="1" t="str">
        <f t="shared" si="2"/>
        <v>PT P5874</v>
      </c>
      <c r="E5760" s="1" t="str">
        <f>IFERROR(__xludf.DUMMYFUNCTION("SPLIT(A:A,"" "",TRUE,TRUE)"),"EN")</f>
        <v>EN</v>
      </c>
      <c r="F5760" s="1" t="str">
        <f>IFERROR(__xludf.DUMMYFUNCTION("""COMPUTED_VALUE"""),"P5874")</f>
        <v>P5874</v>
      </c>
      <c r="G5760" s="1">
        <f>IFERROR(__xludf.DUMMYFUNCTION("""COMPUTED_VALUE"""),90.0)</f>
        <v>90</v>
      </c>
    </row>
    <row r="5761">
      <c r="A5761" s="1" t="str">
        <f t="shared" si="1"/>
        <v>EN P4768 109</v>
      </c>
      <c r="C5761" s="1" t="str">
        <f t="shared" si="2"/>
        <v>PT P4768</v>
      </c>
      <c r="E5761" s="1" t="str">
        <f>IFERROR(__xludf.DUMMYFUNCTION("SPLIT(A:A,"" "",TRUE,TRUE)"),"EN")</f>
        <v>EN</v>
      </c>
      <c r="F5761" s="1" t="str">
        <f>IFERROR(__xludf.DUMMYFUNCTION("""COMPUTED_VALUE"""),"P4768")</f>
        <v>P4768</v>
      </c>
      <c r="G5761" s="1">
        <f>IFERROR(__xludf.DUMMYFUNCTION("""COMPUTED_VALUE"""),109.0)</f>
        <v>109</v>
      </c>
    </row>
    <row r="5762">
      <c r="A5762" s="1" t="str">
        <f t="shared" si="1"/>
        <v>EN P4504 232</v>
      </c>
      <c r="C5762" s="1" t="str">
        <f t="shared" si="2"/>
        <v>PT P4504</v>
      </c>
      <c r="E5762" s="1" t="str">
        <f>IFERROR(__xludf.DUMMYFUNCTION("SPLIT(A:A,"" "",TRUE,TRUE)"),"EN")</f>
        <v>EN</v>
      </c>
      <c r="F5762" s="1" t="str">
        <f>IFERROR(__xludf.DUMMYFUNCTION("""COMPUTED_VALUE"""),"P4504")</f>
        <v>P4504</v>
      </c>
      <c r="G5762" s="1">
        <f>IFERROR(__xludf.DUMMYFUNCTION("""COMPUTED_VALUE"""),232.0)</f>
        <v>232</v>
      </c>
    </row>
    <row r="5763">
      <c r="A5763" s="1" t="str">
        <f t="shared" si="1"/>
        <v>EN P4291 102</v>
      </c>
      <c r="C5763" s="1" t="str">
        <f t="shared" si="2"/>
        <v>PT P4291</v>
      </c>
      <c r="E5763" s="1" t="str">
        <f>IFERROR(__xludf.DUMMYFUNCTION("SPLIT(A:A,"" "",TRUE,TRUE)"),"EN")</f>
        <v>EN</v>
      </c>
      <c r="F5763" s="1" t="str">
        <f>IFERROR(__xludf.DUMMYFUNCTION("""COMPUTED_VALUE"""),"P4291")</f>
        <v>P4291</v>
      </c>
      <c r="G5763" s="1">
        <f>IFERROR(__xludf.DUMMYFUNCTION("""COMPUTED_VALUE"""),102.0)</f>
        <v>102</v>
      </c>
    </row>
    <row r="5764">
      <c r="A5764" s="1" t="str">
        <f t="shared" si="1"/>
        <v>EN P2157 323</v>
      </c>
      <c r="C5764" s="1" t="str">
        <f t="shared" si="2"/>
        <v>PT P2157</v>
      </c>
      <c r="E5764" s="1" t="str">
        <f>IFERROR(__xludf.DUMMYFUNCTION("SPLIT(A:A,"" "",TRUE,TRUE)"),"EN")</f>
        <v>EN</v>
      </c>
      <c r="F5764" s="1" t="str">
        <f>IFERROR(__xludf.DUMMYFUNCTION("""COMPUTED_VALUE"""),"P2157")</f>
        <v>P2157</v>
      </c>
      <c r="G5764" s="1">
        <f>IFERROR(__xludf.DUMMYFUNCTION("""COMPUTED_VALUE"""),323.0)</f>
        <v>323</v>
      </c>
    </row>
    <row r="5765">
      <c r="A5765" s="1" t="str">
        <f t="shared" si="1"/>
        <v>EN P1248 210</v>
      </c>
      <c r="C5765" s="1" t="str">
        <f t="shared" si="2"/>
        <v>PT P1248</v>
      </c>
      <c r="E5765" s="1" t="str">
        <f>IFERROR(__xludf.DUMMYFUNCTION("SPLIT(A:A,"" "",TRUE,TRUE)"),"EN")</f>
        <v>EN</v>
      </c>
      <c r="F5765" s="1" t="str">
        <f>IFERROR(__xludf.DUMMYFUNCTION("""COMPUTED_VALUE"""),"P1248")</f>
        <v>P1248</v>
      </c>
      <c r="G5765" s="1">
        <f>IFERROR(__xludf.DUMMYFUNCTION("""COMPUTED_VALUE"""),210.0)</f>
        <v>210</v>
      </c>
    </row>
    <row r="5766">
      <c r="A5766" s="1" t="str">
        <f t="shared" si="1"/>
        <v>EN P3107 194</v>
      </c>
      <c r="C5766" s="1" t="str">
        <f t="shared" si="2"/>
        <v>PT P3107</v>
      </c>
      <c r="E5766" s="1" t="str">
        <f>IFERROR(__xludf.DUMMYFUNCTION("SPLIT(A:A,"" "",TRUE,TRUE)"),"EN")</f>
        <v>EN</v>
      </c>
      <c r="F5766" s="1" t="str">
        <f>IFERROR(__xludf.DUMMYFUNCTION("""COMPUTED_VALUE"""),"P3107")</f>
        <v>P3107</v>
      </c>
      <c r="G5766" s="1">
        <f>IFERROR(__xludf.DUMMYFUNCTION("""COMPUTED_VALUE"""),194.0)</f>
        <v>194</v>
      </c>
    </row>
    <row r="5767">
      <c r="A5767" s="1" t="str">
        <f t="shared" si="1"/>
        <v>EN P1748 35</v>
      </c>
      <c r="C5767" s="1" t="str">
        <f t="shared" si="2"/>
        <v>PT P1748</v>
      </c>
      <c r="E5767" s="1" t="str">
        <f>IFERROR(__xludf.DUMMYFUNCTION("SPLIT(A:A,"" "",TRUE,TRUE)"),"EN")</f>
        <v>EN</v>
      </c>
      <c r="F5767" s="1" t="str">
        <f>IFERROR(__xludf.DUMMYFUNCTION("""COMPUTED_VALUE"""),"P1748")</f>
        <v>P1748</v>
      </c>
      <c r="G5767" s="1">
        <f>IFERROR(__xludf.DUMMYFUNCTION("""COMPUTED_VALUE"""),35.0)</f>
        <v>35</v>
      </c>
    </row>
    <row r="5768">
      <c r="A5768" s="1" t="str">
        <f t="shared" si="1"/>
        <v>EN P980 158</v>
      </c>
      <c r="C5768" s="1" t="str">
        <f t="shared" si="2"/>
        <v>PT P980</v>
      </c>
      <c r="E5768" s="1" t="str">
        <f>IFERROR(__xludf.DUMMYFUNCTION("SPLIT(A:A,"" "",TRUE,TRUE)"),"EN")</f>
        <v>EN</v>
      </c>
      <c r="F5768" s="1" t="str">
        <f>IFERROR(__xludf.DUMMYFUNCTION("""COMPUTED_VALUE"""),"P980")</f>
        <v>P980</v>
      </c>
      <c r="G5768" s="1">
        <f>IFERROR(__xludf.DUMMYFUNCTION("""COMPUTED_VALUE"""),158.0)</f>
        <v>158</v>
      </c>
    </row>
    <row r="5769">
      <c r="A5769" s="1" t="str">
        <f t="shared" si="1"/>
        <v>EN P728 197</v>
      </c>
      <c r="C5769" s="1" t="str">
        <f t="shared" si="2"/>
        <v>PT P728</v>
      </c>
      <c r="E5769" s="1" t="str">
        <f>IFERROR(__xludf.DUMMYFUNCTION("SPLIT(A:A,"" "",TRUE,TRUE)"),"EN")</f>
        <v>EN</v>
      </c>
      <c r="F5769" s="1" t="str">
        <f>IFERROR(__xludf.DUMMYFUNCTION("""COMPUTED_VALUE"""),"P728")</f>
        <v>P728</v>
      </c>
      <c r="G5769" s="1">
        <f>IFERROR(__xludf.DUMMYFUNCTION("""COMPUTED_VALUE"""),197.0)</f>
        <v>197</v>
      </c>
    </row>
    <row r="5770">
      <c r="A5770" s="1" t="str">
        <f t="shared" si="1"/>
        <v>EN P4473 382</v>
      </c>
      <c r="C5770" s="1" t="str">
        <f t="shared" si="2"/>
        <v>PT P4473</v>
      </c>
      <c r="E5770" s="1" t="str">
        <f>IFERROR(__xludf.DUMMYFUNCTION("SPLIT(A:A,"" "",TRUE,TRUE)"),"EN")</f>
        <v>EN</v>
      </c>
      <c r="F5770" s="1" t="str">
        <f>IFERROR(__xludf.DUMMYFUNCTION("""COMPUTED_VALUE"""),"P4473")</f>
        <v>P4473</v>
      </c>
      <c r="G5770" s="1">
        <f>IFERROR(__xludf.DUMMYFUNCTION("""COMPUTED_VALUE"""),382.0)</f>
        <v>382</v>
      </c>
    </row>
    <row r="5771">
      <c r="A5771" s="1" t="str">
        <f t="shared" si="1"/>
        <v>EN P5925 191</v>
      </c>
      <c r="C5771" s="1" t="str">
        <f t="shared" si="2"/>
        <v>PT P5925</v>
      </c>
      <c r="E5771" s="1" t="str">
        <f>IFERROR(__xludf.DUMMYFUNCTION("SPLIT(A:A,"" "",TRUE,TRUE)"),"EN")</f>
        <v>EN</v>
      </c>
      <c r="F5771" s="1" t="str">
        <f>IFERROR(__xludf.DUMMYFUNCTION("""COMPUTED_VALUE"""),"P5925")</f>
        <v>P5925</v>
      </c>
      <c r="G5771" s="1">
        <f>IFERROR(__xludf.DUMMYFUNCTION("""COMPUTED_VALUE"""),191.0)</f>
        <v>191</v>
      </c>
    </row>
    <row r="5772">
      <c r="A5772" s="1" t="str">
        <f t="shared" si="1"/>
        <v>EN P5822 350</v>
      </c>
      <c r="C5772" s="1" t="str">
        <f t="shared" si="2"/>
        <v>PT P5822</v>
      </c>
      <c r="E5772" s="1" t="str">
        <f>IFERROR(__xludf.DUMMYFUNCTION("SPLIT(A:A,"" "",TRUE,TRUE)"),"EN")</f>
        <v>EN</v>
      </c>
      <c r="F5772" s="1" t="str">
        <f>IFERROR(__xludf.DUMMYFUNCTION("""COMPUTED_VALUE"""),"P5822")</f>
        <v>P5822</v>
      </c>
      <c r="G5772" s="1">
        <f>IFERROR(__xludf.DUMMYFUNCTION("""COMPUTED_VALUE"""),350.0)</f>
        <v>350</v>
      </c>
    </row>
    <row r="5773">
      <c r="A5773" s="1" t="str">
        <f t="shared" si="1"/>
        <v>EN P1432 3</v>
      </c>
      <c r="C5773" s="1" t="str">
        <f t="shared" si="2"/>
        <v>PT P1432</v>
      </c>
      <c r="E5773" s="1" t="str">
        <f>IFERROR(__xludf.DUMMYFUNCTION("SPLIT(A:A,"" "",TRUE,TRUE)"),"EN")</f>
        <v>EN</v>
      </c>
      <c r="F5773" s="1" t="str">
        <f>IFERROR(__xludf.DUMMYFUNCTION("""COMPUTED_VALUE"""),"P1432")</f>
        <v>P1432</v>
      </c>
      <c r="G5773" s="1">
        <f>IFERROR(__xludf.DUMMYFUNCTION("""COMPUTED_VALUE"""),3.0)</f>
        <v>3</v>
      </c>
    </row>
    <row r="5774">
      <c r="A5774" s="1" t="str">
        <f t="shared" si="1"/>
        <v>EN P3916 195</v>
      </c>
      <c r="C5774" s="1" t="str">
        <f t="shared" si="2"/>
        <v>PT P3916</v>
      </c>
      <c r="E5774" s="1" t="str">
        <f>IFERROR(__xludf.DUMMYFUNCTION("SPLIT(A:A,"" "",TRUE,TRUE)"),"EN")</f>
        <v>EN</v>
      </c>
      <c r="F5774" s="1" t="str">
        <f>IFERROR(__xludf.DUMMYFUNCTION("""COMPUTED_VALUE"""),"P3916")</f>
        <v>P3916</v>
      </c>
      <c r="G5774" s="1">
        <f>IFERROR(__xludf.DUMMYFUNCTION("""COMPUTED_VALUE"""),195.0)</f>
        <v>195</v>
      </c>
    </row>
    <row r="5775">
      <c r="A5775" s="1" t="str">
        <f t="shared" si="1"/>
        <v>EN P1910 129</v>
      </c>
      <c r="C5775" s="1" t="str">
        <f t="shared" si="2"/>
        <v>PT P1910</v>
      </c>
      <c r="E5775" s="1" t="str">
        <f>IFERROR(__xludf.DUMMYFUNCTION("SPLIT(A:A,"" "",TRUE,TRUE)"),"EN")</f>
        <v>EN</v>
      </c>
      <c r="F5775" s="1" t="str">
        <f>IFERROR(__xludf.DUMMYFUNCTION("""COMPUTED_VALUE"""),"P1910")</f>
        <v>P1910</v>
      </c>
      <c r="G5775" s="1">
        <f>IFERROR(__xludf.DUMMYFUNCTION("""COMPUTED_VALUE"""),129.0)</f>
        <v>129</v>
      </c>
    </row>
    <row r="5776">
      <c r="A5776" s="1" t="str">
        <f t="shared" si="1"/>
        <v>EN P4168 9</v>
      </c>
      <c r="C5776" s="1" t="str">
        <f t="shared" si="2"/>
        <v>PT P4168</v>
      </c>
      <c r="E5776" s="1" t="str">
        <f>IFERROR(__xludf.DUMMYFUNCTION("SPLIT(A:A,"" "",TRUE,TRUE)"),"EN")</f>
        <v>EN</v>
      </c>
      <c r="F5776" s="1" t="str">
        <f>IFERROR(__xludf.DUMMYFUNCTION("""COMPUTED_VALUE"""),"P4168")</f>
        <v>P4168</v>
      </c>
      <c r="G5776" s="1">
        <f>IFERROR(__xludf.DUMMYFUNCTION("""COMPUTED_VALUE"""),9.0)</f>
        <v>9</v>
      </c>
    </row>
    <row r="5777">
      <c r="A5777" s="1" t="str">
        <f t="shared" si="1"/>
        <v>EN P1333 238</v>
      </c>
      <c r="C5777" s="1" t="str">
        <f t="shared" si="2"/>
        <v>PT P1333</v>
      </c>
      <c r="E5777" s="1" t="str">
        <f>IFERROR(__xludf.DUMMYFUNCTION("SPLIT(A:A,"" "",TRUE,TRUE)"),"EN")</f>
        <v>EN</v>
      </c>
      <c r="F5777" s="1" t="str">
        <f>IFERROR(__xludf.DUMMYFUNCTION("""COMPUTED_VALUE"""),"P1333")</f>
        <v>P1333</v>
      </c>
      <c r="G5777" s="1">
        <f>IFERROR(__xludf.DUMMYFUNCTION("""COMPUTED_VALUE"""),238.0)</f>
        <v>238</v>
      </c>
    </row>
    <row r="5778">
      <c r="A5778" s="1" t="str">
        <f t="shared" si="1"/>
        <v>EN P2249 202</v>
      </c>
      <c r="C5778" s="1" t="str">
        <f t="shared" si="2"/>
        <v>PT P2249</v>
      </c>
      <c r="E5778" s="1" t="str">
        <f>IFERROR(__xludf.DUMMYFUNCTION("SPLIT(A:A,"" "",TRUE,TRUE)"),"EN")</f>
        <v>EN</v>
      </c>
      <c r="F5778" s="1" t="str">
        <f>IFERROR(__xludf.DUMMYFUNCTION("""COMPUTED_VALUE"""),"P2249")</f>
        <v>P2249</v>
      </c>
      <c r="G5778" s="1">
        <f>IFERROR(__xludf.DUMMYFUNCTION("""COMPUTED_VALUE"""),202.0)</f>
        <v>202</v>
      </c>
    </row>
    <row r="5779">
      <c r="A5779" s="1" t="str">
        <f t="shared" si="1"/>
        <v>EN P708 315</v>
      </c>
      <c r="C5779" s="1" t="str">
        <f t="shared" si="2"/>
        <v>PT P708</v>
      </c>
      <c r="E5779" s="1" t="str">
        <f>IFERROR(__xludf.DUMMYFUNCTION("SPLIT(A:A,"" "",TRUE,TRUE)"),"EN")</f>
        <v>EN</v>
      </c>
      <c r="F5779" s="1" t="str">
        <f>IFERROR(__xludf.DUMMYFUNCTION("""COMPUTED_VALUE"""),"P708")</f>
        <v>P708</v>
      </c>
      <c r="G5779" s="1">
        <f>IFERROR(__xludf.DUMMYFUNCTION("""COMPUTED_VALUE"""),315.0)</f>
        <v>315</v>
      </c>
    </row>
    <row r="5780">
      <c r="A5780" s="1" t="str">
        <f t="shared" si="1"/>
        <v>EN P377 324</v>
      </c>
      <c r="C5780" s="1" t="str">
        <f t="shared" si="2"/>
        <v>PT P377</v>
      </c>
      <c r="E5780" s="1" t="str">
        <f>IFERROR(__xludf.DUMMYFUNCTION("SPLIT(A:A,"" "",TRUE,TRUE)"),"EN")</f>
        <v>EN</v>
      </c>
      <c r="F5780" s="1" t="str">
        <f>IFERROR(__xludf.DUMMYFUNCTION("""COMPUTED_VALUE"""),"P377")</f>
        <v>P377</v>
      </c>
      <c r="G5780" s="1">
        <f>IFERROR(__xludf.DUMMYFUNCTION("""COMPUTED_VALUE"""),324.0)</f>
        <v>324</v>
      </c>
    </row>
    <row r="5781">
      <c r="A5781" s="1" t="str">
        <f t="shared" si="1"/>
        <v>EN P3436 136</v>
      </c>
      <c r="C5781" s="1" t="str">
        <f t="shared" si="2"/>
        <v>PT P3436</v>
      </c>
      <c r="E5781" s="1" t="str">
        <f>IFERROR(__xludf.DUMMYFUNCTION("SPLIT(A:A,"" "",TRUE,TRUE)"),"EN")</f>
        <v>EN</v>
      </c>
      <c r="F5781" s="1" t="str">
        <f>IFERROR(__xludf.DUMMYFUNCTION("""COMPUTED_VALUE"""),"P3436")</f>
        <v>P3436</v>
      </c>
      <c r="G5781" s="1">
        <f>IFERROR(__xludf.DUMMYFUNCTION("""COMPUTED_VALUE"""),136.0)</f>
        <v>136</v>
      </c>
    </row>
    <row r="5782">
      <c r="A5782" s="1" t="str">
        <f t="shared" si="1"/>
        <v>EN P1201 347</v>
      </c>
      <c r="C5782" s="1" t="str">
        <f t="shared" si="2"/>
        <v>PT P1201</v>
      </c>
      <c r="E5782" s="1" t="str">
        <f>IFERROR(__xludf.DUMMYFUNCTION("SPLIT(A:A,"" "",TRUE,TRUE)"),"EN")</f>
        <v>EN</v>
      </c>
      <c r="F5782" s="1" t="str">
        <f>IFERROR(__xludf.DUMMYFUNCTION("""COMPUTED_VALUE"""),"P1201")</f>
        <v>P1201</v>
      </c>
      <c r="G5782" s="1">
        <f>IFERROR(__xludf.DUMMYFUNCTION("""COMPUTED_VALUE"""),347.0)</f>
        <v>347</v>
      </c>
    </row>
    <row r="5783">
      <c r="A5783" s="1" t="str">
        <f t="shared" si="1"/>
        <v>EN P4870 171</v>
      </c>
      <c r="C5783" s="1" t="str">
        <f t="shared" si="2"/>
        <v>PT P4870</v>
      </c>
      <c r="E5783" s="1" t="str">
        <f>IFERROR(__xludf.DUMMYFUNCTION("SPLIT(A:A,"" "",TRUE,TRUE)"),"EN")</f>
        <v>EN</v>
      </c>
      <c r="F5783" s="1" t="str">
        <f>IFERROR(__xludf.DUMMYFUNCTION("""COMPUTED_VALUE"""),"P4870")</f>
        <v>P4870</v>
      </c>
      <c r="G5783" s="1">
        <f>IFERROR(__xludf.DUMMYFUNCTION("""COMPUTED_VALUE"""),171.0)</f>
        <v>171</v>
      </c>
    </row>
    <row r="5784">
      <c r="A5784" s="1" t="str">
        <f t="shared" si="1"/>
        <v>EN P5306 378</v>
      </c>
      <c r="C5784" s="1" t="str">
        <f t="shared" si="2"/>
        <v>PT P5306</v>
      </c>
      <c r="E5784" s="1" t="str">
        <f>IFERROR(__xludf.DUMMYFUNCTION("SPLIT(A:A,"" "",TRUE,TRUE)"),"EN")</f>
        <v>EN</v>
      </c>
      <c r="F5784" s="1" t="str">
        <f>IFERROR(__xludf.DUMMYFUNCTION("""COMPUTED_VALUE"""),"P5306")</f>
        <v>P5306</v>
      </c>
      <c r="G5784" s="1">
        <f>IFERROR(__xludf.DUMMYFUNCTION("""COMPUTED_VALUE"""),378.0)</f>
        <v>378</v>
      </c>
    </row>
    <row r="5785">
      <c r="A5785" s="1" t="str">
        <f t="shared" si="1"/>
        <v>EN P4255 225</v>
      </c>
      <c r="C5785" s="1" t="str">
        <f t="shared" si="2"/>
        <v>PT P4255</v>
      </c>
      <c r="E5785" s="1" t="str">
        <f>IFERROR(__xludf.DUMMYFUNCTION("SPLIT(A:A,"" "",TRUE,TRUE)"),"EN")</f>
        <v>EN</v>
      </c>
      <c r="F5785" s="1" t="str">
        <f>IFERROR(__xludf.DUMMYFUNCTION("""COMPUTED_VALUE"""),"P4255")</f>
        <v>P4255</v>
      </c>
      <c r="G5785" s="1">
        <f>IFERROR(__xludf.DUMMYFUNCTION("""COMPUTED_VALUE"""),225.0)</f>
        <v>225</v>
      </c>
    </row>
    <row r="5786">
      <c r="A5786" s="1" t="str">
        <f t="shared" si="1"/>
        <v>EN P4078 191</v>
      </c>
      <c r="C5786" s="1" t="str">
        <f t="shared" si="2"/>
        <v>PT P4078</v>
      </c>
      <c r="E5786" s="1" t="str">
        <f>IFERROR(__xludf.DUMMYFUNCTION("SPLIT(A:A,"" "",TRUE,TRUE)"),"EN")</f>
        <v>EN</v>
      </c>
      <c r="F5786" s="1" t="str">
        <f>IFERROR(__xludf.DUMMYFUNCTION("""COMPUTED_VALUE"""),"P4078")</f>
        <v>P4078</v>
      </c>
      <c r="G5786" s="1">
        <f>IFERROR(__xludf.DUMMYFUNCTION("""COMPUTED_VALUE"""),191.0)</f>
        <v>191</v>
      </c>
    </row>
    <row r="5787">
      <c r="A5787" s="1" t="str">
        <f t="shared" si="1"/>
        <v>EN P4494 210</v>
      </c>
      <c r="C5787" s="1" t="str">
        <f t="shared" si="2"/>
        <v>PT P4494</v>
      </c>
      <c r="E5787" s="1" t="str">
        <f>IFERROR(__xludf.DUMMYFUNCTION("SPLIT(A:A,"" "",TRUE,TRUE)"),"EN")</f>
        <v>EN</v>
      </c>
      <c r="F5787" s="1" t="str">
        <f>IFERROR(__xludf.DUMMYFUNCTION("""COMPUTED_VALUE"""),"P4494")</f>
        <v>P4494</v>
      </c>
      <c r="G5787" s="1">
        <f>IFERROR(__xludf.DUMMYFUNCTION("""COMPUTED_VALUE"""),210.0)</f>
        <v>210</v>
      </c>
    </row>
    <row r="5788">
      <c r="A5788" s="1" t="str">
        <f t="shared" si="1"/>
        <v>EN P2023 355</v>
      </c>
      <c r="C5788" s="1" t="str">
        <f t="shared" si="2"/>
        <v>PT P2023</v>
      </c>
      <c r="E5788" s="1" t="str">
        <f>IFERROR(__xludf.DUMMYFUNCTION("SPLIT(A:A,"" "",TRUE,TRUE)"),"EN")</f>
        <v>EN</v>
      </c>
      <c r="F5788" s="1" t="str">
        <f>IFERROR(__xludf.DUMMYFUNCTION("""COMPUTED_VALUE"""),"P2023")</f>
        <v>P2023</v>
      </c>
      <c r="G5788" s="1">
        <f>IFERROR(__xludf.DUMMYFUNCTION("""COMPUTED_VALUE"""),355.0)</f>
        <v>355</v>
      </c>
    </row>
    <row r="5789">
      <c r="A5789" s="1" t="str">
        <f t="shared" si="1"/>
        <v>EN P193 282</v>
      </c>
      <c r="C5789" s="1" t="str">
        <f t="shared" si="2"/>
        <v>PT P193</v>
      </c>
      <c r="E5789" s="1" t="str">
        <f>IFERROR(__xludf.DUMMYFUNCTION("SPLIT(A:A,"" "",TRUE,TRUE)"),"EN")</f>
        <v>EN</v>
      </c>
      <c r="F5789" s="1" t="str">
        <f>IFERROR(__xludf.DUMMYFUNCTION("""COMPUTED_VALUE"""),"P193")</f>
        <v>P193</v>
      </c>
      <c r="G5789" s="1">
        <f>IFERROR(__xludf.DUMMYFUNCTION("""COMPUTED_VALUE"""),282.0)</f>
        <v>282</v>
      </c>
    </row>
    <row r="5790">
      <c r="A5790" s="1" t="str">
        <f t="shared" si="1"/>
        <v>EN P5736 161</v>
      </c>
      <c r="C5790" s="1" t="str">
        <f t="shared" si="2"/>
        <v>PT P5736</v>
      </c>
      <c r="E5790" s="1" t="str">
        <f>IFERROR(__xludf.DUMMYFUNCTION("SPLIT(A:A,"" "",TRUE,TRUE)"),"EN")</f>
        <v>EN</v>
      </c>
      <c r="F5790" s="1" t="str">
        <f>IFERROR(__xludf.DUMMYFUNCTION("""COMPUTED_VALUE"""),"P5736")</f>
        <v>P5736</v>
      </c>
      <c r="G5790" s="1">
        <f>IFERROR(__xludf.DUMMYFUNCTION("""COMPUTED_VALUE"""),161.0)</f>
        <v>161</v>
      </c>
    </row>
    <row r="5791">
      <c r="A5791" s="1" t="str">
        <f t="shared" si="1"/>
        <v>EN P3046 69</v>
      </c>
      <c r="C5791" s="1" t="str">
        <f t="shared" si="2"/>
        <v>PT P3046</v>
      </c>
      <c r="E5791" s="1" t="str">
        <f>IFERROR(__xludf.DUMMYFUNCTION("SPLIT(A:A,"" "",TRUE,TRUE)"),"EN")</f>
        <v>EN</v>
      </c>
      <c r="F5791" s="1" t="str">
        <f>IFERROR(__xludf.DUMMYFUNCTION("""COMPUTED_VALUE"""),"P3046")</f>
        <v>P3046</v>
      </c>
      <c r="G5791" s="1">
        <f>IFERROR(__xludf.DUMMYFUNCTION("""COMPUTED_VALUE"""),69.0)</f>
        <v>69</v>
      </c>
    </row>
    <row r="5792">
      <c r="A5792" s="1" t="str">
        <f t="shared" si="1"/>
        <v>EN P4437 400</v>
      </c>
      <c r="C5792" s="1" t="str">
        <f t="shared" si="2"/>
        <v>PT P4437</v>
      </c>
      <c r="E5792" s="1" t="str">
        <f>IFERROR(__xludf.DUMMYFUNCTION("SPLIT(A:A,"" "",TRUE,TRUE)"),"EN")</f>
        <v>EN</v>
      </c>
      <c r="F5792" s="1" t="str">
        <f>IFERROR(__xludf.DUMMYFUNCTION("""COMPUTED_VALUE"""),"P4437")</f>
        <v>P4437</v>
      </c>
      <c r="G5792" s="1">
        <f>IFERROR(__xludf.DUMMYFUNCTION("""COMPUTED_VALUE"""),400.0)</f>
        <v>400</v>
      </c>
    </row>
    <row r="5793">
      <c r="A5793" s="1" t="str">
        <f t="shared" si="1"/>
        <v>EN P45 14</v>
      </c>
      <c r="C5793" s="1" t="str">
        <f t="shared" si="2"/>
        <v>PT P45</v>
      </c>
      <c r="E5793" s="1" t="str">
        <f>IFERROR(__xludf.DUMMYFUNCTION("SPLIT(A:A,"" "",TRUE,TRUE)"),"EN")</f>
        <v>EN</v>
      </c>
      <c r="F5793" s="1" t="str">
        <f>IFERROR(__xludf.DUMMYFUNCTION("""COMPUTED_VALUE"""),"P45")</f>
        <v>P45</v>
      </c>
      <c r="G5793" s="1">
        <f>IFERROR(__xludf.DUMMYFUNCTION("""COMPUTED_VALUE"""),14.0)</f>
        <v>14</v>
      </c>
    </row>
    <row r="5794">
      <c r="A5794" s="1" t="str">
        <f t="shared" si="1"/>
        <v>EN P5460 81</v>
      </c>
      <c r="C5794" s="1" t="str">
        <f t="shared" si="2"/>
        <v>PT P5460</v>
      </c>
      <c r="E5794" s="1" t="str">
        <f>IFERROR(__xludf.DUMMYFUNCTION("SPLIT(A:A,"" "",TRUE,TRUE)"),"EN")</f>
        <v>EN</v>
      </c>
      <c r="F5794" s="1" t="str">
        <f>IFERROR(__xludf.DUMMYFUNCTION("""COMPUTED_VALUE"""),"P5460")</f>
        <v>P5460</v>
      </c>
      <c r="G5794" s="1">
        <f>IFERROR(__xludf.DUMMYFUNCTION("""COMPUTED_VALUE"""),81.0)</f>
        <v>81</v>
      </c>
    </row>
    <row r="5795">
      <c r="A5795" s="1" t="str">
        <f t="shared" si="1"/>
        <v>EN P1964 333</v>
      </c>
      <c r="C5795" s="1" t="str">
        <f t="shared" si="2"/>
        <v>PT P1964</v>
      </c>
      <c r="E5795" s="1" t="str">
        <f>IFERROR(__xludf.DUMMYFUNCTION("SPLIT(A:A,"" "",TRUE,TRUE)"),"EN")</f>
        <v>EN</v>
      </c>
      <c r="F5795" s="1" t="str">
        <f>IFERROR(__xludf.DUMMYFUNCTION("""COMPUTED_VALUE"""),"P1964")</f>
        <v>P1964</v>
      </c>
      <c r="G5795" s="1">
        <f>IFERROR(__xludf.DUMMYFUNCTION("""COMPUTED_VALUE"""),333.0)</f>
        <v>333</v>
      </c>
    </row>
    <row r="5796">
      <c r="A5796" s="1" t="str">
        <f t="shared" si="1"/>
        <v>EN P3197 226</v>
      </c>
      <c r="C5796" s="1" t="str">
        <f t="shared" si="2"/>
        <v>PT P3197</v>
      </c>
      <c r="E5796" s="1" t="str">
        <f>IFERROR(__xludf.DUMMYFUNCTION("SPLIT(A:A,"" "",TRUE,TRUE)"),"EN")</f>
        <v>EN</v>
      </c>
      <c r="F5796" s="1" t="str">
        <f>IFERROR(__xludf.DUMMYFUNCTION("""COMPUTED_VALUE"""),"P3197")</f>
        <v>P3197</v>
      </c>
      <c r="G5796" s="1">
        <f>IFERROR(__xludf.DUMMYFUNCTION("""COMPUTED_VALUE"""),226.0)</f>
        <v>226</v>
      </c>
    </row>
    <row r="5797">
      <c r="A5797" s="1" t="str">
        <f t="shared" si="1"/>
        <v>EN P3330 34</v>
      </c>
      <c r="C5797" s="1" t="str">
        <f t="shared" si="2"/>
        <v>PT P3330</v>
      </c>
      <c r="E5797" s="1" t="str">
        <f>IFERROR(__xludf.DUMMYFUNCTION("SPLIT(A:A,"" "",TRUE,TRUE)"),"EN")</f>
        <v>EN</v>
      </c>
      <c r="F5797" s="1" t="str">
        <f>IFERROR(__xludf.DUMMYFUNCTION("""COMPUTED_VALUE"""),"P3330")</f>
        <v>P3330</v>
      </c>
      <c r="G5797" s="1">
        <f>IFERROR(__xludf.DUMMYFUNCTION("""COMPUTED_VALUE"""),34.0)</f>
        <v>34</v>
      </c>
    </row>
    <row r="5798">
      <c r="A5798" s="1" t="str">
        <f t="shared" si="1"/>
        <v>EN P5832 177</v>
      </c>
      <c r="C5798" s="1" t="str">
        <f t="shared" si="2"/>
        <v>PT P5832</v>
      </c>
      <c r="E5798" s="1" t="str">
        <f>IFERROR(__xludf.DUMMYFUNCTION("SPLIT(A:A,"" "",TRUE,TRUE)"),"EN")</f>
        <v>EN</v>
      </c>
      <c r="F5798" s="1" t="str">
        <f>IFERROR(__xludf.DUMMYFUNCTION("""COMPUTED_VALUE"""),"P5832")</f>
        <v>P5832</v>
      </c>
      <c r="G5798" s="1">
        <f>IFERROR(__xludf.DUMMYFUNCTION("""COMPUTED_VALUE"""),177.0)</f>
        <v>177</v>
      </c>
    </row>
    <row r="5799">
      <c r="A5799" s="1" t="str">
        <f t="shared" si="1"/>
        <v>EN P516 161</v>
      </c>
      <c r="C5799" s="1" t="str">
        <f t="shared" si="2"/>
        <v>PT P516</v>
      </c>
      <c r="E5799" s="1" t="str">
        <f>IFERROR(__xludf.DUMMYFUNCTION("SPLIT(A:A,"" "",TRUE,TRUE)"),"EN")</f>
        <v>EN</v>
      </c>
      <c r="F5799" s="1" t="str">
        <f>IFERROR(__xludf.DUMMYFUNCTION("""COMPUTED_VALUE"""),"P516")</f>
        <v>P516</v>
      </c>
      <c r="G5799" s="1">
        <f>IFERROR(__xludf.DUMMYFUNCTION("""COMPUTED_VALUE"""),161.0)</f>
        <v>161</v>
      </c>
    </row>
    <row r="5800">
      <c r="A5800" s="1" t="str">
        <f t="shared" si="1"/>
        <v>EN P2682 317</v>
      </c>
      <c r="C5800" s="1" t="str">
        <f t="shared" si="2"/>
        <v>PT P2682</v>
      </c>
      <c r="E5800" s="1" t="str">
        <f>IFERROR(__xludf.DUMMYFUNCTION("SPLIT(A:A,"" "",TRUE,TRUE)"),"EN")</f>
        <v>EN</v>
      </c>
      <c r="F5800" s="1" t="str">
        <f>IFERROR(__xludf.DUMMYFUNCTION("""COMPUTED_VALUE"""),"P2682")</f>
        <v>P2682</v>
      </c>
      <c r="G5800" s="1">
        <f>IFERROR(__xludf.DUMMYFUNCTION("""COMPUTED_VALUE"""),317.0)</f>
        <v>317</v>
      </c>
    </row>
    <row r="5801">
      <c r="A5801" s="1" t="str">
        <f t="shared" si="1"/>
        <v>EN P1650 357</v>
      </c>
      <c r="C5801" s="1" t="str">
        <f t="shared" si="2"/>
        <v>PT P1650</v>
      </c>
      <c r="E5801" s="1" t="str">
        <f>IFERROR(__xludf.DUMMYFUNCTION("SPLIT(A:A,"" "",TRUE,TRUE)"),"EN")</f>
        <v>EN</v>
      </c>
      <c r="F5801" s="1" t="str">
        <f>IFERROR(__xludf.DUMMYFUNCTION("""COMPUTED_VALUE"""),"P1650")</f>
        <v>P1650</v>
      </c>
      <c r="G5801" s="1">
        <f>IFERROR(__xludf.DUMMYFUNCTION("""COMPUTED_VALUE"""),357.0)</f>
        <v>357</v>
      </c>
    </row>
    <row r="5802">
      <c r="A5802" s="1" t="str">
        <f t="shared" si="1"/>
        <v>EN P4184 204</v>
      </c>
      <c r="C5802" s="1" t="str">
        <f t="shared" si="2"/>
        <v>PT P4184</v>
      </c>
      <c r="E5802" s="1" t="str">
        <f>IFERROR(__xludf.DUMMYFUNCTION("SPLIT(A:A,"" "",TRUE,TRUE)"),"EN")</f>
        <v>EN</v>
      </c>
      <c r="F5802" s="1" t="str">
        <f>IFERROR(__xludf.DUMMYFUNCTION("""COMPUTED_VALUE"""),"P4184")</f>
        <v>P4184</v>
      </c>
      <c r="G5802" s="1">
        <f>IFERROR(__xludf.DUMMYFUNCTION("""COMPUTED_VALUE"""),204.0)</f>
        <v>204</v>
      </c>
    </row>
    <row r="5803">
      <c r="A5803" s="1" t="str">
        <f t="shared" si="1"/>
        <v>EN P2859 7</v>
      </c>
      <c r="C5803" s="1" t="str">
        <f t="shared" si="2"/>
        <v>PT P2859</v>
      </c>
      <c r="E5803" s="1" t="str">
        <f>IFERROR(__xludf.DUMMYFUNCTION("SPLIT(A:A,"" "",TRUE,TRUE)"),"EN")</f>
        <v>EN</v>
      </c>
      <c r="F5803" s="1" t="str">
        <f>IFERROR(__xludf.DUMMYFUNCTION("""COMPUTED_VALUE"""),"P2859")</f>
        <v>P2859</v>
      </c>
      <c r="G5803" s="1">
        <f>IFERROR(__xludf.DUMMYFUNCTION("""COMPUTED_VALUE"""),7.0)</f>
        <v>7</v>
      </c>
    </row>
    <row r="5804">
      <c r="A5804" s="1" t="str">
        <f t="shared" si="1"/>
        <v>EN P425 39</v>
      </c>
      <c r="C5804" s="1" t="str">
        <f t="shared" si="2"/>
        <v>PT P425</v>
      </c>
      <c r="E5804" s="1" t="str">
        <f>IFERROR(__xludf.DUMMYFUNCTION("SPLIT(A:A,"" "",TRUE,TRUE)"),"EN")</f>
        <v>EN</v>
      </c>
      <c r="F5804" s="1" t="str">
        <f>IFERROR(__xludf.DUMMYFUNCTION("""COMPUTED_VALUE"""),"P425")</f>
        <v>P425</v>
      </c>
      <c r="G5804" s="1">
        <f>IFERROR(__xludf.DUMMYFUNCTION("""COMPUTED_VALUE"""),39.0)</f>
        <v>39</v>
      </c>
    </row>
    <row r="5805">
      <c r="A5805" s="1" t="str">
        <f t="shared" si="1"/>
        <v>EN P1820 193</v>
      </c>
      <c r="C5805" s="1" t="str">
        <f t="shared" si="2"/>
        <v>PT P1820</v>
      </c>
      <c r="E5805" s="1" t="str">
        <f>IFERROR(__xludf.DUMMYFUNCTION("SPLIT(A:A,"" "",TRUE,TRUE)"),"EN")</f>
        <v>EN</v>
      </c>
      <c r="F5805" s="1" t="str">
        <f>IFERROR(__xludf.DUMMYFUNCTION("""COMPUTED_VALUE"""),"P1820")</f>
        <v>P1820</v>
      </c>
      <c r="G5805" s="1">
        <f>IFERROR(__xludf.DUMMYFUNCTION("""COMPUTED_VALUE"""),193.0)</f>
        <v>193</v>
      </c>
    </row>
    <row r="5806">
      <c r="A5806" s="1" t="str">
        <f t="shared" si="1"/>
        <v>EN P2697 98</v>
      </c>
      <c r="C5806" s="1" t="str">
        <f t="shared" si="2"/>
        <v>PT P2697</v>
      </c>
      <c r="E5806" s="1" t="str">
        <f>IFERROR(__xludf.DUMMYFUNCTION("SPLIT(A:A,"" "",TRUE,TRUE)"),"EN")</f>
        <v>EN</v>
      </c>
      <c r="F5806" s="1" t="str">
        <f>IFERROR(__xludf.DUMMYFUNCTION("""COMPUTED_VALUE"""),"P2697")</f>
        <v>P2697</v>
      </c>
      <c r="G5806" s="1">
        <f>IFERROR(__xludf.DUMMYFUNCTION("""COMPUTED_VALUE"""),98.0)</f>
        <v>98</v>
      </c>
    </row>
    <row r="5807">
      <c r="A5807" s="1" t="str">
        <f t="shared" si="1"/>
        <v>EN P1769 41</v>
      </c>
      <c r="C5807" s="1" t="str">
        <f t="shared" si="2"/>
        <v>PT P1769</v>
      </c>
      <c r="E5807" s="1" t="str">
        <f>IFERROR(__xludf.DUMMYFUNCTION("SPLIT(A:A,"" "",TRUE,TRUE)"),"EN")</f>
        <v>EN</v>
      </c>
      <c r="F5807" s="1" t="str">
        <f>IFERROR(__xludf.DUMMYFUNCTION("""COMPUTED_VALUE"""),"P1769")</f>
        <v>P1769</v>
      </c>
      <c r="G5807" s="1">
        <f>IFERROR(__xludf.DUMMYFUNCTION("""COMPUTED_VALUE"""),41.0)</f>
        <v>41</v>
      </c>
    </row>
    <row r="5808">
      <c r="A5808" s="1" t="str">
        <f t="shared" si="1"/>
        <v>EN P1801 98</v>
      </c>
      <c r="C5808" s="1" t="str">
        <f t="shared" si="2"/>
        <v>PT P1801</v>
      </c>
      <c r="E5808" s="1" t="str">
        <f>IFERROR(__xludf.DUMMYFUNCTION("SPLIT(A:A,"" "",TRUE,TRUE)"),"EN")</f>
        <v>EN</v>
      </c>
      <c r="F5808" s="1" t="str">
        <f>IFERROR(__xludf.DUMMYFUNCTION("""COMPUTED_VALUE"""),"P1801")</f>
        <v>P1801</v>
      </c>
      <c r="G5808" s="1">
        <f>IFERROR(__xludf.DUMMYFUNCTION("""COMPUTED_VALUE"""),98.0)</f>
        <v>98</v>
      </c>
    </row>
    <row r="5809">
      <c r="A5809" s="1" t="str">
        <f t="shared" si="1"/>
        <v>EN P4942 77</v>
      </c>
      <c r="C5809" s="1" t="str">
        <f t="shared" si="2"/>
        <v>PT P4942</v>
      </c>
      <c r="E5809" s="1" t="str">
        <f>IFERROR(__xludf.DUMMYFUNCTION("SPLIT(A:A,"" "",TRUE,TRUE)"),"EN")</f>
        <v>EN</v>
      </c>
      <c r="F5809" s="1" t="str">
        <f>IFERROR(__xludf.DUMMYFUNCTION("""COMPUTED_VALUE"""),"P4942")</f>
        <v>P4942</v>
      </c>
      <c r="G5809" s="1">
        <f>IFERROR(__xludf.DUMMYFUNCTION("""COMPUTED_VALUE"""),77.0)</f>
        <v>77</v>
      </c>
    </row>
    <row r="5810">
      <c r="A5810" s="1" t="str">
        <f t="shared" si="1"/>
        <v>EN P4769 21</v>
      </c>
      <c r="C5810" s="1" t="str">
        <f t="shared" si="2"/>
        <v>PT P4769</v>
      </c>
      <c r="E5810" s="1" t="str">
        <f>IFERROR(__xludf.DUMMYFUNCTION("SPLIT(A:A,"" "",TRUE,TRUE)"),"EN")</f>
        <v>EN</v>
      </c>
      <c r="F5810" s="1" t="str">
        <f>IFERROR(__xludf.DUMMYFUNCTION("""COMPUTED_VALUE"""),"P4769")</f>
        <v>P4769</v>
      </c>
      <c r="G5810" s="1">
        <f>IFERROR(__xludf.DUMMYFUNCTION("""COMPUTED_VALUE"""),21.0)</f>
        <v>21</v>
      </c>
    </row>
    <row r="5811">
      <c r="A5811" s="1" t="str">
        <f t="shared" si="1"/>
        <v>EN P5998 170</v>
      </c>
      <c r="C5811" s="1" t="str">
        <f t="shared" si="2"/>
        <v>PT P5998</v>
      </c>
      <c r="E5811" s="1" t="str">
        <f>IFERROR(__xludf.DUMMYFUNCTION("SPLIT(A:A,"" "",TRUE,TRUE)"),"EN")</f>
        <v>EN</v>
      </c>
      <c r="F5811" s="1" t="str">
        <f>IFERROR(__xludf.DUMMYFUNCTION("""COMPUTED_VALUE"""),"P5998")</f>
        <v>P5998</v>
      </c>
      <c r="G5811" s="1">
        <f>IFERROR(__xludf.DUMMYFUNCTION("""COMPUTED_VALUE"""),170.0)</f>
        <v>170</v>
      </c>
    </row>
    <row r="5812">
      <c r="A5812" s="1" t="str">
        <f t="shared" si="1"/>
        <v>EN P2326 63</v>
      </c>
      <c r="C5812" s="1" t="str">
        <f t="shared" si="2"/>
        <v>PT P2326</v>
      </c>
      <c r="E5812" s="1" t="str">
        <f>IFERROR(__xludf.DUMMYFUNCTION("SPLIT(A:A,"" "",TRUE,TRUE)"),"EN")</f>
        <v>EN</v>
      </c>
      <c r="F5812" s="1" t="str">
        <f>IFERROR(__xludf.DUMMYFUNCTION("""COMPUTED_VALUE"""),"P2326")</f>
        <v>P2326</v>
      </c>
      <c r="G5812" s="1">
        <f>IFERROR(__xludf.DUMMYFUNCTION("""COMPUTED_VALUE"""),63.0)</f>
        <v>63</v>
      </c>
    </row>
    <row r="5813">
      <c r="A5813" s="1" t="str">
        <f t="shared" si="1"/>
        <v>EN P3156 283</v>
      </c>
      <c r="C5813" s="1" t="str">
        <f t="shared" si="2"/>
        <v>PT P3156</v>
      </c>
      <c r="E5813" s="1" t="str">
        <f>IFERROR(__xludf.DUMMYFUNCTION("SPLIT(A:A,"" "",TRUE,TRUE)"),"EN")</f>
        <v>EN</v>
      </c>
      <c r="F5813" s="1" t="str">
        <f>IFERROR(__xludf.DUMMYFUNCTION("""COMPUTED_VALUE"""),"P3156")</f>
        <v>P3156</v>
      </c>
      <c r="G5813" s="1">
        <f>IFERROR(__xludf.DUMMYFUNCTION("""COMPUTED_VALUE"""),283.0)</f>
        <v>283</v>
      </c>
    </row>
    <row r="5814">
      <c r="A5814" s="1" t="str">
        <f t="shared" si="1"/>
        <v>EN P2697 169</v>
      </c>
      <c r="C5814" s="1" t="str">
        <f t="shared" si="2"/>
        <v>PT P2697</v>
      </c>
      <c r="E5814" s="1" t="str">
        <f>IFERROR(__xludf.DUMMYFUNCTION("SPLIT(A:A,"" "",TRUE,TRUE)"),"EN")</f>
        <v>EN</v>
      </c>
      <c r="F5814" s="1" t="str">
        <f>IFERROR(__xludf.DUMMYFUNCTION("""COMPUTED_VALUE"""),"P2697")</f>
        <v>P2697</v>
      </c>
      <c r="G5814" s="1">
        <f>IFERROR(__xludf.DUMMYFUNCTION("""COMPUTED_VALUE"""),169.0)</f>
        <v>169</v>
      </c>
    </row>
    <row r="5815">
      <c r="A5815" s="1" t="str">
        <f t="shared" si="1"/>
        <v>EN P5724 67</v>
      </c>
      <c r="C5815" s="1" t="str">
        <f t="shared" si="2"/>
        <v>PT P5724</v>
      </c>
      <c r="E5815" s="1" t="str">
        <f>IFERROR(__xludf.DUMMYFUNCTION("SPLIT(A:A,"" "",TRUE,TRUE)"),"EN")</f>
        <v>EN</v>
      </c>
      <c r="F5815" s="1" t="str">
        <f>IFERROR(__xludf.DUMMYFUNCTION("""COMPUTED_VALUE"""),"P5724")</f>
        <v>P5724</v>
      </c>
      <c r="G5815" s="1">
        <f>IFERROR(__xludf.DUMMYFUNCTION("""COMPUTED_VALUE"""),67.0)</f>
        <v>67</v>
      </c>
    </row>
    <row r="5816">
      <c r="A5816" s="1" t="str">
        <f t="shared" si="1"/>
        <v>EN P3392 179</v>
      </c>
      <c r="C5816" s="1" t="str">
        <f t="shared" si="2"/>
        <v>PT P3392</v>
      </c>
      <c r="E5816" s="1" t="str">
        <f>IFERROR(__xludf.DUMMYFUNCTION("SPLIT(A:A,"" "",TRUE,TRUE)"),"EN")</f>
        <v>EN</v>
      </c>
      <c r="F5816" s="1" t="str">
        <f>IFERROR(__xludf.DUMMYFUNCTION("""COMPUTED_VALUE"""),"P3392")</f>
        <v>P3392</v>
      </c>
      <c r="G5816" s="1">
        <f>IFERROR(__xludf.DUMMYFUNCTION("""COMPUTED_VALUE"""),179.0)</f>
        <v>179</v>
      </c>
    </row>
    <row r="5817">
      <c r="A5817" s="1" t="str">
        <f t="shared" si="1"/>
        <v>EN P3281 386</v>
      </c>
      <c r="C5817" s="1" t="str">
        <f t="shared" si="2"/>
        <v>PT P3281</v>
      </c>
      <c r="E5817" s="1" t="str">
        <f>IFERROR(__xludf.DUMMYFUNCTION("SPLIT(A:A,"" "",TRUE,TRUE)"),"EN")</f>
        <v>EN</v>
      </c>
      <c r="F5817" s="1" t="str">
        <f>IFERROR(__xludf.DUMMYFUNCTION("""COMPUTED_VALUE"""),"P3281")</f>
        <v>P3281</v>
      </c>
      <c r="G5817" s="1">
        <f>IFERROR(__xludf.DUMMYFUNCTION("""COMPUTED_VALUE"""),386.0)</f>
        <v>386</v>
      </c>
    </row>
    <row r="5818">
      <c r="A5818" s="1" t="str">
        <f t="shared" si="1"/>
        <v>EN P5297 25</v>
      </c>
      <c r="C5818" s="1" t="str">
        <f t="shared" si="2"/>
        <v>PT P5297</v>
      </c>
      <c r="E5818" s="1" t="str">
        <f>IFERROR(__xludf.DUMMYFUNCTION("SPLIT(A:A,"" "",TRUE,TRUE)"),"EN")</f>
        <v>EN</v>
      </c>
      <c r="F5818" s="1" t="str">
        <f>IFERROR(__xludf.DUMMYFUNCTION("""COMPUTED_VALUE"""),"P5297")</f>
        <v>P5297</v>
      </c>
      <c r="G5818" s="1">
        <f>IFERROR(__xludf.DUMMYFUNCTION("""COMPUTED_VALUE"""),25.0)</f>
        <v>25</v>
      </c>
    </row>
    <row r="5819">
      <c r="A5819" s="1" t="str">
        <f t="shared" si="1"/>
        <v>EN P54 99</v>
      </c>
      <c r="C5819" s="1" t="str">
        <f t="shared" si="2"/>
        <v>PT P54</v>
      </c>
      <c r="E5819" s="1" t="str">
        <f>IFERROR(__xludf.DUMMYFUNCTION("SPLIT(A:A,"" "",TRUE,TRUE)"),"EN")</f>
        <v>EN</v>
      </c>
      <c r="F5819" s="1" t="str">
        <f>IFERROR(__xludf.DUMMYFUNCTION("""COMPUTED_VALUE"""),"P54")</f>
        <v>P54</v>
      </c>
      <c r="G5819" s="1">
        <f>IFERROR(__xludf.DUMMYFUNCTION("""COMPUTED_VALUE"""),99.0)</f>
        <v>99</v>
      </c>
    </row>
    <row r="5820">
      <c r="A5820" s="1" t="str">
        <f t="shared" si="1"/>
        <v>EN P2772 9</v>
      </c>
      <c r="C5820" s="1" t="str">
        <f t="shared" si="2"/>
        <v>PT P2772</v>
      </c>
      <c r="E5820" s="1" t="str">
        <f>IFERROR(__xludf.DUMMYFUNCTION("SPLIT(A:A,"" "",TRUE,TRUE)"),"EN")</f>
        <v>EN</v>
      </c>
      <c r="F5820" s="1" t="str">
        <f>IFERROR(__xludf.DUMMYFUNCTION("""COMPUTED_VALUE"""),"P2772")</f>
        <v>P2772</v>
      </c>
      <c r="G5820" s="1">
        <f>IFERROR(__xludf.DUMMYFUNCTION("""COMPUTED_VALUE"""),9.0)</f>
        <v>9</v>
      </c>
    </row>
    <row r="5821">
      <c r="A5821" s="1" t="str">
        <f t="shared" si="1"/>
        <v>EN P4040 112</v>
      </c>
      <c r="C5821" s="1" t="str">
        <f t="shared" si="2"/>
        <v>PT P4040</v>
      </c>
      <c r="E5821" s="1" t="str">
        <f>IFERROR(__xludf.DUMMYFUNCTION("SPLIT(A:A,"" "",TRUE,TRUE)"),"EN")</f>
        <v>EN</v>
      </c>
      <c r="F5821" s="1" t="str">
        <f>IFERROR(__xludf.DUMMYFUNCTION("""COMPUTED_VALUE"""),"P4040")</f>
        <v>P4040</v>
      </c>
      <c r="G5821" s="1">
        <f>IFERROR(__xludf.DUMMYFUNCTION("""COMPUTED_VALUE"""),112.0)</f>
        <v>112</v>
      </c>
    </row>
    <row r="5822">
      <c r="A5822" s="1" t="str">
        <f t="shared" si="1"/>
        <v>EN P5517 39</v>
      </c>
      <c r="C5822" s="1" t="str">
        <f t="shared" si="2"/>
        <v>PT P5517</v>
      </c>
      <c r="E5822" s="1" t="str">
        <f>IFERROR(__xludf.DUMMYFUNCTION("SPLIT(A:A,"" "",TRUE,TRUE)"),"EN")</f>
        <v>EN</v>
      </c>
      <c r="F5822" s="1" t="str">
        <f>IFERROR(__xludf.DUMMYFUNCTION("""COMPUTED_VALUE"""),"P5517")</f>
        <v>P5517</v>
      </c>
      <c r="G5822" s="1">
        <f>IFERROR(__xludf.DUMMYFUNCTION("""COMPUTED_VALUE"""),39.0)</f>
        <v>39</v>
      </c>
    </row>
    <row r="5823">
      <c r="A5823" s="1" t="str">
        <f t="shared" si="1"/>
        <v>EN P2030 165</v>
      </c>
      <c r="C5823" s="1" t="str">
        <f t="shared" si="2"/>
        <v>PT P2030</v>
      </c>
      <c r="E5823" s="1" t="str">
        <f>IFERROR(__xludf.DUMMYFUNCTION("SPLIT(A:A,"" "",TRUE,TRUE)"),"EN")</f>
        <v>EN</v>
      </c>
      <c r="F5823" s="1" t="str">
        <f>IFERROR(__xludf.DUMMYFUNCTION("""COMPUTED_VALUE"""),"P2030")</f>
        <v>P2030</v>
      </c>
      <c r="G5823" s="1">
        <f>IFERROR(__xludf.DUMMYFUNCTION("""COMPUTED_VALUE"""),165.0)</f>
        <v>165</v>
      </c>
    </row>
    <row r="5824">
      <c r="A5824" s="1" t="str">
        <f t="shared" si="1"/>
        <v>EN P4749 113</v>
      </c>
      <c r="C5824" s="1" t="str">
        <f t="shared" si="2"/>
        <v>PT P4749</v>
      </c>
      <c r="E5824" s="1" t="str">
        <f>IFERROR(__xludf.DUMMYFUNCTION("SPLIT(A:A,"" "",TRUE,TRUE)"),"EN")</f>
        <v>EN</v>
      </c>
      <c r="F5824" s="1" t="str">
        <f>IFERROR(__xludf.DUMMYFUNCTION("""COMPUTED_VALUE"""),"P4749")</f>
        <v>P4749</v>
      </c>
      <c r="G5824" s="1">
        <f>IFERROR(__xludf.DUMMYFUNCTION("""COMPUTED_VALUE"""),113.0)</f>
        <v>113</v>
      </c>
    </row>
    <row r="5825">
      <c r="A5825" s="1" t="str">
        <f t="shared" si="1"/>
        <v>EN P5098 137</v>
      </c>
      <c r="C5825" s="1" t="str">
        <f t="shared" si="2"/>
        <v>PT P5098</v>
      </c>
      <c r="E5825" s="1" t="str">
        <f>IFERROR(__xludf.DUMMYFUNCTION("SPLIT(A:A,"" "",TRUE,TRUE)"),"EN")</f>
        <v>EN</v>
      </c>
      <c r="F5825" s="1" t="str">
        <f>IFERROR(__xludf.DUMMYFUNCTION("""COMPUTED_VALUE"""),"P5098")</f>
        <v>P5098</v>
      </c>
      <c r="G5825" s="1">
        <f>IFERROR(__xludf.DUMMYFUNCTION("""COMPUTED_VALUE"""),137.0)</f>
        <v>137</v>
      </c>
    </row>
    <row r="5826">
      <c r="A5826" s="1" t="str">
        <f t="shared" si="1"/>
        <v>EN P5649 397</v>
      </c>
      <c r="C5826" s="1" t="str">
        <f t="shared" si="2"/>
        <v>PT P5649</v>
      </c>
      <c r="E5826" s="1" t="str">
        <f>IFERROR(__xludf.DUMMYFUNCTION("SPLIT(A:A,"" "",TRUE,TRUE)"),"EN")</f>
        <v>EN</v>
      </c>
      <c r="F5826" s="1" t="str">
        <f>IFERROR(__xludf.DUMMYFUNCTION("""COMPUTED_VALUE"""),"P5649")</f>
        <v>P5649</v>
      </c>
      <c r="G5826" s="1">
        <f>IFERROR(__xludf.DUMMYFUNCTION("""COMPUTED_VALUE"""),397.0)</f>
        <v>397</v>
      </c>
    </row>
    <row r="5827">
      <c r="A5827" s="1" t="str">
        <f t="shared" si="1"/>
        <v>EN P4118 337</v>
      </c>
      <c r="C5827" s="1" t="str">
        <f t="shared" si="2"/>
        <v>PT P4118</v>
      </c>
      <c r="E5827" s="1" t="str">
        <f>IFERROR(__xludf.DUMMYFUNCTION("SPLIT(A:A,"" "",TRUE,TRUE)"),"EN")</f>
        <v>EN</v>
      </c>
      <c r="F5827" s="1" t="str">
        <f>IFERROR(__xludf.DUMMYFUNCTION("""COMPUTED_VALUE"""),"P4118")</f>
        <v>P4118</v>
      </c>
      <c r="G5827" s="1">
        <f>IFERROR(__xludf.DUMMYFUNCTION("""COMPUTED_VALUE"""),337.0)</f>
        <v>337</v>
      </c>
    </row>
    <row r="5828">
      <c r="A5828" s="1" t="str">
        <f t="shared" si="1"/>
        <v>EN P183 308</v>
      </c>
      <c r="C5828" s="1" t="str">
        <f t="shared" si="2"/>
        <v>PT P183</v>
      </c>
      <c r="E5828" s="1" t="str">
        <f>IFERROR(__xludf.DUMMYFUNCTION("SPLIT(A:A,"" "",TRUE,TRUE)"),"EN")</f>
        <v>EN</v>
      </c>
      <c r="F5828" s="1" t="str">
        <f>IFERROR(__xludf.DUMMYFUNCTION("""COMPUTED_VALUE"""),"P183")</f>
        <v>P183</v>
      </c>
      <c r="G5828" s="1">
        <f>IFERROR(__xludf.DUMMYFUNCTION("""COMPUTED_VALUE"""),308.0)</f>
        <v>308</v>
      </c>
    </row>
    <row r="5829">
      <c r="A5829" s="1" t="str">
        <f t="shared" si="1"/>
        <v>EN P1610 373</v>
      </c>
      <c r="C5829" s="1" t="str">
        <f t="shared" si="2"/>
        <v>PT P1610</v>
      </c>
      <c r="E5829" s="1" t="str">
        <f>IFERROR(__xludf.DUMMYFUNCTION("SPLIT(A:A,"" "",TRUE,TRUE)"),"EN")</f>
        <v>EN</v>
      </c>
      <c r="F5829" s="1" t="str">
        <f>IFERROR(__xludf.DUMMYFUNCTION("""COMPUTED_VALUE"""),"P1610")</f>
        <v>P1610</v>
      </c>
      <c r="G5829" s="1">
        <f>IFERROR(__xludf.DUMMYFUNCTION("""COMPUTED_VALUE"""),373.0)</f>
        <v>373</v>
      </c>
    </row>
    <row r="5830">
      <c r="A5830" s="1" t="str">
        <f t="shared" si="1"/>
        <v>EN P3219 73</v>
      </c>
      <c r="C5830" s="1" t="str">
        <f t="shared" si="2"/>
        <v>PT P3219</v>
      </c>
      <c r="E5830" s="1" t="str">
        <f>IFERROR(__xludf.DUMMYFUNCTION("SPLIT(A:A,"" "",TRUE,TRUE)"),"EN")</f>
        <v>EN</v>
      </c>
      <c r="F5830" s="1" t="str">
        <f>IFERROR(__xludf.DUMMYFUNCTION("""COMPUTED_VALUE"""),"P3219")</f>
        <v>P3219</v>
      </c>
      <c r="G5830" s="1">
        <f>IFERROR(__xludf.DUMMYFUNCTION("""COMPUTED_VALUE"""),73.0)</f>
        <v>73</v>
      </c>
    </row>
    <row r="5831">
      <c r="A5831" s="1" t="str">
        <f t="shared" si="1"/>
        <v>EN P2628 115</v>
      </c>
      <c r="C5831" s="1" t="str">
        <f t="shared" si="2"/>
        <v>PT P2628</v>
      </c>
      <c r="E5831" s="1" t="str">
        <f>IFERROR(__xludf.DUMMYFUNCTION("SPLIT(A:A,"" "",TRUE,TRUE)"),"EN")</f>
        <v>EN</v>
      </c>
      <c r="F5831" s="1" t="str">
        <f>IFERROR(__xludf.DUMMYFUNCTION("""COMPUTED_VALUE"""),"P2628")</f>
        <v>P2628</v>
      </c>
      <c r="G5831" s="1">
        <f>IFERROR(__xludf.DUMMYFUNCTION("""COMPUTED_VALUE"""),115.0)</f>
        <v>115</v>
      </c>
    </row>
    <row r="5832">
      <c r="A5832" s="1" t="str">
        <f t="shared" si="1"/>
        <v>EN P363 129</v>
      </c>
      <c r="C5832" s="1" t="str">
        <f t="shared" si="2"/>
        <v>PT P363</v>
      </c>
      <c r="E5832" s="1" t="str">
        <f>IFERROR(__xludf.DUMMYFUNCTION("SPLIT(A:A,"" "",TRUE,TRUE)"),"EN")</f>
        <v>EN</v>
      </c>
      <c r="F5832" s="1" t="str">
        <f>IFERROR(__xludf.DUMMYFUNCTION("""COMPUTED_VALUE"""),"P363")</f>
        <v>P363</v>
      </c>
      <c r="G5832" s="1">
        <f>IFERROR(__xludf.DUMMYFUNCTION("""COMPUTED_VALUE"""),129.0)</f>
        <v>129</v>
      </c>
    </row>
    <row r="5833">
      <c r="A5833" s="1" t="str">
        <f t="shared" si="1"/>
        <v>EN P3501 214</v>
      </c>
      <c r="C5833" s="1" t="str">
        <f t="shared" si="2"/>
        <v>PT P3501</v>
      </c>
      <c r="E5833" s="1" t="str">
        <f>IFERROR(__xludf.DUMMYFUNCTION("SPLIT(A:A,"" "",TRUE,TRUE)"),"EN")</f>
        <v>EN</v>
      </c>
      <c r="F5833" s="1" t="str">
        <f>IFERROR(__xludf.DUMMYFUNCTION("""COMPUTED_VALUE"""),"P3501")</f>
        <v>P3501</v>
      </c>
      <c r="G5833" s="1">
        <f>IFERROR(__xludf.DUMMYFUNCTION("""COMPUTED_VALUE"""),214.0)</f>
        <v>214</v>
      </c>
    </row>
    <row r="5834">
      <c r="A5834" s="1" t="str">
        <f t="shared" si="1"/>
        <v>EN P4136 228</v>
      </c>
      <c r="C5834" s="1" t="str">
        <f t="shared" si="2"/>
        <v>PT P4136</v>
      </c>
      <c r="E5834" s="1" t="str">
        <f>IFERROR(__xludf.DUMMYFUNCTION("SPLIT(A:A,"" "",TRUE,TRUE)"),"EN")</f>
        <v>EN</v>
      </c>
      <c r="F5834" s="1" t="str">
        <f>IFERROR(__xludf.DUMMYFUNCTION("""COMPUTED_VALUE"""),"P4136")</f>
        <v>P4136</v>
      </c>
      <c r="G5834" s="1">
        <f>IFERROR(__xludf.DUMMYFUNCTION("""COMPUTED_VALUE"""),228.0)</f>
        <v>228</v>
      </c>
    </row>
    <row r="5835">
      <c r="A5835" s="1" t="str">
        <f t="shared" si="1"/>
        <v>EN P1025 392</v>
      </c>
      <c r="C5835" s="1" t="str">
        <f t="shared" si="2"/>
        <v>PT P1025</v>
      </c>
      <c r="E5835" s="1" t="str">
        <f>IFERROR(__xludf.DUMMYFUNCTION("SPLIT(A:A,"" "",TRUE,TRUE)"),"EN")</f>
        <v>EN</v>
      </c>
      <c r="F5835" s="1" t="str">
        <f>IFERROR(__xludf.DUMMYFUNCTION("""COMPUTED_VALUE"""),"P1025")</f>
        <v>P1025</v>
      </c>
      <c r="G5835" s="1">
        <f>IFERROR(__xludf.DUMMYFUNCTION("""COMPUTED_VALUE"""),392.0)</f>
        <v>392</v>
      </c>
    </row>
    <row r="5836">
      <c r="A5836" s="1" t="str">
        <f t="shared" si="1"/>
        <v>EN P5984 9</v>
      </c>
      <c r="C5836" s="1" t="str">
        <f t="shared" si="2"/>
        <v>PT P5984</v>
      </c>
      <c r="E5836" s="1" t="str">
        <f>IFERROR(__xludf.DUMMYFUNCTION("SPLIT(A:A,"" "",TRUE,TRUE)"),"EN")</f>
        <v>EN</v>
      </c>
      <c r="F5836" s="1" t="str">
        <f>IFERROR(__xludf.DUMMYFUNCTION("""COMPUTED_VALUE"""),"P5984")</f>
        <v>P5984</v>
      </c>
      <c r="G5836" s="1">
        <f>IFERROR(__xludf.DUMMYFUNCTION("""COMPUTED_VALUE"""),9.0)</f>
        <v>9</v>
      </c>
    </row>
    <row r="5837">
      <c r="A5837" s="1" t="str">
        <f t="shared" si="1"/>
        <v>EN P179 74</v>
      </c>
      <c r="C5837" s="1" t="str">
        <f t="shared" si="2"/>
        <v>PT P179</v>
      </c>
      <c r="E5837" s="1" t="str">
        <f>IFERROR(__xludf.DUMMYFUNCTION("SPLIT(A:A,"" "",TRUE,TRUE)"),"EN")</f>
        <v>EN</v>
      </c>
      <c r="F5837" s="1" t="str">
        <f>IFERROR(__xludf.DUMMYFUNCTION("""COMPUTED_VALUE"""),"P179")</f>
        <v>P179</v>
      </c>
      <c r="G5837" s="1">
        <f>IFERROR(__xludf.DUMMYFUNCTION("""COMPUTED_VALUE"""),74.0)</f>
        <v>74</v>
      </c>
    </row>
    <row r="5838">
      <c r="A5838" s="1" t="str">
        <f t="shared" si="1"/>
        <v>EN P5199 135</v>
      </c>
      <c r="C5838" s="1" t="str">
        <f t="shared" si="2"/>
        <v>PT P5199</v>
      </c>
      <c r="E5838" s="1" t="str">
        <f>IFERROR(__xludf.DUMMYFUNCTION("SPLIT(A:A,"" "",TRUE,TRUE)"),"EN")</f>
        <v>EN</v>
      </c>
      <c r="F5838" s="1" t="str">
        <f>IFERROR(__xludf.DUMMYFUNCTION("""COMPUTED_VALUE"""),"P5199")</f>
        <v>P5199</v>
      </c>
      <c r="G5838" s="1">
        <f>IFERROR(__xludf.DUMMYFUNCTION("""COMPUTED_VALUE"""),135.0)</f>
        <v>135</v>
      </c>
    </row>
    <row r="5839">
      <c r="A5839" s="1" t="str">
        <f t="shared" si="1"/>
        <v>EN P3600 330</v>
      </c>
      <c r="C5839" s="1" t="str">
        <f t="shared" si="2"/>
        <v>PT P3600</v>
      </c>
      <c r="E5839" s="1" t="str">
        <f>IFERROR(__xludf.DUMMYFUNCTION("SPLIT(A:A,"" "",TRUE,TRUE)"),"EN")</f>
        <v>EN</v>
      </c>
      <c r="F5839" s="1" t="str">
        <f>IFERROR(__xludf.DUMMYFUNCTION("""COMPUTED_VALUE"""),"P3600")</f>
        <v>P3600</v>
      </c>
      <c r="G5839" s="1">
        <f>IFERROR(__xludf.DUMMYFUNCTION("""COMPUTED_VALUE"""),330.0)</f>
        <v>330</v>
      </c>
    </row>
    <row r="5840">
      <c r="A5840" s="1" t="str">
        <f t="shared" si="1"/>
        <v>EN P4070 219</v>
      </c>
      <c r="C5840" s="1" t="str">
        <f t="shared" si="2"/>
        <v>PT P4070</v>
      </c>
      <c r="E5840" s="1" t="str">
        <f>IFERROR(__xludf.DUMMYFUNCTION("SPLIT(A:A,"" "",TRUE,TRUE)"),"EN")</f>
        <v>EN</v>
      </c>
      <c r="F5840" s="1" t="str">
        <f>IFERROR(__xludf.DUMMYFUNCTION("""COMPUTED_VALUE"""),"P4070")</f>
        <v>P4070</v>
      </c>
      <c r="G5840" s="1">
        <f>IFERROR(__xludf.DUMMYFUNCTION("""COMPUTED_VALUE"""),219.0)</f>
        <v>219</v>
      </c>
    </row>
    <row r="5841">
      <c r="A5841" s="1" t="str">
        <f t="shared" si="1"/>
        <v>EN P2903 71</v>
      </c>
      <c r="C5841" s="1" t="str">
        <f t="shared" si="2"/>
        <v>PT P2903</v>
      </c>
      <c r="E5841" s="1" t="str">
        <f>IFERROR(__xludf.DUMMYFUNCTION("SPLIT(A:A,"" "",TRUE,TRUE)"),"EN")</f>
        <v>EN</v>
      </c>
      <c r="F5841" s="1" t="str">
        <f>IFERROR(__xludf.DUMMYFUNCTION("""COMPUTED_VALUE"""),"P2903")</f>
        <v>P2903</v>
      </c>
      <c r="G5841" s="1">
        <f>IFERROR(__xludf.DUMMYFUNCTION("""COMPUTED_VALUE"""),71.0)</f>
        <v>71</v>
      </c>
    </row>
    <row r="5842">
      <c r="A5842" s="1" t="str">
        <f t="shared" si="1"/>
        <v>EN P3531 312</v>
      </c>
      <c r="C5842" s="1" t="str">
        <f t="shared" si="2"/>
        <v>PT P3531</v>
      </c>
      <c r="E5842" s="1" t="str">
        <f>IFERROR(__xludf.DUMMYFUNCTION("SPLIT(A:A,"" "",TRUE,TRUE)"),"EN")</f>
        <v>EN</v>
      </c>
      <c r="F5842" s="1" t="str">
        <f>IFERROR(__xludf.DUMMYFUNCTION("""COMPUTED_VALUE"""),"P3531")</f>
        <v>P3531</v>
      </c>
      <c r="G5842" s="1">
        <f>IFERROR(__xludf.DUMMYFUNCTION("""COMPUTED_VALUE"""),312.0)</f>
        <v>312</v>
      </c>
    </row>
    <row r="5843">
      <c r="A5843" s="1" t="str">
        <f t="shared" si="1"/>
        <v>EN P460 247</v>
      </c>
      <c r="C5843" s="1" t="str">
        <f t="shared" si="2"/>
        <v>PT P460</v>
      </c>
      <c r="E5843" s="1" t="str">
        <f>IFERROR(__xludf.DUMMYFUNCTION("SPLIT(A:A,"" "",TRUE,TRUE)"),"EN")</f>
        <v>EN</v>
      </c>
      <c r="F5843" s="1" t="str">
        <f>IFERROR(__xludf.DUMMYFUNCTION("""COMPUTED_VALUE"""),"P460")</f>
        <v>P460</v>
      </c>
      <c r="G5843" s="1">
        <f>IFERROR(__xludf.DUMMYFUNCTION("""COMPUTED_VALUE"""),247.0)</f>
        <v>247</v>
      </c>
    </row>
    <row r="5844">
      <c r="A5844" s="1" t="str">
        <f t="shared" si="1"/>
        <v>EN P3201 288</v>
      </c>
      <c r="C5844" s="1" t="str">
        <f t="shared" si="2"/>
        <v>PT P3201</v>
      </c>
      <c r="E5844" s="1" t="str">
        <f>IFERROR(__xludf.DUMMYFUNCTION("SPLIT(A:A,"" "",TRUE,TRUE)"),"EN")</f>
        <v>EN</v>
      </c>
      <c r="F5844" s="1" t="str">
        <f>IFERROR(__xludf.DUMMYFUNCTION("""COMPUTED_VALUE"""),"P3201")</f>
        <v>P3201</v>
      </c>
      <c r="G5844" s="1">
        <f>IFERROR(__xludf.DUMMYFUNCTION("""COMPUTED_VALUE"""),288.0)</f>
        <v>288</v>
      </c>
    </row>
    <row r="5845">
      <c r="A5845" s="1" t="str">
        <f t="shared" si="1"/>
        <v>EN P4502 223</v>
      </c>
      <c r="C5845" s="1" t="str">
        <f t="shared" si="2"/>
        <v>PT P4502</v>
      </c>
      <c r="E5845" s="1" t="str">
        <f>IFERROR(__xludf.DUMMYFUNCTION("SPLIT(A:A,"" "",TRUE,TRUE)"),"EN")</f>
        <v>EN</v>
      </c>
      <c r="F5845" s="1" t="str">
        <f>IFERROR(__xludf.DUMMYFUNCTION("""COMPUTED_VALUE"""),"P4502")</f>
        <v>P4502</v>
      </c>
      <c r="G5845" s="1">
        <f>IFERROR(__xludf.DUMMYFUNCTION("""COMPUTED_VALUE"""),223.0)</f>
        <v>223</v>
      </c>
    </row>
    <row r="5846">
      <c r="A5846" s="1" t="str">
        <f t="shared" si="1"/>
        <v>EN P2042 32</v>
      </c>
      <c r="C5846" s="1" t="str">
        <f t="shared" si="2"/>
        <v>PT P2042</v>
      </c>
      <c r="E5846" s="1" t="str">
        <f>IFERROR(__xludf.DUMMYFUNCTION("SPLIT(A:A,"" "",TRUE,TRUE)"),"EN")</f>
        <v>EN</v>
      </c>
      <c r="F5846" s="1" t="str">
        <f>IFERROR(__xludf.DUMMYFUNCTION("""COMPUTED_VALUE"""),"P2042")</f>
        <v>P2042</v>
      </c>
      <c r="G5846" s="1">
        <f>IFERROR(__xludf.DUMMYFUNCTION("""COMPUTED_VALUE"""),32.0)</f>
        <v>32</v>
      </c>
    </row>
    <row r="5847">
      <c r="A5847" s="1" t="str">
        <f t="shared" si="1"/>
        <v>EN P284 125</v>
      </c>
      <c r="C5847" s="1" t="str">
        <f t="shared" si="2"/>
        <v>PT P284</v>
      </c>
      <c r="E5847" s="1" t="str">
        <f>IFERROR(__xludf.DUMMYFUNCTION("SPLIT(A:A,"" "",TRUE,TRUE)"),"EN")</f>
        <v>EN</v>
      </c>
      <c r="F5847" s="1" t="str">
        <f>IFERROR(__xludf.DUMMYFUNCTION("""COMPUTED_VALUE"""),"P284")</f>
        <v>P284</v>
      </c>
      <c r="G5847" s="1">
        <f>IFERROR(__xludf.DUMMYFUNCTION("""COMPUTED_VALUE"""),125.0)</f>
        <v>125</v>
      </c>
    </row>
    <row r="5848">
      <c r="A5848" s="1" t="str">
        <f t="shared" si="1"/>
        <v>EN P4851 124</v>
      </c>
      <c r="C5848" s="1" t="str">
        <f t="shared" si="2"/>
        <v>PT P4851</v>
      </c>
      <c r="E5848" s="1" t="str">
        <f>IFERROR(__xludf.DUMMYFUNCTION("SPLIT(A:A,"" "",TRUE,TRUE)"),"EN")</f>
        <v>EN</v>
      </c>
      <c r="F5848" s="1" t="str">
        <f>IFERROR(__xludf.DUMMYFUNCTION("""COMPUTED_VALUE"""),"P4851")</f>
        <v>P4851</v>
      </c>
      <c r="G5848" s="1">
        <f>IFERROR(__xludf.DUMMYFUNCTION("""COMPUTED_VALUE"""),124.0)</f>
        <v>124</v>
      </c>
    </row>
    <row r="5849">
      <c r="A5849" s="1" t="str">
        <f t="shared" si="1"/>
        <v>EN P3676 193</v>
      </c>
      <c r="C5849" s="1" t="str">
        <f t="shared" si="2"/>
        <v>PT P3676</v>
      </c>
      <c r="E5849" s="1" t="str">
        <f>IFERROR(__xludf.DUMMYFUNCTION("SPLIT(A:A,"" "",TRUE,TRUE)"),"EN")</f>
        <v>EN</v>
      </c>
      <c r="F5849" s="1" t="str">
        <f>IFERROR(__xludf.DUMMYFUNCTION("""COMPUTED_VALUE"""),"P3676")</f>
        <v>P3676</v>
      </c>
      <c r="G5849" s="1">
        <f>IFERROR(__xludf.DUMMYFUNCTION("""COMPUTED_VALUE"""),193.0)</f>
        <v>193</v>
      </c>
    </row>
    <row r="5850">
      <c r="A5850" s="1" t="str">
        <f t="shared" si="1"/>
        <v>EN P5497 96</v>
      </c>
      <c r="C5850" s="1" t="str">
        <f t="shared" si="2"/>
        <v>PT P5497</v>
      </c>
      <c r="E5850" s="1" t="str">
        <f>IFERROR(__xludf.DUMMYFUNCTION("SPLIT(A:A,"" "",TRUE,TRUE)"),"EN")</f>
        <v>EN</v>
      </c>
      <c r="F5850" s="1" t="str">
        <f>IFERROR(__xludf.DUMMYFUNCTION("""COMPUTED_VALUE"""),"P5497")</f>
        <v>P5497</v>
      </c>
      <c r="G5850" s="1">
        <f>IFERROR(__xludf.DUMMYFUNCTION("""COMPUTED_VALUE"""),96.0)</f>
        <v>96</v>
      </c>
    </row>
    <row r="5851">
      <c r="A5851" s="1" t="str">
        <f t="shared" si="1"/>
        <v>EN P835 235</v>
      </c>
      <c r="C5851" s="1" t="str">
        <f t="shared" si="2"/>
        <v>PT P835</v>
      </c>
      <c r="E5851" s="1" t="str">
        <f>IFERROR(__xludf.DUMMYFUNCTION("SPLIT(A:A,"" "",TRUE,TRUE)"),"EN")</f>
        <v>EN</v>
      </c>
      <c r="F5851" s="1" t="str">
        <f>IFERROR(__xludf.DUMMYFUNCTION("""COMPUTED_VALUE"""),"P835")</f>
        <v>P835</v>
      </c>
      <c r="G5851" s="1">
        <f>IFERROR(__xludf.DUMMYFUNCTION("""COMPUTED_VALUE"""),235.0)</f>
        <v>235</v>
      </c>
    </row>
    <row r="5852">
      <c r="A5852" s="1" t="str">
        <f t="shared" si="1"/>
        <v>EN P2209 175</v>
      </c>
      <c r="C5852" s="1" t="str">
        <f t="shared" si="2"/>
        <v>PT P2209</v>
      </c>
      <c r="E5852" s="1" t="str">
        <f>IFERROR(__xludf.DUMMYFUNCTION("SPLIT(A:A,"" "",TRUE,TRUE)"),"EN")</f>
        <v>EN</v>
      </c>
      <c r="F5852" s="1" t="str">
        <f>IFERROR(__xludf.DUMMYFUNCTION("""COMPUTED_VALUE"""),"P2209")</f>
        <v>P2209</v>
      </c>
      <c r="G5852" s="1">
        <f>IFERROR(__xludf.DUMMYFUNCTION("""COMPUTED_VALUE"""),175.0)</f>
        <v>175</v>
      </c>
    </row>
    <row r="5853">
      <c r="A5853" s="1" t="str">
        <f t="shared" si="1"/>
        <v>EN P2566 338</v>
      </c>
      <c r="C5853" s="1" t="str">
        <f t="shared" si="2"/>
        <v>PT P2566</v>
      </c>
      <c r="E5853" s="1" t="str">
        <f>IFERROR(__xludf.DUMMYFUNCTION("SPLIT(A:A,"" "",TRUE,TRUE)"),"EN")</f>
        <v>EN</v>
      </c>
      <c r="F5853" s="1" t="str">
        <f>IFERROR(__xludf.DUMMYFUNCTION("""COMPUTED_VALUE"""),"P2566")</f>
        <v>P2566</v>
      </c>
      <c r="G5853" s="1">
        <f>IFERROR(__xludf.DUMMYFUNCTION("""COMPUTED_VALUE"""),338.0)</f>
        <v>338</v>
      </c>
    </row>
    <row r="5854">
      <c r="A5854" s="1" t="str">
        <f t="shared" si="1"/>
        <v>EN P3276 228</v>
      </c>
      <c r="C5854" s="1" t="str">
        <f t="shared" si="2"/>
        <v>PT P3276</v>
      </c>
      <c r="E5854" s="1" t="str">
        <f>IFERROR(__xludf.DUMMYFUNCTION("SPLIT(A:A,"" "",TRUE,TRUE)"),"EN")</f>
        <v>EN</v>
      </c>
      <c r="F5854" s="1" t="str">
        <f>IFERROR(__xludf.DUMMYFUNCTION("""COMPUTED_VALUE"""),"P3276")</f>
        <v>P3276</v>
      </c>
      <c r="G5854" s="1">
        <f>IFERROR(__xludf.DUMMYFUNCTION("""COMPUTED_VALUE"""),228.0)</f>
        <v>228</v>
      </c>
    </row>
    <row r="5855">
      <c r="A5855" s="1" t="str">
        <f t="shared" si="1"/>
        <v>EN P4658 73</v>
      </c>
      <c r="C5855" s="1" t="str">
        <f t="shared" si="2"/>
        <v>PT P4658</v>
      </c>
      <c r="E5855" s="1" t="str">
        <f>IFERROR(__xludf.DUMMYFUNCTION("SPLIT(A:A,"" "",TRUE,TRUE)"),"EN")</f>
        <v>EN</v>
      </c>
      <c r="F5855" s="1" t="str">
        <f>IFERROR(__xludf.DUMMYFUNCTION("""COMPUTED_VALUE"""),"P4658")</f>
        <v>P4658</v>
      </c>
      <c r="G5855" s="1">
        <f>IFERROR(__xludf.DUMMYFUNCTION("""COMPUTED_VALUE"""),73.0)</f>
        <v>73</v>
      </c>
    </row>
    <row r="5856">
      <c r="A5856" s="1" t="str">
        <f t="shared" si="1"/>
        <v>EN P3278 45</v>
      </c>
      <c r="C5856" s="1" t="str">
        <f t="shared" si="2"/>
        <v>PT P3278</v>
      </c>
      <c r="E5856" s="1" t="str">
        <f>IFERROR(__xludf.DUMMYFUNCTION("SPLIT(A:A,"" "",TRUE,TRUE)"),"EN")</f>
        <v>EN</v>
      </c>
      <c r="F5856" s="1" t="str">
        <f>IFERROR(__xludf.DUMMYFUNCTION("""COMPUTED_VALUE"""),"P3278")</f>
        <v>P3278</v>
      </c>
      <c r="G5856" s="1">
        <f>IFERROR(__xludf.DUMMYFUNCTION("""COMPUTED_VALUE"""),45.0)</f>
        <v>45</v>
      </c>
    </row>
    <row r="5857">
      <c r="A5857" s="1" t="str">
        <f t="shared" si="1"/>
        <v>EN P1828 316</v>
      </c>
      <c r="C5857" s="1" t="str">
        <f t="shared" si="2"/>
        <v>PT P1828</v>
      </c>
      <c r="E5857" s="1" t="str">
        <f>IFERROR(__xludf.DUMMYFUNCTION("SPLIT(A:A,"" "",TRUE,TRUE)"),"EN")</f>
        <v>EN</v>
      </c>
      <c r="F5857" s="1" t="str">
        <f>IFERROR(__xludf.DUMMYFUNCTION("""COMPUTED_VALUE"""),"P1828")</f>
        <v>P1828</v>
      </c>
      <c r="G5857" s="1">
        <f>IFERROR(__xludf.DUMMYFUNCTION("""COMPUTED_VALUE"""),316.0)</f>
        <v>316</v>
      </c>
    </row>
    <row r="5858">
      <c r="A5858" s="1" t="str">
        <f t="shared" si="1"/>
        <v>EN P2416 196</v>
      </c>
      <c r="C5858" s="1" t="str">
        <f t="shared" si="2"/>
        <v>PT P2416</v>
      </c>
      <c r="E5858" s="1" t="str">
        <f>IFERROR(__xludf.DUMMYFUNCTION("SPLIT(A:A,"" "",TRUE,TRUE)"),"EN")</f>
        <v>EN</v>
      </c>
      <c r="F5858" s="1" t="str">
        <f>IFERROR(__xludf.DUMMYFUNCTION("""COMPUTED_VALUE"""),"P2416")</f>
        <v>P2416</v>
      </c>
      <c r="G5858" s="1">
        <f>IFERROR(__xludf.DUMMYFUNCTION("""COMPUTED_VALUE"""),196.0)</f>
        <v>196</v>
      </c>
    </row>
    <row r="5859">
      <c r="A5859" s="1" t="str">
        <f t="shared" si="1"/>
        <v>EN P2943 324</v>
      </c>
      <c r="C5859" s="1" t="str">
        <f t="shared" si="2"/>
        <v>PT P2943</v>
      </c>
      <c r="E5859" s="1" t="str">
        <f>IFERROR(__xludf.DUMMYFUNCTION("SPLIT(A:A,"" "",TRUE,TRUE)"),"EN")</f>
        <v>EN</v>
      </c>
      <c r="F5859" s="1" t="str">
        <f>IFERROR(__xludf.DUMMYFUNCTION("""COMPUTED_VALUE"""),"P2943")</f>
        <v>P2943</v>
      </c>
      <c r="G5859" s="1">
        <f>IFERROR(__xludf.DUMMYFUNCTION("""COMPUTED_VALUE"""),324.0)</f>
        <v>324</v>
      </c>
    </row>
    <row r="5860">
      <c r="A5860" s="1" t="str">
        <f t="shared" si="1"/>
        <v>EN P4629 293</v>
      </c>
      <c r="C5860" s="1" t="str">
        <f t="shared" si="2"/>
        <v>PT P4629</v>
      </c>
      <c r="E5860" s="1" t="str">
        <f>IFERROR(__xludf.DUMMYFUNCTION("SPLIT(A:A,"" "",TRUE,TRUE)"),"EN")</f>
        <v>EN</v>
      </c>
      <c r="F5860" s="1" t="str">
        <f>IFERROR(__xludf.DUMMYFUNCTION("""COMPUTED_VALUE"""),"P4629")</f>
        <v>P4629</v>
      </c>
      <c r="G5860" s="1">
        <f>IFERROR(__xludf.DUMMYFUNCTION("""COMPUTED_VALUE"""),293.0)</f>
        <v>293</v>
      </c>
    </row>
    <row r="5861">
      <c r="A5861" s="1" t="str">
        <f t="shared" si="1"/>
        <v>EN P903 3</v>
      </c>
      <c r="C5861" s="1" t="str">
        <f t="shared" si="2"/>
        <v>PT P903</v>
      </c>
      <c r="E5861" s="1" t="str">
        <f>IFERROR(__xludf.DUMMYFUNCTION("SPLIT(A:A,"" "",TRUE,TRUE)"),"EN")</f>
        <v>EN</v>
      </c>
      <c r="F5861" s="1" t="str">
        <f>IFERROR(__xludf.DUMMYFUNCTION("""COMPUTED_VALUE"""),"P903")</f>
        <v>P903</v>
      </c>
      <c r="G5861" s="1">
        <f>IFERROR(__xludf.DUMMYFUNCTION("""COMPUTED_VALUE"""),3.0)</f>
        <v>3</v>
      </c>
    </row>
    <row r="5862">
      <c r="A5862" s="1" t="str">
        <f t="shared" si="1"/>
        <v>EN P2021 209</v>
      </c>
      <c r="C5862" s="1" t="str">
        <f t="shared" si="2"/>
        <v>PT P2021</v>
      </c>
      <c r="E5862" s="1" t="str">
        <f>IFERROR(__xludf.DUMMYFUNCTION("SPLIT(A:A,"" "",TRUE,TRUE)"),"EN")</f>
        <v>EN</v>
      </c>
      <c r="F5862" s="1" t="str">
        <f>IFERROR(__xludf.DUMMYFUNCTION("""COMPUTED_VALUE"""),"P2021")</f>
        <v>P2021</v>
      </c>
      <c r="G5862" s="1">
        <f>IFERROR(__xludf.DUMMYFUNCTION("""COMPUTED_VALUE"""),209.0)</f>
        <v>209</v>
      </c>
    </row>
    <row r="5863">
      <c r="A5863" s="1" t="str">
        <f t="shared" si="1"/>
        <v>EN P2010 247</v>
      </c>
      <c r="C5863" s="1" t="str">
        <f t="shared" si="2"/>
        <v>PT P2010</v>
      </c>
      <c r="E5863" s="1" t="str">
        <f>IFERROR(__xludf.DUMMYFUNCTION("SPLIT(A:A,"" "",TRUE,TRUE)"),"EN")</f>
        <v>EN</v>
      </c>
      <c r="F5863" s="1" t="str">
        <f>IFERROR(__xludf.DUMMYFUNCTION("""COMPUTED_VALUE"""),"P2010")</f>
        <v>P2010</v>
      </c>
      <c r="G5863" s="1">
        <f>IFERROR(__xludf.DUMMYFUNCTION("""COMPUTED_VALUE"""),247.0)</f>
        <v>247</v>
      </c>
    </row>
    <row r="5864">
      <c r="A5864" s="1" t="str">
        <f t="shared" si="1"/>
        <v>EN P5611 259</v>
      </c>
      <c r="C5864" s="1" t="str">
        <f t="shared" si="2"/>
        <v>PT P5611</v>
      </c>
      <c r="E5864" s="1" t="str">
        <f>IFERROR(__xludf.DUMMYFUNCTION("SPLIT(A:A,"" "",TRUE,TRUE)"),"EN")</f>
        <v>EN</v>
      </c>
      <c r="F5864" s="1" t="str">
        <f>IFERROR(__xludf.DUMMYFUNCTION("""COMPUTED_VALUE"""),"P5611")</f>
        <v>P5611</v>
      </c>
      <c r="G5864" s="1">
        <f>IFERROR(__xludf.DUMMYFUNCTION("""COMPUTED_VALUE"""),259.0)</f>
        <v>259</v>
      </c>
    </row>
    <row r="5865">
      <c r="A5865" s="1" t="str">
        <f t="shared" si="1"/>
        <v>EN P703 368</v>
      </c>
      <c r="C5865" s="1" t="str">
        <f t="shared" si="2"/>
        <v>PT P703</v>
      </c>
      <c r="E5865" s="1" t="str">
        <f>IFERROR(__xludf.DUMMYFUNCTION("SPLIT(A:A,"" "",TRUE,TRUE)"),"EN")</f>
        <v>EN</v>
      </c>
      <c r="F5865" s="1" t="str">
        <f>IFERROR(__xludf.DUMMYFUNCTION("""COMPUTED_VALUE"""),"P703")</f>
        <v>P703</v>
      </c>
      <c r="G5865" s="1">
        <f>IFERROR(__xludf.DUMMYFUNCTION("""COMPUTED_VALUE"""),368.0)</f>
        <v>368</v>
      </c>
    </row>
    <row r="5866">
      <c r="A5866" s="1" t="str">
        <f t="shared" si="1"/>
        <v>EN P5617 279</v>
      </c>
      <c r="C5866" s="1" t="str">
        <f t="shared" si="2"/>
        <v>PT P5617</v>
      </c>
      <c r="E5866" s="1" t="str">
        <f>IFERROR(__xludf.DUMMYFUNCTION("SPLIT(A:A,"" "",TRUE,TRUE)"),"EN")</f>
        <v>EN</v>
      </c>
      <c r="F5866" s="1" t="str">
        <f>IFERROR(__xludf.DUMMYFUNCTION("""COMPUTED_VALUE"""),"P5617")</f>
        <v>P5617</v>
      </c>
      <c r="G5866" s="1">
        <f>IFERROR(__xludf.DUMMYFUNCTION("""COMPUTED_VALUE"""),279.0)</f>
        <v>279</v>
      </c>
    </row>
    <row r="5867">
      <c r="A5867" s="1" t="str">
        <f t="shared" si="1"/>
        <v>EN P376 177</v>
      </c>
      <c r="C5867" s="1" t="str">
        <f t="shared" si="2"/>
        <v>PT P376</v>
      </c>
      <c r="E5867" s="1" t="str">
        <f>IFERROR(__xludf.DUMMYFUNCTION("SPLIT(A:A,"" "",TRUE,TRUE)"),"EN")</f>
        <v>EN</v>
      </c>
      <c r="F5867" s="1" t="str">
        <f>IFERROR(__xludf.DUMMYFUNCTION("""COMPUTED_VALUE"""),"P376")</f>
        <v>P376</v>
      </c>
      <c r="G5867" s="1">
        <f>IFERROR(__xludf.DUMMYFUNCTION("""COMPUTED_VALUE"""),177.0)</f>
        <v>177</v>
      </c>
    </row>
    <row r="5868">
      <c r="A5868" s="1" t="str">
        <f t="shared" si="1"/>
        <v>EN P4375 8</v>
      </c>
      <c r="C5868" s="1" t="str">
        <f t="shared" si="2"/>
        <v>PT P4375</v>
      </c>
      <c r="E5868" s="1" t="str">
        <f>IFERROR(__xludf.DUMMYFUNCTION("SPLIT(A:A,"" "",TRUE,TRUE)"),"EN")</f>
        <v>EN</v>
      </c>
      <c r="F5868" s="1" t="str">
        <f>IFERROR(__xludf.DUMMYFUNCTION("""COMPUTED_VALUE"""),"P4375")</f>
        <v>P4375</v>
      </c>
      <c r="G5868" s="1">
        <f>IFERROR(__xludf.DUMMYFUNCTION("""COMPUTED_VALUE"""),8.0)</f>
        <v>8</v>
      </c>
    </row>
    <row r="5869">
      <c r="A5869" s="1" t="str">
        <f t="shared" si="1"/>
        <v>EN P1426 61</v>
      </c>
      <c r="C5869" s="1" t="str">
        <f t="shared" si="2"/>
        <v>PT P1426</v>
      </c>
      <c r="E5869" s="1" t="str">
        <f>IFERROR(__xludf.DUMMYFUNCTION("SPLIT(A:A,"" "",TRUE,TRUE)"),"EN")</f>
        <v>EN</v>
      </c>
      <c r="F5869" s="1" t="str">
        <f>IFERROR(__xludf.DUMMYFUNCTION("""COMPUTED_VALUE"""),"P1426")</f>
        <v>P1426</v>
      </c>
      <c r="G5869" s="1">
        <f>IFERROR(__xludf.DUMMYFUNCTION("""COMPUTED_VALUE"""),61.0)</f>
        <v>61</v>
      </c>
    </row>
    <row r="5870">
      <c r="A5870" s="1" t="str">
        <f t="shared" si="1"/>
        <v>EN P1547 328</v>
      </c>
      <c r="C5870" s="1" t="str">
        <f t="shared" si="2"/>
        <v>PT P1547</v>
      </c>
      <c r="E5870" s="1" t="str">
        <f>IFERROR(__xludf.DUMMYFUNCTION("SPLIT(A:A,"" "",TRUE,TRUE)"),"EN")</f>
        <v>EN</v>
      </c>
      <c r="F5870" s="1" t="str">
        <f>IFERROR(__xludf.DUMMYFUNCTION("""COMPUTED_VALUE"""),"P1547")</f>
        <v>P1547</v>
      </c>
      <c r="G5870" s="1">
        <f>IFERROR(__xludf.DUMMYFUNCTION("""COMPUTED_VALUE"""),328.0)</f>
        <v>328</v>
      </c>
    </row>
    <row r="5871">
      <c r="A5871" s="1" t="str">
        <f t="shared" si="1"/>
        <v>EN P5868 161</v>
      </c>
      <c r="C5871" s="1" t="str">
        <f t="shared" si="2"/>
        <v>PT P5868</v>
      </c>
      <c r="E5871" s="1" t="str">
        <f>IFERROR(__xludf.DUMMYFUNCTION("SPLIT(A:A,"" "",TRUE,TRUE)"),"EN")</f>
        <v>EN</v>
      </c>
      <c r="F5871" s="1" t="str">
        <f>IFERROR(__xludf.DUMMYFUNCTION("""COMPUTED_VALUE"""),"P5868")</f>
        <v>P5868</v>
      </c>
      <c r="G5871" s="1">
        <f>IFERROR(__xludf.DUMMYFUNCTION("""COMPUTED_VALUE"""),161.0)</f>
        <v>161</v>
      </c>
    </row>
    <row r="5872">
      <c r="A5872" s="1" t="str">
        <f t="shared" si="1"/>
        <v>EN P2540 258</v>
      </c>
      <c r="C5872" s="1" t="str">
        <f t="shared" si="2"/>
        <v>PT P2540</v>
      </c>
      <c r="E5872" s="1" t="str">
        <f>IFERROR(__xludf.DUMMYFUNCTION("SPLIT(A:A,"" "",TRUE,TRUE)"),"EN")</f>
        <v>EN</v>
      </c>
      <c r="F5872" s="1" t="str">
        <f>IFERROR(__xludf.DUMMYFUNCTION("""COMPUTED_VALUE"""),"P2540")</f>
        <v>P2540</v>
      </c>
      <c r="G5872" s="1">
        <f>IFERROR(__xludf.DUMMYFUNCTION("""COMPUTED_VALUE"""),258.0)</f>
        <v>258</v>
      </c>
    </row>
    <row r="5873">
      <c r="A5873" s="1" t="str">
        <f t="shared" si="1"/>
        <v>EN P1702 363</v>
      </c>
      <c r="C5873" s="1" t="str">
        <f t="shared" si="2"/>
        <v>PT P1702</v>
      </c>
      <c r="E5873" s="1" t="str">
        <f>IFERROR(__xludf.DUMMYFUNCTION("SPLIT(A:A,"" "",TRUE,TRUE)"),"EN")</f>
        <v>EN</v>
      </c>
      <c r="F5873" s="1" t="str">
        <f>IFERROR(__xludf.DUMMYFUNCTION("""COMPUTED_VALUE"""),"P1702")</f>
        <v>P1702</v>
      </c>
      <c r="G5873" s="1">
        <f>IFERROR(__xludf.DUMMYFUNCTION("""COMPUTED_VALUE"""),363.0)</f>
        <v>363</v>
      </c>
    </row>
    <row r="5874">
      <c r="A5874" s="1" t="str">
        <f t="shared" si="1"/>
        <v>EN P4995 106</v>
      </c>
      <c r="C5874" s="1" t="str">
        <f t="shared" si="2"/>
        <v>PT P4995</v>
      </c>
      <c r="E5874" s="1" t="str">
        <f>IFERROR(__xludf.DUMMYFUNCTION("SPLIT(A:A,"" "",TRUE,TRUE)"),"EN")</f>
        <v>EN</v>
      </c>
      <c r="F5874" s="1" t="str">
        <f>IFERROR(__xludf.DUMMYFUNCTION("""COMPUTED_VALUE"""),"P4995")</f>
        <v>P4995</v>
      </c>
      <c r="G5874" s="1">
        <f>IFERROR(__xludf.DUMMYFUNCTION("""COMPUTED_VALUE"""),106.0)</f>
        <v>106</v>
      </c>
    </row>
    <row r="5875">
      <c r="A5875" s="1" t="str">
        <f t="shared" si="1"/>
        <v>EN P3732 209</v>
      </c>
      <c r="C5875" s="1" t="str">
        <f t="shared" si="2"/>
        <v>PT P3732</v>
      </c>
      <c r="E5875" s="1" t="str">
        <f>IFERROR(__xludf.DUMMYFUNCTION("SPLIT(A:A,"" "",TRUE,TRUE)"),"EN")</f>
        <v>EN</v>
      </c>
      <c r="F5875" s="1" t="str">
        <f>IFERROR(__xludf.DUMMYFUNCTION("""COMPUTED_VALUE"""),"P3732")</f>
        <v>P3732</v>
      </c>
      <c r="G5875" s="1">
        <f>IFERROR(__xludf.DUMMYFUNCTION("""COMPUTED_VALUE"""),209.0)</f>
        <v>209</v>
      </c>
    </row>
    <row r="5876">
      <c r="A5876" s="1" t="str">
        <f t="shared" si="1"/>
        <v>EN P4840 195</v>
      </c>
      <c r="C5876" s="1" t="str">
        <f t="shared" si="2"/>
        <v>PT P4840</v>
      </c>
      <c r="E5876" s="1" t="str">
        <f>IFERROR(__xludf.DUMMYFUNCTION("SPLIT(A:A,"" "",TRUE,TRUE)"),"EN")</f>
        <v>EN</v>
      </c>
      <c r="F5876" s="1" t="str">
        <f>IFERROR(__xludf.DUMMYFUNCTION("""COMPUTED_VALUE"""),"P4840")</f>
        <v>P4840</v>
      </c>
      <c r="G5876" s="1">
        <f>IFERROR(__xludf.DUMMYFUNCTION("""COMPUTED_VALUE"""),195.0)</f>
        <v>195</v>
      </c>
    </row>
    <row r="5877">
      <c r="A5877" s="1" t="str">
        <f t="shared" si="1"/>
        <v>EN P790 49</v>
      </c>
      <c r="C5877" s="1" t="str">
        <f t="shared" si="2"/>
        <v>PT P790</v>
      </c>
      <c r="E5877" s="1" t="str">
        <f>IFERROR(__xludf.DUMMYFUNCTION("SPLIT(A:A,"" "",TRUE,TRUE)"),"EN")</f>
        <v>EN</v>
      </c>
      <c r="F5877" s="1" t="str">
        <f>IFERROR(__xludf.DUMMYFUNCTION("""COMPUTED_VALUE"""),"P790")</f>
        <v>P790</v>
      </c>
      <c r="G5877" s="1">
        <f>IFERROR(__xludf.DUMMYFUNCTION("""COMPUTED_VALUE"""),49.0)</f>
        <v>49</v>
      </c>
    </row>
    <row r="5878">
      <c r="A5878" s="1" t="str">
        <f t="shared" si="1"/>
        <v>EN P4713 105</v>
      </c>
      <c r="C5878" s="1" t="str">
        <f t="shared" si="2"/>
        <v>PT P4713</v>
      </c>
      <c r="E5878" s="1" t="str">
        <f>IFERROR(__xludf.DUMMYFUNCTION("SPLIT(A:A,"" "",TRUE,TRUE)"),"EN")</f>
        <v>EN</v>
      </c>
      <c r="F5878" s="1" t="str">
        <f>IFERROR(__xludf.DUMMYFUNCTION("""COMPUTED_VALUE"""),"P4713")</f>
        <v>P4713</v>
      </c>
      <c r="G5878" s="1">
        <f>IFERROR(__xludf.DUMMYFUNCTION("""COMPUTED_VALUE"""),105.0)</f>
        <v>105</v>
      </c>
    </row>
    <row r="5879">
      <c r="A5879" s="1" t="str">
        <f t="shared" si="1"/>
        <v>EN P4216 187</v>
      </c>
      <c r="C5879" s="1" t="str">
        <f t="shared" si="2"/>
        <v>PT P4216</v>
      </c>
      <c r="E5879" s="1" t="str">
        <f>IFERROR(__xludf.DUMMYFUNCTION("SPLIT(A:A,"" "",TRUE,TRUE)"),"EN")</f>
        <v>EN</v>
      </c>
      <c r="F5879" s="1" t="str">
        <f>IFERROR(__xludf.DUMMYFUNCTION("""COMPUTED_VALUE"""),"P4216")</f>
        <v>P4216</v>
      </c>
      <c r="G5879" s="1">
        <f>IFERROR(__xludf.DUMMYFUNCTION("""COMPUTED_VALUE"""),187.0)</f>
        <v>187</v>
      </c>
    </row>
    <row r="5880">
      <c r="A5880" s="1" t="str">
        <f t="shared" si="1"/>
        <v>EN P1579 398</v>
      </c>
      <c r="C5880" s="1" t="str">
        <f t="shared" si="2"/>
        <v>PT P1579</v>
      </c>
      <c r="E5880" s="1" t="str">
        <f>IFERROR(__xludf.DUMMYFUNCTION("SPLIT(A:A,"" "",TRUE,TRUE)"),"EN")</f>
        <v>EN</v>
      </c>
      <c r="F5880" s="1" t="str">
        <f>IFERROR(__xludf.DUMMYFUNCTION("""COMPUTED_VALUE"""),"P1579")</f>
        <v>P1579</v>
      </c>
      <c r="G5880" s="1">
        <f>IFERROR(__xludf.DUMMYFUNCTION("""COMPUTED_VALUE"""),398.0)</f>
        <v>398</v>
      </c>
    </row>
    <row r="5881">
      <c r="A5881" s="1" t="str">
        <f t="shared" si="1"/>
        <v>EN P1033 223</v>
      </c>
      <c r="C5881" s="1" t="str">
        <f t="shared" si="2"/>
        <v>PT P1033</v>
      </c>
      <c r="E5881" s="1" t="str">
        <f>IFERROR(__xludf.DUMMYFUNCTION("SPLIT(A:A,"" "",TRUE,TRUE)"),"EN")</f>
        <v>EN</v>
      </c>
      <c r="F5881" s="1" t="str">
        <f>IFERROR(__xludf.DUMMYFUNCTION("""COMPUTED_VALUE"""),"P1033")</f>
        <v>P1033</v>
      </c>
      <c r="G5881" s="1">
        <f>IFERROR(__xludf.DUMMYFUNCTION("""COMPUTED_VALUE"""),223.0)</f>
        <v>223</v>
      </c>
    </row>
    <row r="5882">
      <c r="A5882" s="1" t="str">
        <f t="shared" si="1"/>
        <v>EN P1042 343</v>
      </c>
      <c r="C5882" s="1" t="str">
        <f t="shared" si="2"/>
        <v>PT P1042</v>
      </c>
      <c r="E5882" s="1" t="str">
        <f>IFERROR(__xludf.DUMMYFUNCTION("SPLIT(A:A,"" "",TRUE,TRUE)"),"EN")</f>
        <v>EN</v>
      </c>
      <c r="F5882" s="1" t="str">
        <f>IFERROR(__xludf.DUMMYFUNCTION("""COMPUTED_VALUE"""),"P1042")</f>
        <v>P1042</v>
      </c>
      <c r="G5882" s="1">
        <f>IFERROR(__xludf.DUMMYFUNCTION("""COMPUTED_VALUE"""),343.0)</f>
        <v>343</v>
      </c>
    </row>
    <row r="5883">
      <c r="A5883" s="1" t="str">
        <f t="shared" si="1"/>
        <v>EN P5576 227</v>
      </c>
      <c r="C5883" s="1" t="str">
        <f t="shared" si="2"/>
        <v>PT P5576</v>
      </c>
      <c r="E5883" s="1" t="str">
        <f>IFERROR(__xludf.DUMMYFUNCTION("SPLIT(A:A,"" "",TRUE,TRUE)"),"EN")</f>
        <v>EN</v>
      </c>
      <c r="F5883" s="1" t="str">
        <f>IFERROR(__xludf.DUMMYFUNCTION("""COMPUTED_VALUE"""),"P5576")</f>
        <v>P5576</v>
      </c>
      <c r="G5883" s="1">
        <f>IFERROR(__xludf.DUMMYFUNCTION("""COMPUTED_VALUE"""),227.0)</f>
        <v>227</v>
      </c>
    </row>
    <row r="5884">
      <c r="A5884" s="1" t="str">
        <f t="shared" si="1"/>
        <v>EN P1245 224</v>
      </c>
      <c r="C5884" s="1" t="str">
        <f t="shared" si="2"/>
        <v>PT P1245</v>
      </c>
      <c r="E5884" s="1" t="str">
        <f>IFERROR(__xludf.DUMMYFUNCTION("SPLIT(A:A,"" "",TRUE,TRUE)"),"EN")</f>
        <v>EN</v>
      </c>
      <c r="F5884" s="1" t="str">
        <f>IFERROR(__xludf.DUMMYFUNCTION("""COMPUTED_VALUE"""),"P1245")</f>
        <v>P1245</v>
      </c>
      <c r="G5884" s="1">
        <f>IFERROR(__xludf.DUMMYFUNCTION("""COMPUTED_VALUE"""),224.0)</f>
        <v>224</v>
      </c>
    </row>
    <row r="5885">
      <c r="A5885" s="1" t="str">
        <f t="shared" si="1"/>
        <v>EN P3276 65</v>
      </c>
      <c r="C5885" s="1" t="str">
        <f t="shared" si="2"/>
        <v>PT P3276</v>
      </c>
      <c r="E5885" s="1" t="str">
        <f>IFERROR(__xludf.DUMMYFUNCTION("SPLIT(A:A,"" "",TRUE,TRUE)"),"EN")</f>
        <v>EN</v>
      </c>
      <c r="F5885" s="1" t="str">
        <f>IFERROR(__xludf.DUMMYFUNCTION("""COMPUTED_VALUE"""),"P3276")</f>
        <v>P3276</v>
      </c>
      <c r="G5885" s="1">
        <f>IFERROR(__xludf.DUMMYFUNCTION("""COMPUTED_VALUE"""),65.0)</f>
        <v>65</v>
      </c>
    </row>
    <row r="5886">
      <c r="A5886" s="1" t="str">
        <f t="shared" si="1"/>
        <v>EN P5321 390</v>
      </c>
      <c r="C5886" s="1" t="str">
        <f t="shared" si="2"/>
        <v>PT P5321</v>
      </c>
      <c r="E5886" s="1" t="str">
        <f>IFERROR(__xludf.DUMMYFUNCTION("SPLIT(A:A,"" "",TRUE,TRUE)"),"EN")</f>
        <v>EN</v>
      </c>
      <c r="F5886" s="1" t="str">
        <f>IFERROR(__xludf.DUMMYFUNCTION("""COMPUTED_VALUE"""),"P5321")</f>
        <v>P5321</v>
      </c>
      <c r="G5886" s="1">
        <f>IFERROR(__xludf.DUMMYFUNCTION("""COMPUTED_VALUE"""),390.0)</f>
        <v>390</v>
      </c>
    </row>
    <row r="5887">
      <c r="A5887" s="1" t="str">
        <f t="shared" si="1"/>
        <v>EN P3970 273</v>
      </c>
      <c r="C5887" s="1" t="str">
        <f t="shared" si="2"/>
        <v>PT P3970</v>
      </c>
      <c r="E5887" s="1" t="str">
        <f>IFERROR(__xludf.DUMMYFUNCTION("SPLIT(A:A,"" "",TRUE,TRUE)"),"EN")</f>
        <v>EN</v>
      </c>
      <c r="F5887" s="1" t="str">
        <f>IFERROR(__xludf.DUMMYFUNCTION("""COMPUTED_VALUE"""),"P3970")</f>
        <v>P3970</v>
      </c>
      <c r="G5887" s="1">
        <f>IFERROR(__xludf.DUMMYFUNCTION("""COMPUTED_VALUE"""),273.0)</f>
        <v>273</v>
      </c>
    </row>
    <row r="5888">
      <c r="A5888" s="1" t="str">
        <f t="shared" si="1"/>
        <v>EN P2105 257</v>
      </c>
      <c r="C5888" s="1" t="str">
        <f t="shared" si="2"/>
        <v>PT P2105</v>
      </c>
      <c r="E5888" s="1" t="str">
        <f>IFERROR(__xludf.DUMMYFUNCTION("SPLIT(A:A,"" "",TRUE,TRUE)"),"EN")</f>
        <v>EN</v>
      </c>
      <c r="F5888" s="1" t="str">
        <f>IFERROR(__xludf.DUMMYFUNCTION("""COMPUTED_VALUE"""),"P2105")</f>
        <v>P2105</v>
      </c>
      <c r="G5888" s="1">
        <f>IFERROR(__xludf.DUMMYFUNCTION("""COMPUTED_VALUE"""),257.0)</f>
        <v>257</v>
      </c>
    </row>
    <row r="5889">
      <c r="A5889" s="1" t="str">
        <f t="shared" si="1"/>
        <v>EN P1478 150</v>
      </c>
      <c r="C5889" s="1" t="str">
        <f t="shared" si="2"/>
        <v>PT P1478</v>
      </c>
      <c r="E5889" s="1" t="str">
        <f>IFERROR(__xludf.DUMMYFUNCTION("SPLIT(A:A,"" "",TRUE,TRUE)"),"EN")</f>
        <v>EN</v>
      </c>
      <c r="F5889" s="1" t="str">
        <f>IFERROR(__xludf.DUMMYFUNCTION("""COMPUTED_VALUE"""),"P1478")</f>
        <v>P1478</v>
      </c>
      <c r="G5889" s="1">
        <f>IFERROR(__xludf.DUMMYFUNCTION("""COMPUTED_VALUE"""),150.0)</f>
        <v>150</v>
      </c>
    </row>
    <row r="5890">
      <c r="A5890" s="1" t="str">
        <f t="shared" si="1"/>
        <v>EN P4260 128</v>
      </c>
      <c r="C5890" s="1" t="str">
        <f t="shared" si="2"/>
        <v>PT P4260</v>
      </c>
      <c r="E5890" s="1" t="str">
        <f>IFERROR(__xludf.DUMMYFUNCTION("SPLIT(A:A,"" "",TRUE,TRUE)"),"EN")</f>
        <v>EN</v>
      </c>
      <c r="F5890" s="1" t="str">
        <f>IFERROR(__xludf.DUMMYFUNCTION("""COMPUTED_VALUE"""),"P4260")</f>
        <v>P4260</v>
      </c>
      <c r="G5890" s="1">
        <f>IFERROR(__xludf.DUMMYFUNCTION("""COMPUTED_VALUE"""),128.0)</f>
        <v>128</v>
      </c>
    </row>
    <row r="5891">
      <c r="A5891" s="1" t="str">
        <f t="shared" si="1"/>
        <v>EN P3195 265</v>
      </c>
      <c r="C5891" s="1" t="str">
        <f t="shared" si="2"/>
        <v>PT P3195</v>
      </c>
      <c r="E5891" s="1" t="str">
        <f>IFERROR(__xludf.DUMMYFUNCTION("SPLIT(A:A,"" "",TRUE,TRUE)"),"EN")</f>
        <v>EN</v>
      </c>
      <c r="F5891" s="1" t="str">
        <f>IFERROR(__xludf.DUMMYFUNCTION("""COMPUTED_VALUE"""),"P3195")</f>
        <v>P3195</v>
      </c>
      <c r="G5891" s="1">
        <f>IFERROR(__xludf.DUMMYFUNCTION("""COMPUTED_VALUE"""),265.0)</f>
        <v>265</v>
      </c>
    </row>
    <row r="5892">
      <c r="A5892" s="1" t="str">
        <f t="shared" si="1"/>
        <v>EN P3125 152</v>
      </c>
      <c r="C5892" s="1" t="str">
        <f t="shared" si="2"/>
        <v>PT P3125</v>
      </c>
      <c r="E5892" s="1" t="str">
        <f>IFERROR(__xludf.DUMMYFUNCTION("SPLIT(A:A,"" "",TRUE,TRUE)"),"EN")</f>
        <v>EN</v>
      </c>
      <c r="F5892" s="1" t="str">
        <f>IFERROR(__xludf.DUMMYFUNCTION("""COMPUTED_VALUE"""),"P3125")</f>
        <v>P3125</v>
      </c>
      <c r="G5892" s="1">
        <f>IFERROR(__xludf.DUMMYFUNCTION("""COMPUTED_VALUE"""),152.0)</f>
        <v>152</v>
      </c>
    </row>
    <row r="5893">
      <c r="A5893" s="1" t="str">
        <f t="shared" si="1"/>
        <v>EN P2196 85</v>
      </c>
      <c r="C5893" s="1" t="str">
        <f t="shared" si="2"/>
        <v>PT P2196</v>
      </c>
      <c r="E5893" s="1" t="str">
        <f>IFERROR(__xludf.DUMMYFUNCTION("SPLIT(A:A,"" "",TRUE,TRUE)"),"EN")</f>
        <v>EN</v>
      </c>
      <c r="F5893" s="1" t="str">
        <f>IFERROR(__xludf.DUMMYFUNCTION("""COMPUTED_VALUE"""),"P2196")</f>
        <v>P2196</v>
      </c>
      <c r="G5893" s="1">
        <f>IFERROR(__xludf.DUMMYFUNCTION("""COMPUTED_VALUE"""),85.0)</f>
        <v>85</v>
      </c>
    </row>
    <row r="5894">
      <c r="A5894" s="1" t="str">
        <f t="shared" si="1"/>
        <v>EN P2362 395</v>
      </c>
      <c r="C5894" s="1" t="str">
        <f t="shared" si="2"/>
        <v>PT P2362</v>
      </c>
      <c r="E5894" s="1" t="str">
        <f>IFERROR(__xludf.DUMMYFUNCTION("SPLIT(A:A,"" "",TRUE,TRUE)"),"EN")</f>
        <v>EN</v>
      </c>
      <c r="F5894" s="1" t="str">
        <f>IFERROR(__xludf.DUMMYFUNCTION("""COMPUTED_VALUE"""),"P2362")</f>
        <v>P2362</v>
      </c>
      <c r="G5894" s="1">
        <f>IFERROR(__xludf.DUMMYFUNCTION("""COMPUTED_VALUE"""),395.0)</f>
        <v>395</v>
      </c>
    </row>
    <row r="5895">
      <c r="A5895" s="1" t="str">
        <f t="shared" si="1"/>
        <v>EN P2741 143</v>
      </c>
      <c r="C5895" s="1" t="str">
        <f t="shared" si="2"/>
        <v>PT P2741</v>
      </c>
      <c r="E5895" s="1" t="str">
        <f>IFERROR(__xludf.DUMMYFUNCTION("SPLIT(A:A,"" "",TRUE,TRUE)"),"EN")</f>
        <v>EN</v>
      </c>
      <c r="F5895" s="1" t="str">
        <f>IFERROR(__xludf.DUMMYFUNCTION("""COMPUTED_VALUE"""),"P2741")</f>
        <v>P2741</v>
      </c>
      <c r="G5895" s="1">
        <f>IFERROR(__xludf.DUMMYFUNCTION("""COMPUTED_VALUE"""),143.0)</f>
        <v>143</v>
      </c>
    </row>
    <row r="5896">
      <c r="A5896" s="1" t="str">
        <f t="shared" si="1"/>
        <v>EN P48 316</v>
      </c>
      <c r="C5896" s="1" t="str">
        <f t="shared" si="2"/>
        <v>PT P48</v>
      </c>
      <c r="E5896" s="1" t="str">
        <f>IFERROR(__xludf.DUMMYFUNCTION("SPLIT(A:A,"" "",TRUE,TRUE)"),"EN")</f>
        <v>EN</v>
      </c>
      <c r="F5896" s="1" t="str">
        <f>IFERROR(__xludf.DUMMYFUNCTION("""COMPUTED_VALUE"""),"P48")</f>
        <v>P48</v>
      </c>
      <c r="G5896" s="1">
        <f>IFERROR(__xludf.DUMMYFUNCTION("""COMPUTED_VALUE"""),316.0)</f>
        <v>316</v>
      </c>
    </row>
    <row r="5897">
      <c r="A5897" s="1" t="str">
        <f t="shared" si="1"/>
        <v>EN P190 125</v>
      </c>
      <c r="C5897" s="1" t="str">
        <f t="shared" si="2"/>
        <v>PT P190</v>
      </c>
      <c r="E5897" s="1" t="str">
        <f>IFERROR(__xludf.DUMMYFUNCTION("SPLIT(A:A,"" "",TRUE,TRUE)"),"EN")</f>
        <v>EN</v>
      </c>
      <c r="F5897" s="1" t="str">
        <f>IFERROR(__xludf.DUMMYFUNCTION("""COMPUTED_VALUE"""),"P190")</f>
        <v>P190</v>
      </c>
      <c r="G5897" s="1">
        <f>IFERROR(__xludf.DUMMYFUNCTION("""COMPUTED_VALUE"""),125.0)</f>
        <v>125</v>
      </c>
    </row>
    <row r="5898">
      <c r="A5898" s="1" t="str">
        <f t="shared" si="1"/>
        <v>EN P4990 16</v>
      </c>
      <c r="C5898" s="1" t="str">
        <f t="shared" si="2"/>
        <v>PT P4990</v>
      </c>
      <c r="E5898" s="1" t="str">
        <f>IFERROR(__xludf.DUMMYFUNCTION("SPLIT(A:A,"" "",TRUE,TRUE)"),"EN")</f>
        <v>EN</v>
      </c>
      <c r="F5898" s="1" t="str">
        <f>IFERROR(__xludf.DUMMYFUNCTION("""COMPUTED_VALUE"""),"P4990")</f>
        <v>P4990</v>
      </c>
      <c r="G5898" s="1">
        <f>IFERROR(__xludf.DUMMYFUNCTION("""COMPUTED_VALUE"""),16.0)</f>
        <v>16</v>
      </c>
    </row>
    <row r="5899">
      <c r="A5899" s="1" t="str">
        <f t="shared" si="1"/>
        <v>EN P4108 205</v>
      </c>
      <c r="C5899" s="1" t="str">
        <f t="shared" si="2"/>
        <v>PT P4108</v>
      </c>
      <c r="E5899" s="1" t="str">
        <f>IFERROR(__xludf.DUMMYFUNCTION("SPLIT(A:A,"" "",TRUE,TRUE)"),"EN")</f>
        <v>EN</v>
      </c>
      <c r="F5899" s="1" t="str">
        <f>IFERROR(__xludf.DUMMYFUNCTION("""COMPUTED_VALUE"""),"P4108")</f>
        <v>P4108</v>
      </c>
      <c r="G5899" s="1">
        <f>IFERROR(__xludf.DUMMYFUNCTION("""COMPUTED_VALUE"""),205.0)</f>
        <v>205</v>
      </c>
    </row>
    <row r="5900">
      <c r="A5900" s="1" t="str">
        <f t="shared" si="1"/>
        <v>EN P3968 330</v>
      </c>
      <c r="C5900" s="1" t="str">
        <f t="shared" si="2"/>
        <v>PT P3968</v>
      </c>
      <c r="E5900" s="1" t="str">
        <f>IFERROR(__xludf.DUMMYFUNCTION("SPLIT(A:A,"" "",TRUE,TRUE)"),"EN")</f>
        <v>EN</v>
      </c>
      <c r="F5900" s="1" t="str">
        <f>IFERROR(__xludf.DUMMYFUNCTION("""COMPUTED_VALUE"""),"P3968")</f>
        <v>P3968</v>
      </c>
      <c r="G5900" s="1">
        <f>IFERROR(__xludf.DUMMYFUNCTION("""COMPUTED_VALUE"""),330.0)</f>
        <v>330</v>
      </c>
    </row>
    <row r="5901">
      <c r="A5901" s="1" t="str">
        <f t="shared" si="1"/>
        <v>EN P4825 107</v>
      </c>
      <c r="C5901" s="1" t="str">
        <f t="shared" si="2"/>
        <v>PT P4825</v>
      </c>
      <c r="E5901" s="1" t="str">
        <f>IFERROR(__xludf.DUMMYFUNCTION("SPLIT(A:A,"" "",TRUE,TRUE)"),"EN")</f>
        <v>EN</v>
      </c>
      <c r="F5901" s="1" t="str">
        <f>IFERROR(__xludf.DUMMYFUNCTION("""COMPUTED_VALUE"""),"P4825")</f>
        <v>P4825</v>
      </c>
      <c r="G5901" s="1">
        <f>IFERROR(__xludf.DUMMYFUNCTION("""COMPUTED_VALUE"""),107.0)</f>
        <v>107</v>
      </c>
    </row>
    <row r="5902">
      <c r="A5902" s="1" t="str">
        <f t="shared" si="1"/>
        <v>EN P4156 186</v>
      </c>
      <c r="C5902" s="1" t="str">
        <f t="shared" si="2"/>
        <v>PT P4156</v>
      </c>
      <c r="E5902" s="1" t="str">
        <f>IFERROR(__xludf.DUMMYFUNCTION("SPLIT(A:A,"" "",TRUE,TRUE)"),"EN")</f>
        <v>EN</v>
      </c>
      <c r="F5902" s="1" t="str">
        <f>IFERROR(__xludf.DUMMYFUNCTION("""COMPUTED_VALUE"""),"P4156")</f>
        <v>P4156</v>
      </c>
      <c r="G5902" s="1">
        <f>IFERROR(__xludf.DUMMYFUNCTION("""COMPUTED_VALUE"""),186.0)</f>
        <v>186</v>
      </c>
    </row>
    <row r="5903">
      <c r="A5903" s="1" t="str">
        <f t="shared" si="1"/>
        <v>EN P4860 385</v>
      </c>
      <c r="C5903" s="1" t="str">
        <f t="shared" si="2"/>
        <v>PT P4860</v>
      </c>
      <c r="E5903" s="1" t="str">
        <f>IFERROR(__xludf.DUMMYFUNCTION("SPLIT(A:A,"" "",TRUE,TRUE)"),"EN")</f>
        <v>EN</v>
      </c>
      <c r="F5903" s="1" t="str">
        <f>IFERROR(__xludf.DUMMYFUNCTION("""COMPUTED_VALUE"""),"P4860")</f>
        <v>P4860</v>
      </c>
      <c r="G5903" s="1">
        <f>IFERROR(__xludf.DUMMYFUNCTION("""COMPUTED_VALUE"""),385.0)</f>
        <v>385</v>
      </c>
    </row>
    <row r="5904">
      <c r="A5904" s="1" t="str">
        <f t="shared" si="1"/>
        <v>EN P1230 352</v>
      </c>
      <c r="C5904" s="1" t="str">
        <f t="shared" si="2"/>
        <v>PT P1230</v>
      </c>
      <c r="E5904" s="1" t="str">
        <f>IFERROR(__xludf.DUMMYFUNCTION("SPLIT(A:A,"" "",TRUE,TRUE)"),"EN")</f>
        <v>EN</v>
      </c>
      <c r="F5904" s="1" t="str">
        <f>IFERROR(__xludf.DUMMYFUNCTION("""COMPUTED_VALUE"""),"P1230")</f>
        <v>P1230</v>
      </c>
      <c r="G5904" s="1">
        <f>IFERROR(__xludf.DUMMYFUNCTION("""COMPUTED_VALUE"""),352.0)</f>
        <v>352</v>
      </c>
    </row>
    <row r="5905">
      <c r="A5905" s="1" t="str">
        <f t="shared" si="1"/>
        <v>EN P3508 359</v>
      </c>
      <c r="C5905" s="1" t="str">
        <f t="shared" si="2"/>
        <v>PT P3508</v>
      </c>
      <c r="E5905" s="1" t="str">
        <f>IFERROR(__xludf.DUMMYFUNCTION("SPLIT(A:A,"" "",TRUE,TRUE)"),"EN")</f>
        <v>EN</v>
      </c>
      <c r="F5905" s="1" t="str">
        <f>IFERROR(__xludf.DUMMYFUNCTION("""COMPUTED_VALUE"""),"P3508")</f>
        <v>P3508</v>
      </c>
      <c r="G5905" s="1">
        <f>IFERROR(__xludf.DUMMYFUNCTION("""COMPUTED_VALUE"""),359.0)</f>
        <v>359</v>
      </c>
    </row>
    <row r="5906">
      <c r="A5906" s="1" t="str">
        <f t="shared" si="1"/>
        <v>EN P622 74</v>
      </c>
      <c r="C5906" s="1" t="str">
        <f t="shared" si="2"/>
        <v>PT P622</v>
      </c>
      <c r="E5906" s="1" t="str">
        <f>IFERROR(__xludf.DUMMYFUNCTION("SPLIT(A:A,"" "",TRUE,TRUE)"),"EN")</f>
        <v>EN</v>
      </c>
      <c r="F5906" s="1" t="str">
        <f>IFERROR(__xludf.DUMMYFUNCTION("""COMPUTED_VALUE"""),"P622")</f>
        <v>P622</v>
      </c>
      <c r="G5906" s="1">
        <f>IFERROR(__xludf.DUMMYFUNCTION("""COMPUTED_VALUE"""),74.0)</f>
        <v>74</v>
      </c>
    </row>
    <row r="5907">
      <c r="A5907" s="1" t="str">
        <f t="shared" si="1"/>
        <v>EN P5364 385</v>
      </c>
      <c r="C5907" s="1" t="str">
        <f t="shared" si="2"/>
        <v>PT P5364</v>
      </c>
      <c r="E5907" s="1" t="str">
        <f>IFERROR(__xludf.DUMMYFUNCTION("SPLIT(A:A,"" "",TRUE,TRUE)"),"EN")</f>
        <v>EN</v>
      </c>
      <c r="F5907" s="1" t="str">
        <f>IFERROR(__xludf.DUMMYFUNCTION("""COMPUTED_VALUE"""),"P5364")</f>
        <v>P5364</v>
      </c>
      <c r="G5907" s="1">
        <f>IFERROR(__xludf.DUMMYFUNCTION("""COMPUTED_VALUE"""),385.0)</f>
        <v>385</v>
      </c>
    </row>
    <row r="5908">
      <c r="A5908" s="1" t="str">
        <f t="shared" si="1"/>
        <v>EN P3002 230</v>
      </c>
      <c r="C5908" s="1" t="str">
        <f t="shared" si="2"/>
        <v>PT P3002</v>
      </c>
      <c r="E5908" s="1" t="str">
        <f>IFERROR(__xludf.DUMMYFUNCTION("SPLIT(A:A,"" "",TRUE,TRUE)"),"EN")</f>
        <v>EN</v>
      </c>
      <c r="F5908" s="1" t="str">
        <f>IFERROR(__xludf.DUMMYFUNCTION("""COMPUTED_VALUE"""),"P3002")</f>
        <v>P3002</v>
      </c>
      <c r="G5908" s="1">
        <f>IFERROR(__xludf.DUMMYFUNCTION("""COMPUTED_VALUE"""),230.0)</f>
        <v>230</v>
      </c>
    </row>
    <row r="5909">
      <c r="A5909" s="1" t="str">
        <f t="shared" si="1"/>
        <v>EN P1853 143</v>
      </c>
      <c r="C5909" s="1" t="str">
        <f t="shared" si="2"/>
        <v>PT P1853</v>
      </c>
      <c r="E5909" s="1" t="str">
        <f>IFERROR(__xludf.DUMMYFUNCTION("SPLIT(A:A,"" "",TRUE,TRUE)"),"EN")</f>
        <v>EN</v>
      </c>
      <c r="F5909" s="1" t="str">
        <f>IFERROR(__xludf.DUMMYFUNCTION("""COMPUTED_VALUE"""),"P1853")</f>
        <v>P1853</v>
      </c>
      <c r="G5909" s="1">
        <f>IFERROR(__xludf.DUMMYFUNCTION("""COMPUTED_VALUE"""),143.0)</f>
        <v>143</v>
      </c>
    </row>
    <row r="5910">
      <c r="A5910" s="1" t="str">
        <f t="shared" si="1"/>
        <v>EN P1397 43</v>
      </c>
      <c r="C5910" s="1" t="str">
        <f t="shared" si="2"/>
        <v>PT P1397</v>
      </c>
      <c r="E5910" s="1" t="str">
        <f>IFERROR(__xludf.DUMMYFUNCTION("SPLIT(A:A,"" "",TRUE,TRUE)"),"EN")</f>
        <v>EN</v>
      </c>
      <c r="F5910" s="1" t="str">
        <f>IFERROR(__xludf.DUMMYFUNCTION("""COMPUTED_VALUE"""),"P1397")</f>
        <v>P1397</v>
      </c>
      <c r="G5910" s="1">
        <f>IFERROR(__xludf.DUMMYFUNCTION("""COMPUTED_VALUE"""),43.0)</f>
        <v>43</v>
      </c>
    </row>
    <row r="5911">
      <c r="A5911" s="1" t="str">
        <f t="shared" si="1"/>
        <v>EN P685 235</v>
      </c>
      <c r="C5911" s="1" t="str">
        <f t="shared" si="2"/>
        <v>PT P685</v>
      </c>
      <c r="E5911" s="1" t="str">
        <f>IFERROR(__xludf.DUMMYFUNCTION("SPLIT(A:A,"" "",TRUE,TRUE)"),"EN")</f>
        <v>EN</v>
      </c>
      <c r="F5911" s="1" t="str">
        <f>IFERROR(__xludf.DUMMYFUNCTION("""COMPUTED_VALUE"""),"P685")</f>
        <v>P685</v>
      </c>
      <c r="G5911" s="1">
        <f>IFERROR(__xludf.DUMMYFUNCTION("""COMPUTED_VALUE"""),235.0)</f>
        <v>235</v>
      </c>
    </row>
    <row r="5912">
      <c r="A5912" s="1" t="str">
        <f t="shared" si="1"/>
        <v>EN P4348 338</v>
      </c>
      <c r="C5912" s="1" t="str">
        <f t="shared" si="2"/>
        <v>PT P4348</v>
      </c>
      <c r="E5912" s="1" t="str">
        <f>IFERROR(__xludf.DUMMYFUNCTION("SPLIT(A:A,"" "",TRUE,TRUE)"),"EN")</f>
        <v>EN</v>
      </c>
      <c r="F5912" s="1" t="str">
        <f>IFERROR(__xludf.DUMMYFUNCTION("""COMPUTED_VALUE"""),"P4348")</f>
        <v>P4348</v>
      </c>
      <c r="G5912" s="1">
        <f>IFERROR(__xludf.DUMMYFUNCTION("""COMPUTED_VALUE"""),338.0)</f>
        <v>338</v>
      </c>
    </row>
    <row r="5913">
      <c r="A5913" s="1" t="str">
        <f t="shared" si="1"/>
        <v>EN P5796 69</v>
      </c>
      <c r="C5913" s="1" t="str">
        <f t="shared" si="2"/>
        <v>PT P5796</v>
      </c>
      <c r="E5913" s="1" t="str">
        <f>IFERROR(__xludf.DUMMYFUNCTION("SPLIT(A:A,"" "",TRUE,TRUE)"),"EN")</f>
        <v>EN</v>
      </c>
      <c r="F5913" s="1" t="str">
        <f>IFERROR(__xludf.DUMMYFUNCTION("""COMPUTED_VALUE"""),"P5796")</f>
        <v>P5796</v>
      </c>
      <c r="G5913" s="1">
        <f>IFERROR(__xludf.DUMMYFUNCTION("""COMPUTED_VALUE"""),69.0)</f>
        <v>69</v>
      </c>
    </row>
    <row r="5914">
      <c r="A5914" s="1" t="str">
        <f t="shared" si="1"/>
        <v>EN P5218 146</v>
      </c>
      <c r="C5914" s="1" t="str">
        <f t="shared" si="2"/>
        <v>PT P5218</v>
      </c>
      <c r="E5914" s="1" t="str">
        <f>IFERROR(__xludf.DUMMYFUNCTION("SPLIT(A:A,"" "",TRUE,TRUE)"),"EN")</f>
        <v>EN</v>
      </c>
      <c r="F5914" s="1" t="str">
        <f>IFERROR(__xludf.DUMMYFUNCTION("""COMPUTED_VALUE"""),"P5218")</f>
        <v>P5218</v>
      </c>
      <c r="G5914" s="1">
        <f>IFERROR(__xludf.DUMMYFUNCTION("""COMPUTED_VALUE"""),146.0)</f>
        <v>146</v>
      </c>
    </row>
    <row r="5915">
      <c r="A5915" s="1" t="str">
        <f t="shared" si="1"/>
        <v>EN P3600 203</v>
      </c>
      <c r="C5915" s="1" t="str">
        <f t="shared" si="2"/>
        <v>PT P3600</v>
      </c>
      <c r="E5915" s="1" t="str">
        <f>IFERROR(__xludf.DUMMYFUNCTION("SPLIT(A:A,"" "",TRUE,TRUE)"),"EN")</f>
        <v>EN</v>
      </c>
      <c r="F5915" s="1" t="str">
        <f>IFERROR(__xludf.DUMMYFUNCTION("""COMPUTED_VALUE"""),"P3600")</f>
        <v>P3600</v>
      </c>
      <c r="G5915" s="1">
        <f>IFERROR(__xludf.DUMMYFUNCTION("""COMPUTED_VALUE"""),203.0)</f>
        <v>203</v>
      </c>
    </row>
    <row r="5916">
      <c r="A5916" s="1" t="str">
        <f t="shared" si="1"/>
        <v>EN P4132 278</v>
      </c>
      <c r="C5916" s="1" t="str">
        <f t="shared" si="2"/>
        <v>PT P4132</v>
      </c>
      <c r="E5916" s="1" t="str">
        <f>IFERROR(__xludf.DUMMYFUNCTION("SPLIT(A:A,"" "",TRUE,TRUE)"),"EN")</f>
        <v>EN</v>
      </c>
      <c r="F5916" s="1" t="str">
        <f>IFERROR(__xludf.DUMMYFUNCTION("""COMPUTED_VALUE"""),"P4132")</f>
        <v>P4132</v>
      </c>
      <c r="G5916" s="1">
        <f>IFERROR(__xludf.DUMMYFUNCTION("""COMPUTED_VALUE"""),278.0)</f>
        <v>278</v>
      </c>
    </row>
    <row r="5917">
      <c r="A5917" s="1" t="str">
        <f t="shared" si="1"/>
        <v>EN P4365 246</v>
      </c>
      <c r="C5917" s="1" t="str">
        <f t="shared" si="2"/>
        <v>PT P4365</v>
      </c>
      <c r="E5917" s="1" t="str">
        <f>IFERROR(__xludf.DUMMYFUNCTION("SPLIT(A:A,"" "",TRUE,TRUE)"),"EN")</f>
        <v>EN</v>
      </c>
      <c r="F5917" s="1" t="str">
        <f>IFERROR(__xludf.DUMMYFUNCTION("""COMPUTED_VALUE"""),"P4365")</f>
        <v>P4365</v>
      </c>
      <c r="G5917" s="1">
        <f>IFERROR(__xludf.DUMMYFUNCTION("""COMPUTED_VALUE"""),246.0)</f>
        <v>246</v>
      </c>
    </row>
    <row r="5918">
      <c r="A5918" s="1" t="str">
        <f t="shared" si="1"/>
        <v>EN P2096 81</v>
      </c>
      <c r="C5918" s="1" t="str">
        <f t="shared" si="2"/>
        <v>PT P2096</v>
      </c>
      <c r="E5918" s="1" t="str">
        <f>IFERROR(__xludf.DUMMYFUNCTION("SPLIT(A:A,"" "",TRUE,TRUE)"),"EN")</f>
        <v>EN</v>
      </c>
      <c r="F5918" s="1" t="str">
        <f>IFERROR(__xludf.DUMMYFUNCTION("""COMPUTED_VALUE"""),"P2096")</f>
        <v>P2096</v>
      </c>
      <c r="G5918" s="1">
        <f>IFERROR(__xludf.DUMMYFUNCTION("""COMPUTED_VALUE"""),81.0)</f>
        <v>81</v>
      </c>
    </row>
    <row r="5919">
      <c r="A5919" s="1" t="str">
        <f t="shared" si="1"/>
        <v>EN P2176 244</v>
      </c>
      <c r="C5919" s="1" t="str">
        <f t="shared" si="2"/>
        <v>PT P2176</v>
      </c>
      <c r="E5919" s="1" t="str">
        <f>IFERROR(__xludf.DUMMYFUNCTION("SPLIT(A:A,"" "",TRUE,TRUE)"),"EN")</f>
        <v>EN</v>
      </c>
      <c r="F5919" s="1" t="str">
        <f>IFERROR(__xludf.DUMMYFUNCTION("""COMPUTED_VALUE"""),"P2176")</f>
        <v>P2176</v>
      </c>
      <c r="G5919" s="1">
        <f>IFERROR(__xludf.DUMMYFUNCTION("""COMPUTED_VALUE"""),244.0)</f>
        <v>244</v>
      </c>
    </row>
    <row r="5920">
      <c r="A5920" s="1" t="str">
        <f t="shared" si="1"/>
        <v>EN P4610 63</v>
      </c>
      <c r="C5920" s="1" t="str">
        <f t="shared" si="2"/>
        <v>PT P4610</v>
      </c>
      <c r="E5920" s="1" t="str">
        <f>IFERROR(__xludf.DUMMYFUNCTION("SPLIT(A:A,"" "",TRUE,TRUE)"),"EN")</f>
        <v>EN</v>
      </c>
      <c r="F5920" s="1" t="str">
        <f>IFERROR(__xludf.DUMMYFUNCTION("""COMPUTED_VALUE"""),"P4610")</f>
        <v>P4610</v>
      </c>
      <c r="G5920" s="1">
        <f>IFERROR(__xludf.DUMMYFUNCTION("""COMPUTED_VALUE"""),63.0)</f>
        <v>63</v>
      </c>
    </row>
    <row r="5921">
      <c r="A5921" s="1" t="str">
        <f t="shared" si="1"/>
        <v>EN P1313 7</v>
      </c>
      <c r="C5921" s="1" t="str">
        <f t="shared" si="2"/>
        <v>PT P1313</v>
      </c>
      <c r="E5921" s="1" t="str">
        <f>IFERROR(__xludf.DUMMYFUNCTION("SPLIT(A:A,"" "",TRUE,TRUE)"),"EN")</f>
        <v>EN</v>
      </c>
      <c r="F5921" s="1" t="str">
        <f>IFERROR(__xludf.DUMMYFUNCTION("""COMPUTED_VALUE"""),"P1313")</f>
        <v>P1313</v>
      </c>
      <c r="G5921" s="1">
        <f>IFERROR(__xludf.DUMMYFUNCTION("""COMPUTED_VALUE"""),7.0)</f>
        <v>7</v>
      </c>
    </row>
    <row r="5922">
      <c r="A5922" s="1" t="str">
        <f t="shared" si="1"/>
        <v>EN P2524 85</v>
      </c>
      <c r="C5922" s="1" t="str">
        <f t="shared" si="2"/>
        <v>PT P2524</v>
      </c>
      <c r="E5922" s="1" t="str">
        <f>IFERROR(__xludf.DUMMYFUNCTION("SPLIT(A:A,"" "",TRUE,TRUE)"),"EN")</f>
        <v>EN</v>
      </c>
      <c r="F5922" s="1" t="str">
        <f>IFERROR(__xludf.DUMMYFUNCTION("""COMPUTED_VALUE"""),"P2524")</f>
        <v>P2524</v>
      </c>
      <c r="G5922" s="1">
        <f>IFERROR(__xludf.DUMMYFUNCTION("""COMPUTED_VALUE"""),85.0)</f>
        <v>85</v>
      </c>
    </row>
    <row r="5923">
      <c r="A5923" s="1" t="str">
        <f t="shared" si="1"/>
        <v>EN P2889 100</v>
      </c>
      <c r="C5923" s="1" t="str">
        <f t="shared" si="2"/>
        <v>PT P2889</v>
      </c>
      <c r="E5923" s="1" t="str">
        <f>IFERROR(__xludf.DUMMYFUNCTION("SPLIT(A:A,"" "",TRUE,TRUE)"),"EN")</f>
        <v>EN</v>
      </c>
      <c r="F5923" s="1" t="str">
        <f>IFERROR(__xludf.DUMMYFUNCTION("""COMPUTED_VALUE"""),"P2889")</f>
        <v>P2889</v>
      </c>
      <c r="G5923" s="1">
        <f>IFERROR(__xludf.DUMMYFUNCTION("""COMPUTED_VALUE"""),100.0)</f>
        <v>100</v>
      </c>
    </row>
    <row r="5924">
      <c r="A5924" s="1" t="str">
        <f t="shared" si="1"/>
        <v>EN P1020 109</v>
      </c>
      <c r="C5924" s="1" t="str">
        <f t="shared" si="2"/>
        <v>PT P1020</v>
      </c>
      <c r="E5924" s="1" t="str">
        <f>IFERROR(__xludf.DUMMYFUNCTION("SPLIT(A:A,"" "",TRUE,TRUE)"),"EN")</f>
        <v>EN</v>
      </c>
      <c r="F5924" s="1" t="str">
        <f>IFERROR(__xludf.DUMMYFUNCTION("""COMPUTED_VALUE"""),"P1020")</f>
        <v>P1020</v>
      </c>
      <c r="G5924" s="1">
        <f>IFERROR(__xludf.DUMMYFUNCTION("""COMPUTED_VALUE"""),109.0)</f>
        <v>109</v>
      </c>
    </row>
    <row r="5925">
      <c r="A5925" s="1" t="str">
        <f t="shared" si="1"/>
        <v>EN P1339 377</v>
      </c>
      <c r="C5925" s="1" t="str">
        <f t="shared" si="2"/>
        <v>PT P1339</v>
      </c>
      <c r="E5925" s="1" t="str">
        <f>IFERROR(__xludf.DUMMYFUNCTION("SPLIT(A:A,"" "",TRUE,TRUE)"),"EN")</f>
        <v>EN</v>
      </c>
      <c r="F5925" s="1" t="str">
        <f>IFERROR(__xludf.DUMMYFUNCTION("""COMPUTED_VALUE"""),"P1339")</f>
        <v>P1339</v>
      </c>
      <c r="G5925" s="1">
        <f>IFERROR(__xludf.DUMMYFUNCTION("""COMPUTED_VALUE"""),377.0)</f>
        <v>377</v>
      </c>
    </row>
    <row r="5926">
      <c r="A5926" s="1" t="str">
        <f t="shared" si="1"/>
        <v>EN P5418 335</v>
      </c>
      <c r="C5926" s="1" t="str">
        <f t="shared" si="2"/>
        <v>PT P5418</v>
      </c>
      <c r="E5926" s="1" t="str">
        <f>IFERROR(__xludf.DUMMYFUNCTION("SPLIT(A:A,"" "",TRUE,TRUE)"),"EN")</f>
        <v>EN</v>
      </c>
      <c r="F5926" s="1" t="str">
        <f>IFERROR(__xludf.DUMMYFUNCTION("""COMPUTED_VALUE"""),"P5418")</f>
        <v>P5418</v>
      </c>
      <c r="G5926" s="1">
        <f>IFERROR(__xludf.DUMMYFUNCTION("""COMPUTED_VALUE"""),335.0)</f>
        <v>335</v>
      </c>
    </row>
    <row r="5927">
      <c r="A5927" s="1" t="str">
        <f t="shared" si="1"/>
        <v>EN P5745 37</v>
      </c>
      <c r="C5927" s="1" t="str">
        <f t="shared" si="2"/>
        <v>PT P5745</v>
      </c>
      <c r="E5927" s="1" t="str">
        <f>IFERROR(__xludf.DUMMYFUNCTION("SPLIT(A:A,"" "",TRUE,TRUE)"),"EN")</f>
        <v>EN</v>
      </c>
      <c r="F5927" s="1" t="str">
        <f>IFERROR(__xludf.DUMMYFUNCTION("""COMPUTED_VALUE"""),"P5745")</f>
        <v>P5745</v>
      </c>
      <c r="G5927" s="1">
        <f>IFERROR(__xludf.DUMMYFUNCTION("""COMPUTED_VALUE"""),37.0)</f>
        <v>37</v>
      </c>
    </row>
    <row r="5928">
      <c r="A5928" s="1" t="str">
        <f t="shared" si="1"/>
        <v>EN P3020 70</v>
      </c>
      <c r="C5928" s="1" t="str">
        <f t="shared" si="2"/>
        <v>PT P3020</v>
      </c>
      <c r="E5928" s="1" t="str">
        <f>IFERROR(__xludf.DUMMYFUNCTION("SPLIT(A:A,"" "",TRUE,TRUE)"),"EN")</f>
        <v>EN</v>
      </c>
      <c r="F5928" s="1" t="str">
        <f>IFERROR(__xludf.DUMMYFUNCTION("""COMPUTED_VALUE"""),"P3020")</f>
        <v>P3020</v>
      </c>
      <c r="G5928" s="1">
        <f>IFERROR(__xludf.DUMMYFUNCTION("""COMPUTED_VALUE"""),70.0)</f>
        <v>70</v>
      </c>
    </row>
    <row r="5929">
      <c r="A5929" s="1" t="str">
        <f t="shared" si="1"/>
        <v>EN P2092 118</v>
      </c>
      <c r="C5929" s="1" t="str">
        <f t="shared" si="2"/>
        <v>PT P2092</v>
      </c>
      <c r="E5929" s="1" t="str">
        <f>IFERROR(__xludf.DUMMYFUNCTION("SPLIT(A:A,"" "",TRUE,TRUE)"),"EN")</f>
        <v>EN</v>
      </c>
      <c r="F5929" s="1" t="str">
        <f>IFERROR(__xludf.DUMMYFUNCTION("""COMPUTED_VALUE"""),"P2092")</f>
        <v>P2092</v>
      </c>
      <c r="G5929" s="1">
        <f>IFERROR(__xludf.DUMMYFUNCTION("""COMPUTED_VALUE"""),118.0)</f>
        <v>118</v>
      </c>
    </row>
    <row r="5930">
      <c r="A5930" s="1" t="str">
        <f t="shared" si="1"/>
        <v>EN P1386 144</v>
      </c>
      <c r="C5930" s="1" t="str">
        <f t="shared" si="2"/>
        <v>PT P1386</v>
      </c>
      <c r="E5930" s="1" t="str">
        <f>IFERROR(__xludf.DUMMYFUNCTION("SPLIT(A:A,"" "",TRUE,TRUE)"),"EN")</f>
        <v>EN</v>
      </c>
      <c r="F5930" s="1" t="str">
        <f>IFERROR(__xludf.DUMMYFUNCTION("""COMPUTED_VALUE"""),"P1386")</f>
        <v>P1386</v>
      </c>
      <c r="G5930" s="1">
        <f>IFERROR(__xludf.DUMMYFUNCTION("""COMPUTED_VALUE"""),144.0)</f>
        <v>144</v>
      </c>
    </row>
    <row r="5931">
      <c r="A5931" s="1" t="str">
        <f t="shared" si="1"/>
        <v>EN P5344 341</v>
      </c>
      <c r="C5931" s="1" t="str">
        <f t="shared" si="2"/>
        <v>PT P5344</v>
      </c>
      <c r="E5931" s="1" t="str">
        <f>IFERROR(__xludf.DUMMYFUNCTION("SPLIT(A:A,"" "",TRUE,TRUE)"),"EN")</f>
        <v>EN</v>
      </c>
      <c r="F5931" s="1" t="str">
        <f>IFERROR(__xludf.DUMMYFUNCTION("""COMPUTED_VALUE"""),"P5344")</f>
        <v>P5344</v>
      </c>
      <c r="G5931" s="1">
        <f>IFERROR(__xludf.DUMMYFUNCTION("""COMPUTED_VALUE"""),341.0)</f>
        <v>341</v>
      </c>
    </row>
    <row r="5932">
      <c r="A5932" s="1" t="str">
        <f t="shared" si="1"/>
        <v>EN P5318 230</v>
      </c>
      <c r="C5932" s="1" t="str">
        <f t="shared" si="2"/>
        <v>PT P5318</v>
      </c>
      <c r="E5932" s="1" t="str">
        <f>IFERROR(__xludf.DUMMYFUNCTION("SPLIT(A:A,"" "",TRUE,TRUE)"),"EN")</f>
        <v>EN</v>
      </c>
      <c r="F5932" s="1" t="str">
        <f>IFERROR(__xludf.DUMMYFUNCTION("""COMPUTED_VALUE"""),"P5318")</f>
        <v>P5318</v>
      </c>
      <c r="G5932" s="1">
        <f>IFERROR(__xludf.DUMMYFUNCTION("""COMPUTED_VALUE"""),230.0)</f>
        <v>230</v>
      </c>
    </row>
    <row r="5933">
      <c r="A5933" s="1" t="str">
        <f t="shared" si="1"/>
        <v>EN P2673 314</v>
      </c>
      <c r="C5933" s="1" t="str">
        <f t="shared" si="2"/>
        <v>PT P2673</v>
      </c>
      <c r="E5933" s="1" t="str">
        <f>IFERROR(__xludf.DUMMYFUNCTION("SPLIT(A:A,"" "",TRUE,TRUE)"),"EN")</f>
        <v>EN</v>
      </c>
      <c r="F5933" s="1" t="str">
        <f>IFERROR(__xludf.DUMMYFUNCTION("""COMPUTED_VALUE"""),"P2673")</f>
        <v>P2673</v>
      </c>
      <c r="G5933" s="1">
        <f>IFERROR(__xludf.DUMMYFUNCTION("""COMPUTED_VALUE"""),314.0)</f>
        <v>314</v>
      </c>
    </row>
    <row r="5934">
      <c r="A5934" s="1" t="str">
        <f t="shared" si="1"/>
        <v>EN P1418 312</v>
      </c>
      <c r="C5934" s="1" t="str">
        <f t="shared" si="2"/>
        <v>PT P1418</v>
      </c>
      <c r="E5934" s="1" t="str">
        <f>IFERROR(__xludf.DUMMYFUNCTION("SPLIT(A:A,"" "",TRUE,TRUE)"),"EN")</f>
        <v>EN</v>
      </c>
      <c r="F5934" s="1" t="str">
        <f>IFERROR(__xludf.DUMMYFUNCTION("""COMPUTED_VALUE"""),"P1418")</f>
        <v>P1418</v>
      </c>
      <c r="G5934" s="1">
        <f>IFERROR(__xludf.DUMMYFUNCTION("""COMPUTED_VALUE"""),312.0)</f>
        <v>312</v>
      </c>
    </row>
    <row r="5935">
      <c r="A5935" s="1" t="str">
        <f t="shared" si="1"/>
        <v>EN P5380 157</v>
      </c>
      <c r="C5935" s="1" t="str">
        <f t="shared" si="2"/>
        <v>PT P5380</v>
      </c>
      <c r="E5935" s="1" t="str">
        <f>IFERROR(__xludf.DUMMYFUNCTION("SPLIT(A:A,"" "",TRUE,TRUE)"),"EN")</f>
        <v>EN</v>
      </c>
      <c r="F5935" s="1" t="str">
        <f>IFERROR(__xludf.DUMMYFUNCTION("""COMPUTED_VALUE"""),"P5380")</f>
        <v>P5380</v>
      </c>
      <c r="G5935" s="1">
        <f>IFERROR(__xludf.DUMMYFUNCTION("""COMPUTED_VALUE"""),157.0)</f>
        <v>157</v>
      </c>
    </row>
    <row r="5936">
      <c r="A5936" s="1" t="str">
        <f t="shared" si="1"/>
        <v>EN P306 97</v>
      </c>
      <c r="C5936" s="1" t="str">
        <f t="shared" si="2"/>
        <v>PT P306</v>
      </c>
      <c r="E5936" s="1" t="str">
        <f>IFERROR(__xludf.DUMMYFUNCTION("SPLIT(A:A,"" "",TRUE,TRUE)"),"EN")</f>
        <v>EN</v>
      </c>
      <c r="F5936" s="1" t="str">
        <f>IFERROR(__xludf.DUMMYFUNCTION("""COMPUTED_VALUE"""),"P306")</f>
        <v>P306</v>
      </c>
      <c r="G5936" s="1">
        <f>IFERROR(__xludf.DUMMYFUNCTION("""COMPUTED_VALUE"""),97.0)</f>
        <v>97</v>
      </c>
    </row>
    <row r="5937">
      <c r="A5937" s="1" t="str">
        <f t="shared" si="1"/>
        <v>EN P4857 143</v>
      </c>
      <c r="C5937" s="1" t="str">
        <f t="shared" si="2"/>
        <v>PT P4857</v>
      </c>
      <c r="E5937" s="1" t="str">
        <f>IFERROR(__xludf.DUMMYFUNCTION("SPLIT(A:A,"" "",TRUE,TRUE)"),"EN")</f>
        <v>EN</v>
      </c>
      <c r="F5937" s="1" t="str">
        <f>IFERROR(__xludf.DUMMYFUNCTION("""COMPUTED_VALUE"""),"P4857")</f>
        <v>P4857</v>
      </c>
      <c r="G5937" s="1">
        <f>IFERROR(__xludf.DUMMYFUNCTION("""COMPUTED_VALUE"""),143.0)</f>
        <v>143</v>
      </c>
    </row>
    <row r="5938">
      <c r="A5938" s="1" t="str">
        <f t="shared" si="1"/>
        <v>EN P4560 132</v>
      </c>
      <c r="C5938" s="1" t="str">
        <f t="shared" si="2"/>
        <v>PT P4560</v>
      </c>
      <c r="E5938" s="1" t="str">
        <f>IFERROR(__xludf.DUMMYFUNCTION("SPLIT(A:A,"" "",TRUE,TRUE)"),"EN")</f>
        <v>EN</v>
      </c>
      <c r="F5938" s="1" t="str">
        <f>IFERROR(__xludf.DUMMYFUNCTION("""COMPUTED_VALUE"""),"P4560")</f>
        <v>P4560</v>
      </c>
      <c r="G5938" s="1">
        <f>IFERROR(__xludf.DUMMYFUNCTION("""COMPUTED_VALUE"""),132.0)</f>
        <v>132</v>
      </c>
    </row>
    <row r="5939">
      <c r="A5939" s="1" t="str">
        <f t="shared" si="1"/>
        <v>EN P5505 382</v>
      </c>
      <c r="C5939" s="1" t="str">
        <f t="shared" si="2"/>
        <v>PT P5505</v>
      </c>
      <c r="E5939" s="1" t="str">
        <f>IFERROR(__xludf.DUMMYFUNCTION("SPLIT(A:A,"" "",TRUE,TRUE)"),"EN")</f>
        <v>EN</v>
      </c>
      <c r="F5939" s="1" t="str">
        <f>IFERROR(__xludf.DUMMYFUNCTION("""COMPUTED_VALUE"""),"P5505")</f>
        <v>P5505</v>
      </c>
      <c r="G5939" s="1">
        <f>IFERROR(__xludf.DUMMYFUNCTION("""COMPUTED_VALUE"""),382.0)</f>
        <v>382</v>
      </c>
    </row>
    <row r="5940">
      <c r="A5940" s="1" t="str">
        <f t="shared" si="1"/>
        <v>EN P1054 101</v>
      </c>
      <c r="C5940" s="1" t="str">
        <f t="shared" si="2"/>
        <v>PT P1054</v>
      </c>
      <c r="E5940" s="1" t="str">
        <f>IFERROR(__xludf.DUMMYFUNCTION("SPLIT(A:A,"" "",TRUE,TRUE)"),"EN")</f>
        <v>EN</v>
      </c>
      <c r="F5940" s="1" t="str">
        <f>IFERROR(__xludf.DUMMYFUNCTION("""COMPUTED_VALUE"""),"P1054")</f>
        <v>P1054</v>
      </c>
      <c r="G5940" s="1">
        <f>IFERROR(__xludf.DUMMYFUNCTION("""COMPUTED_VALUE"""),101.0)</f>
        <v>101</v>
      </c>
    </row>
    <row r="5941">
      <c r="A5941" s="1" t="str">
        <f t="shared" si="1"/>
        <v>EN P2728 191</v>
      </c>
      <c r="C5941" s="1" t="str">
        <f t="shared" si="2"/>
        <v>PT P2728</v>
      </c>
      <c r="E5941" s="1" t="str">
        <f>IFERROR(__xludf.DUMMYFUNCTION("SPLIT(A:A,"" "",TRUE,TRUE)"),"EN")</f>
        <v>EN</v>
      </c>
      <c r="F5941" s="1" t="str">
        <f>IFERROR(__xludf.DUMMYFUNCTION("""COMPUTED_VALUE"""),"P2728")</f>
        <v>P2728</v>
      </c>
      <c r="G5941" s="1">
        <f>IFERROR(__xludf.DUMMYFUNCTION("""COMPUTED_VALUE"""),191.0)</f>
        <v>191</v>
      </c>
    </row>
    <row r="5942">
      <c r="A5942" s="1" t="str">
        <f t="shared" si="1"/>
        <v>EN P5684 202</v>
      </c>
      <c r="C5942" s="1" t="str">
        <f t="shared" si="2"/>
        <v>PT P5684</v>
      </c>
      <c r="E5942" s="1" t="str">
        <f>IFERROR(__xludf.DUMMYFUNCTION("SPLIT(A:A,"" "",TRUE,TRUE)"),"EN")</f>
        <v>EN</v>
      </c>
      <c r="F5942" s="1" t="str">
        <f>IFERROR(__xludf.DUMMYFUNCTION("""COMPUTED_VALUE"""),"P5684")</f>
        <v>P5684</v>
      </c>
      <c r="G5942" s="1">
        <f>IFERROR(__xludf.DUMMYFUNCTION("""COMPUTED_VALUE"""),202.0)</f>
        <v>202</v>
      </c>
    </row>
    <row r="5943">
      <c r="A5943" s="1" t="str">
        <f t="shared" si="1"/>
        <v>EN P5044 207</v>
      </c>
      <c r="C5943" s="1" t="str">
        <f t="shared" si="2"/>
        <v>PT P5044</v>
      </c>
      <c r="E5943" s="1" t="str">
        <f>IFERROR(__xludf.DUMMYFUNCTION("SPLIT(A:A,"" "",TRUE,TRUE)"),"EN")</f>
        <v>EN</v>
      </c>
      <c r="F5943" s="1" t="str">
        <f>IFERROR(__xludf.DUMMYFUNCTION("""COMPUTED_VALUE"""),"P5044")</f>
        <v>P5044</v>
      </c>
      <c r="G5943" s="1">
        <f>IFERROR(__xludf.DUMMYFUNCTION("""COMPUTED_VALUE"""),207.0)</f>
        <v>207</v>
      </c>
    </row>
    <row r="5944">
      <c r="A5944" s="1" t="str">
        <f t="shared" si="1"/>
        <v>EN P2499 45</v>
      </c>
      <c r="C5944" s="1" t="str">
        <f t="shared" si="2"/>
        <v>PT P2499</v>
      </c>
      <c r="E5944" s="1" t="str">
        <f>IFERROR(__xludf.DUMMYFUNCTION("SPLIT(A:A,"" "",TRUE,TRUE)"),"EN")</f>
        <v>EN</v>
      </c>
      <c r="F5944" s="1" t="str">
        <f>IFERROR(__xludf.DUMMYFUNCTION("""COMPUTED_VALUE"""),"P2499")</f>
        <v>P2499</v>
      </c>
      <c r="G5944" s="1">
        <f>IFERROR(__xludf.DUMMYFUNCTION("""COMPUTED_VALUE"""),45.0)</f>
        <v>45</v>
      </c>
    </row>
    <row r="5945">
      <c r="A5945" s="1" t="str">
        <f t="shared" si="1"/>
        <v>EN P5955 154</v>
      </c>
      <c r="C5945" s="1" t="str">
        <f t="shared" si="2"/>
        <v>PT P5955</v>
      </c>
      <c r="E5945" s="1" t="str">
        <f>IFERROR(__xludf.DUMMYFUNCTION("SPLIT(A:A,"" "",TRUE,TRUE)"),"EN")</f>
        <v>EN</v>
      </c>
      <c r="F5945" s="1" t="str">
        <f>IFERROR(__xludf.DUMMYFUNCTION("""COMPUTED_VALUE"""),"P5955")</f>
        <v>P5955</v>
      </c>
      <c r="G5945" s="1">
        <f>IFERROR(__xludf.DUMMYFUNCTION("""COMPUTED_VALUE"""),154.0)</f>
        <v>154</v>
      </c>
    </row>
    <row r="5946">
      <c r="A5946" s="1" t="str">
        <f t="shared" si="1"/>
        <v>EN P1923 338</v>
      </c>
      <c r="C5946" s="1" t="str">
        <f t="shared" si="2"/>
        <v>PT P1923</v>
      </c>
      <c r="E5946" s="1" t="str">
        <f>IFERROR(__xludf.DUMMYFUNCTION("SPLIT(A:A,"" "",TRUE,TRUE)"),"EN")</f>
        <v>EN</v>
      </c>
      <c r="F5946" s="1" t="str">
        <f>IFERROR(__xludf.DUMMYFUNCTION("""COMPUTED_VALUE"""),"P1923")</f>
        <v>P1923</v>
      </c>
      <c r="G5946" s="1">
        <f>IFERROR(__xludf.DUMMYFUNCTION("""COMPUTED_VALUE"""),338.0)</f>
        <v>338</v>
      </c>
    </row>
    <row r="5947">
      <c r="A5947" s="1" t="str">
        <f t="shared" si="1"/>
        <v>EN P3502 222</v>
      </c>
      <c r="C5947" s="1" t="str">
        <f t="shared" si="2"/>
        <v>PT P3502</v>
      </c>
      <c r="E5947" s="1" t="str">
        <f>IFERROR(__xludf.DUMMYFUNCTION("SPLIT(A:A,"" "",TRUE,TRUE)"),"EN")</f>
        <v>EN</v>
      </c>
      <c r="F5947" s="1" t="str">
        <f>IFERROR(__xludf.DUMMYFUNCTION("""COMPUTED_VALUE"""),"P3502")</f>
        <v>P3502</v>
      </c>
      <c r="G5947" s="1">
        <f>IFERROR(__xludf.DUMMYFUNCTION("""COMPUTED_VALUE"""),222.0)</f>
        <v>222</v>
      </c>
    </row>
    <row r="5948">
      <c r="A5948" s="1" t="str">
        <f t="shared" si="1"/>
        <v>EN P2151 24</v>
      </c>
      <c r="C5948" s="1" t="str">
        <f t="shared" si="2"/>
        <v>PT P2151</v>
      </c>
      <c r="E5948" s="1" t="str">
        <f>IFERROR(__xludf.DUMMYFUNCTION("SPLIT(A:A,"" "",TRUE,TRUE)"),"EN")</f>
        <v>EN</v>
      </c>
      <c r="F5948" s="1" t="str">
        <f>IFERROR(__xludf.DUMMYFUNCTION("""COMPUTED_VALUE"""),"P2151")</f>
        <v>P2151</v>
      </c>
      <c r="G5948" s="1">
        <f>IFERROR(__xludf.DUMMYFUNCTION("""COMPUTED_VALUE"""),24.0)</f>
        <v>24</v>
      </c>
    </row>
    <row r="5949">
      <c r="A5949" s="1" t="str">
        <f t="shared" si="1"/>
        <v>EN P5404 286</v>
      </c>
      <c r="C5949" s="1" t="str">
        <f t="shared" si="2"/>
        <v>PT P5404</v>
      </c>
      <c r="E5949" s="1" t="str">
        <f>IFERROR(__xludf.DUMMYFUNCTION("SPLIT(A:A,"" "",TRUE,TRUE)"),"EN")</f>
        <v>EN</v>
      </c>
      <c r="F5949" s="1" t="str">
        <f>IFERROR(__xludf.DUMMYFUNCTION("""COMPUTED_VALUE"""),"P5404")</f>
        <v>P5404</v>
      </c>
      <c r="G5949" s="1">
        <f>IFERROR(__xludf.DUMMYFUNCTION("""COMPUTED_VALUE"""),286.0)</f>
        <v>286</v>
      </c>
    </row>
    <row r="5950">
      <c r="A5950" s="1" t="str">
        <f t="shared" si="1"/>
        <v>EN P5865 358</v>
      </c>
      <c r="C5950" s="1" t="str">
        <f t="shared" si="2"/>
        <v>PT P5865</v>
      </c>
      <c r="E5950" s="1" t="str">
        <f>IFERROR(__xludf.DUMMYFUNCTION("SPLIT(A:A,"" "",TRUE,TRUE)"),"EN")</f>
        <v>EN</v>
      </c>
      <c r="F5950" s="1" t="str">
        <f>IFERROR(__xludf.DUMMYFUNCTION("""COMPUTED_VALUE"""),"P5865")</f>
        <v>P5865</v>
      </c>
      <c r="G5950" s="1">
        <f>IFERROR(__xludf.DUMMYFUNCTION("""COMPUTED_VALUE"""),358.0)</f>
        <v>358</v>
      </c>
    </row>
    <row r="5951">
      <c r="A5951" s="1" t="str">
        <f t="shared" si="1"/>
        <v>EN P3343 269</v>
      </c>
      <c r="C5951" s="1" t="str">
        <f t="shared" si="2"/>
        <v>PT P3343</v>
      </c>
      <c r="E5951" s="1" t="str">
        <f>IFERROR(__xludf.DUMMYFUNCTION("SPLIT(A:A,"" "",TRUE,TRUE)"),"EN")</f>
        <v>EN</v>
      </c>
      <c r="F5951" s="1" t="str">
        <f>IFERROR(__xludf.DUMMYFUNCTION("""COMPUTED_VALUE"""),"P3343")</f>
        <v>P3343</v>
      </c>
      <c r="G5951" s="1">
        <f>IFERROR(__xludf.DUMMYFUNCTION("""COMPUTED_VALUE"""),269.0)</f>
        <v>269</v>
      </c>
    </row>
    <row r="5952">
      <c r="A5952" s="1" t="str">
        <f t="shared" si="1"/>
        <v>EN P5166 45</v>
      </c>
      <c r="C5952" s="1" t="str">
        <f t="shared" si="2"/>
        <v>PT P5166</v>
      </c>
      <c r="E5952" s="1" t="str">
        <f>IFERROR(__xludf.DUMMYFUNCTION("SPLIT(A:A,"" "",TRUE,TRUE)"),"EN")</f>
        <v>EN</v>
      </c>
      <c r="F5952" s="1" t="str">
        <f>IFERROR(__xludf.DUMMYFUNCTION("""COMPUTED_VALUE"""),"P5166")</f>
        <v>P5166</v>
      </c>
      <c r="G5952" s="1">
        <f>IFERROR(__xludf.DUMMYFUNCTION("""COMPUTED_VALUE"""),45.0)</f>
        <v>45</v>
      </c>
    </row>
    <row r="5953">
      <c r="A5953" s="1" t="str">
        <f t="shared" si="1"/>
        <v>EN P1314 39</v>
      </c>
      <c r="C5953" s="1" t="str">
        <f t="shared" si="2"/>
        <v>PT P1314</v>
      </c>
      <c r="E5953" s="1" t="str">
        <f>IFERROR(__xludf.DUMMYFUNCTION("SPLIT(A:A,"" "",TRUE,TRUE)"),"EN")</f>
        <v>EN</v>
      </c>
      <c r="F5953" s="1" t="str">
        <f>IFERROR(__xludf.DUMMYFUNCTION("""COMPUTED_VALUE"""),"P1314")</f>
        <v>P1314</v>
      </c>
      <c r="G5953" s="1">
        <f>IFERROR(__xludf.DUMMYFUNCTION("""COMPUTED_VALUE"""),39.0)</f>
        <v>39</v>
      </c>
    </row>
    <row r="5954">
      <c r="A5954" s="1" t="str">
        <f t="shared" si="1"/>
        <v>EN P3084 14</v>
      </c>
      <c r="C5954" s="1" t="str">
        <f t="shared" si="2"/>
        <v>PT P3084</v>
      </c>
      <c r="E5954" s="1" t="str">
        <f>IFERROR(__xludf.DUMMYFUNCTION("SPLIT(A:A,"" "",TRUE,TRUE)"),"EN")</f>
        <v>EN</v>
      </c>
      <c r="F5954" s="1" t="str">
        <f>IFERROR(__xludf.DUMMYFUNCTION("""COMPUTED_VALUE"""),"P3084")</f>
        <v>P3084</v>
      </c>
      <c r="G5954" s="1">
        <f>IFERROR(__xludf.DUMMYFUNCTION("""COMPUTED_VALUE"""),14.0)</f>
        <v>14</v>
      </c>
    </row>
    <row r="5955">
      <c r="A5955" s="1" t="str">
        <f t="shared" si="1"/>
        <v>EN P3983 353</v>
      </c>
      <c r="C5955" s="1" t="str">
        <f t="shared" si="2"/>
        <v>PT P3983</v>
      </c>
      <c r="E5955" s="1" t="str">
        <f>IFERROR(__xludf.DUMMYFUNCTION("SPLIT(A:A,"" "",TRUE,TRUE)"),"EN")</f>
        <v>EN</v>
      </c>
      <c r="F5955" s="1" t="str">
        <f>IFERROR(__xludf.DUMMYFUNCTION("""COMPUTED_VALUE"""),"P3983")</f>
        <v>P3983</v>
      </c>
      <c r="G5955" s="1">
        <f>IFERROR(__xludf.DUMMYFUNCTION("""COMPUTED_VALUE"""),353.0)</f>
        <v>353</v>
      </c>
    </row>
    <row r="5956">
      <c r="A5956" s="1" t="str">
        <f t="shared" si="1"/>
        <v>EN P115 258</v>
      </c>
      <c r="C5956" s="1" t="str">
        <f t="shared" si="2"/>
        <v>PT P115</v>
      </c>
      <c r="E5956" s="1" t="str">
        <f>IFERROR(__xludf.DUMMYFUNCTION("SPLIT(A:A,"" "",TRUE,TRUE)"),"EN")</f>
        <v>EN</v>
      </c>
      <c r="F5956" s="1" t="str">
        <f>IFERROR(__xludf.DUMMYFUNCTION("""COMPUTED_VALUE"""),"P115")</f>
        <v>P115</v>
      </c>
      <c r="G5956" s="1">
        <f>IFERROR(__xludf.DUMMYFUNCTION("""COMPUTED_VALUE"""),258.0)</f>
        <v>258</v>
      </c>
    </row>
    <row r="5957">
      <c r="A5957" s="1" t="str">
        <f t="shared" si="1"/>
        <v>EN P5731 247</v>
      </c>
      <c r="C5957" s="1" t="str">
        <f t="shared" si="2"/>
        <v>PT P5731</v>
      </c>
      <c r="E5957" s="1" t="str">
        <f>IFERROR(__xludf.DUMMYFUNCTION("SPLIT(A:A,"" "",TRUE,TRUE)"),"EN")</f>
        <v>EN</v>
      </c>
      <c r="F5957" s="1" t="str">
        <f>IFERROR(__xludf.DUMMYFUNCTION("""COMPUTED_VALUE"""),"P5731")</f>
        <v>P5731</v>
      </c>
      <c r="G5957" s="1">
        <f>IFERROR(__xludf.DUMMYFUNCTION("""COMPUTED_VALUE"""),247.0)</f>
        <v>247</v>
      </c>
    </row>
    <row r="5958">
      <c r="A5958" s="1" t="str">
        <f t="shared" si="1"/>
        <v>EN P3108 42</v>
      </c>
      <c r="C5958" s="1" t="str">
        <f t="shared" si="2"/>
        <v>PT P3108</v>
      </c>
      <c r="E5958" s="1" t="str">
        <f>IFERROR(__xludf.DUMMYFUNCTION("SPLIT(A:A,"" "",TRUE,TRUE)"),"EN")</f>
        <v>EN</v>
      </c>
      <c r="F5958" s="1" t="str">
        <f>IFERROR(__xludf.DUMMYFUNCTION("""COMPUTED_VALUE"""),"P3108")</f>
        <v>P3108</v>
      </c>
      <c r="G5958" s="1">
        <f>IFERROR(__xludf.DUMMYFUNCTION("""COMPUTED_VALUE"""),42.0)</f>
        <v>42</v>
      </c>
    </row>
    <row r="5959">
      <c r="A5959" s="1" t="str">
        <f t="shared" si="1"/>
        <v>EN P1472 222</v>
      </c>
      <c r="C5959" s="1" t="str">
        <f t="shared" si="2"/>
        <v>PT P1472</v>
      </c>
      <c r="E5959" s="1" t="str">
        <f>IFERROR(__xludf.DUMMYFUNCTION("SPLIT(A:A,"" "",TRUE,TRUE)"),"EN")</f>
        <v>EN</v>
      </c>
      <c r="F5959" s="1" t="str">
        <f>IFERROR(__xludf.DUMMYFUNCTION("""COMPUTED_VALUE"""),"P1472")</f>
        <v>P1472</v>
      </c>
      <c r="G5959" s="1">
        <f>IFERROR(__xludf.DUMMYFUNCTION("""COMPUTED_VALUE"""),222.0)</f>
        <v>222</v>
      </c>
    </row>
    <row r="5960">
      <c r="A5960" s="1" t="str">
        <f t="shared" si="1"/>
        <v>EN P1285 256</v>
      </c>
      <c r="C5960" s="1" t="str">
        <f t="shared" si="2"/>
        <v>PT P1285</v>
      </c>
      <c r="E5960" s="1" t="str">
        <f>IFERROR(__xludf.DUMMYFUNCTION("SPLIT(A:A,"" "",TRUE,TRUE)"),"EN")</f>
        <v>EN</v>
      </c>
      <c r="F5960" s="1" t="str">
        <f>IFERROR(__xludf.DUMMYFUNCTION("""COMPUTED_VALUE"""),"P1285")</f>
        <v>P1285</v>
      </c>
      <c r="G5960" s="1">
        <f>IFERROR(__xludf.DUMMYFUNCTION("""COMPUTED_VALUE"""),256.0)</f>
        <v>256</v>
      </c>
    </row>
    <row r="5961">
      <c r="A5961" s="1" t="str">
        <f t="shared" si="1"/>
        <v>EN P4425 115</v>
      </c>
      <c r="C5961" s="1" t="str">
        <f t="shared" si="2"/>
        <v>PT P4425</v>
      </c>
      <c r="E5961" s="1" t="str">
        <f>IFERROR(__xludf.DUMMYFUNCTION("SPLIT(A:A,"" "",TRUE,TRUE)"),"EN")</f>
        <v>EN</v>
      </c>
      <c r="F5961" s="1" t="str">
        <f>IFERROR(__xludf.DUMMYFUNCTION("""COMPUTED_VALUE"""),"P4425")</f>
        <v>P4425</v>
      </c>
      <c r="G5961" s="1">
        <f>IFERROR(__xludf.DUMMYFUNCTION("""COMPUTED_VALUE"""),115.0)</f>
        <v>115</v>
      </c>
    </row>
    <row r="5962">
      <c r="A5962" s="1" t="str">
        <f t="shared" si="1"/>
        <v>EN P4390 24</v>
      </c>
      <c r="C5962" s="1" t="str">
        <f t="shared" si="2"/>
        <v>PT P4390</v>
      </c>
      <c r="E5962" s="1" t="str">
        <f>IFERROR(__xludf.DUMMYFUNCTION("SPLIT(A:A,"" "",TRUE,TRUE)"),"EN")</f>
        <v>EN</v>
      </c>
      <c r="F5962" s="1" t="str">
        <f>IFERROR(__xludf.DUMMYFUNCTION("""COMPUTED_VALUE"""),"P4390")</f>
        <v>P4390</v>
      </c>
      <c r="G5962" s="1">
        <f>IFERROR(__xludf.DUMMYFUNCTION("""COMPUTED_VALUE"""),24.0)</f>
        <v>24</v>
      </c>
    </row>
    <row r="5963">
      <c r="A5963" s="1" t="str">
        <f t="shared" si="1"/>
        <v>EN P3821 90</v>
      </c>
      <c r="C5963" s="1" t="str">
        <f t="shared" si="2"/>
        <v>PT P3821</v>
      </c>
      <c r="E5963" s="1" t="str">
        <f>IFERROR(__xludf.DUMMYFUNCTION("SPLIT(A:A,"" "",TRUE,TRUE)"),"EN")</f>
        <v>EN</v>
      </c>
      <c r="F5963" s="1" t="str">
        <f>IFERROR(__xludf.DUMMYFUNCTION("""COMPUTED_VALUE"""),"P3821")</f>
        <v>P3821</v>
      </c>
      <c r="G5963" s="1">
        <f>IFERROR(__xludf.DUMMYFUNCTION("""COMPUTED_VALUE"""),90.0)</f>
        <v>90</v>
      </c>
    </row>
    <row r="5964">
      <c r="A5964" s="1" t="str">
        <f t="shared" si="1"/>
        <v>EN P2853 334</v>
      </c>
      <c r="C5964" s="1" t="str">
        <f t="shared" si="2"/>
        <v>PT P2853</v>
      </c>
      <c r="E5964" s="1" t="str">
        <f>IFERROR(__xludf.DUMMYFUNCTION("SPLIT(A:A,"" "",TRUE,TRUE)"),"EN")</f>
        <v>EN</v>
      </c>
      <c r="F5964" s="1" t="str">
        <f>IFERROR(__xludf.DUMMYFUNCTION("""COMPUTED_VALUE"""),"P2853")</f>
        <v>P2853</v>
      </c>
      <c r="G5964" s="1">
        <f>IFERROR(__xludf.DUMMYFUNCTION("""COMPUTED_VALUE"""),334.0)</f>
        <v>334</v>
      </c>
    </row>
    <row r="5965">
      <c r="A5965" s="1" t="str">
        <f t="shared" si="1"/>
        <v>EN P2989 348</v>
      </c>
      <c r="C5965" s="1" t="str">
        <f t="shared" si="2"/>
        <v>PT P2989</v>
      </c>
      <c r="E5965" s="1" t="str">
        <f>IFERROR(__xludf.DUMMYFUNCTION("SPLIT(A:A,"" "",TRUE,TRUE)"),"EN")</f>
        <v>EN</v>
      </c>
      <c r="F5965" s="1" t="str">
        <f>IFERROR(__xludf.DUMMYFUNCTION("""COMPUTED_VALUE"""),"P2989")</f>
        <v>P2989</v>
      </c>
      <c r="G5965" s="1">
        <f>IFERROR(__xludf.DUMMYFUNCTION("""COMPUTED_VALUE"""),348.0)</f>
        <v>348</v>
      </c>
    </row>
    <row r="5966">
      <c r="A5966" s="1" t="str">
        <f t="shared" si="1"/>
        <v>EN P1390 21</v>
      </c>
      <c r="C5966" s="1" t="str">
        <f t="shared" si="2"/>
        <v>PT P1390</v>
      </c>
      <c r="E5966" s="1" t="str">
        <f>IFERROR(__xludf.DUMMYFUNCTION("SPLIT(A:A,"" "",TRUE,TRUE)"),"EN")</f>
        <v>EN</v>
      </c>
      <c r="F5966" s="1" t="str">
        <f>IFERROR(__xludf.DUMMYFUNCTION("""COMPUTED_VALUE"""),"P1390")</f>
        <v>P1390</v>
      </c>
      <c r="G5966" s="1">
        <f>IFERROR(__xludf.DUMMYFUNCTION("""COMPUTED_VALUE"""),21.0)</f>
        <v>21</v>
      </c>
    </row>
    <row r="5967">
      <c r="A5967" s="1" t="str">
        <f t="shared" si="1"/>
        <v>EN P1431 344</v>
      </c>
      <c r="C5967" s="1" t="str">
        <f t="shared" si="2"/>
        <v>PT P1431</v>
      </c>
      <c r="E5967" s="1" t="str">
        <f>IFERROR(__xludf.DUMMYFUNCTION("SPLIT(A:A,"" "",TRUE,TRUE)"),"EN")</f>
        <v>EN</v>
      </c>
      <c r="F5967" s="1" t="str">
        <f>IFERROR(__xludf.DUMMYFUNCTION("""COMPUTED_VALUE"""),"P1431")</f>
        <v>P1431</v>
      </c>
      <c r="G5967" s="1">
        <f>IFERROR(__xludf.DUMMYFUNCTION("""COMPUTED_VALUE"""),344.0)</f>
        <v>344</v>
      </c>
    </row>
    <row r="5968">
      <c r="A5968" s="1" t="str">
        <f t="shared" si="1"/>
        <v>EN P3765 163</v>
      </c>
      <c r="C5968" s="1" t="str">
        <f t="shared" si="2"/>
        <v>PT P3765</v>
      </c>
      <c r="E5968" s="1" t="str">
        <f>IFERROR(__xludf.DUMMYFUNCTION("SPLIT(A:A,"" "",TRUE,TRUE)"),"EN")</f>
        <v>EN</v>
      </c>
      <c r="F5968" s="1" t="str">
        <f>IFERROR(__xludf.DUMMYFUNCTION("""COMPUTED_VALUE"""),"P3765")</f>
        <v>P3765</v>
      </c>
      <c r="G5968" s="1">
        <f>IFERROR(__xludf.DUMMYFUNCTION("""COMPUTED_VALUE"""),163.0)</f>
        <v>163</v>
      </c>
    </row>
    <row r="5969">
      <c r="A5969" s="1" t="str">
        <f t="shared" si="1"/>
        <v>EN P1344 287</v>
      </c>
      <c r="C5969" s="1" t="str">
        <f t="shared" si="2"/>
        <v>PT P1344</v>
      </c>
      <c r="E5969" s="1" t="str">
        <f>IFERROR(__xludf.DUMMYFUNCTION("SPLIT(A:A,"" "",TRUE,TRUE)"),"EN")</f>
        <v>EN</v>
      </c>
      <c r="F5969" s="1" t="str">
        <f>IFERROR(__xludf.DUMMYFUNCTION("""COMPUTED_VALUE"""),"P1344")</f>
        <v>P1344</v>
      </c>
      <c r="G5969" s="1">
        <f>IFERROR(__xludf.DUMMYFUNCTION("""COMPUTED_VALUE"""),287.0)</f>
        <v>287</v>
      </c>
    </row>
    <row r="5970">
      <c r="A5970" s="1" t="str">
        <f t="shared" si="1"/>
        <v>EN P1333 260</v>
      </c>
      <c r="C5970" s="1" t="str">
        <f t="shared" si="2"/>
        <v>PT P1333</v>
      </c>
      <c r="E5970" s="1" t="str">
        <f>IFERROR(__xludf.DUMMYFUNCTION("SPLIT(A:A,"" "",TRUE,TRUE)"),"EN")</f>
        <v>EN</v>
      </c>
      <c r="F5970" s="1" t="str">
        <f>IFERROR(__xludf.DUMMYFUNCTION("""COMPUTED_VALUE"""),"P1333")</f>
        <v>P1333</v>
      </c>
      <c r="G5970" s="1">
        <f>IFERROR(__xludf.DUMMYFUNCTION("""COMPUTED_VALUE"""),260.0)</f>
        <v>260</v>
      </c>
    </row>
    <row r="5971">
      <c r="A5971" s="1" t="str">
        <f t="shared" si="1"/>
        <v>EN P1594 94</v>
      </c>
      <c r="C5971" s="1" t="str">
        <f t="shared" si="2"/>
        <v>PT P1594</v>
      </c>
      <c r="E5971" s="1" t="str">
        <f>IFERROR(__xludf.DUMMYFUNCTION("SPLIT(A:A,"" "",TRUE,TRUE)"),"EN")</f>
        <v>EN</v>
      </c>
      <c r="F5971" s="1" t="str">
        <f>IFERROR(__xludf.DUMMYFUNCTION("""COMPUTED_VALUE"""),"P1594")</f>
        <v>P1594</v>
      </c>
      <c r="G5971" s="1">
        <f>IFERROR(__xludf.DUMMYFUNCTION("""COMPUTED_VALUE"""),94.0)</f>
        <v>94</v>
      </c>
    </row>
    <row r="5972">
      <c r="A5972" s="1" t="str">
        <f t="shared" si="1"/>
        <v>EN P5651 391</v>
      </c>
      <c r="C5972" s="1" t="str">
        <f t="shared" si="2"/>
        <v>PT P5651</v>
      </c>
      <c r="E5972" s="1" t="str">
        <f>IFERROR(__xludf.DUMMYFUNCTION("SPLIT(A:A,"" "",TRUE,TRUE)"),"EN")</f>
        <v>EN</v>
      </c>
      <c r="F5972" s="1" t="str">
        <f>IFERROR(__xludf.DUMMYFUNCTION("""COMPUTED_VALUE"""),"P5651")</f>
        <v>P5651</v>
      </c>
      <c r="G5972" s="1">
        <f>IFERROR(__xludf.DUMMYFUNCTION("""COMPUTED_VALUE"""),391.0)</f>
        <v>391</v>
      </c>
    </row>
    <row r="5973">
      <c r="A5973" s="1" t="str">
        <f t="shared" si="1"/>
        <v>EN P347 195</v>
      </c>
      <c r="C5973" s="1" t="str">
        <f t="shared" si="2"/>
        <v>PT P347</v>
      </c>
      <c r="E5973" s="1" t="str">
        <f>IFERROR(__xludf.DUMMYFUNCTION("SPLIT(A:A,"" "",TRUE,TRUE)"),"EN")</f>
        <v>EN</v>
      </c>
      <c r="F5973" s="1" t="str">
        <f>IFERROR(__xludf.DUMMYFUNCTION("""COMPUTED_VALUE"""),"P347")</f>
        <v>P347</v>
      </c>
      <c r="G5973" s="1">
        <f>IFERROR(__xludf.DUMMYFUNCTION("""COMPUTED_VALUE"""),195.0)</f>
        <v>195</v>
      </c>
    </row>
    <row r="5974">
      <c r="A5974" s="1" t="str">
        <f t="shared" si="1"/>
        <v>EN P1745 50</v>
      </c>
      <c r="C5974" s="1" t="str">
        <f t="shared" si="2"/>
        <v>PT P1745</v>
      </c>
      <c r="E5974" s="1" t="str">
        <f>IFERROR(__xludf.DUMMYFUNCTION("SPLIT(A:A,"" "",TRUE,TRUE)"),"EN")</f>
        <v>EN</v>
      </c>
      <c r="F5974" s="1" t="str">
        <f>IFERROR(__xludf.DUMMYFUNCTION("""COMPUTED_VALUE"""),"P1745")</f>
        <v>P1745</v>
      </c>
      <c r="G5974" s="1">
        <f>IFERROR(__xludf.DUMMYFUNCTION("""COMPUTED_VALUE"""),50.0)</f>
        <v>50</v>
      </c>
    </row>
    <row r="5975">
      <c r="A5975" s="1" t="str">
        <f t="shared" si="1"/>
        <v>EN P3516 206</v>
      </c>
      <c r="C5975" s="1" t="str">
        <f t="shared" si="2"/>
        <v>PT P3516</v>
      </c>
      <c r="E5975" s="1" t="str">
        <f>IFERROR(__xludf.DUMMYFUNCTION("SPLIT(A:A,"" "",TRUE,TRUE)"),"EN")</f>
        <v>EN</v>
      </c>
      <c r="F5975" s="1" t="str">
        <f>IFERROR(__xludf.DUMMYFUNCTION("""COMPUTED_VALUE"""),"P3516")</f>
        <v>P3516</v>
      </c>
      <c r="G5975" s="1">
        <f>IFERROR(__xludf.DUMMYFUNCTION("""COMPUTED_VALUE"""),206.0)</f>
        <v>206</v>
      </c>
    </row>
    <row r="5976">
      <c r="A5976" s="1" t="str">
        <f t="shared" si="1"/>
        <v>EN P1626 396</v>
      </c>
      <c r="C5976" s="1" t="str">
        <f t="shared" si="2"/>
        <v>PT P1626</v>
      </c>
      <c r="E5976" s="1" t="str">
        <f>IFERROR(__xludf.DUMMYFUNCTION("SPLIT(A:A,"" "",TRUE,TRUE)"),"EN")</f>
        <v>EN</v>
      </c>
      <c r="F5976" s="1" t="str">
        <f>IFERROR(__xludf.DUMMYFUNCTION("""COMPUTED_VALUE"""),"P1626")</f>
        <v>P1626</v>
      </c>
      <c r="G5976" s="1">
        <f>IFERROR(__xludf.DUMMYFUNCTION("""COMPUTED_VALUE"""),396.0)</f>
        <v>396</v>
      </c>
    </row>
    <row r="5977">
      <c r="A5977" s="1" t="str">
        <f t="shared" si="1"/>
        <v>EN P1724 344</v>
      </c>
      <c r="C5977" s="1" t="str">
        <f t="shared" si="2"/>
        <v>PT P1724</v>
      </c>
      <c r="E5977" s="1" t="str">
        <f>IFERROR(__xludf.DUMMYFUNCTION("SPLIT(A:A,"" "",TRUE,TRUE)"),"EN")</f>
        <v>EN</v>
      </c>
      <c r="F5977" s="1" t="str">
        <f>IFERROR(__xludf.DUMMYFUNCTION("""COMPUTED_VALUE"""),"P1724")</f>
        <v>P1724</v>
      </c>
      <c r="G5977" s="1">
        <f>IFERROR(__xludf.DUMMYFUNCTION("""COMPUTED_VALUE"""),344.0)</f>
        <v>344</v>
      </c>
    </row>
    <row r="5978">
      <c r="A5978" s="1" t="str">
        <f t="shared" si="1"/>
        <v>EN P1350 15</v>
      </c>
      <c r="C5978" s="1" t="str">
        <f t="shared" si="2"/>
        <v>PT P1350</v>
      </c>
      <c r="E5978" s="1" t="str">
        <f>IFERROR(__xludf.DUMMYFUNCTION("SPLIT(A:A,"" "",TRUE,TRUE)"),"EN")</f>
        <v>EN</v>
      </c>
      <c r="F5978" s="1" t="str">
        <f>IFERROR(__xludf.DUMMYFUNCTION("""COMPUTED_VALUE"""),"P1350")</f>
        <v>P1350</v>
      </c>
      <c r="G5978" s="1">
        <f>IFERROR(__xludf.DUMMYFUNCTION("""COMPUTED_VALUE"""),15.0)</f>
        <v>15</v>
      </c>
    </row>
    <row r="5979">
      <c r="A5979" s="1" t="str">
        <f t="shared" si="1"/>
        <v>EN P1836 86</v>
      </c>
      <c r="C5979" s="1" t="str">
        <f t="shared" si="2"/>
        <v>PT P1836</v>
      </c>
      <c r="E5979" s="1" t="str">
        <f>IFERROR(__xludf.DUMMYFUNCTION("SPLIT(A:A,"" "",TRUE,TRUE)"),"EN")</f>
        <v>EN</v>
      </c>
      <c r="F5979" s="1" t="str">
        <f>IFERROR(__xludf.DUMMYFUNCTION("""COMPUTED_VALUE"""),"P1836")</f>
        <v>P1836</v>
      </c>
      <c r="G5979" s="1">
        <f>IFERROR(__xludf.DUMMYFUNCTION("""COMPUTED_VALUE"""),86.0)</f>
        <v>86</v>
      </c>
    </row>
    <row r="5980">
      <c r="A5980" s="1" t="str">
        <f t="shared" si="1"/>
        <v>EN P5296 330</v>
      </c>
      <c r="C5980" s="1" t="str">
        <f t="shared" si="2"/>
        <v>PT P5296</v>
      </c>
      <c r="E5980" s="1" t="str">
        <f>IFERROR(__xludf.DUMMYFUNCTION("SPLIT(A:A,"" "",TRUE,TRUE)"),"EN")</f>
        <v>EN</v>
      </c>
      <c r="F5980" s="1" t="str">
        <f>IFERROR(__xludf.DUMMYFUNCTION("""COMPUTED_VALUE"""),"P5296")</f>
        <v>P5296</v>
      </c>
      <c r="G5980" s="1">
        <f>IFERROR(__xludf.DUMMYFUNCTION("""COMPUTED_VALUE"""),330.0)</f>
        <v>330</v>
      </c>
    </row>
    <row r="5981">
      <c r="A5981" s="1" t="str">
        <f t="shared" si="1"/>
        <v>EN P31 264</v>
      </c>
      <c r="C5981" s="1" t="str">
        <f t="shared" si="2"/>
        <v>PT P31</v>
      </c>
      <c r="E5981" s="1" t="str">
        <f>IFERROR(__xludf.DUMMYFUNCTION("SPLIT(A:A,"" "",TRUE,TRUE)"),"EN")</f>
        <v>EN</v>
      </c>
      <c r="F5981" s="1" t="str">
        <f>IFERROR(__xludf.DUMMYFUNCTION("""COMPUTED_VALUE"""),"P31")</f>
        <v>P31</v>
      </c>
      <c r="G5981" s="1">
        <f>IFERROR(__xludf.DUMMYFUNCTION("""COMPUTED_VALUE"""),264.0)</f>
        <v>264</v>
      </c>
    </row>
    <row r="5982">
      <c r="A5982" s="1" t="str">
        <f t="shared" si="1"/>
        <v>EN P4397 197</v>
      </c>
      <c r="C5982" s="1" t="str">
        <f t="shared" si="2"/>
        <v>PT P4397</v>
      </c>
      <c r="E5982" s="1" t="str">
        <f>IFERROR(__xludf.DUMMYFUNCTION("SPLIT(A:A,"" "",TRUE,TRUE)"),"EN")</f>
        <v>EN</v>
      </c>
      <c r="F5982" s="1" t="str">
        <f>IFERROR(__xludf.DUMMYFUNCTION("""COMPUTED_VALUE"""),"P4397")</f>
        <v>P4397</v>
      </c>
      <c r="G5982" s="1">
        <f>IFERROR(__xludf.DUMMYFUNCTION("""COMPUTED_VALUE"""),197.0)</f>
        <v>197</v>
      </c>
    </row>
    <row r="5983">
      <c r="A5983" s="1" t="str">
        <f t="shared" si="1"/>
        <v>EN P85 50</v>
      </c>
      <c r="C5983" s="1" t="str">
        <f t="shared" si="2"/>
        <v>PT P85</v>
      </c>
      <c r="E5983" s="1" t="str">
        <f>IFERROR(__xludf.DUMMYFUNCTION("SPLIT(A:A,"" "",TRUE,TRUE)"),"EN")</f>
        <v>EN</v>
      </c>
      <c r="F5983" s="1" t="str">
        <f>IFERROR(__xludf.DUMMYFUNCTION("""COMPUTED_VALUE"""),"P85")</f>
        <v>P85</v>
      </c>
      <c r="G5983" s="1">
        <f>IFERROR(__xludf.DUMMYFUNCTION("""COMPUTED_VALUE"""),50.0)</f>
        <v>50</v>
      </c>
    </row>
    <row r="5984">
      <c r="A5984" s="1" t="str">
        <f t="shared" si="1"/>
        <v>EN P2819 64</v>
      </c>
      <c r="C5984" s="1" t="str">
        <f t="shared" si="2"/>
        <v>PT P2819</v>
      </c>
      <c r="E5984" s="1" t="str">
        <f>IFERROR(__xludf.DUMMYFUNCTION("SPLIT(A:A,"" "",TRUE,TRUE)"),"EN")</f>
        <v>EN</v>
      </c>
      <c r="F5984" s="1" t="str">
        <f>IFERROR(__xludf.DUMMYFUNCTION("""COMPUTED_VALUE"""),"P2819")</f>
        <v>P2819</v>
      </c>
      <c r="G5984" s="1">
        <f>IFERROR(__xludf.DUMMYFUNCTION("""COMPUTED_VALUE"""),64.0)</f>
        <v>64</v>
      </c>
    </row>
    <row r="5985">
      <c r="A5985" s="1" t="str">
        <f t="shared" si="1"/>
        <v>EN P2862 392</v>
      </c>
      <c r="C5985" s="1" t="str">
        <f t="shared" si="2"/>
        <v>PT P2862</v>
      </c>
      <c r="E5985" s="1" t="str">
        <f>IFERROR(__xludf.DUMMYFUNCTION("SPLIT(A:A,"" "",TRUE,TRUE)"),"EN")</f>
        <v>EN</v>
      </c>
      <c r="F5985" s="1" t="str">
        <f>IFERROR(__xludf.DUMMYFUNCTION("""COMPUTED_VALUE"""),"P2862")</f>
        <v>P2862</v>
      </c>
      <c r="G5985" s="1">
        <f>IFERROR(__xludf.DUMMYFUNCTION("""COMPUTED_VALUE"""),392.0)</f>
        <v>392</v>
      </c>
    </row>
    <row r="5986">
      <c r="A5986" s="1" t="str">
        <f t="shared" si="1"/>
        <v>EN P4034 329</v>
      </c>
      <c r="C5986" s="1" t="str">
        <f t="shared" si="2"/>
        <v>PT P4034</v>
      </c>
      <c r="E5986" s="1" t="str">
        <f>IFERROR(__xludf.DUMMYFUNCTION("SPLIT(A:A,"" "",TRUE,TRUE)"),"EN")</f>
        <v>EN</v>
      </c>
      <c r="F5986" s="1" t="str">
        <f>IFERROR(__xludf.DUMMYFUNCTION("""COMPUTED_VALUE"""),"P4034")</f>
        <v>P4034</v>
      </c>
      <c r="G5986" s="1">
        <f>IFERROR(__xludf.DUMMYFUNCTION("""COMPUTED_VALUE"""),329.0)</f>
        <v>329</v>
      </c>
    </row>
    <row r="5987">
      <c r="A5987" s="1" t="str">
        <f t="shared" si="1"/>
        <v>EN P5065 347</v>
      </c>
      <c r="C5987" s="1" t="str">
        <f t="shared" si="2"/>
        <v>PT P5065</v>
      </c>
      <c r="E5987" s="1" t="str">
        <f>IFERROR(__xludf.DUMMYFUNCTION("SPLIT(A:A,"" "",TRUE,TRUE)"),"EN")</f>
        <v>EN</v>
      </c>
      <c r="F5987" s="1" t="str">
        <f>IFERROR(__xludf.DUMMYFUNCTION("""COMPUTED_VALUE"""),"P5065")</f>
        <v>P5065</v>
      </c>
      <c r="G5987" s="1">
        <f>IFERROR(__xludf.DUMMYFUNCTION("""COMPUTED_VALUE"""),347.0)</f>
        <v>347</v>
      </c>
    </row>
    <row r="5988">
      <c r="A5988" s="1" t="str">
        <f t="shared" si="1"/>
        <v>EN P348 175</v>
      </c>
      <c r="C5988" s="1" t="str">
        <f t="shared" si="2"/>
        <v>PT P348</v>
      </c>
      <c r="E5988" s="1" t="str">
        <f>IFERROR(__xludf.DUMMYFUNCTION("SPLIT(A:A,"" "",TRUE,TRUE)"),"EN")</f>
        <v>EN</v>
      </c>
      <c r="F5988" s="1" t="str">
        <f>IFERROR(__xludf.DUMMYFUNCTION("""COMPUTED_VALUE"""),"P348")</f>
        <v>P348</v>
      </c>
      <c r="G5988" s="1">
        <f>IFERROR(__xludf.DUMMYFUNCTION("""COMPUTED_VALUE"""),175.0)</f>
        <v>175</v>
      </c>
    </row>
    <row r="5989">
      <c r="A5989" s="1" t="str">
        <f t="shared" si="1"/>
        <v>EN P3007 84</v>
      </c>
      <c r="C5989" s="1" t="str">
        <f t="shared" si="2"/>
        <v>PT P3007</v>
      </c>
      <c r="E5989" s="1" t="str">
        <f>IFERROR(__xludf.DUMMYFUNCTION("SPLIT(A:A,"" "",TRUE,TRUE)"),"EN")</f>
        <v>EN</v>
      </c>
      <c r="F5989" s="1" t="str">
        <f>IFERROR(__xludf.DUMMYFUNCTION("""COMPUTED_VALUE"""),"P3007")</f>
        <v>P3007</v>
      </c>
      <c r="G5989" s="1">
        <f>IFERROR(__xludf.DUMMYFUNCTION("""COMPUTED_VALUE"""),84.0)</f>
        <v>84</v>
      </c>
    </row>
    <row r="5990">
      <c r="A5990" s="1" t="str">
        <f t="shared" si="1"/>
        <v>EN P3783 244</v>
      </c>
      <c r="C5990" s="1" t="str">
        <f t="shared" si="2"/>
        <v>PT P3783</v>
      </c>
      <c r="E5990" s="1" t="str">
        <f>IFERROR(__xludf.DUMMYFUNCTION("SPLIT(A:A,"" "",TRUE,TRUE)"),"EN")</f>
        <v>EN</v>
      </c>
      <c r="F5990" s="1" t="str">
        <f>IFERROR(__xludf.DUMMYFUNCTION("""COMPUTED_VALUE"""),"P3783")</f>
        <v>P3783</v>
      </c>
      <c r="G5990" s="1">
        <f>IFERROR(__xludf.DUMMYFUNCTION("""COMPUTED_VALUE"""),244.0)</f>
        <v>244</v>
      </c>
    </row>
    <row r="5991">
      <c r="A5991" s="1" t="str">
        <f t="shared" si="1"/>
        <v>EN P4593 64</v>
      </c>
      <c r="C5991" s="1" t="str">
        <f t="shared" si="2"/>
        <v>PT P4593</v>
      </c>
      <c r="E5991" s="1" t="str">
        <f>IFERROR(__xludf.DUMMYFUNCTION("SPLIT(A:A,"" "",TRUE,TRUE)"),"EN")</f>
        <v>EN</v>
      </c>
      <c r="F5991" s="1" t="str">
        <f>IFERROR(__xludf.DUMMYFUNCTION("""COMPUTED_VALUE"""),"P4593")</f>
        <v>P4593</v>
      </c>
      <c r="G5991" s="1">
        <f>IFERROR(__xludf.DUMMYFUNCTION("""COMPUTED_VALUE"""),64.0)</f>
        <v>64</v>
      </c>
    </row>
    <row r="5992">
      <c r="A5992" s="1" t="str">
        <f t="shared" si="1"/>
        <v>EN P4695 196</v>
      </c>
      <c r="C5992" s="1" t="str">
        <f t="shared" si="2"/>
        <v>PT P4695</v>
      </c>
      <c r="E5992" s="1" t="str">
        <f>IFERROR(__xludf.DUMMYFUNCTION("SPLIT(A:A,"" "",TRUE,TRUE)"),"EN")</f>
        <v>EN</v>
      </c>
      <c r="F5992" s="1" t="str">
        <f>IFERROR(__xludf.DUMMYFUNCTION("""COMPUTED_VALUE"""),"P4695")</f>
        <v>P4695</v>
      </c>
      <c r="G5992" s="1">
        <f>IFERROR(__xludf.DUMMYFUNCTION("""COMPUTED_VALUE"""),196.0)</f>
        <v>196</v>
      </c>
    </row>
    <row r="5993">
      <c r="A5993" s="1" t="str">
        <f t="shared" si="1"/>
        <v>EN P1777 32</v>
      </c>
      <c r="C5993" s="1" t="str">
        <f t="shared" si="2"/>
        <v>PT P1777</v>
      </c>
      <c r="E5993" s="1" t="str">
        <f>IFERROR(__xludf.DUMMYFUNCTION("SPLIT(A:A,"" "",TRUE,TRUE)"),"EN")</f>
        <v>EN</v>
      </c>
      <c r="F5993" s="1" t="str">
        <f>IFERROR(__xludf.DUMMYFUNCTION("""COMPUTED_VALUE"""),"P1777")</f>
        <v>P1777</v>
      </c>
      <c r="G5993" s="1">
        <f>IFERROR(__xludf.DUMMYFUNCTION("""COMPUTED_VALUE"""),32.0)</f>
        <v>32</v>
      </c>
    </row>
    <row r="5994">
      <c r="A5994" s="1" t="str">
        <f t="shared" si="1"/>
        <v>EN P5728 91</v>
      </c>
      <c r="C5994" s="1" t="str">
        <f t="shared" si="2"/>
        <v>PT P5728</v>
      </c>
      <c r="E5994" s="1" t="str">
        <f>IFERROR(__xludf.DUMMYFUNCTION("SPLIT(A:A,"" "",TRUE,TRUE)"),"EN")</f>
        <v>EN</v>
      </c>
      <c r="F5994" s="1" t="str">
        <f>IFERROR(__xludf.DUMMYFUNCTION("""COMPUTED_VALUE"""),"P5728")</f>
        <v>P5728</v>
      </c>
      <c r="G5994" s="1">
        <f>IFERROR(__xludf.DUMMYFUNCTION("""COMPUTED_VALUE"""),91.0)</f>
        <v>91</v>
      </c>
    </row>
    <row r="5995">
      <c r="A5995" s="1" t="str">
        <f t="shared" si="1"/>
        <v>EN P4581 6</v>
      </c>
      <c r="C5995" s="1" t="str">
        <f t="shared" si="2"/>
        <v>PT P4581</v>
      </c>
      <c r="E5995" s="1" t="str">
        <f>IFERROR(__xludf.DUMMYFUNCTION("SPLIT(A:A,"" "",TRUE,TRUE)"),"EN")</f>
        <v>EN</v>
      </c>
      <c r="F5995" s="1" t="str">
        <f>IFERROR(__xludf.DUMMYFUNCTION("""COMPUTED_VALUE"""),"P4581")</f>
        <v>P4581</v>
      </c>
      <c r="G5995" s="1">
        <f>IFERROR(__xludf.DUMMYFUNCTION("""COMPUTED_VALUE"""),6.0)</f>
        <v>6</v>
      </c>
    </row>
    <row r="5996">
      <c r="A5996" s="1" t="str">
        <f t="shared" si="1"/>
        <v>EN P4557 249</v>
      </c>
      <c r="C5996" s="1" t="str">
        <f t="shared" si="2"/>
        <v>PT P4557</v>
      </c>
      <c r="E5996" s="1" t="str">
        <f>IFERROR(__xludf.DUMMYFUNCTION("SPLIT(A:A,"" "",TRUE,TRUE)"),"EN")</f>
        <v>EN</v>
      </c>
      <c r="F5996" s="1" t="str">
        <f>IFERROR(__xludf.DUMMYFUNCTION("""COMPUTED_VALUE"""),"P4557")</f>
        <v>P4557</v>
      </c>
      <c r="G5996" s="1">
        <f>IFERROR(__xludf.DUMMYFUNCTION("""COMPUTED_VALUE"""),249.0)</f>
        <v>249</v>
      </c>
    </row>
    <row r="5997">
      <c r="A5997" s="1" t="str">
        <f t="shared" si="1"/>
        <v>EN P4200 50</v>
      </c>
      <c r="C5997" s="1" t="str">
        <f t="shared" si="2"/>
        <v>PT P4200</v>
      </c>
      <c r="E5997" s="1" t="str">
        <f>IFERROR(__xludf.DUMMYFUNCTION("SPLIT(A:A,"" "",TRUE,TRUE)"),"EN")</f>
        <v>EN</v>
      </c>
      <c r="F5997" s="1" t="str">
        <f>IFERROR(__xludf.DUMMYFUNCTION("""COMPUTED_VALUE"""),"P4200")</f>
        <v>P4200</v>
      </c>
      <c r="G5997" s="1">
        <f>IFERROR(__xludf.DUMMYFUNCTION("""COMPUTED_VALUE"""),50.0)</f>
        <v>50</v>
      </c>
    </row>
    <row r="5998">
      <c r="A5998" s="1" t="str">
        <f t="shared" si="1"/>
        <v>EN P3480 151</v>
      </c>
      <c r="C5998" s="1" t="str">
        <f t="shared" si="2"/>
        <v>PT P3480</v>
      </c>
      <c r="E5998" s="1" t="str">
        <f>IFERROR(__xludf.DUMMYFUNCTION("SPLIT(A:A,"" "",TRUE,TRUE)"),"EN")</f>
        <v>EN</v>
      </c>
      <c r="F5998" s="1" t="str">
        <f>IFERROR(__xludf.DUMMYFUNCTION("""COMPUTED_VALUE"""),"P3480")</f>
        <v>P3480</v>
      </c>
      <c r="G5998" s="1">
        <f>IFERROR(__xludf.DUMMYFUNCTION("""COMPUTED_VALUE"""),151.0)</f>
        <v>151</v>
      </c>
    </row>
    <row r="5999">
      <c r="A5999" s="1" t="str">
        <f t="shared" si="1"/>
        <v>EN P4907 139</v>
      </c>
      <c r="C5999" s="1" t="str">
        <f t="shared" si="2"/>
        <v>PT P4907</v>
      </c>
      <c r="E5999" s="1" t="str">
        <f>IFERROR(__xludf.DUMMYFUNCTION("SPLIT(A:A,"" "",TRUE,TRUE)"),"EN")</f>
        <v>EN</v>
      </c>
      <c r="F5999" s="1" t="str">
        <f>IFERROR(__xludf.DUMMYFUNCTION("""COMPUTED_VALUE"""),"P4907")</f>
        <v>P4907</v>
      </c>
      <c r="G5999" s="1">
        <f>IFERROR(__xludf.DUMMYFUNCTION("""COMPUTED_VALUE"""),139.0)</f>
        <v>139</v>
      </c>
    </row>
    <row r="6000">
      <c r="A6000" s="1" t="str">
        <f t="shared" si="1"/>
        <v>EN P3125 304</v>
      </c>
      <c r="C6000" s="1" t="str">
        <f t="shared" si="2"/>
        <v>PT P3125</v>
      </c>
      <c r="E6000" s="1" t="str">
        <f>IFERROR(__xludf.DUMMYFUNCTION("SPLIT(A:A,"" "",TRUE,TRUE)"),"EN")</f>
        <v>EN</v>
      </c>
      <c r="F6000" s="1" t="str">
        <f>IFERROR(__xludf.DUMMYFUNCTION("""COMPUTED_VALUE"""),"P3125")</f>
        <v>P3125</v>
      </c>
      <c r="G6000" s="1">
        <f>IFERROR(__xludf.DUMMYFUNCTION("""COMPUTED_VALUE"""),304.0)</f>
        <v>304</v>
      </c>
    </row>
    <row r="6001">
      <c r="A6001" s="1" t="str">
        <f t="shared" si="1"/>
        <v>EN P4309 67</v>
      </c>
      <c r="C6001" s="1" t="str">
        <f t="shared" si="2"/>
        <v>PT P4309</v>
      </c>
      <c r="E6001" s="1" t="str">
        <f>IFERROR(__xludf.DUMMYFUNCTION("SPLIT(A:A,"" "",TRUE,TRUE)"),"EN")</f>
        <v>EN</v>
      </c>
      <c r="F6001" s="1" t="str">
        <f>IFERROR(__xludf.DUMMYFUNCTION("""COMPUTED_VALUE"""),"P4309")</f>
        <v>P4309</v>
      </c>
      <c r="G6001" s="1">
        <f>IFERROR(__xludf.DUMMYFUNCTION("""COMPUTED_VALUE"""),67.0)</f>
        <v>67</v>
      </c>
    </row>
    <row r="6002">
      <c r="A6002" s="1" t="str">
        <f t="shared" si="1"/>
        <v>EN P1527 111</v>
      </c>
      <c r="C6002" s="1" t="str">
        <f t="shared" si="2"/>
        <v>PT P1527</v>
      </c>
      <c r="E6002" s="1" t="str">
        <f>IFERROR(__xludf.DUMMYFUNCTION("SPLIT(A:A,"" "",TRUE,TRUE)"),"EN")</f>
        <v>EN</v>
      </c>
      <c r="F6002" s="1" t="str">
        <f>IFERROR(__xludf.DUMMYFUNCTION("""COMPUTED_VALUE"""),"P1527")</f>
        <v>P1527</v>
      </c>
      <c r="G6002" s="1">
        <f>IFERROR(__xludf.DUMMYFUNCTION("""COMPUTED_VALUE"""),111.0)</f>
        <v>111</v>
      </c>
    </row>
    <row r="6003">
      <c r="A6003" s="1" t="str">
        <f t="shared" si="1"/>
        <v>EN P5041 323</v>
      </c>
      <c r="C6003" s="1" t="str">
        <f t="shared" si="2"/>
        <v>PT P5041</v>
      </c>
      <c r="E6003" s="1" t="str">
        <f>IFERROR(__xludf.DUMMYFUNCTION("SPLIT(A:A,"" "",TRUE,TRUE)"),"EN")</f>
        <v>EN</v>
      </c>
      <c r="F6003" s="1" t="str">
        <f>IFERROR(__xludf.DUMMYFUNCTION("""COMPUTED_VALUE"""),"P5041")</f>
        <v>P5041</v>
      </c>
      <c r="G6003" s="1">
        <f>IFERROR(__xludf.DUMMYFUNCTION("""COMPUTED_VALUE"""),323.0)</f>
        <v>323</v>
      </c>
    </row>
    <row r="6004">
      <c r="A6004" s="1" t="str">
        <f t="shared" si="1"/>
        <v>EN P4434 170</v>
      </c>
      <c r="C6004" s="1" t="str">
        <f t="shared" si="2"/>
        <v>PT P4434</v>
      </c>
      <c r="E6004" s="1" t="str">
        <f>IFERROR(__xludf.DUMMYFUNCTION("SPLIT(A:A,"" "",TRUE,TRUE)"),"EN")</f>
        <v>EN</v>
      </c>
      <c r="F6004" s="1" t="str">
        <f>IFERROR(__xludf.DUMMYFUNCTION("""COMPUTED_VALUE"""),"P4434")</f>
        <v>P4434</v>
      </c>
      <c r="G6004" s="1">
        <f>IFERROR(__xludf.DUMMYFUNCTION("""COMPUTED_VALUE"""),170.0)</f>
        <v>170</v>
      </c>
    </row>
    <row r="6005">
      <c r="A6005" s="1" t="str">
        <f t="shared" si="1"/>
        <v>EN P4222 285</v>
      </c>
      <c r="C6005" s="1" t="str">
        <f t="shared" si="2"/>
        <v>PT P4222</v>
      </c>
      <c r="E6005" s="1" t="str">
        <f>IFERROR(__xludf.DUMMYFUNCTION("SPLIT(A:A,"" "",TRUE,TRUE)"),"EN")</f>
        <v>EN</v>
      </c>
      <c r="F6005" s="1" t="str">
        <f>IFERROR(__xludf.DUMMYFUNCTION("""COMPUTED_VALUE"""),"P4222")</f>
        <v>P4222</v>
      </c>
      <c r="G6005" s="1">
        <f>IFERROR(__xludf.DUMMYFUNCTION("""COMPUTED_VALUE"""),285.0)</f>
        <v>285</v>
      </c>
    </row>
    <row r="6006">
      <c r="A6006" s="1" t="str">
        <f t="shared" si="1"/>
        <v>EN P30 184</v>
      </c>
      <c r="C6006" s="1" t="str">
        <f t="shared" si="2"/>
        <v>PT P30</v>
      </c>
      <c r="E6006" s="1" t="str">
        <f>IFERROR(__xludf.DUMMYFUNCTION("SPLIT(A:A,"" "",TRUE,TRUE)"),"EN")</f>
        <v>EN</v>
      </c>
      <c r="F6006" s="1" t="str">
        <f>IFERROR(__xludf.DUMMYFUNCTION("""COMPUTED_VALUE"""),"P30")</f>
        <v>P30</v>
      </c>
      <c r="G6006" s="1">
        <f>IFERROR(__xludf.DUMMYFUNCTION("""COMPUTED_VALUE"""),184.0)</f>
        <v>184</v>
      </c>
    </row>
    <row r="6007">
      <c r="A6007" s="1" t="str">
        <f t="shared" si="1"/>
        <v>EN P5887 315</v>
      </c>
      <c r="C6007" s="1" t="str">
        <f t="shared" si="2"/>
        <v>PT P5887</v>
      </c>
      <c r="E6007" s="1" t="str">
        <f>IFERROR(__xludf.DUMMYFUNCTION("SPLIT(A:A,"" "",TRUE,TRUE)"),"EN")</f>
        <v>EN</v>
      </c>
      <c r="F6007" s="1" t="str">
        <f>IFERROR(__xludf.DUMMYFUNCTION("""COMPUTED_VALUE"""),"P5887")</f>
        <v>P5887</v>
      </c>
      <c r="G6007" s="1">
        <f>IFERROR(__xludf.DUMMYFUNCTION("""COMPUTED_VALUE"""),315.0)</f>
        <v>315</v>
      </c>
    </row>
    <row r="6008">
      <c r="A6008" s="1" t="str">
        <f t="shared" si="1"/>
        <v>EN P1266 259</v>
      </c>
      <c r="C6008" s="1" t="str">
        <f t="shared" si="2"/>
        <v>PT P1266</v>
      </c>
      <c r="E6008" s="1" t="str">
        <f>IFERROR(__xludf.DUMMYFUNCTION("SPLIT(A:A,"" "",TRUE,TRUE)"),"EN")</f>
        <v>EN</v>
      </c>
      <c r="F6008" s="1" t="str">
        <f>IFERROR(__xludf.DUMMYFUNCTION("""COMPUTED_VALUE"""),"P1266")</f>
        <v>P1266</v>
      </c>
      <c r="G6008" s="1">
        <f>IFERROR(__xludf.DUMMYFUNCTION("""COMPUTED_VALUE"""),259.0)</f>
        <v>259</v>
      </c>
    </row>
    <row r="6009">
      <c r="A6009" s="1" t="str">
        <f t="shared" si="1"/>
        <v>EN P4236 160</v>
      </c>
      <c r="C6009" s="1" t="str">
        <f t="shared" si="2"/>
        <v>PT P4236</v>
      </c>
      <c r="E6009" s="1" t="str">
        <f>IFERROR(__xludf.DUMMYFUNCTION("SPLIT(A:A,"" "",TRUE,TRUE)"),"EN")</f>
        <v>EN</v>
      </c>
      <c r="F6009" s="1" t="str">
        <f>IFERROR(__xludf.DUMMYFUNCTION("""COMPUTED_VALUE"""),"P4236")</f>
        <v>P4236</v>
      </c>
      <c r="G6009" s="1">
        <f>IFERROR(__xludf.DUMMYFUNCTION("""COMPUTED_VALUE"""),160.0)</f>
        <v>160</v>
      </c>
    </row>
    <row r="6010">
      <c r="A6010" s="1" t="str">
        <f t="shared" si="1"/>
        <v>EN P5678 151</v>
      </c>
      <c r="C6010" s="1" t="str">
        <f t="shared" si="2"/>
        <v>PT P5678</v>
      </c>
      <c r="E6010" s="1" t="str">
        <f>IFERROR(__xludf.DUMMYFUNCTION("SPLIT(A:A,"" "",TRUE,TRUE)"),"EN")</f>
        <v>EN</v>
      </c>
      <c r="F6010" s="1" t="str">
        <f>IFERROR(__xludf.DUMMYFUNCTION("""COMPUTED_VALUE"""),"P5678")</f>
        <v>P5678</v>
      </c>
      <c r="G6010" s="1">
        <f>IFERROR(__xludf.DUMMYFUNCTION("""COMPUTED_VALUE"""),151.0)</f>
        <v>151</v>
      </c>
    </row>
    <row r="6011">
      <c r="A6011" s="1" t="str">
        <f t="shared" si="1"/>
        <v>EN P5801 354</v>
      </c>
      <c r="C6011" s="1" t="str">
        <f t="shared" si="2"/>
        <v>PT P5801</v>
      </c>
      <c r="E6011" s="1" t="str">
        <f>IFERROR(__xludf.DUMMYFUNCTION("SPLIT(A:A,"" "",TRUE,TRUE)"),"EN")</f>
        <v>EN</v>
      </c>
      <c r="F6011" s="1" t="str">
        <f>IFERROR(__xludf.DUMMYFUNCTION("""COMPUTED_VALUE"""),"P5801")</f>
        <v>P5801</v>
      </c>
      <c r="G6011" s="1">
        <f>IFERROR(__xludf.DUMMYFUNCTION("""COMPUTED_VALUE"""),354.0)</f>
        <v>354</v>
      </c>
    </row>
    <row r="6012">
      <c r="A6012" s="1" t="str">
        <f t="shared" si="1"/>
        <v>EN P1966 51</v>
      </c>
      <c r="C6012" s="1" t="str">
        <f t="shared" si="2"/>
        <v>PT P1966</v>
      </c>
      <c r="E6012" s="1" t="str">
        <f>IFERROR(__xludf.DUMMYFUNCTION("SPLIT(A:A,"" "",TRUE,TRUE)"),"EN")</f>
        <v>EN</v>
      </c>
      <c r="F6012" s="1" t="str">
        <f>IFERROR(__xludf.DUMMYFUNCTION("""COMPUTED_VALUE"""),"P1966")</f>
        <v>P1966</v>
      </c>
      <c r="G6012" s="1">
        <f>IFERROR(__xludf.DUMMYFUNCTION("""COMPUTED_VALUE"""),51.0)</f>
        <v>51</v>
      </c>
    </row>
    <row r="6013">
      <c r="A6013" s="1" t="str">
        <f t="shared" si="1"/>
        <v>EN P4634 337</v>
      </c>
      <c r="C6013" s="1" t="str">
        <f t="shared" si="2"/>
        <v>PT P4634</v>
      </c>
      <c r="E6013" s="1" t="str">
        <f>IFERROR(__xludf.DUMMYFUNCTION("SPLIT(A:A,"" "",TRUE,TRUE)"),"EN")</f>
        <v>EN</v>
      </c>
      <c r="F6013" s="1" t="str">
        <f>IFERROR(__xludf.DUMMYFUNCTION("""COMPUTED_VALUE"""),"P4634")</f>
        <v>P4634</v>
      </c>
      <c r="G6013" s="1">
        <f>IFERROR(__xludf.DUMMYFUNCTION("""COMPUTED_VALUE"""),337.0)</f>
        <v>337</v>
      </c>
    </row>
    <row r="6014">
      <c r="A6014" s="1" t="str">
        <f t="shared" si="1"/>
        <v>EN P4662 99</v>
      </c>
      <c r="C6014" s="1" t="str">
        <f t="shared" si="2"/>
        <v>PT P4662</v>
      </c>
      <c r="E6014" s="1" t="str">
        <f>IFERROR(__xludf.DUMMYFUNCTION("SPLIT(A:A,"" "",TRUE,TRUE)"),"EN")</f>
        <v>EN</v>
      </c>
      <c r="F6014" s="1" t="str">
        <f>IFERROR(__xludf.DUMMYFUNCTION("""COMPUTED_VALUE"""),"P4662")</f>
        <v>P4662</v>
      </c>
      <c r="G6014" s="1">
        <f>IFERROR(__xludf.DUMMYFUNCTION("""COMPUTED_VALUE"""),99.0)</f>
        <v>99</v>
      </c>
    </row>
    <row r="6015">
      <c r="A6015" s="1" t="str">
        <f t="shared" si="1"/>
        <v>EN P2246 125</v>
      </c>
      <c r="C6015" s="1" t="str">
        <f t="shared" si="2"/>
        <v>PT P2246</v>
      </c>
      <c r="E6015" s="1" t="str">
        <f>IFERROR(__xludf.DUMMYFUNCTION("SPLIT(A:A,"" "",TRUE,TRUE)"),"EN")</f>
        <v>EN</v>
      </c>
      <c r="F6015" s="1" t="str">
        <f>IFERROR(__xludf.DUMMYFUNCTION("""COMPUTED_VALUE"""),"P2246")</f>
        <v>P2246</v>
      </c>
      <c r="G6015" s="1">
        <f>IFERROR(__xludf.DUMMYFUNCTION("""COMPUTED_VALUE"""),125.0)</f>
        <v>125</v>
      </c>
    </row>
    <row r="6016">
      <c r="A6016" s="1" t="str">
        <f t="shared" si="1"/>
        <v>EN P2980 73</v>
      </c>
      <c r="C6016" s="1" t="str">
        <f t="shared" si="2"/>
        <v>PT P2980</v>
      </c>
      <c r="E6016" s="1" t="str">
        <f>IFERROR(__xludf.DUMMYFUNCTION("SPLIT(A:A,"" "",TRUE,TRUE)"),"EN")</f>
        <v>EN</v>
      </c>
      <c r="F6016" s="1" t="str">
        <f>IFERROR(__xludf.DUMMYFUNCTION("""COMPUTED_VALUE"""),"P2980")</f>
        <v>P2980</v>
      </c>
      <c r="G6016" s="1">
        <f>IFERROR(__xludf.DUMMYFUNCTION("""COMPUTED_VALUE"""),73.0)</f>
        <v>73</v>
      </c>
    </row>
    <row r="6017">
      <c r="A6017" s="1" t="str">
        <f t="shared" si="1"/>
        <v>EN P1425 223</v>
      </c>
      <c r="C6017" s="1" t="str">
        <f t="shared" si="2"/>
        <v>PT P1425</v>
      </c>
      <c r="E6017" s="1" t="str">
        <f>IFERROR(__xludf.DUMMYFUNCTION("SPLIT(A:A,"" "",TRUE,TRUE)"),"EN")</f>
        <v>EN</v>
      </c>
      <c r="F6017" s="1" t="str">
        <f>IFERROR(__xludf.DUMMYFUNCTION("""COMPUTED_VALUE"""),"P1425")</f>
        <v>P1425</v>
      </c>
      <c r="G6017" s="1">
        <f>IFERROR(__xludf.DUMMYFUNCTION("""COMPUTED_VALUE"""),223.0)</f>
        <v>223</v>
      </c>
    </row>
    <row r="6018">
      <c r="A6018" s="1" t="str">
        <f t="shared" si="1"/>
        <v>EN P3374 326</v>
      </c>
      <c r="C6018" s="1" t="str">
        <f t="shared" si="2"/>
        <v>PT P3374</v>
      </c>
      <c r="E6018" s="1" t="str">
        <f>IFERROR(__xludf.DUMMYFUNCTION("SPLIT(A:A,"" "",TRUE,TRUE)"),"EN")</f>
        <v>EN</v>
      </c>
      <c r="F6018" s="1" t="str">
        <f>IFERROR(__xludf.DUMMYFUNCTION("""COMPUTED_VALUE"""),"P3374")</f>
        <v>P3374</v>
      </c>
      <c r="G6018" s="1">
        <f>IFERROR(__xludf.DUMMYFUNCTION("""COMPUTED_VALUE"""),326.0)</f>
        <v>326</v>
      </c>
    </row>
    <row r="6019">
      <c r="A6019" s="1" t="str">
        <f t="shared" si="1"/>
        <v>EN P42 10</v>
      </c>
      <c r="C6019" s="1" t="str">
        <f t="shared" si="2"/>
        <v>PT P42</v>
      </c>
      <c r="E6019" s="1" t="str">
        <f>IFERROR(__xludf.DUMMYFUNCTION("SPLIT(A:A,"" "",TRUE,TRUE)"),"EN")</f>
        <v>EN</v>
      </c>
      <c r="F6019" s="1" t="str">
        <f>IFERROR(__xludf.DUMMYFUNCTION("""COMPUTED_VALUE"""),"P42")</f>
        <v>P42</v>
      </c>
      <c r="G6019" s="1">
        <f>IFERROR(__xludf.DUMMYFUNCTION("""COMPUTED_VALUE"""),10.0)</f>
        <v>10</v>
      </c>
    </row>
    <row r="6020">
      <c r="A6020" s="1" t="str">
        <f t="shared" si="1"/>
        <v>EN P1481 127</v>
      </c>
      <c r="C6020" s="1" t="str">
        <f t="shared" si="2"/>
        <v>PT P1481</v>
      </c>
      <c r="E6020" s="1" t="str">
        <f>IFERROR(__xludf.DUMMYFUNCTION("SPLIT(A:A,"" "",TRUE,TRUE)"),"EN")</f>
        <v>EN</v>
      </c>
      <c r="F6020" s="1" t="str">
        <f>IFERROR(__xludf.DUMMYFUNCTION("""COMPUTED_VALUE"""),"P1481")</f>
        <v>P1481</v>
      </c>
      <c r="G6020" s="1">
        <f>IFERROR(__xludf.DUMMYFUNCTION("""COMPUTED_VALUE"""),127.0)</f>
        <v>127</v>
      </c>
    </row>
    <row r="6021">
      <c r="A6021" s="1" t="str">
        <f t="shared" si="1"/>
        <v>EN P1727 311</v>
      </c>
      <c r="C6021" s="1" t="str">
        <f t="shared" si="2"/>
        <v>PT P1727</v>
      </c>
      <c r="E6021" s="1" t="str">
        <f>IFERROR(__xludf.DUMMYFUNCTION("SPLIT(A:A,"" "",TRUE,TRUE)"),"EN")</f>
        <v>EN</v>
      </c>
      <c r="F6021" s="1" t="str">
        <f>IFERROR(__xludf.DUMMYFUNCTION("""COMPUTED_VALUE"""),"P1727")</f>
        <v>P1727</v>
      </c>
      <c r="G6021" s="1">
        <f>IFERROR(__xludf.DUMMYFUNCTION("""COMPUTED_VALUE"""),311.0)</f>
        <v>311</v>
      </c>
    </row>
    <row r="6022">
      <c r="A6022" s="1" t="str">
        <f t="shared" si="1"/>
        <v>EN P3910 4</v>
      </c>
      <c r="C6022" s="1" t="str">
        <f t="shared" si="2"/>
        <v>PT P3910</v>
      </c>
      <c r="E6022" s="1" t="str">
        <f>IFERROR(__xludf.DUMMYFUNCTION("SPLIT(A:A,"" "",TRUE,TRUE)"),"EN")</f>
        <v>EN</v>
      </c>
      <c r="F6022" s="1" t="str">
        <f>IFERROR(__xludf.DUMMYFUNCTION("""COMPUTED_VALUE"""),"P3910")</f>
        <v>P3910</v>
      </c>
      <c r="G6022" s="1">
        <f>IFERROR(__xludf.DUMMYFUNCTION("""COMPUTED_VALUE"""),4.0)</f>
        <v>4</v>
      </c>
    </row>
    <row r="6023">
      <c r="A6023" s="1" t="str">
        <f t="shared" si="1"/>
        <v>EN P4681 217</v>
      </c>
      <c r="C6023" s="1" t="str">
        <f t="shared" si="2"/>
        <v>PT P4681</v>
      </c>
      <c r="E6023" s="1" t="str">
        <f>IFERROR(__xludf.DUMMYFUNCTION("SPLIT(A:A,"" "",TRUE,TRUE)"),"EN")</f>
        <v>EN</v>
      </c>
      <c r="F6023" s="1" t="str">
        <f>IFERROR(__xludf.DUMMYFUNCTION("""COMPUTED_VALUE"""),"P4681")</f>
        <v>P4681</v>
      </c>
      <c r="G6023" s="1">
        <f>IFERROR(__xludf.DUMMYFUNCTION("""COMPUTED_VALUE"""),217.0)</f>
        <v>217</v>
      </c>
    </row>
    <row r="6024">
      <c r="A6024" s="1" t="str">
        <f t="shared" si="1"/>
        <v>EN P5892 204</v>
      </c>
      <c r="C6024" s="1" t="str">
        <f t="shared" si="2"/>
        <v>PT P5892</v>
      </c>
      <c r="E6024" s="1" t="str">
        <f>IFERROR(__xludf.DUMMYFUNCTION("SPLIT(A:A,"" "",TRUE,TRUE)"),"EN")</f>
        <v>EN</v>
      </c>
      <c r="F6024" s="1" t="str">
        <f>IFERROR(__xludf.DUMMYFUNCTION("""COMPUTED_VALUE"""),"P5892")</f>
        <v>P5892</v>
      </c>
      <c r="G6024" s="1">
        <f>IFERROR(__xludf.DUMMYFUNCTION("""COMPUTED_VALUE"""),204.0)</f>
        <v>204</v>
      </c>
    </row>
    <row r="6025">
      <c r="A6025" s="1" t="str">
        <f t="shared" si="1"/>
        <v>EN P1997 146</v>
      </c>
      <c r="C6025" s="1" t="str">
        <f t="shared" si="2"/>
        <v>PT P1997</v>
      </c>
      <c r="E6025" s="1" t="str">
        <f>IFERROR(__xludf.DUMMYFUNCTION("SPLIT(A:A,"" "",TRUE,TRUE)"),"EN")</f>
        <v>EN</v>
      </c>
      <c r="F6025" s="1" t="str">
        <f>IFERROR(__xludf.DUMMYFUNCTION("""COMPUTED_VALUE"""),"P1997")</f>
        <v>P1997</v>
      </c>
      <c r="G6025" s="1">
        <f>IFERROR(__xludf.DUMMYFUNCTION("""COMPUTED_VALUE"""),146.0)</f>
        <v>146</v>
      </c>
    </row>
    <row r="6026">
      <c r="A6026" s="1" t="str">
        <f t="shared" si="1"/>
        <v>EN P4951 262</v>
      </c>
      <c r="C6026" s="1" t="str">
        <f t="shared" si="2"/>
        <v>PT P4951</v>
      </c>
      <c r="E6026" s="1" t="str">
        <f>IFERROR(__xludf.DUMMYFUNCTION("SPLIT(A:A,"" "",TRUE,TRUE)"),"EN")</f>
        <v>EN</v>
      </c>
      <c r="F6026" s="1" t="str">
        <f>IFERROR(__xludf.DUMMYFUNCTION("""COMPUTED_VALUE"""),"P4951")</f>
        <v>P4951</v>
      </c>
      <c r="G6026" s="1">
        <f>IFERROR(__xludf.DUMMYFUNCTION("""COMPUTED_VALUE"""),262.0)</f>
        <v>262</v>
      </c>
    </row>
    <row r="6027">
      <c r="A6027" s="1" t="str">
        <f t="shared" si="1"/>
        <v>EN P4657 303</v>
      </c>
      <c r="C6027" s="1" t="str">
        <f t="shared" si="2"/>
        <v>PT P4657</v>
      </c>
      <c r="E6027" s="1" t="str">
        <f>IFERROR(__xludf.DUMMYFUNCTION("SPLIT(A:A,"" "",TRUE,TRUE)"),"EN")</f>
        <v>EN</v>
      </c>
      <c r="F6027" s="1" t="str">
        <f>IFERROR(__xludf.DUMMYFUNCTION("""COMPUTED_VALUE"""),"P4657")</f>
        <v>P4657</v>
      </c>
      <c r="G6027" s="1">
        <f>IFERROR(__xludf.DUMMYFUNCTION("""COMPUTED_VALUE"""),303.0)</f>
        <v>303</v>
      </c>
    </row>
    <row r="6028">
      <c r="A6028" s="1" t="str">
        <f t="shared" si="1"/>
        <v>EN P3662 184</v>
      </c>
      <c r="C6028" s="1" t="str">
        <f t="shared" si="2"/>
        <v>PT P3662</v>
      </c>
      <c r="E6028" s="1" t="str">
        <f>IFERROR(__xludf.DUMMYFUNCTION("SPLIT(A:A,"" "",TRUE,TRUE)"),"EN")</f>
        <v>EN</v>
      </c>
      <c r="F6028" s="1" t="str">
        <f>IFERROR(__xludf.DUMMYFUNCTION("""COMPUTED_VALUE"""),"P3662")</f>
        <v>P3662</v>
      </c>
      <c r="G6028" s="1">
        <f>IFERROR(__xludf.DUMMYFUNCTION("""COMPUTED_VALUE"""),184.0)</f>
        <v>184</v>
      </c>
    </row>
    <row r="6029">
      <c r="A6029" s="1" t="str">
        <f t="shared" si="1"/>
        <v>EN P5829 48</v>
      </c>
      <c r="C6029" s="1" t="str">
        <f t="shared" si="2"/>
        <v>PT P5829</v>
      </c>
      <c r="E6029" s="1" t="str">
        <f>IFERROR(__xludf.DUMMYFUNCTION("SPLIT(A:A,"" "",TRUE,TRUE)"),"EN")</f>
        <v>EN</v>
      </c>
      <c r="F6029" s="1" t="str">
        <f>IFERROR(__xludf.DUMMYFUNCTION("""COMPUTED_VALUE"""),"P5829")</f>
        <v>P5829</v>
      </c>
      <c r="G6029" s="1">
        <f>IFERROR(__xludf.DUMMYFUNCTION("""COMPUTED_VALUE"""),48.0)</f>
        <v>48</v>
      </c>
    </row>
    <row r="6030">
      <c r="A6030" s="1" t="str">
        <f t="shared" si="1"/>
        <v>EN P136 274</v>
      </c>
      <c r="C6030" s="1" t="str">
        <f t="shared" si="2"/>
        <v>PT P136</v>
      </c>
      <c r="E6030" s="1" t="str">
        <f>IFERROR(__xludf.DUMMYFUNCTION("SPLIT(A:A,"" "",TRUE,TRUE)"),"EN")</f>
        <v>EN</v>
      </c>
      <c r="F6030" s="1" t="str">
        <f>IFERROR(__xludf.DUMMYFUNCTION("""COMPUTED_VALUE"""),"P136")</f>
        <v>P136</v>
      </c>
      <c r="G6030" s="1">
        <f>IFERROR(__xludf.DUMMYFUNCTION("""COMPUTED_VALUE"""),274.0)</f>
        <v>274</v>
      </c>
    </row>
    <row r="6031">
      <c r="A6031" s="1" t="str">
        <f t="shared" si="1"/>
        <v>EN P2278 73</v>
      </c>
      <c r="C6031" s="1" t="str">
        <f t="shared" si="2"/>
        <v>PT P2278</v>
      </c>
      <c r="E6031" s="1" t="str">
        <f>IFERROR(__xludf.DUMMYFUNCTION("SPLIT(A:A,"" "",TRUE,TRUE)"),"EN")</f>
        <v>EN</v>
      </c>
      <c r="F6031" s="1" t="str">
        <f>IFERROR(__xludf.DUMMYFUNCTION("""COMPUTED_VALUE"""),"P2278")</f>
        <v>P2278</v>
      </c>
      <c r="G6031" s="1">
        <f>IFERROR(__xludf.DUMMYFUNCTION("""COMPUTED_VALUE"""),73.0)</f>
        <v>73</v>
      </c>
    </row>
    <row r="6032">
      <c r="A6032" s="1" t="str">
        <f t="shared" si="1"/>
        <v>EN P3112 176</v>
      </c>
      <c r="C6032" s="1" t="str">
        <f t="shared" si="2"/>
        <v>PT P3112</v>
      </c>
      <c r="E6032" s="1" t="str">
        <f>IFERROR(__xludf.DUMMYFUNCTION("SPLIT(A:A,"" "",TRUE,TRUE)"),"EN")</f>
        <v>EN</v>
      </c>
      <c r="F6032" s="1" t="str">
        <f>IFERROR(__xludf.DUMMYFUNCTION("""COMPUTED_VALUE"""),"P3112")</f>
        <v>P3112</v>
      </c>
      <c r="G6032" s="1">
        <f>IFERROR(__xludf.DUMMYFUNCTION("""COMPUTED_VALUE"""),176.0)</f>
        <v>176</v>
      </c>
    </row>
    <row r="6033">
      <c r="A6033" s="1" t="str">
        <f t="shared" si="1"/>
        <v>EN P3521 70</v>
      </c>
      <c r="C6033" s="1" t="str">
        <f t="shared" si="2"/>
        <v>PT P3521</v>
      </c>
      <c r="E6033" s="1" t="str">
        <f>IFERROR(__xludf.DUMMYFUNCTION("SPLIT(A:A,"" "",TRUE,TRUE)"),"EN")</f>
        <v>EN</v>
      </c>
      <c r="F6033" s="1" t="str">
        <f>IFERROR(__xludf.DUMMYFUNCTION("""COMPUTED_VALUE"""),"P3521")</f>
        <v>P3521</v>
      </c>
      <c r="G6033" s="1">
        <f>IFERROR(__xludf.DUMMYFUNCTION("""COMPUTED_VALUE"""),70.0)</f>
        <v>70</v>
      </c>
    </row>
    <row r="6034">
      <c r="A6034" s="1" t="str">
        <f t="shared" si="1"/>
        <v>EN P1480 226</v>
      </c>
      <c r="C6034" s="1" t="str">
        <f t="shared" si="2"/>
        <v>PT P1480</v>
      </c>
      <c r="E6034" s="1" t="str">
        <f>IFERROR(__xludf.DUMMYFUNCTION("SPLIT(A:A,"" "",TRUE,TRUE)"),"EN")</f>
        <v>EN</v>
      </c>
      <c r="F6034" s="1" t="str">
        <f>IFERROR(__xludf.DUMMYFUNCTION("""COMPUTED_VALUE"""),"P1480")</f>
        <v>P1480</v>
      </c>
      <c r="G6034" s="1">
        <f>IFERROR(__xludf.DUMMYFUNCTION("""COMPUTED_VALUE"""),226.0)</f>
        <v>226</v>
      </c>
    </row>
    <row r="6035">
      <c r="A6035" s="1" t="str">
        <f t="shared" si="1"/>
        <v>EN P3922 180</v>
      </c>
      <c r="C6035" s="1" t="str">
        <f t="shared" si="2"/>
        <v>PT P3922</v>
      </c>
      <c r="E6035" s="1" t="str">
        <f>IFERROR(__xludf.DUMMYFUNCTION("SPLIT(A:A,"" "",TRUE,TRUE)"),"EN")</f>
        <v>EN</v>
      </c>
      <c r="F6035" s="1" t="str">
        <f>IFERROR(__xludf.DUMMYFUNCTION("""COMPUTED_VALUE"""),"P3922")</f>
        <v>P3922</v>
      </c>
      <c r="G6035" s="1">
        <f>IFERROR(__xludf.DUMMYFUNCTION("""COMPUTED_VALUE"""),180.0)</f>
        <v>180</v>
      </c>
    </row>
    <row r="6036">
      <c r="A6036" s="1" t="str">
        <f t="shared" si="1"/>
        <v>EN P3709 208</v>
      </c>
      <c r="C6036" s="1" t="str">
        <f t="shared" si="2"/>
        <v>PT P3709</v>
      </c>
      <c r="E6036" s="1" t="str">
        <f>IFERROR(__xludf.DUMMYFUNCTION("SPLIT(A:A,"" "",TRUE,TRUE)"),"EN")</f>
        <v>EN</v>
      </c>
      <c r="F6036" s="1" t="str">
        <f>IFERROR(__xludf.DUMMYFUNCTION("""COMPUTED_VALUE"""),"P3709")</f>
        <v>P3709</v>
      </c>
      <c r="G6036" s="1">
        <f>IFERROR(__xludf.DUMMYFUNCTION("""COMPUTED_VALUE"""),208.0)</f>
        <v>208</v>
      </c>
    </row>
    <row r="6037">
      <c r="A6037" s="1" t="str">
        <f t="shared" si="1"/>
        <v>EN P5131 133</v>
      </c>
      <c r="C6037" s="1" t="str">
        <f t="shared" si="2"/>
        <v>PT P5131</v>
      </c>
      <c r="E6037" s="1" t="str">
        <f>IFERROR(__xludf.DUMMYFUNCTION("SPLIT(A:A,"" "",TRUE,TRUE)"),"EN")</f>
        <v>EN</v>
      </c>
      <c r="F6037" s="1" t="str">
        <f>IFERROR(__xludf.DUMMYFUNCTION("""COMPUTED_VALUE"""),"P5131")</f>
        <v>P5131</v>
      </c>
      <c r="G6037" s="1">
        <f>IFERROR(__xludf.DUMMYFUNCTION("""COMPUTED_VALUE"""),133.0)</f>
        <v>133</v>
      </c>
    </row>
    <row r="6038">
      <c r="A6038" s="1" t="str">
        <f t="shared" si="1"/>
        <v>EN P2947 335</v>
      </c>
      <c r="C6038" s="1" t="str">
        <f t="shared" si="2"/>
        <v>PT P2947</v>
      </c>
      <c r="E6038" s="1" t="str">
        <f>IFERROR(__xludf.DUMMYFUNCTION("SPLIT(A:A,"" "",TRUE,TRUE)"),"EN")</f>
        <v>EN</v>
      </c>
      <c r="F6038" s="1" t="str">
        <f>IFERROR(__xludf.DUMMYFUNCTION("""COMPUTED_VALUE"""),"P2947")</f>
        <v>P2947</v>
      </c>
      <c r="G6038" s="1">
        <f>IFERROR(__xludf.DUMMYFUNCTION("""COMPUTED_VALUE"""),335.0)</f>
        <v>335</v>
      </c>
    </row>
    <row r="6039">
      <c r="A6039" s="1" t="str">
        <f t="shared" si="1"/>
        <v>EN P2191 8</v>
      </c>
      <c r="C6039" s="1" t="str">
        <f t="shared" si="2"/>
        <v>PT P2191</v>
      </c>
      <c r="E6039" s="1" t="str">
        <f>IFERROR(__xludf.DUMMYFUNCTION("SPLIT(A:A,"" "",TRUE,TRUE)"),"EN")</f>
        <v>EN</v>
      </c>
      <c r="F6039" s="1" t="str">
        <f>IFERROR(__xludf.DUMMYFUNCTION("""COMPUTED_VALUE"""),"P2191")</f>
        <v>P2191</v>
      </c>
      <c r="G6039" s="1">
        <f>IFERROR(__xludf.DUMMYFUNCTION("""COMPUTED_VALUE"""),8.0)</f>
        <v>8</v>
      </c>
    </row>
    <row r="6040">
      <c r="A6040" s="1" t="str">
        <f t="shared" si="1"/>
        <v>EN P2585 100</v>
      </c>
      <c r="C6040" s="1" t="str">
        <f t="shared" si="2"/>
        <v>PT P2585</v>
      </c>
      <c r="E6040" s="1" t="str">
        <f>IFERROR(__xludf.DUMMYFUNCTION("SPLIT(A:A,"" "",TRUE,TRUE)"),"EN")</f>
        <v>EN</v>
      </c>
      <c r="F6040" s="1" t="str">
        <f>IFERROR(__xludf.DUMMYFUNCTION("""COMPUTED_VALUE"""),"P2585")</f>
        <v>P2585</v>
      </c>
      <c r="G6040" s="1">
        <f>IFERROR(__xludf.DUMMYFUNCTION("""COMPUTED_VALUE"""),100.0)</f>
        <v>100</v>
      </c>
    </row>
    <row r="6041">
      <c r="A6041" s="1" t="str">
        <f t="shared" si="1"/>
        <v>EN P4227 189</v>
      </c>
      <c r="C6041" s="1" t="str">
        <f t="shared" si="2"/>
        <v>PT P4227</v>
      </c>
      <c r="E6041" s="1" t="str">
        <f>IFERROR(__xludf.DUMMYFUNCTION("SPLIT(A:A,"" "",TRUE,TRUE)"),"EN")</f>
        <v>EN</v>
      </c>
      <c r="F6041" s="1" t="str">
        <f>IFERROR(__xludf.DUMMYFUNCTION("""COMPUTED_VALUE"""),"P4227")</f>
        <v>P4227</v>
      </c>
      <c r="G6041" s="1">
        <f>IFERROR(__xludf.DUMMYFUNCTION("""COMPUTED_VALUE"""),189.0)</f>
        <v>189</v>
      </c>
    </row>
    <row r="6042">
      <c r="A6042" s="1" t="str">
        <f t="shared" si="1"/>
        <v>EN P4757 10</v>
      </c>
      <c r="C6042" s="1" t="str">
        <f t="shared" si="2"/>
        <v>PT P4757</v>
      </c>
      <c r="E6042" s="1" t="str">
        <f>IFERROR(__xludf.DUMMYFUNCTION("SPLIT(A:A,"" "",TRUE,TRUE)"),"EN")</f>
        <v>EN</v>
      </c>
      <c r="F6042" s="1" t="str">
        <f>IFERROR(__xludf.DUMMYFUNCTION("""COMPUTED_VALUE"""),"P4757")</f>
        <v>P4757</v>
      </c>
      <c r="G6042" s="1">
        <f>IFERROR(__xludf.DUMMYFUNCTION("""COMPUTED_VALUE"""),10.0)</f>
        <v>10</v>
      </c>
    </row>
    <row r="6043">
      <c r="A6043" s="1" t="str">
        <f t="shared" si="1"/>
        <v>EN P1935 149</v>
      </c>
      <c r="C6043" s="1" t="str">
        <f t="shared" si="2"/>
        <v>PT P1935</v>
      </c>
      <c r="E6043" s="1" t="str">
        <f>IFERROR(__xludf.DUMMYFUNCTION("SPLIT(A:A,"" "",TRUE,TRUE)"),"EN")</f>
        <v>EN</v>
      </c>
      <c r="F6043" s="1" t="str">
        <f>IFERROR(__xludf.DUMMYFUNCTION("""COMPUTED_VALUE"""),"P1935")</f>
        <v>P1935</v>
      </c>
      <c r="G6043" s="1">
        <f>IFERROR(__xludf.DUMMYFUNCTION("""COMPUTED_VALUE"""),149.0)</f>
        <v>149</v>
      </c>
    </row>
    <row r="6044">
      <c r="A6044" s="1" t="str">
        <f t="shared" si="1"/>
        <v>EN P2647 47</v>
      </c>
      <c r="C6044" s="1" t="str">
        <f t="shared" si="2"/>
        <v>PT P2647</v>
      </c>
      <c r="E6044" s="1" t="str">
        <f>IFERROR(__xludf.DUMMYFUNCTION("SPLIT(A:A,"" "",TRUE,TRUE)"),"EN")</f>
        <v>EN</v>
      </c>
      <c r="F6044" s="1" t="str">
        <f>IFERROR(__xludf.DUMMYFUNCTION("""COMPUTED_VALUE"""),"P2647")</f>
        <v>P2647</v>
      </c>
      <c r="G6044" s="1">
        <f>IFERROR(__xludf.DUMMYFUNCTION("""COMPUTED_VALUE"""),47.0)</f>
        <v>47</v>
      </c>
    </row>
    <row r="6045">
      <c r="A6045" s="1" t="str">
        <f t="shared" si="1"/>
        <v>EN P3042 158</v>
      </c>
      <c r="C6045" s="1" t="str">
        <f t="shared" si="2"/>
        <v>PT P3042</v>
      </c>
      <c r="E6045" s="1" t="str">
        <f>IFERROR(__xludf.DUMMYFUNCTION("SPLIT(A:A,"" "",TRUE,TRUE)"),"EN")</f>
        <v>EN</v>
      </c>
      <c r="F6045" s="1" t="str">
        <f>IFERROR(__xludf.DUMMYFUNCTION("""COMPUTED_VALUE"""),"P3042")</f>
        <v>P3042</v>
      </c>
      <c r="G6045" s="1">
        <f>IFERROR(__xludf.DUMMYFUNCTION("""COMPUTED_VALUE"""),158.0)</f>
        <v>158</v>
      </c>
    </row>
    <row r="6046">
      <c r="A6046" s="1" t="str">
        <f t="shared" si="1"/>
        <v>EN P4508 110</v>
      </c>
      <c r="C6046" s="1" t="str">
        <f t="shared" si="2"/>
        <v>PT P4508</v>
      </c>
      <c r="E6046" s="1" t="str">
        <f>IFERROR(__xludf.DUMMYFUNCTION("SPLIT(A:A,"" "",TRUE,TRUE)"),"EN")</f>
        <v>EN</v>
      </c>
      <c r="F6046" s="1" t="str">
        <f>IFERROR(__xludf.DUMMYFUNCTION("""COMPUTED_VALUE"""),"P4508")</f>
        <v>P4508</v>
      </c>
      <c r="G6046" s="1">
        <f>IFERROR(__xludf.DUMMYFUNCTION("""COMPUTED_VALUE"""),110.0)</f>
        <v>110</v>
      </c>
    </row>
    <row r="6047">
      <c r="A6047" s="1" t="str">
        <f t="shared" si="1"/>
        <v>EN P5593 73</v>
      </c>
      <c r="C6047" s="1" t="str">
        <f t="shared" si="2"/>
        <v>PT P5593</v>
      </c>
      <c r="E6047" s="1" t="str">
        <f>IFERROR(__xludf.DUMMYFUNCTION("SPLIT(A:A,"" "",TRUE,TRUE)"),"EN")</f>
        <v>EN</v>
      </c>
      <c r="F6047" s="1" t="str">
        <f>IFERROR(__xludf.DUMMYFUNCTION("""COMPUTED_VALUE"""),"P5593")</f>
        <v>P5593</v>
      </c>
      <c r="G6047" s="1">
        <f>IFERROR(__xludf.DUMMYFUNCTION("""COMPUTED_VALUE"""),73.0)</f>
        <v>73</v>
      </c>
    </row>
    <row r="6048">
      <c r="A6048" s="1" t="str">
        <f t="shared" si="1"/>
        <v>EN P1109 129</v>
      </c>
      <c r="C6048" s="1" t="str">
        <f t="shared" si="2"/>
        <v>PT P1109</v>
      </c>
      <c r="E6048" s="1" t="str">
        <f>IFERROR(__xludf.DUMMYFUNCTION("SPLIT(A:A,"" "",TRUE,TRUE)"),"EN")</f>
        <v>EN</v>
      </c>
      <c r="F6048" s="1" t="str">
        <f>IFERROR(__xludf.DUMMYFUNCTION("""COMPUTED_VALUE"""),"P1109")</f>
        <v>P1109</v>
      </c>
      <c r="G6048" s="1">
        <f>IFERROR(__xludf.DUMMYFUNCTION("""COMPUTED_VALUE"""),129.0)</f>
        <v>129</v>
      </c>
    </row>
    <row r="6049">
      <c r="A6049" s="1" t="str">
        <f t="shared" si="1"/>
        <v>EN P3249 305</v>
      </c>
      <c r="C6049" s="1" t="str">
        <f t="shared" si="2"/>
        <v>PT P3249</v>
      </c>
      <c r="E6049" s="1" t="str">
        <f>IFERROR(__xludf.DUMMYFUNCTION("SPLIT(A:A,"" "",TRUE,TRUE)"),"EN")</f>
        <v>EN</v>
      </c>
      <c r="F6049" s="1" t="str">
        <f>IFERROR(__xludf.DUMMYFUNCTION("""COMPUTED_VALUE"""),"P3249")</f>
        <v>P3249</v>
      </c>
      <c r="G6049" s="1">
        <f>IFERROR(__xludf.DUMMYFUNCTION("""COMPUTED_VALUE"""),305.0)</f>
        <v>305</v>
      </c>
    </row>
    <row r="6050">
      <c r="A6050" s="1" t="str">
        <f t="shared" si="1"/>
        <v>EN P701 193</v>
      </c>
      <c r="C6050" s="1" t="str">
        <f t="shared" si="2"/>
        <v>PT P701</v>
      </c>
      <c r="E6050" s="1" t="str">
        <f>IFERROR(__xludf.DUMMYFUNCTION("SPLIT(A:A,"" "",TRUE,TRUE)"),"EN")</f>
        <v>EN</v>
      </c>
      <c r="F6050" s="1" t="str">
        <f>IFERROR(__xludf.DUMMYFUNCTION("""COMPUTED_VALUE"""),"P701")</f>
        <v>P701</v>
      </c>
      <c r="G6050" s="1">
        <f>IFERROR(__xludf.DUMMYFUNCTION("""COMPUTED_VALUE"""),193.0)</f>
        <v>193</v>
      </c>
    </row>
    <row r="6051">
      <c r="A6051" s="1" t="str">
        <f t="shared" si="1"/>
        <v>EN P829 94</v>
      </c>
      <c r="C6051" s="1" t="str">
        <f t="shared" si="2"/>
        <v>PT P829</v>
      </c>
      <c r="E6051" s="1" t="str">
        <f>IFERROR(__xludf.DUMMYFUNCTION("SPLIT(A:A,"" "",TRUE,TRUE)"),"EN")</f>
        <v>EN</v>
      </c>
      <c r="F6051" s="1" t="str">
        <f>IFERROR(__xludf.DUMMYFUNCTION("""COMPUTED_VALUE"""),"P829")</f>
        <v>P829</v>
      </c>
      <c r="G6051" s="1">
        <f>IFERROR(__xludf.DUMMYFUNCTION("""COMPUTED_VALUE"""),94.0)</f>
        <v>94</v>
      </c>
    </row>
    <row r="6052">
      <c r="A6052" s="1" t="str">
        <f t="shared" si="1"/>
        <v>EN P4787 290</v>
      </c>
      <c r="C6052" s="1" t="str">
        <f t="shared" si="2"/>
        <v>PT P4787</v>
      </c>
      <c r="E6052" s="1" t="str">
        <f>IFERROR(__xludf.DUMMYFUNCTION("SPLIT(A:A,"" "",TRUE,TRUE)"),"EN")</f>
        <v>EN</v>
      </c>
      <c r="F6052" s="1" t="str">
        <f>IFERROR(__xludf.DUMMYFUNCTION("""COMPUTED_VALUE"""),"P4787")</f>
        <v>P4787</v>
      </c>
      <c r="G6052" s="1">
        <f>IFERROR(__xludf.DUMMYFUNCTION("""COMPUTED_VALUE"""),290.0)</f>
        <v>290</v>
      </c>
    </row>
    <row r="6053">
      <c r="A6053" s="1" t="str">
        <f t="shared" si="1"/>
        <v>EN P62 1</v>
      </c>
      <c r="C6053" s="1" t="str">
        <f t="shared" si="2"/>
        <v>PT P62</v>
      </c>
      <c r="E6053" s="1" t="str">
        <f>IFERROR(__xludf.DUMMYFUNCTION("SPLIT(A:A,"" "",TRUE,TRUE)"),"EN")</f>
        <v>EN</v>
      </c>
      <c r="F6053" s="1" t="str">
        <f>IFERROR(__xludf.DUMMYFUNCTION("""COMPUTED_VALUE"""),"P62")</f>
        <v>P62</v>
      </c>
      <c r="G6053" s="1">
        <f>IFERROR(__xludf.DUMMYFUNCTION("""COMPUTED_VALUE"""),1.0)</f>
        <v>1</v>
      </c>
    </row>
    <row r="6054">
      <c r="A6054" s="1" t="str">
        <f t="shared" si="1"/>
        <v>EN P1761 330</v>
      </c>
      <c r="C6054" s="1" t="str">
        <f t="shared" si="2"/>
        <v>PT P1761</v>
      </c>
      <c r="E6054" s="1" t="str">
        <f>IFERROR(__xludf.DUMMYFUNCTION("SPLIT(A:A,"" "",TRUE,TRUE)"),"EN")</f>
        <v>EN</v>
      </c>
      <c r="F6054" s="1" t="str">
        <f>IFERROR(__xludf.DUMMYFUNCTION("""COMPUTED_VALUE"""),"P1761")</f>
        <v>P1761</v>
      </c>
      <c r="G6054" s="1">
        <f>IFERROR(__xludf.DUMMYFUNCTION("""COMPUTED_VALUE"""),330.0)</f>
        <v>330</v>
      </c>
    </row>
    <row r="6055">
      <c r="A6055" s="1" t="str">
        <f t="shared" si="1"/>
        <v>EN P902 30</v>
      </c>
      <c r="C6055" s="1" t="str">
        <f t="shared" si="2"/>
        <v>PT P902</v>
      </c>
      <c r="E6055" s="1" t="str">
        <f>IFERROR(__xludf.DUMMYFUNCTION("SPLIT(A:A,"" "",TRUE,TRUE)"),"EN")</f>
        <v>EN</v>
      </c>
      <c r="F6055" s="1" t="str">
        <f>IFERROR(__xludf.DUMMYFUNCTION("""COMPUTED_VALUE"""),"P902")</f>
        <v>P902</v>
      </c>
      <c r="G6055" s="1">
        <f>IFERROR(__xludf.DUMMYFUNCTION("""COMPUTED_VALUE"""),30.0)</f>
        <v>30</v>
      </c>
    </row>
    <row r="6056">
      <c r="A6056" s="1" t="str">
        <f t="shared" si="1"/>
        <v>EN P5989 5</v>
      </c>
      <c r="C6056" s="1" t="str">
        <f t="shared" si="2"/>
        <v>PT P5989</v>
      </c>
      <c r="E6056" s="1" t="str">
        <f>IFERROR(__xludf.DUMMYFUNCTION("SPLIT(A:A,"" "",TRUE,TRUE)"),"EN")</f>
        <v>EN</v>
      </c>
      <c r="F6056" s="1" t="str">
        <f>IFERROR(__xludf.DUMMYFUNCTION("""COMPUTED_VALUE"""),"P5989")</f>
        <v>P5989</v>
      </c>
      <c r="G6056" s="1">
        <f>IFERROR(__xludf.DUMMYFUNCTION("""COMPUTED_VALUE"""),5.0)</f>
        <v>5</v>
      </c>
    </row>
    <row r="6057">
      <c r="A6057" s="1" t="str">
        <f t="shared" si="1"/>
        <v>EN P881 110</v>
      </c>
      <c r="C6057" s="1" t="str">
        <f t="shared" si="2"/>
        <v>PT P881</v>
      </c>
      <c r="E6057" s="1" t="str">
        <f>IFERROR(__xludf.DUMMYFUNCTION("SPLIT(A:A,"" "",TRUE,TRUE)"),"EN")</f>
        <v>EN</v>
      </c>
      <c r="F6057" s="1" t="str">
        <f>IFERROR(__xludf.DUMMYFUNCTION("""COMPUTED_VALUE"""),"P881")</f>
        <v>P881</v>
      </c>
      <c r="G6057" s="1">
        <f>IFERROR(__xludf.DUMMYFUNCTION("""COMPUTED_VALUE"""),110.0)</f>
        <v>110</v>
      </c>
    </row>
    <row r="6058">
      <c r="A6058" s="1" t="str">
        <f t="shared" si="1"/>
        <v>EN P5132 351</v>
      </c>
      <c r="C6058" s="1" t="str">
        <f t="shared" si="2"/>
        <v>PT P5132</v>
      </c>
      <c r="E6058" s="1" t="str">
        <f>IFERROR(__xludf.DUMMYFUNCTION("SPLIT(A:A,"" "",TRUE,TRUE)"),"EN")</f>
        <v>EN</v>
      </c>
      <c r="F6058" s="1" t="str">
        <f>IFERROR(__xludf.DUMMYFUNCTION("""COMPUTED_VALUE"""),"P5132")</f>
        <v>P5132</v>
      </c>
      <c r="G6058" s="1">
        <f>IFERROR(__xludf.DUMMYFUNCTION("""COMPUTED_VALUE"""),351.0)</f>
        <v>351</v>
      </c>
    </row>
    <row r="6059">
      <c r="A6059" s="1" t="str">
        <f t="shared" si="1"/>
        <v>EN P3758 271</v>
      </c>
      <c r="C6059" s="1" t="str">
        <f t="shared" si="2"/>
        <v>PT P3758</v>
      </c>
      <c r="E6059" s="1" t="str">
        <f>IFERROR(__xludf.DUMMYFUNCTION("SPLIT(A:A,"" "",TRUE,TRUE)"),"EN")</f>
        <v>EN</v>
      </c>
      <c r="F6059" s="1" t="str">
        <f>IFERROR(__xludf.DUMMYFUNCTION("""COMPUTED_VALUE"""),"P3758")</f>
        <v>P3758</v>
      </c>
      <c r="G6059" s="1">
        <f>IFERROR(__xludf.DUMMYFUNCTION("""COMPUTED_VALUE"""),271.0)</f>
        <v>271</v>
      </c>
    </row>
    <row r="6060">
      <c r="A6060" s="1" t="str">
        <f t="shared" si="1"/>
        <v>EN P4334 154</v>
      </c>
      <c r="C6060" s="1" t="str">
        <f t="shared" si="2"/>
        <v>PT P4334</v>
      </c>
      <c r="E6060" s="1" t="str">
        <f>IFERROR(__xludf.DUMMYFUNCTION("SPLIT(A:A,"" "",TRUE,TRUE)"),"EN")</f>
        <v>EN</v>
      </c>
      <c r="F6060" s="1" t="str">
        <f>IFERROR(__xludf.DUMMYFUNCTION("""COMPUTED_VALUE"""),"P4334")</f>
        <v>P4334</v>
      </c>
      <c r="G6060" s="1">
        <f>IFERROR(__xludf.DUMMYFUNCTION("""COMPUTED_VALUE"""),154.0)</f>
        <v>154</v>
      </c>
    </row>
    <row r="6061">
      <c r="A6061" s="1" t="str">
        <f t="shared" si="1"/>
        <v>EN P1183 370</v>
      </c>
      <c r="C6061" s="1" t="str">
        <f t="shared" si="2"/>
        <v>PT P1183</v>
      </c>
      <c r="E6061" s="1" t="str">
        <f>IFERROR(__xludf.DUMMYFUNCTION("SPLIT(A:A,"" "",TRUE,TRUE)"),"EN")</f>
        <v>EN</v>
      </c>
      <c r="F6061" s="1" t="str">
        <f>IFERROR(__xludf.DUMMYFUNCTION("""COMPUTED_VALUE"""),"P1183")</f>
        <v>P1183</v>
      </c>
      <c r="G6061" s="1">
        <f>IFERROR(__xludf.DUMMYFUNCTION("""COMPUTED_VALUE"""),370.0)</f>
        <v>370</v>
      </c>
    </row>
    <row r="6062">
      <c r="A6062" s="1" t="str">
        <f t="shared" si="1"/>
        <v>EN P2533 310</v>
      </c>
      <c r="C6062" s="1" t="str">
        <f t="shared" si="2"/>
        <v>PT P2533</v>
      </c>
      <c r="E6062" s="1" t="str">
        <f>IFERROR(__xludf.DUMMYFUNCTION("SPLIT(A:A,"" "",TRUE,TRUE)"),"EN")</f>
        <v>EN</v>
      </c>
      <c r="F6062" s="1" t="str">
        <f>IFERROR(__xludf.DUMMYFUNCTION("""COMPUTED_VALUE"""),"P2533")</f>
        <v>P2533</v>
      </c>
      <c r="G6062" s="1">
        <f>IFERROR(__xludf.DUMMYFUNCTION("""COMPUTED_VALUE"""),310.0)</f>
        <v>310</v>
      </c>
    </row>
    <row r="6063">
      <c r="A6063" s="1" t="str">
        <f t="shared" si="1"/>
        <v>EN P1278 229</v>
      </c>
      <c r="C6063" s="1" t="str">
        <f t="shared" si="2"/>
        <v>PT P1278</v>
      </c>
      <c r="E6063" s="1" t="str">
        <f>IFERROR(__xludf.DUMMYFUNCTION("SPLIT(A:A,"" "",TRUE,TRUE)"),"EN")</f>
        <v>EN</v>
      </c>
      <c r="F6063" s="1" t="str">
        <f>IFERROR(__xludf.DUMMYFUNCTION("""COMPUTED_VALUE"""),"P1278")</f>
        <v>P1278</v>
      </c>
      <c r="G6063" s="1">
        <f>IFERROR(__xludf.DUMMYFUNCTION("""COMPUTED_VALUE"""),229.0)</f>
        <v>229</v>
      </c>
    </row>
    <row r="6064">
      <c r="A6064" s="1" t="str">
        <f t="shared" si="1"/>
        <v>EN P5345 141</v>
      </c>
      <c r="C6064" s="1" t="str">
        <f t="shared" si="2"/>
        <v>PT P5345</v>
      </c>
      <c r="E6064" s="1" t="str">
        <f>IFERROR(__xludf.DUMMYFUNCTION("SPLIT(A:A,"" "",TRUE,TRUE)"),"EN")</f>
        <v>EN</v>
      </c>
      <c r="F6064" s="1" t="str">
        <f>IFERROR(__xludf.DUMMYFUNCTION("""COMPUTED_VALUE"""),"P5345")</f>
        <v>P5345</v>
      </c>
      <c r="G6064" s="1">
        <f>IFERROR(__xludf.DUMMYFUNCTION("""COMPUTED_VALUE"""),141.0)</f>
        <v>141</v>
      </c>
    </row>
    <row r="6065">
      <c r="A6065" s="1" t="str">
        <f t="shared" si="1"/>
        <v>EN P1872 12</v>
      </c>
      <c r="C6065" s="1" t="str">
        <f t="shared" si="2"/>
        <v>PT P1872</v>
      </c>
      <c r="E6065" s="1" t="str">
        <f>IFERROR(__xludf.DUMMYFUNCTION("SPLIT(A:A,"" "",TRUE,TRUE)"),"EN")</f>
        <v>EN</v>
      </c>
      <c r="F6065" s="1" t="str">
        <f>IFERROR(__xludf.DUMMYFUNCTION("""COMPUTED_VALUE"""),"P1872")</f>
        <v>P1872</v>
      </c>
      <c r="G6065" s="1">
        <f>IFERROR(__xludf.DUMMYFUNCTION("""COMPUTED_VALUE"""),12.0)</f>
        <v>12</v>
      </c>
    </row>
    <row r="6066">
      <c r="A6066" s="1" t="str">
        <f t="shared" si="1"/>
        <v>EN P2966 43</v>
      </c>
      <c r="C6066" s="1" t="str">
        <f t="shared" si="2"/>
        <v>PT P2966</v>
      </c>
      <c r="E6066" s="1" t="str">
        <f>IFERROR(__xludf.DUMMYFUNCTION("SPLIT(A:A,"" "",TRUE,TRUE)"),"EN")</f>
        <v>EN</v>
      </c>
      <c r="F6066" s="1" t="str">
        <f>IFERROR(__xludf.DUMMYFUNCTION("""COMPUTED_VALUE"""),"P2966")</f>
        <v>P2966</v>
      </c>
      <c r="G6066" s="1">
        <f>IFERROR(__xludf.DUMMYFUNCTION("""COMPUTED_VALUE"""),43.0)</f>
        <v>43</v>
      </c>
    </row>
    <row r="6067">
      <c r="A6067" s="1" t="str">
        <f t="shared" si="1"/>
        <v>EN P3662 108</v>
      </c>
      <c r="C6067" s="1" t="str">
        <f t="shared" si="2"/>
        <v>PT P3662</v>
      </c>
      <c r="E6067" s="1" t="str">
        <f>IFERROR(__xludf.DUMMYFUNCTION("SPLIT(A:A,"" "",TRUE,TRUE)"),"EN")</f>
        <v>EN</v>
      </c>
      <c r="F6067" s="1" t="str">
        <f>IFERROR(__xludf.DUMMYFUNCTION("""COMPUTED_VALUE"""),"P3662")</f>
        <v>P3662</v>
      </c>
      <c r="G6067" s="1">
        <f>IFERROR(__xludf.DUMMYFUNCTION("""COMPUTED_VALUE"""),108.0)</f>
        <v>108</v>
      </c>
    </row>
    <row r="6068">
      <c r="A6068" s="1" t="str">
        <f t="shared" si="1"/>
        <v>EN P139 187</v>
      </c>
      <c r="C6068" s="1" t="str">
        <f t="shared" si="2"/>
        <v>PT P139</v>
      </c>
      <c r="E6068" s="1" t="str">
        <f>IFERROR(__xludf.DUMMYFUNCTION("SPLIT(A:A,"" "",TRUE,TRUE)"),"EN")</f>
        <v>EN</v>
      </c>
      <c r="F6068" s="1" t="str">
        <f>IFERROR(__xludf.DUMMYFUNCTION("""COMPUTED_VALUE"""),"P139")</f>
        <v>P139</v>
      </c>
      <c r="G6068" s="1">
        <f>IFERROR(__xludf.DUMMYFUNCTION("""COMPUTED_VALUE"""),187.0)</f>
        <v>187</v>
      </c>
    </row>
    <row r="6069">
      <c r="A6069" s="1" t="str">
        <f t="shared" si="1"/>
        <v>EN P3811 363</v>
      </c>
      <c r="C6069" s="1" t="str">
        <f t="shared" si="2"/>
        <v>PT P3811</v>
      </c>
      <c r="E6069" s="1" t="str">
        <f>IFERROR(__xludf.DUMMYFUNCTION("SPLIT(A:A,"" "",TRUE,TRUE)"),"EN")</f>
        <v>EN</v>
      </c>
      <c r="F6069" s="1" t="str">
        <f>IFERROR(__xludf.DUMMYFUNCTION("""COMPUTED_VALUE"""),"P3811")</f>
        <v>P3811</v>
      </c>
      <c r="G6069" s="1">
        <f>IFERROR(__xludf.DUMMYFUNCTION("""COMPUTED_VALUE"""),363.0)</f>
        <v>363</v>
      </c>
    </row>
    <row r="6070">
      <c r="A6070" s="1" t="str">
        <f t="shared" si="1"/>
        <v>EN P553 188</v>
      </c>
      <c r="C6070" s="1" t="str">
        <f t="shared" si="2"/>
        <v>PT P553</v>
      </c>
      <c r="E6070" s="1" t="str">
        <f>IFERROR(__xludf.DUMMYFUNCTION("SPLIT(A:A,"" "",TRUE,TRUE)"),"EN")</f>
        <v>EN</v>
      </c>
      <c r="F6070" s="1" t="str">
        <f>IFERROR(__xludf.DUMMYFUNCTION("""COMPUTED_VALUE"""),"P553")</f>
        <v>P553</v>
      </c>
      <c r="G6070" s="1">
        <f>IFERROR(__xludf.DUMMYFUNCTION("""COMPUTED_VALUE"""),188.0)</f>
        <v>188</v>
      </c>
    </row>
    <row r="6071">
      <c r="A6071" s="1" t="str">
        <f t="shared" si="1"/>
        <v>EN P3399 365</v>
      </c>
      <c r="C6071" s="1" t="str">
        <f t="shared" si="2"/>
        <v>PT P3399</v>
      </c>
      <c r="E6071" s="1" t="str">
        <f>IFERROR(__xludf.DUMMYFUNCTION("SPLIT(A:A,"" "",TRUE,TRUE)"),"EN")</f>
        <v>EN</v>
      </c>
      <c r="F6071" s="1" t="str">
        <f>IFERROR(__xludf.DUMMYFUNCTION("""COMPUTED_VALUE"""),"P3399")</f>
        <v>P3399</v>
      </c>
      <c r="G6071" s="1">
        <f>IFERROR(__xludf.DUMMYFUNCTION("""COMPUTED_VALUE"""),365.0)</f>
        <v>365</v>
      </c>
    </row>
    <row r="6072">
      <c r="A6072" s="1" t="str">
        <f t="shared" si="1"/>
        <v>EN P4064 2</v>
      </c>
      <c r="C6072" s="1" t="str">
        <f t="shared" si="2"/>
        <v>PT P4064</v>
      </c>
      <c r="E6072" s="1" t="str">
        <f>IFERROR(__xludf.DUMMYFUNCTION("SPLIT(A:A,"" "",TRUE,TRUE)"),"EN")</f>
        <v>EN</v>
      </c>
      <c r="F6072" s="1" t="str">
        <f>IFERROR(__xludf.DUMMYFUNCTION("""COMPUTED_VALUE"""),"P4064")</f>
        <v>P4064</v>
      </c>
      <c r="G6072" s="1">
        <f>IFERROR(__xludf.DUMMYFUNCTION("""COMPUTED_VALUE"""),2.0)</f>
        <v>2</v>
      </c>
    </row>
    <row r="6073">
      <c r="A6073" s="1" t="str">
        <f t="shared" si="1"/>
        <v>EN P726 300</v>
      </c>
      <c r="C6073" s="1" t="str">
        <f t="shared" si="2"/>
        <v>PT P726</v>
      </c>
      <c r="E6073" s="1" t="str">
        <f>IFERROR(__xludf.DUMMYFUNCTION("SPLIT(A:A,"" "",TRUE,TRUE)"),"EN")</f>
        <v>EN</v>
      </c>
      <c r="F6073" s="1" t="str">
        <f>IFERROR(__xludf.DUMMYFUNCTION("""COMPUTED_VALUE"""),"P726")</f>
        <v>P726</v>
      </c>
      <c r="G6073" s="1">
        <f>IFERROR(__xludf.DUMMYFUNCTION("""COMPUTED_VALUE"""),300.0)</f>
        <v>300</v>
      </c>
    </row>
    <row r="6074">
      <c r="A6074" s="1" t="str">
        <f t="shared" si="1"/>
        <v>EN P1799 358</v>
      </c>
      <c r="C6074" s="1" t="str">
        <f t="shared" si="2"/>
        <v>PT P1799</v>
      </c>
      <c r="E6074" s="1" t="str">
        <f>IFERROR(__xludf.DUMMYFUNCTION("SPLIT(A:A,"" "",TRUE,TRUE)"),"EN")</f>
        <v>EN</v>
      </c>
      <c r="F6074" s="1" t="str">
        <f>IFERROR(__xludf.DUMMYFUNCTION("""COMPUTED_VALUE"""),"P1799")</f>
        <v>P1799</v>
      </c>
      <c r="G6074" s="1">
        <f>IFERROR(__xludf.DUMMYFUNCTION("""COMPUTED_VALUE"""),358.0)</f>
        <v>358</v>
      </c>
    </row>
    <row r="6075">
      <c r="A6075" s="1" t="str">
        <f t="shared" si="1"/>
        <v>EN P2793 181</v>
      </c>
      <c r="C6075" s="1" t="str">
        <f t="shared" si="2"/>
        <v>PT P2793</v>
      </c>
      <c r="E6075" s="1" t="str">
        <f>IFERROR(__xludf.DUMMYFUNCTION("SPLIT(A:A,"" "",TRUE,TRUE)"),"EN")</f>
        <v>EN</v>
      </c>
      <c r="F6075" s="1" t="str">
        <f>IFERROR(__xludf.DUMMYFUNCTION("""COMPUTED_VALUE"""),"P2793")</f>
        <v>P2793</v>
      </c>
      <c r="G6075" s="1">
        <f>IFERROR(__xludf.DUMMYFUNCTION("""COMPUTED_VALUE"""),181.0)</f>
        <v>181</v>
      </c>
    </row>
    <row r="6076">
      <c r="A6076" s="1" t="str">
        <f t="shared" si="1"/>
        <v>EN P5605 393</v>
      </c>
      <c r="C6076" s="1" t="str">
        <f t="shared" si="2"/>
        <v>PT P5605</v>
      </c>
      <c r="E6076" s="1" t="str">
        <f>IFERROR(__xludf.DUMMYFUNCTION("SPLIT(A:A,"" "",TRUE,TRUE)"),"EN")</f>
        <v>EN</v>
      </c>
      <c r="F6076" s="1" t="str">
        <f>IFERROR(__xludf.DUMMYFUNCTION("""COMPUTED_VALUE"""),"P5605")</f>
        <v>P5605</v>
      </c>
      <c r="G6076" s="1">
        <f>IFERROR(__xludf.DUMMYFUNCTION("""COMPUTED_VALUE"""),393.0)</f>
        <v>393</v>
      </c>
    </row>
    <row r="6077">
      <c r="A6077" s="1" t="str">
        <f t="shared" si="1"/>
        <v>EN P5212 283</v>
      </c>
      <c r="C6077" s="1" t="str">
        <f t="shared" si="2"/>
        <v>PT P5212</v>
      </c>
      <c r="E6077" s="1" t="str">
        <f>IFERROR(__xludf.DUMMYFUNCTION("SPLIT(A:A,"" "",TRUE,TRUE)"),"EN")</f>
        <v>EN</v>
      </c>
      <c r="F6077" s="1" t="str">
        <f>IFERROR(__xludf.DUMMYFUNCTION("""COMPUTED_VALUE"""),"P5212")</f>
        <v>P5212</v>
      </c>
      <c r="G6077" s="1">
        <f>IFERROR(__xludf.DUMMYFUNCTION("""COMPUTED_VALUE"""),283.0)</f>
        <v>283</v>
      </c>
    </row>
    <row r="6078">
      <c r="A6078" s="1" t="str">
        <f t="shared" si="1"/>
        <v>EN P357 227</v>
      </c>
      <c r="C6078" s="1" t="str">
        <f t="shared" si="2"/>
        <v>PT P357</v>
      </c>
      <c r="E6078" s="1" t="str">
        <f>IFERROR(__xludf.DUMMYFUNCTION("SPLIT(A:A,"" "",TRUE,TRUE)"),"EN")</f>
        <v>EN</v>
      </c>
      <c r="F6078" s="1" t="str">
        <f>IFERROR(__xludf.DUMMYFUNCTION("""COMPUTED_VALUE"""),"P357")</f>
        <v>P357</v>
      </c>
      <c r="G6078" s="1">
        <f>IFERROR(__xludf.DUMMYFUNCTION("""COMPUTED_VALUE"""),227.0)</f>
        <v>227</v>
      </c>
    </row>
    <row r="6079">
      <c r="A6079" s="1" t="str">
        <f t="shared" si="1"/>
        <v>EN P2500 333</v>
      </c>
      <c r="C6079" s="1" t="str">
        <f t="shared" si="2"/>
        <v>PT P2500</v>
      </c>
      <c r="E6079" s="1" t="str">
        <f>IFERROR(__xludf.DUMMYFUNCTION("SPLIT(A:A,"" "",TRUE,TRUE)"),"EN")</f>
        <v>EN</v>
      </c>
      <c r="F6079" s="1" t="str">
        <f>IFERROR(__xludf.DUMMYFUNCTION("""COMPUTED_VALUE"""),"P2500")</f>
        <v>P2500</v>
      </c>
      <c r="G6079" s="1">
        <f>IFERROR(__xludf.DUMMYFUNCTION("""COMPUTED_VALUE"""),333.0)</f>
        <v>333</v>
      </c>
    </row>
    <row r="6080">
      <c r="A6080" s="1" t="str">
        <f t="shared" si="1"/>
        <v>EN P2407 7</v>
      </c>
      <c r="C6080" s="1" t="str">
        <f t="shared" si="2"/>
        <v>PT P2407</v>
      </c>
      <c r="E6080" s="1" t="str">
        <f>IFERROR(__xludf.DUMMYFUNCTION("SPLIT(A:A,"" "",TRUE,TRUE)"),"EN")</f>
        <v>EN</v>
      </c>
      <c r="F6080" s="1" t="str">
        <f>IFERROR(__xludf.DUMMYFUNCTION("""COMPUTED_VALUE"""),"P2407")</f>
        <v>P2407</v>
      </c>
      <c r="G6080" s="1">
        <f>IFERROR(__xludf.DUMMYFUNCTION("""COMPUTED_VALUE"""),7.0)</f>
        <v>7</v>
      </c>
    </row>
    <row r="6081">
      <c r="A6081" s="1" t="str">
        <f t="shared" si="1"/>
        <v>EN P41 49</v>
      </c>
      <c r="C6081" s="1" t="str">
        <f t="shared" si="2"/>
        <v>PT P41</v>
      </c>
      <c r="E6081" s="1" t="str">
        <f>IFERROR(__xludf.DUMMYFUNCTION("SPLIT(A:A,"" "",TRUE,TRUE)"),"EN")</f>
        <v>EN</v>
      </c>
      <c r="F6081" s="1" t="str">
        <f>IFERROR(__xludf.DUMMYFUNCTION("""COMPUTED_VALUE"""),"P41")</f>
        <v>P41</v>
      </c>
      <c r="G6081" s="1">
        <f>IFERROR(__xludf.DUMMYFUNCTION("""COMPUTED_VALUE"""),49.0)</f>
        <v>49</v>
      </c>
    </row>
    <row r="6082">
      <c r="A6082" s="1" t="str">
        <f t="shared" si="1"/>
        <v>EN P4889 223</v>
      </c>
      <c r="C6082" s="1" t="str">
        <f t="shared" si="2"/>
        <v>PT P4889</v>
      </c>
      <c r="E6082" s="1" t="str">
        <f>IFERROR(__xludf.DUMMYFUNCTION("SPLIT(A:A,"" "",TRUE,TRUE)"),"EN")</f>
        <v>EN</v>
      </c>
      <c r="F6082" s="1" t="str">
        <f>IFERROR(__xludf.DUMMYFUNCTION("""COMPUTED_VALUE"""),"P4889")</f>
        <v>P4889</v>
      </c>
      <c r="G6082" s="1">
        <f>IFERROR(__xludf.DUMMYFUNCTION("""COMPUTED_VALUE"""),223.0)</f>
        <v>223</v>
      </c>
    </row>
    <row r="6083">
      <c r="A6083" s="1" t="str">
        <f t="shared" si="1"/>
        <v>EN P32 383</v>
      </c>
      <c r="C6083" s="1" t="str">
        <f t="shared" si="2"/>
        <v>PT P32</v>
      </c>
      <c r="E6083" s="1" t="str">
        <f>IFERROR(__xludf.DUMMYFUNCTION("SPLIT(A:A,"" "",TRUE,TRUE)"),"EN")</f>
        <v>EN</v>
      </c>
      <c r="F6083" s="1" t="str">
        <f>IFERROR(__xludf.DUMMYFUNCTION("""COMPUTED_VALUE"""),"P32")</f>
        <v>P32</v>
      </c>
      <c r="G6083" s="1">
        <f>IFERROR(__xludf.DUMMYFUNCTION("""COMPUTED_VALUE"""),383.0)</f>
        <v>383</v>
      </c>
    </row>
    <row r="6084">
      <c r="A6084" s="1" t="str">
        <f t="shared" si="1"/>
        <v>EN P2741 357</v>
      </c>
      <c r="C6084" s="1" t="str">
        <f t="shared" si="2"/>
        <v>PT P2741</v>
      </c>
      <c r="E6084" s="1" t="str">
        <f>IFERROR(__xludf.DUMMYFUNCTION("SPLIT(A:A,"" "",TRUE,TRUE)"),"EN")</f>
        <v>EN</v>
      </c>
      <c r="F6084" s="1" t="str">
        <f>IFERROR(__xludf.DUMMYFUNCTION("""COMPUTED_VALUE"""),"P2741")</f>
        <v>P2741</v>
      </c>
      <c r="G6084" s="1">
        <f>IFERROR(__xludf.DUMMYFUNCTION("""COMPUTED_VALUE"""),357.0)</f>
        <v>357</v>
      </c>
    </row>
    <row r="6085">
      <c r="A6085" s="1" t="str">
        <f t="shared" si="1"/>
        <v>EN P2482 284</v>
      </c>
      <c r="C6085" s="1" t="str">
        <f t="shared" si="2"/>
        <v>PT P2482</v>
      </c>
      <c r="E6085" s="1" t="str">
        <f>IFERROR(__xludf.DUMMYFUNCTION("SPLIT(A:A,"" "",TRUE,TRUE)"),"EN")</f>
        <v>EN</v>
      </c>
      <c r="F6085" s="1" t="str">
        <f>IFERROR(__xludf.DUMMYFUNCTION("""COMPUTED_VALUE"""),"P2482")</f>
        <v>P2482</v>
      </c>
      <c r="G6085" s="1">
        <f>IFERROR(__xludf.DUMMYFUNCTION("""COMPUTED_VALUE"""),284.0)</f>
        <v>284</v>
      </c>
    </row>
    <row r="6086">
      <c r="A6086" s="1" t="str">
        <f t="shared" si="1"/>
        <v>EN P5100 184</v>
      </c>
      <c r="C6086" s="1" t="str">
        <f t="shared" si="2"/>
        <v>PT P5100</v>
      </c>
      <c r="E6086" s="1" t="str">
        <f>IFERROR(__xludf.DUMMYFUNCTION("SPLIT(A:A,"" "",TRUE,TRUE)"),"EN")</f>
        <v>EN</v>
      </c>
      <c r="F6086" s="1" t="str">
        <f>IFERROR(__xludf.DUMMYFUNCTION("""COMPUTED_VALUE"""),"P5100")</f>
        <v>P5100</v>
      </c>
      <c r="G6086" s="1">
        <f>IFERROR(__xludf.DUMMYFUNCTION("""COMPUTED_VALUE"""),184.0)</f>
        <v>184</v>
      </c>
    </row>
    <row r="6087">
      <c r="A6087" s="1" t="str">
        <f t="shared" si="1"/>
        <v>EN P702 164</v>
      </c>
      <c r="C6087" s="1" t="str">
        <f t="shared" si="2"/>
        <v>PT P702</v>
      </c>
      <c r="E6087" s="1" t="str">
        <f>IFERROR(__xludf.DUMMYFUNCTION("SPLIT(A:A,"" "",TRUE,TRUE)"),"EN")</f>
        <v>EN</v>
      </c>
      <c r="F6087" s="1" t="str">
        <f>IFERROR(__xludf.DUMMYFUNCTION("""COMPUTED_VALUE"""),"P702")</f>
        <v>P702</v>
      </c>
      <c r="G6087" s="1">
        <f>IFERROR(__xludf.DUMMYFUNCTION("""COMPUTED_VALUE"""),164.0)</f>
        <v>164</v>
      </c>
    </row>
    <row r="6088">
      <c r="A6088" s="1" t="str">
        <f t="shared" si="1"/>
        <v>EN P4259 341</v>
      </c>
      <c r="C6088" s="1" t="str">
        <f t="shared" si="2"/>
        <v>PT P4259</v>
      </c>
      <c r="E6088" s="1" t="str">
        <f>IFERROR(__xludf.DUMMYFUNCTION("SPLIT(A:A,"" "",TRUE,TRUE)"),"EN")</f>
        <v>EN</v>
      </c>
      <c r="F6088" s="1" t="str">
        <f>IFERROR(__xludf.DUMMYFUNCTION("""COMPUTED_VALUE"""),"P4259")</f>
        <v>P4259</v>
      </c>
      <c r="G6088" s="1">
        <f>IFERROR(__xludf.DUMMYFUNCTION("""COMPUTED_VALUE"""),341.0)</f>
        <v>341</v>
      </c>
    </row>
    <row r="6089">
      <c r="A6089" s="1" t="str">
        <f t="shared" si="1"/>
        <v>EN P4861 361</v>
      </c>
      <c r="C6089" s="1" t="str">
        <f t="shared" si="2"/>
        <v>PT P4861</v>
      </c>
      <c r="E6089" s="1" t="str">
        <f>IFERROR(__xludf.DUMMYFUNCTION("SPLIT(A:A,"" "",TRUE,TRUE)"),"EN")</f>
        <v>EN</v>
      </c>
      <c r="F6089" s="1" t="str">
        <f>IFERROR(__xludf.DUMMYFUNCTION("""COMPUTED_VALUE"""),"P4861")</f>
        <v>P4861</v>
      </c>
      <c r="G6089" s="1">
        <f>IFERROR(__xludf.DUMMYFUNCTION("""COMPUTED_VALUE"""),361.0)</f>
        <v>361</v>
      </c>
    </row>
    <row r="6090">
      <c r="A6090" s="1" t="str">
        <f t="shared" si="1"/>
        <v>EN P2541 77</v>
      </c>
      <c r="C6090" s="1" t="str">
        <f t="shared" si="2"/>
        <v>PT P2541</v>
      </c>
      <c r="E6090" s="1" t="str">
        <f>IFERROR(__xludf.DUMMYFUNCTION("SPLIT(A:A,"" "",TRUE,TRUE)"),"EN")</f>
        <v>EN</v>
      </c>
      <c r="F6090" s="1" t="str">
        <f>IFERROR(__xludf.DUMMYFUNCTION("""COMPUTED_VALUE"""),"P2541")</f>
        <v>P2541</v>
      </c>
      <c r="G6090" s="1">
        <f>IFERROR(__xludf.DUMMYFUNCTION("""COMPUTED_VALUE"""),77.0)</f>
        <v>77</v>
      </c>
    </row>
    <row r="6091">
      <c r="A6091" s="1" t="str">
        <f t="shared" si="1"/>
        <v>EN P2961 86</v>
      </c>
      <c r="C6091" s="1" t="str">
        <f t="shared" si="2"/>
        <v>PT P2961</v>
      </c>
      <c r="E6091" s="1" t="str">
        <f>IFERROR(__xludf.DUMMYFUNCTION("SPLIT(A:A,"" "",TRUE,TRUE)"),"EN")</f>
        <v>EN</v>
      </c>
      <c r="F6091" s="1" t="str">
        <f>IFERROR(__xludf.DUMMYFUNCTION("""COMPUTED_VALUE"""),"P2961")</f>
        <v>P2961</v>
      </c>
      <c r="G6091" s="1">
        <f>IFERROR(__xludf.DUMMYFUNCTION("""COMPUTED_VALUE"""),86.0)</f>
        <v>86</v>
      </c>
    </row>
    <row r="6092">
      <c r="A6092" s="1" t="str">
        <f t="shared" si="1"/>
        <v>EN P5360 395</v>
      </c>
      <c r="C6092" s="1" t="str">
        <f t="shared" si="2"/>
        <v>PT P5360</v>
      </c>
      <c r="E6092" s="1" t="str">
        <f>IFERROR(__xludf.DUMMYFUNCTION("SPLIT(A:A,"" "",TRUE,TRUE)"),"EN")</f>
        <v>EN</v>
      </c>
      <c r="F6092" s="1" t="str">
        <f>IFERROR(__xludf.DUMMYFUNCTION("""COMPUTED_VALUE"""),"P5360")</f>
        <v>P5360</v>
      </c>
      <c r="G6092" s="1">
        <f>IFERROR(__xludf.DUMMYFUNCTION("""COMPUTED_VALUE"""),395.0)</f>
        <v>395</v>
      </c>
    </row>
    <row r="6093">
      <c r="A6093" s="1" t="str">
        <f t="shared" si="1"/>
        <v>EN P39 259</v>
      </c>
      <c r="C6093" s="1" t="str">
        <f t="shared" si="2"/>
        <v>PT P39</v>
      </c>
      <c r="E6093" s="1" t="str">
        <f>IFERROR(__xludf.DUMMYFUNCTION("SPLIT(A:A,"" "",TRUE,TRUE)"),"EN")</f>
        <v>EN</v>
      </c>
      <c r="F6093" s="1" t="str">
        <f>IFERROR(__xludf.DUMMYFUNCTION("""COMPUTED_VALUE"""),"P39")</f>
        <v>P39</v>
      </c>
      <c r="G6093" s="1">
        <f>IFERROR(__xludf.DUMMYFUNCTION("""COMPUTED_VALUE"""),259.0)</f>
        <v>259</v>
      </c>
    </row>
    <row r="6094">
      <c r="A6094" s="1" t="str">
        <f t="shared" si="1"/>
        <v>EN P260 138</v>
      </c>
      <c r="C6094" s="1" t="str">
        <f t="shared" si="2"/>
        <v>PT P260</v>
      </c>
      <c r="E6094" s="1" t="str">
        <f>IFERROR(__xludf.DUMMYFUNCTION("SPLIT(A:A,"" "",TRUE,TRUE)"),"EN")</f>
        <v>EN</v>
      </c>
      <c r="F6094" s="1" t="str">
        <f>IFERROR(__xludf.DUMMYFUNCTION("""COMPUTED_VALUE"""),"P260")</f>
        <v>P260</v>
      </c>
      <c r="G6094" s="1">
        <f>IFERROR(__xludf.DUMMYFUNCTION("""COMPUTED_VALUE"""),138.0)</f>
        <v>138</v>
      </c>
    </row>
    <row r="6095">
      <c r="A6095" s="1" t="str">
        <f t="shared" si="1"/>
        <v>EN P5593 53</v>
      </c>
      <c r="C6095" s="1" t="str">
        <f t="shared" si="2"/>
        <v>PT P5593</v>
      </c>
      <c r="E6095" s="1" t="str">
        <f>IFERROR(__xludf.DUMMYFUNCTION("SPLIT(A:A,"" "",TRUE,TRUE)"),"EN")</f>
        <v>EN</v>
      </c>
      <c r="F6095" s="1" t="str">
        <f>IFERROR(__xludf.DUMMYFUNCTION("""COMPUTED_VALUE"""),"P5593")</f>
        <v>P5593</v>
      </c>
      <c r="G6095" s="1">
        <f>IFERROR(__xludf.DUMMYFUNCTION("""COMPUTED_VALUE"""),53.0)</f>
        <v>53</v>
      </c>
    </row>
    <row r="6096">
      <c r="A6096" s="1" t="str">
        <f t="shared" si="1"/>
        <v>EN P4026 89</v>
      </c>
      <c r="C6096" s="1" t="str">
        <f t="shared" si="2"/>
        <v>PT P4026</v>
      </c>
      <c r="E6096" s="1" t="str">
        <f>IFERROR(__xludf.DUMMYFUNCTION("SPLIT(A:A,"" "",TRUE,TRUE)"),"EN")</f>
        <v>EN</v>
      </c>
      <c r="F6096" s="1" t="str">
        <f>IFERROR(__xludf.DUMMYFUNCTION("""COMPUTED_VALUE"""),"P4026")</f>
        <v>P4026</v>
      </c>
      <c r="G6096" s="1">
        <f>IFERROR(__xludf.DUMMYFUNCTION("""COMPUTED_VALUE"""),89.0)</f>
        <v>89</v>
      </c>
    </row>
    <row r="6097">
      <c r="A6097" s="1" t="str">
        <f t="shared" si="1"/>
        <v>EN P2059 148</v>
      </c>
      <c r="C6097" s="1" t="str">
        <f t="shared" si="2"/>
        <v>PT P2059</v>
      </c>
      <c r="E6097" s="1" t="str">
        <f>IFERROR(__xludf.DUMMYFUNCTION("SPLIT(A:A,"" "",TRUE,TRUE)"),"EN")</f>
        <v>EN</v>
      </c>
      <c r="F6097" s="1" t="str">
        <f>IFERROR(__xludf.DUMMYFUNCTION("""COMPUTED_VALUE"""),"P2059")</f>
        <v>P2059</v>
      </c>
      <c r="G6097" s="1">
        <f>IFERROR(__xludf.DUMMYFUNCTION("""COMPUTED_VALUE"""),148.0)</f>
        <v>148</v>
      </c>
    </row>
    <row r="6098">
      <c r="A6098" s="1" t="str">
        <f t="shared" si="1"/>
        <v>EN P2886 313</v>
      </c>
      <c r="C6098" s="1" t="str">
        <f t="shared" si="2"/>
        <v>PT P2886</v>
      </c>
      <c r="E6098" s="1" t="str">
        <f>IFERROR(__xludf.DUMMYFUNCTION("SPLIT(A:A,"" "",TRUE,TRUE)"),"EN")</f>
        <v>EN</v>
      </c>
      <c r="F6098" s="1" t="str">
        <f>IFERROR(__xludf.DUMMYFUNCTION("""COMPUTED_VALUE"""),"P2886")</f>
        <v>P2886</v>
      </c>
      <c r="G6098" s="1">
        <f>IFERROR(__xludf.DUMMYFUNCTION("""COMPUTED_VALUE"""),313.0)</f>
        <v>313</v>
      </c>
    </row>
    <row r="6099">
      <c r="A6099" s="1" t="str">
        <f t="shared" si="1"/>
        <v>EN P1722 88</v>
      </c>
      <c r="C6099" s="1" t="str">
        <f t="shared" si="2"/>
        <v>PT P1722</v>
      </c>
      <c r="E6099" s="1" t="str">
        <f>IFERROR(__xludf.DUMMYFUNCTION("SPLIT(A:A,"" "",TRUE,TRUE)"),"EN")</f>
        <v>EN</v>
      </c>
      <c r="F6099" s="1" t="str">
        <f>IFERROR(__xludf.DUMMYFUNCTION("""COMPUTED_VALUE"""),"P1722")</f>
        <v>P1722</v>
      </c>
      <c r="G6099" s="1">
        <f>IFERROR(__xludf.DUMMYFUNCTION("""COMPUTED_VALUE"""),88.0)</f>
        <v>88</v>
      </c>
    </row>
    <row r="6100">
      <c r="A6100" s="1" t="str">
        <f t="shared" si="1"/>
        <v>EN P431 315</v>
      </c>
      <c r="C6100" s="1" t="str">
        <f t="shared" si="2"/>
        <v>PT P431</v>
      </c>
      <c r="E6100" s="1" t="str">
        <f>IFERROR(__xludf.DUMMYFUNCTION("SPLIT(A:A,"" "",TRUE,TRUE)"),"EN")</f>
        <v>EN</v>
      </c>
      <c r="F6100" s="1" t="str">
        <f>IFERROR(__xludf.DUMMYFUNCTION("""COMPUTED_VALUE"""),"P431")</f>
        <v>P431</v>
      </c>
      <c r="G6100" s="1">
        <f>IFERROR(__xludf.DUMMYFUNCTION("""COMPUTED_VALUE"""),315.0)</f>
        <v>315</v>
      </c>
    </row>
    <row r="6101">
      <c r="A6101" s="1" t="str">
        <f t="shared" si="1"/>
        <v>EN P3639 366</v>
      </c>
      <c r="C6101" s="1" t="str">
        <f t="shared" si="2"/>
        <v>PT P3639</v>
      </c>
      <c r="E6101" s="1" t="str">
        <f>IFERROR(__xludf.DUMMYFUNCTION("SPLIT(A:A,"" "",TRUE,TRUE)"),"EN")</f>
        <v>EN</v>
      </c>
      <c r="F6101" s="1" t="str">
        <f>IFERROR(__xludf.DUMMYFUNCTION("""COMPUTED_VALUE"""),"P3639")</f>
        <v>P3639</v>
      </c>
      <c r="G6101" s="1">
        <f>IFERROR(__xludf.DUMMYFUNCTION("""COMPUTED_VALUE"""),366.0)</f>
        <v>366</v>
      </c>
    </row>
    <row r="6102">
      <c r="A6102" s="1" t="str">
        <f t="shared" si="1"/>
        <v>EN P2243 189</v>
      </c>
      <c r="C6102" s="1" t="str">
        <f t="shared" si="2"/>
        <v>PT P2243</v>
      </c>
      <c r="E6102" s="1" t="str">
        <f>IFERROR(__xludf.DUMMYFUNCTION("SPLIT(A:A,"" "",TRUE,TRUE)"),"EN")</f>
        <v>EN</v>
      </c>
      <c r="F6102" s="1" t="str">
        <f>IFERROR(__xludf.DUMMYFUNCTION("""COMPUTED_VALUE"""),"P2243")</f>
        <v>P2243</v>
      </c>
      <c r="G6102" s="1">
        <f>IFERROR(__xludf.DUMMYFUNCTION("""COMPUTED_VALUE"""),189.0)</f>
        <v>189</v>
      </c>
    </row>
    <row r="6103">
      <c r="A6103" s="1" t="str">
        <f t="shared" si="1"/>
        <v>EN P4102 280</v>
      </c>
      <c r="C6103" s="1" t="str">
        <f t="shared" si="2"/>
        <v>PT P4102</v>
      </c>
      <c r="E6103" s="1" t="str">
        <f>IFERROR(__xludf.DUMMYFUNCTION("SPLIT(A:A,"" "",TRUE,TRUE)"),"EN")</f>
        <v>EN</v>
      </c>
      <c r="F6103" s="1" t="str">
        <f>IFERROR(__xludf.DUMMYFUNCTION("""COMPUTED_VALUE"""),"P4102")</f>
        <v>P4102</v>
      </c>
      <c r="G6103" s="1">
        <f>IFERROR(__xludf.DUMMYFUNCTION("""COMPUTED_VALUE"""),280.0)</f>
        <v>280</v>
      </c>
    </row>
    <row r="6104">
      <c r="A6104" s="1" t="str">
        <f t="shared" si="1"/>
        <v>EN P3190 73</v>
      </c>
      <c r="C6104" s="1" t="str">
        <f t="shared" si="2"/>
        <v>PT P3190</v>
      </c>
      <c r="E6104" s="1" t="str">
        <f>IFERROR(__xludf.DUMMYFUNCTION("SPLIT(A:A,"" "",TRUE,TRUE)"),"EN")</f>
        <v>EN</v>
      </c>
      <c r="F6104" s="1" t="str">
        <f>IFERROR(__xludf.DUMMYFUNCTION("""COMPUTED_VALUE"""),"P3190")</f>
        <v>P3190</v>
      </c>
      <c r="G6104" s="1">
        <f>IFERROR(__xludf.DUMMYFUNCTION("""COMPUTED_VALUE"""),73.0)</f>
        <v>73</v>
      </c>
    </row>
    <row r="6105">
      <c r="A6105" s="1" t="str">
        <f t="shared" si="1"/>
        <v>EN P5739 253</v>
      </c>
      <c r="C6105" s="1" t="str">
        <f t="shared" si="2"/>
        <v>PT P5739</v>
      </c>
      <c r="E6105" s="1" t="str">
        <f>IFERROR(__xludf.DUMMYFUNCTION("SPLIT(A:A,"" "",TRUE,TRUE)"),"EN")</f>
        <v>EN</v>
      </c>
      <c r="F6105" s="1" t="str">
        <f>IFERROR(__xludf.DUMMYFUNCTION("""COMPUTED_VALUE"""),"P5739")</f>
        <v>P5739</v>
      </c>
      <c r="G6105" s="1">
        <f>IFERROR(__xludf.DUMMYFUNCTION("""COMPUTED_VALUE"""),253.0)</f>
        <v>253</v>
      </c>
    </row>
    <row r="6106">
      <c r="A6106" s="1" t="str">
        <f t="shared" si="1"/>
        <v>EN P3061 274</v>
      </c>
      <c r="C6106" s="1" t="str">
        <f t="shared" si="2"/>
        <v>PT P3061</v>
      </c>
      <c r="E6106" s="1" t="str">
        <f>IFERROR(__xludf.DUMMYFUNCTION("SPLIT(A:A,"" "",TRUE,TRUE)"),"EN")</f>
        <v>EN</v>
      </c>
      <c r="F6106" s="1" t="str">
        <f>IFERROR(__xludf.DUMMYFUNCTION("""COMPUTED_VALUE"""),"P3061")</f>
        <v>P3061</v>
      </c>
      <c r="G6106" s="1">
        <f>IFERROR(__xludf.DUMMYFUNCTION("""COMPUTED_VALUE"""),274.0)</f>
        <v>274</v>
      </c>
    </row>
    <row r="6107">
      <c r="A6107" s="1" t="str">
        <f t="shared" si="1"/>
        <v>EN P3643 146</v>
      </c>
      <c r="C6107" s="1" t="str">
        <f t="shared" si="2"/>
        <v>PT P3643</v>
      </c>
      <c r="E6107" s="1" t="str">
        <f>IFERROR(__xludf.DUMMYFUNCTION("SPLIT(A:A,"" "",TRUE,TRUE)"),"EN")</f>
        <v>EN</v>
      </c>
      <c r="F6107" s="1" t="str">
        <f>IFERROR(__xludf.DUMMYFUNCTION("""COMPUTED_VALUE"""),"P3643")</f>
        <v>P3643</v>
      </c>
      <c r="G6107" s="1">
        <f>IFERROR(__xludf.DUMMYFUNCTION("""COMPUTED_VALUE"""),146.0)</f>
        <v>146</v>
      </c>
    </row>
    <row r="6108">
      <c r="A6108" s="1" t="str">
        <f t="shared" si="1"/>
        <v>EN P4572 391</v>
      </c>
      <c r="C6108" s="1" t="str">
        <f t="shared" si="2"/>
        <v>PT P4572</v>
      </c>
      <c r="E6108" s="1" t="str">
        <f>IFERROR(__xludf.DUMMYFUNCTION("SPLIT(A:A,"" "",TRUE,TRUE)"),"EN")</f>
        <v>EN</v>
      </c>
      <c r="F6108" s="1" t="str">
        <f>IFERROR(__xludf.DUMMYFUNCTION("""COMPUTED_VALUE"""),"P4572")</f>
        <v>P4572</v>
      </c>
      <c r="G6108" s="1">
        <f>IFERROR(__xludf.DUMMYFUNCTION("""COMPUTED_VALUE"""),391.0)</f>
        <v>391</v>
      </c>
    </row>
    <row r="6109">
      <c r="A6109" s="1" t="str">
        <f t="shared" si="1"/>
        <v>EN P3915 393</v>
      </c>
      <c r="C6109" s="1" t="str">
        <f t="shared" si="2"/>
        <v>PT P3915</v>
      </c>
      <c r="E6109" s="1" t="str">
        <f>IFERROR(__xludf.DUMMYFUNCTION("SPLIT(A:A,"" "",TRUE,TRUE)"),"EN")</f>
        <v>EN</v>
      </c>
      <c r="F6109" s="1" t="str">
        <f>IFERROR(__xludf.DUMMYFUNCTION("""COMPUTED_VALUE"""),"P3915")</f>
        <v>P3915</v>
      </c>
      <c r="G6109" s="1">
        <f>IFERROR(__xludf.DUMMYFUNCTION("""COMPUTED_VALUE"""),393.0)</f>
        <v>393</v>
      </c>
    </row>
    <row r="6110">
      <c r="A6110" s="1" t="str">
        <f t="shared" si="1"/>
        <v>EN P889 16</v>
      </c>
      <c r="C6110" s="1" t="str">
        <f t="shared" si="2"/>
        <v>PT P889</v>
      </c>
      <c r="E6110" s="1" t="str">
        <f>IFERROR(__xludf.DUMMYFUNCTION("SPLIT(A:A,"" "",TRUE,TRUE)"),"EN")</f>
        <v>EN</v>
      </c>
      <c r="F6110" s="1" t="str">
        <f>IFERROR(__xludf.DUMMYFUNCTION("""COMPUTED_VALUE"""),"P889")</f>
        <v>P889</v>
      </c>
      <c r="G6110" s="1">
        <f>IFERROR(__xludf.DUMMYFUNCTION("""COMPUTED_VALUE"""),16.0)</f>
        <v>16</v>
      </c>
    </row>
    <row r="6111">
      <c r="A6111" s="1" t="str">
        <f t="shared" si="1"/>
        <v>EN P4636 12</v>
      </c>
      <c r="C6111" s="1" t="str">
        <f t="shared" si="2"/>
        <v>PT P4636</v>
      </c>
      <c r="E6111" s="1" t="str">
        <f>IFERROR(__xludf.DUMMYFUNCTION("SPLIT(A:A,"" "",TRUE,TRUE)"),"EN")</f>
        <v>EN</v>
      </c>
      <c r="F6111" s="1" t="str">
        <f>IFERROR(__xludf.DUMMYFUNCTION("""COMPUTED_VALUE"""),"P4636")</f>
        <v>P4636</v>
      </c>
      <c r="G6111" s="1">
        <f>IFERROR(__xludf.DUMMYFUNCTION("""COMPUTED_VALUE"""),12.0)</f>
        <v>12</v>
      </c>
    </row>
    <row r="6112">
      <c r="A6112" s="1" t="str">
        <f t="shared" si="1"/>
        <v>EN P5501 11</v>
      </c>
      <c r="C6112" s="1" t="str">
        <f t="shared" si="2"/>
        <v>PT P5501</v>
      </c>
      <c r="E6112" s="1" t="str">
        <f>IFERROR(__xludf.DUMMYFUNCTION("SPLIT(A:A,"" "",TRUE,TRUE)"),"EN")</f>
        <v>EN</v>
      </c>
      <c r="F6112" s="1" t="str">
        <f>IFERROR(__xludf.DUMMYFUNCTION("""COMPUTED_VALUE"""),"P5501")</f>
        <v>P5501</v>
      </c>
      <c r="G6112" s="1">
        <f>IFERROR(__xludf.DUMMYFUNCTION("""COMPUTED_VALUE"""),11.0)</f>
        <v>11</v>
      </c>
    </row>
    <row r="6113">
      <c r="A6113" s="1" t="str">
        <f t="shared" si="1"/>
        <v>EN P3660 107</v>
      </c>
      <c r="C6113" s="1" t="str">
        <f t="shared" si="2"/>
        <v>PT P3660</v>
      </c>
      <c r="E6113" s="1" t="str">
        <f>IFERROR(__xludf.DUMMYFUNCTION("SPLIT(A:A,"" "",TRUE,TRUE)"),"EN")</f>
        <v>EN</v>
      </c>
      <c r="F6113" s="1" t="str">
        <f>IFERROR(__xludf.DUMMYFUNCTION("""COMPUTED_VALUE"""),"P3660")</f>
        <v>P3660</v>
      </c>
      <c r="G6113" s="1">
        <f>IFERROR(__xludf.DUMMYFUNCTION("""COMPUTED_VALUE"""),107.0)</f>
        <v>107</v>
      </c>
    </row>
    <row r="6114">
      <c r="A6114" s="1" t="str">
        <f t="shared" si="1"/>
        <v>EN P5786 26</v>
      </c>
      <c r="C6114" s="1" t="str">
        <f t="shared" si="2"/>
        <v>PT P5786</v>
      </c>
      <c r="E6114" s="1" t="str">
        <f>IFERROR(__xludf.DUMMYFUNCTION("SPLIT(A:A,"" "",TRUE,TRUE)"),"EN")</f>
        <v>EN</v>
      </c>
      <c r="F6114" s="1" t="str">
        <f>IFERROR(__xludf.DUMMYFUNCTION("""COMPUTED_VALUE"""),"P5786")</f>
        <v>P5786</v>
      </c>
      <c r="G6114" s="1">
        <f>IFERROR(__xludf.DUMMYFUNCTION("""COMPUTED_VALUE"""),26.0)</f>
        <v>26</v>
      </c>
    </row>
    <row r="6115">
      <c r="A6115" s="1" t="str">
        <f t="shared" si="1"/>
        <v>EN P5641 309</v>
      </c>
      <c r="C6115" s="1" t="str">
        <f t="shared" si="2"/>
        <v>PT P5641</v>
      </c>
      <c r="E6115" s="1" t="str">
        <f>IFERROR(__xludf.DUMMYFUNCTION("SPLIT(A:A,"" "",TRUE,TRUE)"),"EN")</f>
        <v>EN</v>
      </c>
      <c r="F6115" s="1" t="str">
        <f>IFERROR(__xludf.DUMMYFUNCTION("""COMPUTED_VALUE"""),"P5641")</f>
        <v>P5641</v>
      </c>
      <c r="G6115" s="1">
        <f>IFERROR(__xludf.DUMMYFUNCTION("""COMPUTED_VALUE"""),309.0)</f>
        <v>309</v>
      </c>
    </row>
    <row r="6116">
      <c r="A6116" s="1" t="str">
        <f t="shared" si="1"/>
        <v>EN P4704 351</v>
      </c>
      <c r="C6116" s="1" t="str">
        <f t="shared" si="2"/>
        <v>PT P4704</v>
      </c>
      <c r="E6116" s="1" t="str">
        <f>IFERROR(__xludf.DUMMYFUNCTION("SPLIT(A:A,"" "",TRUE,TRUE)"),"EN")</f>
        <v>EN</v>
      </c>
      <c r="F6116" s="1" t="str">
        <f>IFERROR(__xludf.DUMMYFUNCTION("""COMPUTED_VALUE"""),"P4704")</f>
        <v>P4704</v>
      </c>
      <c r="G6116" s="1">
        <f>IFERROR(__xludf.DUMMYFUNCTION("""COMPUTED_VALUE"""),351.0)</f>
        <v>351</v>
      </c>
    </row>
    <row r="6117">
      <c r="A6117" s="1" t="str">
        <f t="shared" si="1"/>
        <v>EN P446 164</v>
      </c>
      <c r="C6117" s="1" t="str">
        <f t="shared" si="2"/>
        <v>PT P446</v>
      </c>
      <c r="E6117" s="1" t="str">
        <f>IFERROR(__xludf.DUMMYFUNCTION("SPLIT(A:A,"" "",TRUE,TRUE)"),"EN")</f>
        <v>EN</v>
      </c>
      <c r="F6117" s="1" t="str">
        <f>IFERROR(__xludf.DUMMYFUNCTION("""COMPUTED_VALUE"""),"P446")</f>
        <v>P446</v>
      </c>
      <c r="G6117" s="1">
        <f>IFERROR(__xludf.DUMMYFUNCTION("""COMPUTED_VALUE"""),164.0)</f>
        <v>164</v>
      </c>
    </row>
    <row r="6118">
      <c r="A6118" s="1" t="str">
        <f t="shared" si="1"/>
        <v>EN P2874 99</v>
      </c>
      <c r="C6118" s="1" t="str">
        <f t="shared" si="2"/>
        <v>PT P2874</v>
      </c>
      <c r="E6118" s="1" t="str">
        <f>IFERROR(__xludf.DUMMYFUNCTION("SPLIT(A:A,"" "",TRUE,TRUE)"),"EN")</f>
        <v>EN</v>
      </c>
      <c r="F6118" s="1" t="str">
        <f>IFERROR(__xludf.DUMMYFUNCTION("""COMPUTED_VALUE"""),"P2874")</f>
        <v>P2874</v>
      </c>
      <c r="G6118" s="1">
        <f>IFERROR(__xludf.DUMMYFUNCTION("""COMPUTED_VALUE"""),99.0)</f>
        <v>99</v>
      </c>
    </row>
    <row r="6119">
      <c r="A6119" s="1" t="str">
        <f t="shared" si="1"/>
        <v>EN P493 1</v>
      </c>
      <c r="C6119" s="1" t="str">
        <f t="shared" si="2"/>
        <v>PT P493</v>
      </c>
      <c r="E6119" s="1" t="str">
        <f>IFERROR(__xludf.DUMMYFUNCTION("SPLIT(A:A,"" "",TRUE,TRUE)"),"EN")</f>
        <v>EN</v>
      </c>
      <c r="F6119" s="1" t="str">
        <f>IFERROR(__xludf.DUMMYFUNCTION("""COMPUTED_VALUE"""),"P493")</f>
        <v>P493</v>
      </c>
      <c r="G6119" s="1">
        <f>IFERROR(__xludf.DUMMYFUNCTION("""COMPUTED_VALUE"""),1.0)</f>
        <v>1</v>
      </c>
    </row>
    <row r="6120">
      <c r="A6120" s="1" t="str">
        <f t="shared" si="1"/>
        <v>EN P5823 189</v>
      </c>
      <c r="C6120" s="1" t="str">
        <f t="shared" si="2"/>
        <v>PT P5823</v>
      </c>
      <c r="E6120" s="1" t="str">
        <f>IFERROR(__xludf.DUMMYFUNCTION("SPLIT(A:A,"" "",TRUE,TRUE)"),"EN")</f>
        <v>EN</v>
      </c>
      <c r="F6120" s="1" t="str">
        <f>IFERROR(__xludf.DUMMYFUNCTION("""COMPUTED_VALUE"""),"P5823")</f>
        <v>P5823</v>
      </c>
      <c r="G6120" s="1">
        <f>IFERROR(__xludf.DUMMYFUNCTION("""COMPUTED_VALUE"""),189.0)</f>
        <v>189</v>
      </c>
    </row>
    <row r="6121">
      <c r="A6121" s="1" t="str">
        <f t="shared" si="1"/>
        <v>EN P5689 335</v>
      </c>
      <c r="C6121" s="1" t="str">
        <f t="shared" si="2"/>
        <v>PT P5689</v>
      </c>
      <c r="E6121" s="1" t="str">
        <f>IFERROR(__xludf.DUMMYFUNCTION("SPLIT(A:A,"" "",TRUE,TRUE)"),"EN")</f>
        <v>EN</v>
      </c>
      <c r="F6121" s="1" t="str">
        <f>IFERROR(__xludf.DUMMYFUNCTION("""COMPUTED_VALUE"""),"P5689")</f>
        <v>P5689</v>
      </c>
      <c r="G6121" s="1">
        <f>IFERROR(__xludf.DUMMYFUNCTION("""COMPUTED_VALUE"""),335.0)</f>
        <v>335</v>
      </c>
    </row>
    <row r="6122">
      <c r="A6122" s="1" t="str">
        <f t="shared" si="1"/>
        <v>EN P345 285</v>
      </c>
      <c r="C6122" s="1" t="str">
        <f t="shared" si="2"/>
        <v>PT P345</v>
      </c>
      <c r="E6122" s="1" t="str">
        <f>IFERROR(__xludf.DUMMYFUNCTION("SPLIT(A:A,"" "",TRUE,TRUE)"),"EN")</f>
        <v>EN</v>
      </c>
      <c r="F6122" s="1" t="str">
        <f>IFERROR(__xludf.DUMMYFUNCTION("""COMPUTED_VALUE"""),"P345")</f>
        <v>P345</v>
      </c>
      <c r="G6122" s="1">
        <f>IFERROR(__xludf.DUMMYFUNCTION("""COMPUTED_VALUE"""),285.0)</f>
        <v>285</v>
      </c>
    </row>
    <row r="6123">
      <c r="A6123" s="1" t="str">
        <f t="shared" si="1"/>
        <v>EN P3394 226</v>
      </c>
      <c r="C6123" s="1" t="str">
        <f t="shared" si="2"/>
        <v>PT P3394</v>
      </c>
      <c r="E6123" s="1" t="str">
        <f>IFERROR(__xludf.DUMMYFUNCTION("SPLIT(A:A,"" "",TRUE,TRUE)"),"EN")</f>
        <v>EN</v>
      </c>
      <c r="F6123" s="1" t="str">
        <f>IFERROR(__xludf.DUMMYFUNCTION("""COMPUTED_VALUE"""),"P3394")</f>
        <v>P3394</v>
      </c>
      <c r="G6123" s="1">
        <f>IFERROR(__xludf.DUMMYFUNCTION("""COMPUTED_VALUE"""),226.0)</f>
        <v>226</v>
      </c>
    </row>
    <row r="6124">
      <c r="A6124" s="1" t="str">
        <f t="shared" si="1"/>
        <v>EN P1837 180</v>
      </c>
      <c r="C6124" s="1" t="str">
        <f t="shared" si="2"/>
        <v>PT P1837</v>
      </c>
      <c r="E6124" s="1" t="str">
        <f>IFERROR(__xludf.DUMMYFUNCTION("SPLIT(A:A,"" "",TRUE,TRUE)"),"EN")</f>
        <v>EN</v>
      </c>
      <c r="F6124" s="1" t="str">
        <f>IFERROR(__xludf.DUMMYFUNCTION("""COMPUTED_VALUE"""),"P1837")</f>
        <v>P1837</v>
      </c>
      <c r="G6124" s="1">
        <f>IFERROR(__xludf.DUMMYFUNCTION("""COMPUTED_VALUE"""),180.0)</f>
        <v>180</v>
      </c>
    </row>
    <row r="6125">
      <c r="A6125" s="1" t="str">
        <f t="shared" si="1"/>
        <v>EN P3334 381</v>
      </c>
      <c r="C6125" s="1" t="str">
        <f t="shared" si="2"/>
        <v>PT P3334</v>
      </c>
      <c r="E6125" s="1" t="str">
        <f>IFERROR(__xludf.DUMMYFUNCTION("SPLIT(A:A,"" "",TRUE,TRUE)"),"EN")</f>
        <v>EN</v>
      </c>
      <c r="F6125" s="1" t="str">
        <f>IFERROR(__xludf.DUMMYFUNCTION("""COMPUTED_VALUE"""),"P3334")</f>
        <v>P3334</v>
      </c>
      <c r="G6125" s="1">
        <f>IFERROR(__xludf.DUMMYFUNCTION("""COMPUTED_VALUE"""),381.0)</f>
        <v>381</v>
      </c>
    </row>
    <row r="6126">
      <c r="A6126" s="1" t="str">
        <f t="shared" si="1"/>
        <v>EN P5007 10</v>
      </c>
      <c r="C6126" s="1" t="str">
        <f t="shared" si="2"/>
        <v>PT P5007</v>
      </c>
      <c r="E6126" s="1" t="str">
        <f>IFERROR(__xludf.DUMMYFUNCTION("SPLIT(A:A,"" "",TRUE,TRUE)"),"EN")</f>
        <v>EN</v>
      </c>
      <c r="F6126" s="1" t="str">
        <f>IFERROR(__xludf.DUMMYFUNCTION("""COMPUTED_VALUE"""),"P5007")</f>
        <v>P5007</v>
      </c>
      <c r="G6126" s="1">
        <f>IFERROR(__xludf.DUMMYFUNCTION("""COMPUTED_VALUE"""),10.0)</f>
        <v>10</v>
      </c>
    </row>
    <row r="6127">
      <c r="A6127" s="1" t="str">
        <f t="shared" si="1"/>
        <v>EN P1546 168</v>
      </c>
      <c r="C6127" s="1" t="str">
        <f t="shared" si="2"/>
        <v>PT P1546</v>
      </c>
      <c r="E6127" s="1" t="str">
        <f>IFERROR(__xludf.DUMMYFUNCTION("SPLIT(A:A,"" "",TRUE,TRUE)"),"EN")</f>
        <v>EN</v>
      </c>
      <c r="F6127" s="1" t="str">
        <f>IFERROR(__xludf.DUMMYFUNCTION("""COMPUTED_VALUE"""),"P1546")</f>
        <v>P1546</v>
      </c>
      <c r="G6127" s="1">
        <f>IFERROR(__xludf.DUMMYFUNCTION("""COMPUTED_VALUE"""),168.0)</f>
        <v>168</v>
      </c>
    </row>
    <row r="6128">
      <c r="A6128" s="1" t="str">
        <f t="shared" si="1"/>
        <v>EN P5629 243</v>
      </c>
      <c r="C6128" s="1" t="str">
        <f t="shared" si="2"/>
        <v>PT P5629</v>
      </c>
      <c r="E6128" s="1" t="str">
        <f>IFERROR(__xludf.DUMMYFUNCTION("SPLIT(A:A,"" "",TRUE,TRUE)"),"EN")</f>
        <v>EN</v>
      </c>
      <c r="F6128" s="1" t="str">
        <f>IFERROR(__xludf.DUMMYFUNCTION("""COMPUTED_VALUE"""),"P5629")</f>
        <v>P5629</v>
      </c>
      <c r="G6128" s="1">
        <f>IFERROR(__xludf.DUMMYFUNCTION("""COMPUTED_VALUE"""),243.0)</f>
        <v>243</v>
      </c>
    </row>
    <row r="6129">
      <c r="A6129" s="1" t="str">
        <f t="shared" si="1"/>
        <v>EN P5274 285</v>
      </c>
      <c r="C6129" s="1" t="str">
        <f t="shared" si="2"/>
        <v>PT P5274</v>
      </c>
      <c r="E6129" s="1" t="str">
        <f>IFERROR(__xludf.DUMMYFUNCTION("SPLIT(A:A,"" "",TRUE,TRUE)"),"EN")</f>
        <v>EN</v>
      </c>
      <c r="F6129" s="1" t="str">
        <f>IFERROR(__xludf.DUMMYFUNCTION("""COMPUTED_VALUE"""),"P5274")</f>
        <v>P5274</v>
      </c>
      <c r="G6129" s="1">
        <f>IFERROR(__xludf.DUMMYFUNCTION("""COMPUTED_VALUE"""),285.0)</f>
        <v>285</v>
      </c>
    </row>
    <row r="6130">
      <c r="A6130" s="1" t="str">
        <f t="shared" si="1"/>
        <v>EN P953 310</v>
      </c>
      <c r="C6130" s="1" t="str">
        <f t="shared" si="2"/>
        <v>PT P953</v>
      </c>
      <c r="E6130" s="1" t="str">
        <f>IFERROR(__xludf.DUMMYFUNCTION("SPLIT(A:A,"" "",TRUE,TRUE)"),"EN")</f>
        <v>EN</v>
      </c>
      <c r="F6130" s="1" t="str">
        <f>IFERROR(__xludf.DUMMYFUNCTION("""COMPUTED_VALUE"""),"P953")</f>
        <v>P953</v>
      </c>
      <c r="G6130" s="1">
        <f>IFERROR(__xludf.DUMMYFUNCTION("""COMPUTED_VALUE"""),310.0)</f>
        <v>310</v>
      </c>
    </row>
    <row r="6131">
      <c r="A6131" s="1" t="str">
        <f t="shared" si="1"/>
        <v>EN P4289 254</v>
      </c>
      <c r="C6131" s="1" t="str">
        <f t="shared" si="2"/>
        <v>PT P4289</v>
      </c>
      <c r="E6131" s="1" t="str">
        <f>IFERROR(__xludf.DUMMYFUNCTION("SPLIT(A:A,"" "",TRUE,TRUE)"),"EN")</f>
        <v>EN</v>
      </c>
      <c r="F6131" s="1" t="str">
        <f>IFERROR(__xludf.DUMMYFUNCTION("""COMPUTED_VALUE"""),"P4289")</f>
        <v>P4289</v>
      </c>
      <c r="G6131" s="1">
        <f>IFERROR(__xludf.DUMMYFUNCTION("""COMPUTED_VALUE"""),254.0)</f>
        <v>254</v>
      </c>
    </row>
    <row r="6132">
      <c r="A6132" s="1" t="str">
        <f t="shared" si="1"/>
        <v>EN P5021 137</v>
      </c>
      <c r="C6132" s="1" t="str">
        <f t="shared" si="2"/>
        <v>PT P5021</v>
      </c>
      <c r="E6132" s="1" t="str">
        <f>IFERROR(__xludf.DUMMYFUNCTION("SPLIT(A:A,"" "",TRUE,TRUE)"),"EN")</f>
        <v>EN</v>
      </c>
      <c r="F6132" s="1" t="str">
        <f>IFERROR(__xludf.DUMMYFUNCTION("""COMPUTED_VALUE"""),"P5021")</f>
        <v>P5021</v>
      </c>
      <c r="G6132" s="1">
        <f>IFERROR(__xludf.DUMMYFUNCTION("""COMPUTED_VALUE"""),137.0)</f>
        <v>137</v>
      </c>
    </row>
    <row r="6133">
      <c r="A6133" s="1" t="str">
        <f t="shared" si="1"/>
        <v>EN P3322 109</v>
      </c>
      <c r="C6133" s="1" t="str">
        <f t="shared" si="2"/>
        <v>PT P3322</v>
      </c>
      <c r="E6133" s="1" t="str">
        <f>IFERROR(__xludf.DUMMYFUNCTION("SPLIT(A:A,"" "",TRUE,TRUE)"),"EN")</f>
        <v>EN</v>
      </c>
      <c r="F6133" s="1" t="str">
        <f>IFERROR(__xludf.DUMMYFUNCTION("""COMPUTED_VALUE"""),"P3322")</f>
        <v>P3322</v>
      </c>
      <c r="G6133" s="1">
        <f>IFERROR(__xludf.DUMMYFUNCTION("""COMPUTED_VALUE"""),109.0)</f>
        <v>109</v>
      </c>
    </row>
    <row r="6134">
      <c r="A6134" s="1" t="str">
        <f t="shared" si="1"/>
        <v>EN P2434 360</v>
      </c>
      <c r="C6134" s="1" t="str">
        <f t="shared" si="2"/>
        <v>PT P2434</v>
      </c>
      <c r="E6134" s="1" t="str">
        <f>IFERROR(__xludf.DUMMYFUNCTION("SPLIT(A:A,"" "",TRUE,TRUE)"),"EN")</f>
        <v>EN</v>
      </c>
      <c r="F6134" s="1" t="str">
        <f>IFERROR(__xludf.DUMMYFUNCTION("""COMPUTED_VALUE"""),"P2434")</f>
        <v>P2434</v>
      </c>
      <c r="G6134" s="1">
        <f>IFERROR(__xludf.DUMMYFUNCTION("""COMPUTED_VALUE"""),360.0)</f>
        <v>360</v>
      </c>
    </row>
    <row r="6135">
      <c r="A6135" s="1" t="str">
        <f t="shared" si="1"/>
        <v>EN P5206 278</v>
      </c>
      <c r="C6135" s="1" t="str">
        <f t="shared" si="2"/>
        <v>PT P5206</v>
      </c>
      <c r="E6135" s="1" t="str">
        <f>IFERROR(__xludf.DUMMYFUNCTION("SPLIT(A:A,"" "",TRUE,TRUE)"),"EN")</f>
        <v>EN</v>
      </c>
      <c r="F6135" s="1" t="str">
        <f>IFERROR(__xludf.DUMMYFUNCTION("""COMPUTED_VALUE"""),"P5206")</f>
        <v>P5206</v>
      </c>
      <c r="G6135" s="1">
        <f>IFERROR(__xludf.DUMMYFUNCTION("""COMPUTED_VALUE"""),278.0)</f>
        <v>278</v>
      </c>
    </row>
    <row r="6136">
      <c r="A6136" s="1" t="str">
        <f t="shared" si="1"/>
        <v>EN P4143 59</v>
      </c>
      <c r="C6136" s="1" t="str">
        <f t="shared" si="2"/>
        <v>PT P4143</v>
      </c>
      <c r="E6136" s="1" t="str">
        <f>IFERROR(__xludf.DUMMYFUNCTION("SPLIT(A:A,"" "",TRUE,TRUE)"),"EN")</f>
        <v>EN</v>
      </c>
      <c r="F6136" s="1" t="str">
        <f>IFERROR(__xludf.DUMMYFUNCTION("""COMPUTED_VALUE"""),"P4143")</f>
        <v>P4143</v>
      </c>
      <c r="G6136" s="1">
        <f>IFERROR(__xludf.DUMMYFUNCTION("""COMPUTED_VALUE"""),59.0)</f>
        <v>59</v>
      </c>
    </row>
    <row r="6137">
      <c r="A6137" s="1" t="str">
        <f t="shared" si="1"/>
        <v>EN P938 313</v>
      </c>
      <c r="C6137" s="1" t="str">
        <f t="shared" si="2"/>
        <v>PT P938</v>
      </c>
      <c r="E6137" s="1" t="str">
        <f>IFERROR(__xludf.DUMMYFUNCTION("SPLIT(A:A,"" "",TRUE,TRUE)"),"EN")</f>
        <v>EN</v>
      </c>
      <c r="F6137" s="1" t="str">
        <f>IFERROR(__xludf.DUMMYFUNCTION("""COMPUTED_VALUE"""),"P938")</f>
        <v>P938</v>
      </c>
      <c r="G6137" s="1">
        <f>IFERROR(__xludf.DUMMYFUNCTION("""COMPUTED_VALUE"""),313.0)</f>
        <v>313</v>
      </c>
    </row>
    <row r="6138">
      <c r="A6138" s="1" t="str">
        <f t="shared" si="1"/>
        <v>EN P1535 367</v>
      </c>
      <c r="C6138" s="1" t="str">
        <f t="shared" si="2"/>
        <v>PT P1535</v>
      </c>
      <c r="E6138" s="1" t="str">
        <f>IFERROR(__xludf.DUMMYFUNCTION("SPLIT(A:A,"" "",TRUE,TRUE)"),"EN")</f>
        <v>EN</v>
      </c>
      <c r="F6138" s="1" t="str">
        <f>IFERROR(__xludf.DUMMYFUNCTION("""COMPUTED_VALUE"""),"P1535")</f>
        <v>P1535</v>
      </c>
      <c r="G6138" s="1">
        <f>IFERROR(__xludf.DUMMYFUNCTION("""COMPUTED_VALUE"""),367.0)</f>
        <v>367</v>
      </c>
    </row>
    <row r="6139">
      <c r="A6139" s="1" t="str">
        <f t="shared" si="1"/>
        <v>EN P5147 153</v>
      </c>
      <c r="C6139" s="1" t="str">
        <f t="shared" si="2"/>
        <v>PT P5147</v>
      </c>
      <c r="E6139" s="1" t="str">
        <f>IFERROR(__xludf.DUMMYFUNCTION("SPLIT(A:A,"" "",TRUE,TRUE)"),"EN")</f>
        <v>EN</v>
      </c>
      <c r="F6139" s="1" t="str">
        <f>IFERROR(__xludf.DUMMYFUNCTION("""COMPUTED_VALUE"""),"P5147")</f>
        <v>P5147</v>
      </c>
      <c r="G6139" s="1">
        <f>IFERROR(__xludf.DUMMYFUNCTION("""COMPUTED_VALUE"""),153.0)</f>
        <v>153</v>
      </c>
    </row>
    <row r="6140">
      <c r="A6140" s="1" t="str">
        <f t="shared" si="1"/>
        <v>EN P2431 186</v>
      </c>
      <c r="C6140" s="1" t="str">
        <f t="shared" si="2"/>
        <v>PT P2431</v>
      </c>
      <c r="E6140" s="1" t="str">
        <f>IFERROR(__xludf.DUMMYFUNCTION("SPLIT(A:A,"" "",TRUE,TRUE)"),"EN")</f>
        <v>EN</v>
      </c>
      <c r="F6140" s="1" t="str">
        <f>IFERROR(__xludf.DUMMYFUNCTION("""COMPUTED_VALUE"""),"P2431")</f>
        <v>P2431</v>
      </c>
      <c r="G6140" s="1">
        <f>IFERROR(__xludf.DUMMYFUNCTION("""COMPUTED_VALUE"""),186.0)</f>
        <v>186</v>
      </c>
    </row>
    <row r="6141">
      <c r="A6141" s="1" t="str">
        <f t="shared" si="1"/>
        <v>EN P3425 294</v>
      </c>
      <c r="C6141" s="1" t="str">
        <f t="shared" si="2"/>
        <v>PT P3425</v>
      </c>
      <c r="E6141" s="1" t="str">
        <f>IFERROR(__xludf.DUMMYFUNCTION("SPLIT(A:A,"" "",TRUE,TRUE)"),"EN")</f>
        <v>EN</v>
      </c>
      <c r="F6141" s="1" t="str">
        <f>IFERROR(__xludf.DUMMYFUNCTION("""COMPUTED_VALUE"""),"P3425")</f>
        <v>P3425</v>
      </c>
      <c r="G6141" s="1">
        <f>IFERROR(__xludf.DUMMYFUNCTION("""COMPUTED_VALUE"""),294.0)</f>
        <v>294</v>
      </c>
    </row>
    <row r="6142">
      <c r="A6142" s="1" t="str">
        <f t="shared" si="1"/>
        <v>EN P4728 218</v>
      </c>
      <c r="C6142" s="1" t="str">
        <f t="shared" si="2"/>
        <v>PT P4728</v>
      </c>
      <c r="E6142" s="1" t="str">
        <f>IFERROR(__xludf.DUMMYFUNCTION("SPLIT(A:A,"" "",TRUE,TRUE)"),"EN")</f>
        <v>EN</v>
      </c>
      <c r="F6142" s="1" t="str">
        <f>IFERROR(__xludf.DUMMYFUNCTION("""COMPUTED_VALUE"""),"P4728")</f>
        <v>P4728</v>
      </c>
      <c r="G6142" s="1">
        <f>IFERROR(__xludf.DUMMYFUNCTION("""COMPUTED_VALUE"""),218.0)</f>
        <v>218</v>
      </c>
    </row>
    <row r="6143">
      <c r="A6143" s="1" t="str">
        <f t="shared" si="1"/>
        <v>EN P5653 299</v>
      </c>
      <c r="C6143" s="1" t="str">
        <f t="shared" si="2"/>
        <v>PT P5653</v>
      </c>
      <c r="E6143" s="1" t="str">
        <f>IFERROR(__xludf.DUMMYFUNCTION("SPLIT(A:A,"" "",TRUE,TRUE)"),"EN")</f>
        <v>EN</v>
      </c>
      <c r="F6143" s="1" t="str">
        <f>IFERROR(__xludf.DUMMYFUNCTION("""COMPUTED_VALUE"""),"P5653")</f>
        <v>P5653</v>
      </c>
      <c r="G6143" s="1">
        <f>IFERROR(__xludf.DUMMYFUNCTION("""COMPUTED_VALUE"""),299.0)</f>
        <v>299</v>
      </c>
    </row>
    <row r="6144">
      <c r="A6144" s="1" t="str">
        <f t="shared" si="1"/>
        <v>EN P4131 188</v>
      </c>
      <c r="C6144" s="1" t="str">
        <f t="shared" si="2"/>
        <v>PT P4131</v>
      </c>
      <c r="E6144" s="1" t="str">
        <f>IFERROR(__xludf.DUMMYFUNCTION("SPLIT(A:A,"" "",TRUE,TRUE)"),"EN")</f>
        <v>EN</v>
      </c>
      <c r="F6144" s="1" t="str">
        <f>IFERROR(__xludf.DUMMYFUNCTION("""COMPUTED_VALUE"""),"P4131")</f>
        <v>P4131</v>
      </c>
      <c r="G6144" s="1">
        <f>IFERROR(__xludf.DUMMYFUNCTION("""COMPUTED_VALUE"""),188.0)</f>
        <v>188</v>
      </c>
    </row>
    <row r="6145">
      <c r="A6145" s="1" t="str">
        <f t="shared" si="1"/>
        <v>EN P2803 193</v>
      </c>
      <c r="C6145" s="1" t="str">
        <f t="shared" si="2"/>
        <v>PT P2803</v>
      </c>
      <c r="E6145" s="1" t="str">
        <f>IFERROR(__xludf.DUMMYFUNCTION("SPLIT(A:A,"" "",TRUE,TRUE)"),"EN")</f>
        <v>EN</v>
      </c>
      <c r="F6145" s="1" t="str">
        <f>IFERROR(__xludf.DUMMYFUNCTION("""COMPUTED_VALUE"""),"P2803")</f>
        <v>P2803</v>
      </c>
      <c r="G6145" s="1">
        <f>IFERROR(__xludf.DUMMYFUNCTION("""COMPUTED_VALUE"""),193.0)</f>
        <v>193</v>
      </c>
    </row>
    <row r="6146">
      <c r="A6146" s="1" t="str">
        <f t="shared" si="1"/>
        <v>EN P5894 146</v>
      </c>
      <c r="C6146" s="1" t="str">
        <f t="shared" si="2"/>
        <v>PT P5894</v>
      </c>
      <c r="E6146" s="1" t="str">
        <f>IFERROR(__xludf.DUMMYFUNCTION("SPLIT(A:A,"" "",TRUE,TRUE)"),"EN")</f>
        <v>EN</v>
      </c>
      <c r="F6146" s="1" t="str">
        <f>IFERROR(__xludf.DUMMYFUNCTION("""COMPUTED_VALUE"""),"P5894")</f>
        <v>P5894</v>
      </c>
      <c r="G6146" s="1">
        <f>IFERROR(__xludf.DUMMYFUNCTION("""COMPUTED_VALUE"""),146.0)</f>
        <v>146</v>
      </c>
    </row>
    <row r="6147">
      <c r="A6147" s="1" t="str">
        <f t="shared" si="1"/>
        <v>EN P3713 362</v>
      </c>
      <c r="C6147" s="1" t="str">
        <f t="shared" si="2"/>
        <v>PT P3713</v>
      </c>
      <c r="E6147" s="1" t="str">
        <f>IFERROR(__xludf.DUMMYFUNCTION("SPLIT(A:A,"" "",TRUE,TRUE)"),"EN")</f>
        <v>EN</v>
      </c>
      <c r="F6147" s="1" t="str">
        <f>IFERROR(__xludf.DUMMYFUNCTION("""COMPUTED_VALUE"""),"P3713")</f>
        <v>P3713</v>
      </c>
      <c r="G6147" s="1">
        <f>IFERROR(__xludf.DUMMYFUNCTION("""COMPUTED_VALUE"""),362.0)</f>
        <v>362</v>
      </c>
    </row>
    <row r="6148">
      <c r="A6148" s="1" t="str">
        <f t="shared" si="1"/>
        <v>EN P2610 241</v>
      </c>
      <c r="C6148" s="1" t="str">
        <f t="shared" si="2"/>
        <v>PT P2610</v>
      </c>
      <c r="E6148" s="1" t="str">
        <f>IFERROR(__xludf.DUMMYFUNCTION("SPLIT(A:A,"" "",TRUE,TRUE)"),"EN")</f>
        <v>EN</v>
      </c>
      <c r="F6148" s="1" t="str">
        <f>IFERROR(__xludf.DUMMYFUNCTION("""COMPUTED_VALUE"""),"P2610")</f>
        <v>P2610</v>
      </c>
      <c r="G6148" s="1">
        <f>IFERROR(__xludf.DUMMYFUNCTION("""COMPUTED_VALUE"""),241.0)</f>
        <v>241</v>
      </c>
    </row>
    <row r="6149">
      <c r="A6149" s="1" t="str">
        <f t="shared" si="1"/>
        <v>EN P1083 326</v>
      </c>
      <c r="C6149" s="1" t="str">
        <f t="shared" si="2"/>
        <v>PT P1083</v>
      </c>
      <c r="E6149" s="1" t="str">
        <f>IFERROR(__xludf.DUMMYFUNCTION("SPLIT(A:A,"" "",TRUE,TRUE)"),"EN")</f>
        <v>EN</v>
      </c>
      <c r="F6149" s="1" t="str">
        <f>IFERROR(__xludf.DUMMYFUNCTION("""COMPUTED_VALUE"""),"P1083")</f>
        <v>P1083</v>
      </c>
      <c r="G6149" s="1">
        <f>IFERROR(__xludf.DUMMYFUNCTION("""COMPUTED_VALUE"""),326.0)</f>
        <v>326</v>
      </c>
    </row>
    <row r="6150">
      <c r="A6150" s="1" t="str">
        <f t="shared" si="1"/>
        <v>EN P2894 191</v>
      </c>
      <c r="C6150" s="1" t="str">
        <f t="shared" si="2"/>
        <v>PT P2894</v>
      </c>
      <c r="E6150" s="1" t="str">
        <f>IFERROR(__xludf.DUMMYFUNCTION("SPLIT(A:A,"" "",TRUE,TRUE)"),"EN")</f>
        <v>EN</v>
      </c>
      <c r="F6150" s="1" t="str">
        <f>IFERROR(__xludf.DUMMYFUNCTION("""COMPUTED_VALUE"""),"P2894")</f>
        <v>P2894</v>
      </c>
      <c r="G6150" s="1">
        <f>IFERROR(__xludf.DUMMYFUNCTION("""COMPUTED_VALUE"""),191.0)</f>
        <v>191</v>
      </c>
    </row>
    <row r="6151">
      <c r="A6151" s="1" t="str">
        <f t="shared" si="1"/>
        <v>EN P2343 260</v>
      </c>
      <c r="C6151" s="1" t="str">
        <f t="shared" si="2"/>
        <v>PT P2343</v>
      </c>
      <c r="E6151" s="1" t="str">
        <f>IFERROR(__xludf.DUMMYFUNCTION("SPLIT(A:A,"" "",TRUE,TRUE)"),"EN")</f>
        <v>EN</v>
      </c>
      <c r="F6151" s="1" t="str">
        <f>IFERROR(__xludf.DUMMYFUNCTION("""COMPUTED_VALUE"""),"P2343")</f>
        <v>P2343</v>
      </c>
      <c r="G6151" s="1">
        <f>IFERROR(__xludf.DUMMYFUNCTION("""COMPUTED_VALUE"""),260.0)</f>
        <v>260</v>
      </c>
    </row>
    <row r="6152">
      <c r="A6152" s="1" t="str">
        <f t="shared" si="1"/>
        <v>EN P5339 369</v>
      </c>
      <c r="C6152" s="1" t="str">
        <f t="shared" si="2"/>
        <v>PT P5339</v>
      </c>
      <c r="E6152" s="1" t="str">
        <f>IFERROR(__xludf.DUMMYFUNCTION("SPLIT(A:A,"" "",TRUE,TRUE)"),"EN")</f>
        <v>EN</v>
      </c>
      <c r="F6152" s="1" t="str">
        <f>IFERROR(__xludf.DUMMYFUNCTION("""COMPUTED_VALUE"""),"P5339")</f>
        <v>P5339</v>
      </c>
      <c r="G6152" s="1">
        <f>IFERROR(__xludf.DUMMYFUNCTION("""COMPUTED_VALUE"""),369.0)</f>
        <v>369</v>
      </c>
    </row>
    <row r="6153">
      <c r="A6153" s="1" t="str">
        <f t="shared" si="1"/>
        <v>EN P3131 279</v>
      </c>
      <c r="C6153" s="1" t="str">
        <f t="shared" si="2"/>
        <v>PT P3131</v>
      </c>
      <c r="E6153" s="1" t="str">
        <f>IFERROR(__xludf.DUMMYFUNCTION("SPLIT(A:A,"" "",TRUE,TRUE)"),"EN")</f>
        <v>EN</v>
      </c>
      <c r="F6153" s="1" t="str">
        <f>IFERROR(__xludf.DUMMYFUNCTION("""COMPUTED_VALUE"""),"P3131")</f>
        <v>P3131</v>
      </c>
      <c r="G6153" s="1">
        <f>IFERROR(__xludf.DUMMYFUNCTION("""COMPUTED_VALUE"""),279.0)</f>
        <v>279</v>
      </c>
    </row>
    <row r="6154">
      <c r="A6154" s="1" t="str">
        <f t="shared" si="1"/>
        <v>EN P4285 150</v>
      </c>
      <c r="C6154" s="1" t="str">
        <f t="shared" si="2"/>
        <v>PT P4285</v>
      </c>
      <c r="E6154" s="1" t="str">
        <f>IFERROR(__xludf.DUMMYFUNCTION("SPLIT(A:A,"" "",TRUE,TRUE)"),"EN")</f>
        <v>EN</v>
      </c>
      <c r="F6154" s="1" t="str">
        <f>IFERROR(__xludf.DUMMYFUNCTION("""COMPUTED_VALUE"""),"P4285")</f>
        <v>P4285</v>
      </c>
      <c r="G6154" s="1">
        <f>IFERROR(__xludf.DUMMYFUNCTION("""COMPUTED_VALUE"""),150.0)</f>
        <v>150</v>
      </c>
    </row>
    <row r="6155">
      <c r="A6155" s="1" t="str">
        <f t="shared" si="1"/>
        <v>EN P4927 77</v>
      </c>
      <c r="C6155" s="1" t="str">
        <f t="shared" si="2"/>
        <v>PT P4927</v>
      </c>
      <c r="E6155" s="1" t="str">
        <f>IFERROR(__xludf.DUMMYFUNCTION("SPLIT(A:A,"" "",TRUE,TRUE)"),"EN")</f>
        <v>EN</v>
      </c>
      <c r="F6155" s="1" t="str">
        <f>IFERROR(__xludf.DUMMYFUNCTION("""COMPUTED_VALUE"""),"P4927")</f>
        <v>P4927</v>
      </c>
      <c r="G6155" s="1">
        <f>IFERROR(__xludf.DUMMYFUNCTION("""COMPUTED_VALUE"""),77.0)</f>
        <v>77</v>
      </c>
    </row>
    <row r="6156">
      <c r="A6156" s="1" t="str">
        <f t="shared" si="1"/>
        <v>EN P4858 226</v>
      </c>
      <c r="C6156" s="1" t="str">
        <f t="shared" si="2"/>
        <v>PT P4858</v>
      </c>
      <c r="E6156" s="1" t="str">
        <f>IFERROR(__xludf.DUMMYFUNCTION("SPLIT(A:A,"" "",TRUE,TRUE)"),"EN")</f>
        <v>EN</v>
      </c>
      <c r="F6156" s="1" t="str">
        <f>IFERROR(__xludf.DUMMYFUNCTION("""COMPUTED_VALUE"""),"P4858")</f>
        <v>P4858</v>
      </c>
      <c r="G6156" s="1">
        <f>IFERROR(__xludf.DUMMYFUNCTION("""COMPUTED_VALUE"""),226.0)</f>
        <v>226</v>
      </c>
    </row>
    <row r="6157">
      <c r="A6157" s="1" t="str">
        <f t="shared" si="1"/>
        <v>EN P1850 240</v>
      </c>
      <c r="C6157" s="1" t="str">
        <f t="shared" si="2"/>
        <v>PT P1850</v>
      </c>
      <c r="E6157" s="1" t="str">
        <f>IFERROR(__xludf.DUMMYFUNCTION("SPLIT(A:A,"" "",TRUE,TRUE)"),"EN")</f>
        <v>EN</v>
      </c>
      <c r="F6157" s="1" t="str">
        <f>IFERROR(__xludf.DUMMYFUNCTION("""COMPUTED_VALUE"""),"P1850")</f>
        <v>P1850</v>
      </c>
      <c r="G6157" s="1">
        <f>IFERROR(__xludf.DUMMYFUNCTION("""COMPUTED_VALUE"""),240.0)</f>
        <v>240</v>
      </c>
    </row>
    <row r="6158">
      <c r="A6158" s="1" t="str">
        <f t="shared" si="1"/>
        <v>EN P4257 164</v>
      </c>
      <c r="C6158" s="1" t="str">
        <f t="shared" si="2"/>
        <v>PT P4257</v>
      </c>
      <c r="E6158" s="1" t="str">
        <f>IFERROR(__xludf.DUMMYFUNCTION("SPLIT(A:A,"" "",TRUE,TRUE)"),"EN")</f>
        <v>EN</v>
      </c>
      <c r="F6158" s="1" t="str">
        <f>IFERROR(__xludf.DUMMYFUNCTION("""COMPUTED_VALUE"""),"P4257")</f>
        <v>P4257</v>
      </c>
      <c r="G6158" s="1">
        <f>IFERROR(__xludf.DUMMYFUNCTION("""COMPUTED_VALUE"""),164.0)</f>
        <v>164</v>
      </c>
    </row>
    <row r="6159">
      <c r="A6159" s="1" t="str">
        <f t="shared" si="1"/>
        <v>EN P4789 184</v>
      </c>
      <c r="C6159" s="1" t="str">
        <f t="shared" si="2"/>
        <v>PT P4789</v>
      </c>
      <c r="E6159" s="1" t="str">
        <f>IFERROR(__xludf.DUMMYFUNCTION("SPLIT(A:A,"" "",TRUE,TRUE)"),"EN")</f>
        <v>EN</v>
      </c>
      <c r="F6159" s="1" t="str">
        <f>IFERROR(__xludf.DUMMYFUNCTION("""COMPUTED_VALUE"""),"P4789")</f>
        <v>P4789</v>
      </c>
      <c r="G6159" s="1">
        <f>IFERROR(__xludf.DUMMYFUNCTION("""COMPUTED_VALUE"""),184.0)</f>
        <v>184</v>
      </c>
    </row>
    <row r="6160">
      <c r="A6160" s="1" t="str">
        <f t="shared" si="1"/>
        <v>EN P582 373</v>
      </c>
      <c r="C6160" s="1" t="str">
        <f t="shared" si="2"/>
        <v>PT P582</v>
      </c>
      <c r="E6160" s="1" t="str">
        <f>IFERROR(__xludf.DUMMYFUNCTION("SPLIT(A:A,"" "",TRUE,TRUE)"),"EN")</f>
        <v>EN</v>
      </c>
      <c r="F6160" s="1" t="str">
        <f>IFERROR(__xludf.DUMMYFUNCTION("""COMPUTED_VALUE"""),"P582")</f>
        <v>P582</v>
      </c>
      <c r="G6160" s="1">
        <f>IFERROR(__xludf.DUMMYFUNCTION("""COMPUTED_VALUE"""),373.0)</f>
        <v>373</v>
      </c>
    </row>
    <row r="6161">
      <c r="A6161" s="1" t="str">
        <f t="shared" si="1"/>
        <v>EN P3891 393</v>
      </c>
      <c r="C6161" s="1" t="str">
        <f t="shared" si="2"/>
        <v>PT P3891</v>
      </c>
      <c r="E6161" s="1" t="str">
        <f>IFERROR(__xludf.DUMMYFUNCTION("SPLIT(A:A,"" "",TRUE,TRUE)"),"EN")</f>
        <v>EN</v>
      </c>
      <c r="F6161" s="1" t="str">
        <f>IFERROR(__xludf.DUMMYFUNCTION("""COMPUTED_VALUE"""),"P3891")</f>
        <v>P3891</v>
      </c>
      <c r="G6161" s="1">
        <f>IFERROR(__xludf.DUMMYFUNCTION("""COMPUTED_VALUE"""),393.0)</f>
        <v>393</v>
      </c>
    </row>
    <row r="6162">
      <c r="A6162" s="1" t="str">
        <f t="shared" si="1"/>
        <v>EN P1380 247</v>
      </c>
      <c r="C6162" s="1" t="str">
        <f t="shared" si="2"/>
        <v>PT P1380</v>
      </c>
      <c r="E6162" s="1" t="str">
        <f>IFERROR(__xludf.DUMMYFUNCTION("SPLIT(A:A,"" "",TRUE,TRUE)"),"EN")</f>
        <v>EN</v>
      </c>
      <c r="F6162" s="1" t="str">
        <f>IFERROR(__xludf.DUMMYFUNCTION("""COMPUTED_VALUE"""),"P1380")</f>
        <v>P1380</v>
      </c>
      <c r="G6162" s="1">
        <f>IFERROR(__xludf.DUMMYFUNCTION("""COMPUTED_VALUE"""),247.0)</f>
        <v>247</v>
      </c>
    </row>
    <row r="6163">
      <c r="A6163" s="1" t="str">
        <f t="shared" si="1"/>
        <v>EN P965 306</v>
      </c>
      <c r="C6163" s="1" t="str">
        <f t="shared" si="2"/>
        <v>PT P965</v>
      </c>
      <c r="E6163" s="1" t="str">
        <f>IFERROR(__xludf.DUMMYFUNCTION("SPLIT(A:A,"" "",TRUE,TRUE)"),"EN")</f>
        <v>EN</v>
      </c>
      <c r="F6163" s="1" t="str">
        <f>IFERROR(__xludf.DUMMYFUNCTION("""COMPUTED_VALUE"""),"P965")</f>
        <v>P965</v>
      </c>
      <c r="G6163" s="1">
        <f>IFERROR(__xludf.DUMMYFUNCTION("""COMPUTED_VALUE"""),306.0)</f>
        <v>306</v>
      </c>
    </row>
    <row r="6164">
      <c r="A6164" s="1" t="str">
        <f t="shared" si="1"/>
        <v>EN P3766 145</v>
      </c>
      <c r="C6164" s="1" t="str">
        <f t="shared" si="2"/>
        <v>PT P3766</v>
      </c>
      <c r="E6164" s="1" t="str">
        <f>IFERROR(__xludf.DUMMYFUNCTION("SPLIT(A:A,"" "",TRUE,TRUE)"),"EN")</f>
        <v>EN</v>
      </c>
      <c r="F6164" s="1" t="str">
        <f>IFERROR(__xludf.DUMMYFUNCTION("""COMPUTED_VALUE"""),"P3766")</f>
        <v>P3766</v>
      </c>
      <c r="G6164" s="1">
        <f>IFERROR(__xludf.DUMMYFUNCTION("""COMPUTED_VALUE"""),145.0)</f>
        <v>145</v>
      </c>
    </row>
    <row r="6165">
      <c r="A6165" s="1" t="str">
        <f t="shared" si="1"/>
        <v>EN P1589 352</v>
      </c>
      <c r="C6165" s="1" t="str">
        <f t="shared" si="2"/>
        <v>PT P1589</v>
      </c>
      <c r="E6165" s="1" t="str">
        <f>IFERROR(__xludf.DUMMYFUNCTION("SPLIT(A:A,"" "",TRUE,TRUE)"),"EN")</f>
        <v>EN</v>
      </c>
      <c r="F6165" s="1" t="str">
        <f>IFERROR(__xludf.DUMMYFUNCTION("""COMPUTED_VALUE"""),"P1589")</f>
        <v>P1589</v>
      </c>
      <c r="G6165" s="1">
        <f>IFERROR(__xludf.DUMMYFUNCTION("""COMPUTED_VALUE"""),352.0)</f>
        <v>352</v>
      </c>
    </row>
    <row r="6166">
      <c r="A6166" s="1" t="str">
        <f t="shared" si="1"/>
        <v>EN P255 312</v>
      </c>
      <c r="C6166" s="1" t="str">
        <f t="shared" si="2"/>
        <v>PT P255</v>
      </c>
      <c r="E6166" s="1" t="str">
        <f>IFERROR(__xludf.DUMMYFUNCTION("SPLIT(A:A,"" "",TRUE,TRUE)"),"EN")</f>
        <v>EN</v>
      </c>
      <c r="F6166" s="1" t="str">
        <f>IFERROR(__xludf.DUMMYFUNCTION("""COMPUTED_VALUE"""),"P255")</f>
        <v>P255</v>
      </c>
      <c r="G6166" s="1">
        <f>IFERROR(__xludf.DUMMYFUNCTION("""COMPUTED_VALUE"""),312.0)</f>
        <v>312</v>
      </c>
    </row>
    <row r="6167">
      <c r="A6167" s="1" t="str">
        <f t="shared" si="1"/>
        <v>EN P613 324</v>
      </c>
      <c r="C6167" s="1" t="str">
        <f t="shared" si="2"/>
        <v>PT P613</v>
      </c>
      <c r="E6167" s="1" t="str">
        <f>IFERROR(__xludf.DUMMYFUNCTION("SPLIT(A:A,"" "",TRUE,TRUE)"),"EN")</f>
        <v>EN</v>
      </c>
      <c r="F6167" s="1" t="str">
        <f>IFERROR(__xludf.DUMMYFUNCTION("""COMPUTED_VALUE"""),"P613")</f>
        <v>P613</v>
      </c>
      <c r="G6167" s="1">
        <f>IFERROR(__xludf.DUMMYFUNCTION("""COMPUTED_VALUE"""),324.0)</f>
        <v>324</v>
      </c>
    </row>
    <row r="6168">
      <c r="A6168" s="1" t="str">
        <f t="shared" si="1"/>
        <v>EN P1478 159</v>
      </c>
      <c r="C6168" s="1" t="str">
        <f t="shared" si="2"/>
        <v>PT P1478</v>
      </c>
      <c r="E6168" s="1" t="str">
        <f>IFERROR(__xludf.DUMMYFUNCTION("SPLIT(A:A,"" "",TRUE,TRUE)"),"EN")</f>
        <v>EN</v>
      </c>
      <c r="F6168" s="1" t="str">
        <f>IFERROR(__xludf.DUMMYFUNCTION("""COMPUTED_VALUE"""),"P1478")</f>
        <v>P1478</v>
      </c>
      <c r="G6168" s="1">
        <f>IFERROR(__xludf.DUMMYFUNCTION("""COMPUTED_VALUE"""),159.0)</f>
        <v>159</v>
      </c>
    </row>
    <row r="6169">
      <c r="A6169" s="1" t="str">
        <f t="shared" si="1"/>
        <v>EN P2352 262</v>
      </c>
      <c r="C6169" s="1" t="str">
        <f t="shared" si="2"/>
        <v>PT P2352</v>
      </c>
      <c r="E6169" s="1" t="str">
        <f>IFERROR(__xludf.DUMMYFUNCTION("SPLIT(A:A,"" "",TRUE,TRUE)"),"EN")</f>
        <v>EN</v>
      </c>
      <c r="F6169" s="1" t="str">
        <f>IFERROR(__xludf.DUMMYFUNCTION("""COMPUTED_VALUE"""),"P2352")</f>
        <v>P2352</v>
      </c>
      <c r="G6169" s="1">
        <f>IFERROR(__xludf.DUMMYFUNCTION("""COMPUTED_VALUE"""),262.0)</f>
        <v>262</v>
      </c>
    </row>
    <row r="6170">
      <c r="A6170" s="1" t="str">
        <f t="shared" si="1"/>
        <v>EN P2636 384</v>
      </c>
      <c r="C6170" s="1" t="str">
        <f t="shared" si="2"/>
        <v>PT P2636</v>
      </c>
      <c r="E6170" s="1" t="str">
        <f>IFERROR(__xludf.DUMMYFUNCTION("SPLIT(A:A,"" "",TRUE,TRUE)"),"EN")</f>
        <v>EN</v>
      </c>
      <c r="F6170" s="1" t="str">
        <f>IFERROR(__xludf.DUMMYFUNCTION("""COMPUTED_VALUE"""),"P2636")</f>
        <v>P2636</v>
      </c>
      <c r="G6170" s="1">
        <f>IFERROR(__xludf.DUMMYFUNCTION("""COMPUTED_VALUE"""),384.0)</f>
        <v>384</v>
      </c>
    </row>
    <row r="6171">
      <c r="A6171" s="1" t="str">
        <f t="shared" si="1"/>
        <v>EN P54 123</v>
      </c>
      <c r="C6171" s="1" t="str">
        <f t="shared" si="2"/>
        <v>PT P54</v>
      </c>
      <c r="E6171" s="1" t="str">
        <f>IFERROR(__xludf.DUMMYFUNCTION("SPLIT(A:A,"" "",TRUE,TRUE)"),"EN")</f>
        <v>EN</v>
      </c>
      <c r="F6171" s="1" t="str">
        <f>IFERROR(__xludf.DUMMYFUNCTION("""COMPUTED_VALUE"""),"P54")</f>
        <v>P54</v>
      </c>
      <c r="G6171" s="1">
        <f>IFERROR(__xludf.DUMMYFUNCTION("""COMPUTED_VALUE"""),123.0)</f>
        <v>123</v>
      </c>
    </row>
    <row r="6172">
      <c r="A6172" s="1" t="str">
        <f t="shared" si="1"/>
        <v>EN P906 372</v>
      </c>
      <c r="C6172" s="1" t="str">
        <f t="shared" si="2"/>
        <v>PT P906</v>
      </c>
      <c r="E6172" s="1" t="str">
        <f>IFERROR(__xludf.DUMMYFUNCTION("SPLIT(A:A,"" "",TRUE,TRUE)"),"EN")</f>
        <v>EN</v>
      </c>
      <c r="F6172" s="1" t="str">
        <f>IFERROR(__xludf.DUMMYFUNCTION("""COMPUTED_VALUE"""),"P906")</f>
        <v>P906</v>
      </c>
      <c r="G6172" s="1">
        <f>IFERROR(__xludf.DUMMYFUNCTION("""COMPUTED_VALUE"""),372.0)</f>
        <v>372</v>
      </c>
    </row>
    <row r="6173">
      <c r="A6173" s="1" t="str">
        <f t="shared" si="1"/>
        <v>EN P203 140</v>
      </c>
      <c r="C6173" s="1" t="str">
        <f t="shared" si="2"/>
        <v>PT P203</v>
      </c>
      <c r="E6173" s="1" t="str">
        <f>IFERROR(__xludf.DUMMYFUNCTION("SPLIT(A:A,"" "",TRUE,TRUE)"),"EN")</f>
        <v>EN</v>
      </c>
      <c r="F6173" s="1" t="str">
        <f>IFERROR(__xludf.DUMMYFUNCTION("""COMPUTED_VALUE"""),"P203")</f>
        <v>P203</v>
      </c>
      <c r="G6173" s="1">
        <f>IFERROR(__xludf.DUMMYFUNCTION("""COMPUTED_VALUE"""),140.0)</f>
        <v>140</v>
      </c>
    </row>
    <row r="6174">
      <c r="A6174" s="1" t="str">
        <f t="shared" si="1"/>
        <v>EN P2132 370</v>
      </c>
      <c r="C6174" s="1" t="str">
        <f t="shared" si="2"/>
        <v>PT P2132</v>
      </c>
      <c r="E6174" s="1" t="str">
        <f>IFERROR(__xludf.DUMMYFUNCTION("SPLIT(A:A,"" "",TRUE,TRUE)"),"EN")</f>
        <v>EN</v>
      </c>
      <c r="F6174" s="1" t="str">
        <f>IFERROR(__xludf.DUMMYFUNCTION("""COMPUTED_VALUE"""),"P2132")</f>
        <v>P2132</v>
      </c>
      <c r="G6174" s="1">
        <f>IFERROR(__xludf.DUMMYFUNCTION("""COMPUTED_VALUE"""),370.0)</f>
        <v>370</v>
      </c>
    </row>
    <row r="6175">
      <c r="A6175" s="1" t="str">
        <f t="shared" si="1"/>
        <v>EN P3872 280</v>
      </c>
      <c r="C6175" s="1" t="str">
        <f t="shared" si="2"/>
        <v>PT P3872</v>
      </c>
      <c r="E6175" s="1" t="str">
        <f>IFERROR(__xludf.DUMMYFUNCTION("SPLIT(A:A,"" "",TRUE,TRUE)"),"EN")</f>
        <v>EN</v>
      </c>
      <c r="F6175" s="1" t="str">
        <f>IFERROR(__xludf.DUMMYFUNCTION("""COMPUTED_VALUE"""),"P3872")</f>
        <v>P3872</v>
      </c>
      <c r="G6175" s="1">
        <f>IFERROR(__xludf.DUMMYFUNCTION("""COMPUTED_VALUE"""),280.0)</f>
        <v>280</v>
      </c>
    </row>
    <row r="6176">
      <c r="A6176" s="1" t="str">
        <f t="shared" si="1"/>
        <v>EN P837 337</v>
      </c>
      <c r="C6176" s="1" t="str">
        <f t="shared" si="2"/>
        <v>PT P837</v>
      </c>
      <c r="E6176" s="1" t="str">
        <f>IFERROR(__xludf.DUMMYFUNCTION("SPLIT(A:A,"" "",TRUE,TRUE)"),"EN")</f>
        <v>EN</v>
      </c>
      <c r="F6176" s="1" t="str">
        <f>IFERROR(__xludf.DUMMYFUNCTION("""COMPUTED_VALUE"""),"P837")</f>
        <v>P837</v>
      </c>
      <c r="G6176" s="1">
        <f>IFERROR(__xludf.DUMMYFUNCTION("""COMPUTED_VALUE"""),337.0)</f>
        <v>337</v>
      </c>
    </row>
    <row r="6177">
      <c r="A6177" s="1" t="str">
        <f t="shared" si="1"/>
        <v>EN P3694 89</v>
      </c>
      <c r="C6177" s="1" t="str">
        <f t="shared" si="2"/>
        <v>PT P3694</v>
      </c>
      <c r="E6177" s="1" t="str">
        <f>IFERROR(__xludf.DUMMYFUNCTION("SPLIT(A:A,"" "",TRUE,TRUE)"),"EN")</f>
        <v>EN</v>
      </c>
      <c r="F6177" s="1" t="str">
        <f>IFERROR(__xludf.DUMMYFUNCTION("""COMPUTED_VALUE"""),"P3694")</f>
        <v>P3694</v>
      </c>
      <c r="G6177" s="1">
        <f>IFERROR(__xludf.DUMMYFUNCTION("""COMPUTED_VALUE"""),89.0)</f>
        <v>89</v>
      </c>
    </row>
    <row r="6178">
      <c r="A6178" s="1" t="str">
        <f t="shared" si="1"/>
        <v>EN P4059 64</v>
      </c>
      <c r="C6178" s="1" t="str">
        <f t="shared" si="2"/>
        <v>PT P4059</v>
      </c>
      <c r="E6178" s="1" t="str">
        <f>IFERROR(__xludf.DUMMYFUNCTION("SPLIT(A:A,"" "",TRUE,TRUE)"),"EN")</f>
        <v>EN</v>
      </c>
      <c r="F6178" s="1" t="str">
        <f>IFERROR(__xludf.DUMMYFUNCTION("""COMPUTED_VALUE"""),"P4059")</f>
        <v>P4059</v>
      </c>
      <c r="G6178" s="1">
        <f>IFERROR(__xludf.DUMMYFUNCTION("""COMPUTED_VALUE"""),64.0)</f>
        <v>64</v>
      </c>
    </row>
    <row r="6179">
      <c r="A6179" s="1" t="str">
        <f t="shared" si="1"/>
        <v>EN P5062 303</v>
      </c>
      <c r="C6179" s="1" t="str">
        <f t="shared" si="2"/>
        <v>PT P5062</v>
      </c>
      <c r="E6179" s="1" t="str">
        <f>IFERROR(__xludf.DUMMYFUNCTION("SPLIT(A:A,"" "",TRUE,TRUE)"),"EN")</f>
        <v>EN</v>
      </c>
      <c r="F6179" s="1" t="str">
        <f>IFERROR(__xludf.DUMMYFUNCTION("""COMPUTED_VALUE"""),"P5062")</f>
        <v>P5062</v>
      </c>
      <c r="G6179" s="1">
        <f>IFERROR(__xludf.DUMMYFUNCTION("""COMPUTED_VALUE"""),303.0)</f>
        <v>303</v>
      </c>
    </row>
    <row r="6180">
      <c r="A6180" s="1" t="str">
        <f t="shared" si="1"/>
        <v>EN P2658 351</v>
      </c>
      <c r="C6180" s="1" t="str">
        <f t="shared" si="2"/>
        <v>PT P2658</v>
      </c>
      <c r="E6180" s="1" t="str">
        <f>IFERROR(__xludf.DUMMYFUNCTION("SPLIT(A:A,"" "",TRUE,TRUE)"),"EN")</f>
        <v>EN</v>
      </c>
      <c r="F6180" s="1" t="str">
        <f>IFERROR(__xludf.DUMMYFUNCTION("""COMPUTED_VALUE"""),"P2658")</f>
        <v>P2658</v>
      </c>
      <c r="G6180" s="1">
        <f>IFERROR(__xludf.DUMMYFUNCTION("""COMPUTED_VALUE"""),351.0)</f>
        <v>351</v>
      </c>
    </row>
    <row r="6181">
      <c r="A6181" s="1" t="str">
        <f t="shared" si="1"/>
        <v>EN P1888 157</v>
      </c>
      <c r="C6181" s="1" t="str">
        <f t="shared" si="2"/>
        <v>PT P1888</v>
      </c>
      <c r="E6181" s="1" t="str">
        <f>IFERROR(__xludf.DUMMYFUNCTION("SPLIT(A:A,"" "",TRUE,TRUE)"),"EN")</f>
        <v>EN</v>
      </c>
      <c r="F6181" s="1" t="str">
        <f>IFERROR(__xludf.DUMMYFUNCTION("""COMPUTED_VALUE"""),"P1888")</f>
        <v>P1888</v>
      </c>
      <c r="G6181" s="1">
        <f>IFERROR(__xludf.DUMMYFUNCTION("""COMPUTED_VALUE"""),157.0)</f>
        <v>157</v>
      </c>
    </row>
    <row r="6182">
      <c r="A6182" s="1" t="str">
        <f t="shared" si="1"/>
        <v>EN P3528 168</v>
      </c>
      <c r="C6182" s="1" t="str">
        <f t="shared" si="2"/>
        <v>PT P3528</v>
      </c>
      <c r="E6182" s="1" t="str">
        <f>IFERROR(__xludf.DUMMYFUNCTION("SPLIT(A:A,"" "",TRUE,TRUE)"),"EN")</f>
        <v>EN</v>
      </c>
      <c r="F6182" s="1" t="str">
        <f>IFERROR(__xludf.DUMMYFUNCTION("""COMPUTED_VALUE"""),"P3528")</f>
        <v>P3528</v>
      </c>
      <c r="G6182" s="1">
        <f>IFERROR(__xludf.DUMMYFUNCTION("""COMPUTED_VALUE"""),168.0)</f>
        <v>168</v>
      </c>
    </row>
    <row r="6183">
      <c r="A6183" s="1" t="str">
        <f t="shared" si="1"/>
        <v>EN P662 8</v>
      </c>
      <c r="C6183" s="1" t="str">
        <f t="shared" si="2"/>
        <v>PT P662</v>
      </c>
      <c r="E6183" s="1" t="str">
        <f>IFERROR(__xludf.DUMMYFUNCTION("SPLIT(A:A,"" "",TRUE,TRUE)"),"EN")</f>
        <v>EN</v>
      </c>
      <c r="F6183" s="1" t="str">
        <f>IFERROR(__xludf.DUMMYFUNCTION("""COMPUTED_VALUE"""),"P662")</f>
        <v>P662</v>
      </c>
      <c r="G6183" s="1">
        <f>IFERROR(__xludf.DUMMYFUNCTION("""COMPUTED_VALUE"""),8.0)</f>
        <v>8</v>
      </c>
    </row>
    <row r="6184">
      <c r="A6184" s="1" t="str">
        <f t="shared" si="1"/>
        <v>EN P687 360</v>
      </c>
      <c r="C6184" s="1" t="str">
        <f t="shared" si="2"/>
        <v>PT P687</v>
      </c>
      <c r="E6184" s="1" t="str">
        <f>IFERROR(__xludf.DUMMYFUNCTION("SPLIT(A:A,"" "",TRUE,TRUE)"),"EN")</f>
        <v>EN</v>
      </c>
      <c r="F6184" s="1" t="str">
        <f>IFERROR(__xludf.DUMMYFUNCTION("""COMPUTED_VALUE"""),"P687")</f>
        <v>P687</v>
      </c>
      <c r="G6184" s="1">
        <f>IFERROR(__xludf.DUMMYFUNCTION("""COMPUTED_VALUE"""),360.0)</f>
        <v>360</v>
      </c>
    </row>
    <row r="6185">
      <c r="A6185" s="1" t="str">
        <f t="shared" si="1"/>
        <v>EN P3647 265</v>
      </c>
      <c r="C6185" s="1" t="str">
        <f t="shared" si="2"/>
        <v>PT P3647</v>
      </c>
      <c r="E6185" s="1" t="str">
        <f>IFERROR(__xludf.DUMMYFUNCTION("SPLIT(A:A,"" "",TRUE,TRUE)"),"EN")</f>
        <v>EN</v>
      </c>
      <c r="F6185" s="1" t="str">
        <f>IFERROR(__xludf.DUMMYFUNCTION("""COMPUTED_VALUE"""),"P3647")</f>
        <v>P3647</v>
      </c>
      <c r="G6185" s="1">
        <f>IFERROR(__xludf.DUMMYFUNCTION("""COMPUTED_VALUE"""),265.0)</f>
        <v>265</v>
      </c>
    </row>
    <row r="6186">
      <c r="A6186" s="1" t="str">
        <f t="shared" si="1"/>
        <v>EN P371 393</v>
      </c>
      <c r="C6186" s="1" t="str">
        <f t="shared" si="2"/>
        <v>PT P371</v>
      </c>
      <c r="E6186" s="1" t="str">
        <f>IFERROR(__xludf.DUMMYFUNCTION("SPLIT(A:A,"" "",TRUE,TRUE)"),"EN")</f>
        <v>EN</v>
      </c>
      <c r="F6186" s="1" t="str">
        <f>IFERROR(__xludf.DUMMYFUNCTION("""COMPUTED_VALUE"""),"P371")</f>
        <v>P371</v>
      </c>
      <c r="G6186" s="1">
        <f>IFERROR(__xludf.DUMMYFUNCTION("""COMPUTED_VALUE"""),393.0)</f>
        <v>393</v>
      </c>
    </row>
    <row r="6187">
      <c r="A6187" s="1" t="str">
        <f t="shared" si="1"/>
        <v>EN P4857 151</v>
      </c>
      <c r="C6187" s="1" t="str">
        <f t="shared" si="2"/>
        <v>PT P4857</v>
      </c>
      <c r="E6187" s="1" t="str">
        <f>IFERROR(__xludf.DUMMYFUNCTION("SPLIT(A:A,"" "",TRUE,TRUE)"),"EN")</f>
        <v>EN</v>
      </c>
      <c r="F6187" s="1" t="str">
        <f>IFERROR(__xludf.DUMMYFUNCTION("""COMPUTED_VALUE"""),"P4857")</f>
        <v>P4857</v>
      </c>
      <c r="G6187" s="1">
        <f>IFERROR(__xludf.DUMMYFUNCTION("""COMPUTED_VALUE"""),151.0)</f>
        <v>151</v>
      </c>
    </row>
    <row r="6188">
      <c r="A6188" s="1" t="str">
        <f t="shared" si="1"/>
        <v>EN P1198 312</v>
      </c>
      <c r="C6188" s="1" t="str">
        <f t="shared" si="2"/>
        <v>PT P1198</v>
      </c>
      <c r="E6188" s="1" t="str">
        <f>IFERROR(__xludf.DUMMYFUNCTION("SPLIT(A:A,"" "",TRUE,TRUE)"),"EN")</f>
        <v>EN</v>
      </c>
      <c r="F6188" s="1" t="str">
        <f>IFERROR(__xludf.DUMMYFUNCTION("""COMPUTED_VALUE"""),"P1198")</f>
        <v>P1198</v>
      </c>
      <c r="G6188" s="1">
        <f>IFERROR(__xludf.DUMMYFUNCTION("""COMPUTED_VALUE"""),312.0)</f>
        <v>312</v>
      </c>
    </row>
    <row r="6189">
      <c r="A6189" s="1" t="str">
        <f t="shared" si="1"/>
        <v>EN P4903 391</v>
      </c>
      <c r="C6189" s="1" t="str">
        <f t="shared" si="2"/>
        <v>PT P4903</v>
      </c>
      <c r="E6189" s="1" t="str">
        <f>IFERROR(__xludf.DUMMYFUNCTION("SPLIT(A:A,"" "",TRUE,TRUE)"),"EN")</f>
        <v>EN</v>
      </c>
      <c r="F6189" s="1" t="str">
        <f>IFERROR(__xludf.DUMMYFUNCTION("""COMPUTED_VALUE"""),"P4903")</f>
        <v>P4903</v>
      </c>
      <c r="G6189" s="1">
        <f>IFERROR(__xludf.DUMMYFUNCTION("""COMPUTED_VALUE"""),391.0)</f>
        <v>391</v>
      </c>
    </row>
    <row r="6190">
      <c r="A6190" s="1" t="str">
        <f t="shared" si="1"/>
        <v>EN P4965 34</v>
      </c>
      <c r="C6190" s="1" t="str">
        <f t="shared" si="2"/>
        <v>PT P4965</v>
      </c>
      <c r="E6190" s="1" t="str">
        <f>IFERROR(__xludf.DUMMYFUNCTION("SPLIT(A:A,"" "",TRUE,TRUE)"),"EN")</f>
        <v>EN</v>
      </c>
      <c r="F6190" s="1" t="str">
        <f>IFERROR(__xludf.DUMMYFUNCTION("""COMPUTED_VALUE"""),"P4965")</f>
        <v>P4965</v>
      </c>
      <c r="G6190" s="1">
        <f>IFERROR(__xludf.DUMMYFUNCTION("""COMPUTED_VALUE"""),34.0)</f>
        <v>34</v>
      </c>
    </row>
    <row r="6191">
      <c r="A6191" s="1" t="str">
        <f t="shared" si="1"/>
        <v>EN P4988 112</v>
      </c>
      <c r="C6191" s="1" t="str">
        <f t="shared" si="2"/>
        <v>PT P4988</v>
      </c>
      <c r="E6191" s="1" t="str">
        <f>IFERROR(__xludf.DUMMYFUNCTION("SPLIT(A:A,"" "",TRUE,TRUE)"),"EN")</f>
        <v>EN</v>
      </c>
      <c r="F6191" s="1" t="str">
        <f>IFERROR(__xludf.DUMMYFUNCTION("""COMPUTED_VALUE"""),"P4988")</f>
        <v>P4988</v>
      </c>
      <c r="G6191" s="1">
        <f>IFERROR(__xludf.DUMMYFUNCTION("""COMPUTED_VALUE"""),112.0)</f>
        <v>112</v>
      </c>
    </row>
    <row r="6192">
      <c r="A6192" s="1" t="str">
        <f t="shared" si="1"/>
        <v>EN P960 214</v>
      </c>
      <c r="C6192" s="1" t="str">
        <f t="shared" si="2"/>
        <v>PT P960</v>
      </c>
      <c r="E6192" s="1" t="str">
        <f>IFERROR(__xludf.DUMMYFUNCTION("SPLIT(A:A,"" "",TRUE,TRUE)"),"EN")</f>
        <v>EN</v>
      </c>
      <c r="F6192" s="1" t="str">
        <f>IFERROR(__xludf.DUMMYFUNCTION("""COMPUTED_VALUE"""),"P960")</f>
        <v>P960</v>
      </c>
      <c r="G6192" s="1">
        <f>IFERROR(__xludf.DUMMYFUNCTION("""COMPUTED_VALUE"""),214.0)</f>
        <v>214</v>
      </c>
    </row>
    <row r="6193">
      <c r="A6193" s="1" t="str">
        <f t="shared" si="1"/>
        <v>EN P4153 21</v>
      </c>
      <c r="C6193" s="1" t="str">
        <f t="shared" si="2"/>
        <v>PT P4153</v>
      </c>
      <c r="E6193" s="1" t="str">
        <f>IFERROR(__xludf.DUMMYFUNCTION("SPLIT(A:A,"" "",TRUE,TRUE)"),"EN")</f>
        <v>EN</v>
      </c>
      <c r="F6193" s="1" t="str">
        <f>IFERROR(__xludf.DUMMYFUNCTION("""COMPUTED_VALUE"""),"P4153")</f>
        <v>P4153</v>
      </c>
      <c r="G6193" s="1">
        <f>IFERROR(__xludf.DUMMYFUNCTION("""COMPUTED_VALUE"""),21.0)</f>
        <v>21</v>
      </c>
    </row>
    <row r="6194">
      <c r="A6194" s="1" t="str">
        <f t="shared" si="1"/>
        <v>EN P2569 82</v>
      </c>
      <c r="C6194" s="1" t="str">
        <f t="shared" si="2"/>
        <v>PT P2569</v>
      </c>
      <c r="E6194" s="1" t="str">
        <f>IFERROR(__xludf.DUMMYFUNCTION("SPLIT(A:A,"" "",TRUE,TRUE)"),"EN")</f>
        <v>EN</v>
      </c>
      <c r="F6194" s="1" t="str">
        <f>IFERROR(__xludf.DUMMYFUNCTION("""COMPUTED_VALUE"""),"P2569")</f>
        <v>P2569</v>
      </c>
      <c r="G6194" s="1">
        <f>IFERROR(__xludf.DUMMYFUNCTION("""COMPUTED_VALUE"""),82.0)</f>
        <v>82</v>
      </c>
    </row>
    <row r="6195">
      <c r="A6195" s="1" t="str">
        <f t="shared" si="1"/>
        <v>EN P5446 120</v>
      </c>
      <c r="C6195" s="1" t="str">
        <f t="shared" si="2"/>
        <v>PT P5446</v>
      </c>
      <c r="E6195" s="1" t="str">
        <f>IFERROR(__xludf.DUMMYFUNCTION("SPLIT(A:A,"" "",TRUE,TRUE)"),"EN")</f>
        <v>EN</v>
      </c>
      <c r="F6195" s="1" t="str">
        <f>IFERROR(__xludf.DUMMYFUNCTION("""COMPUTED_VALUE"""),"P5446")</f>
        <v>P5446</v>
      </c>
      <c r="G6195" s="1">
        <f>IFERROR(__xludf.DUMMYFUNCTION("""COMPUTED_VALUE"""),120.0)</f>
        <v>120</v>
      </c>
    </row>
    <row r="6196">
      <c r="A6196" s="1" t="str">
        <f t="shared" si="1"/>
        <v>EN P1627 198</v>
      </c>
      <c r="C6196" s="1" t="str">
        <f t="shared" si="2"/>
        <v>PT P1627</v>
      </c>
      <c r="E6196" s="1" t="str">
        <f>IFERROR(__xludf.DUMMYFUNCTION("SPLIT(A:A,"" "",TRUE,TRUE)"),"EN")</f>
        <v>EN</v>
      </c>
      <c r="F6196" s="1" t="str">
        <f>IFERROR(__xludf.DUMMYFUNCTION("""COMPUTED_VALUE"""),"P1627")</f>
        <v>P1627</v>
      </c>
      <c r="G6196" s="1">
        <f>IFERROR(__xludf.DUMMYFUNCTION("""COMPUTED_VALUE"""),198.0)</f>
        <v>198</v>
      </c>
    </row>
    <row r="6197">
      <c r="A6197" s="1" t="str">
        <f t="shared" si="1"/>
        <v>EN P1870 59</v>
      </c>
      <c r="C6197" s="1" t="str">
        <f t="shared" si="2"/>
        <v>PT P1870</v>
      </c>
      <c r="E6197" s="1" t="str">
        <f>IFERROR(__xludf.DUMMYFUNCTION("SPLIT(A:A,"" "",TRUE,TRUE)"),"EN")</f>
        <v>EN</v>
      </c>
      <c r="F6197" s="1" t="str">
        <f>IFERROR(__xludf.DUMMYFUNCTION("""COMPUTED_VALUE"""),"P1870")</f>
        <v>P1870</v>
      </c>
      <c r="G6197" s="1">
        <f>IFERROR(__xludf.DUMMYFUNCTION("""COMPUTED_VALUE"""),59.0)</f>
        <v>59</v>
      </c>
    </row>
    <row r="6198">
      <c r="A6198" s="1" t="str">
        <f t="shared" si="1"/>
        <v>EN P1234 55</v>
      </c>
      <c r="C6198" s="1" t="str">
        <f t="shared" si="2"/>
        <v>PT P1234</v>
      </c>
      <c r="E6198" s="1" t="str">
        <f>IFERROR(__xludf.DUMMYFUNCTION("SPLIT(A:A,"" "",TRUE,TRUE)"),"EN")</f>
        <v>EN</v>
      </c>
      <c r="F6198" s="1" t="str">
        <f>IFERROR(__xludf.DUMMYFUNCTION("""COMPUTED_VALUE"""),"P1234")</f>
        <v>P1234</v>
      </c>
      <c r="G6198" s="1">
        <f>IFERROR(__xludf.DUMMYFUNCTION("""COMPUTED_VALUE"""),55.0)</f>
        <v>55</v>
      </c>
    </row>
    <row r="6199">
      <c r="A6199" s="1" t="str">
        <f t="shared" si="1"/>
        <v>EN P5911 39</v>
      </c>
      <c r="C6199" s="1" t="str">
        <f t="shared" si="2"/>
        <v>PT P5911</v>
      </c>
      <c r="E6199" s="1" t="str">
        <f>IFERROR(__xludf.DUMMYFUNCTION("SPLIT(A:A,"" "",TRUE,TRUE)"),"EN")</f>
        <v>EN</v>
      </c>
      <c r="F6199" s="1" t="str">
        <f>IFERROR(__xludf.DUMMYFUNCTION("""COMPUTED_VALUE"""),"P5911")</f>
        <v>P5911</v>
      </c>
      <c r="G6199" s="1">
        <f>IFERROR(__xludf.DUMMYFUNCTION("""COMPUTED_VALUE"""),39.0)</f>
        <v>39</v>
      </c>
    </row>
    <row r="6200">
      <c r="A6200" s="1" t="str">
        <f t="shared" si="1"/>
        <v>EN P5822 234</v>
      </c>
      <c r="C6200" s="1" t="str">
        <f t="shared" si="2"/>
        <v>PT P5822</v>
      </c>
      <c r="E6200" s="1" t="str">
        <f>IFERROR(__xludf.DUMMYFUNCTION("SPLIT(A:A,"" "",TRUE,TRUE)"),"EN")</f>
        <v>EN</v>
      </c>
      <c r="F6200" s="1" t="str">
        <f>IFERROR(__xludf.DUMMYFUNCTION("""COMPUTED_VALUE"""),"P5822")</f>
        <v>P5822</v>
      </c>
      <c r="G6200" s="1">
        <f>IFERROR(__xludf.DUMMYFUNCTION("""COMPUTED_VALUE"""),234.0)</f>
        <v>234</v>
      </c>
    </row>
    <row r="6201">
      <c r="A6201" s="1" t="str">
        <f t="shared" si="1"/>
        <v>EN P5047 14</v>
      </c>
      <c r="C6201" s="1" t="str">
        <f t="shared" si="2"/>
        <v>PT P5047</v>
      </c>
      <c r="E6201" s="1" t="str">
        <f>IFERROR(__xludf.DUMMYFUNCTION("SPLIT(A:A,"" "",TRUE,TRUE)"),"EN")</f>
        <v>EN</v>
      </c>
      <c r="F6201" s="1" t="str">
        <f>IFERROR(__xludf.DUMMYFUNCTION("""COMPUTED_VALUE"""),"P5047")</f>
        <v>P5047</v>
      </c>
      <c r="G6201" s="1">
        <f>IFERROR(__xludf.DUMMYFUNCTION("""COMPUTED_VALUE"""),14.0)</f>
        <v>14</v>
      </c>
    </row>
    <row r="6202">
      <c r="A6202" s="1" t="str">
        <f t="shared" si="1"/>
        <v>EN P1889 23</v>
      </c>
      <c r="C6202" s="1" t="str">
        <f t="shared" si="2"/>
        <v>PT P1889</v>
      </c>
      <c r="E6202" s="1" t="str">
        <f>IFERROR(__xludf.DUMMYFUNCTION("SPLIT(A:A,"" "",TRUE,TRUE)"),"EN")</f>
        <v>EN</v>
      </c>
      <c r="F6202" s="1" t="str">
        <f>IFERROR(__xludf.DUMMYFUNCTION("""COMPUTED_VALUE"""),"P1889")</f>
        <v>P1889</v>
      </c>
      <c r="G6202" s="1">
        <f>IFERROR(__xludf.DUMMYFUNCTION("""COMPUTED_VALUE"""),23.0)</f>
        <v>23</v>
      </c>
    </row>
    <row r="6203">
      <c r="A6203" s="1" t="str">
        <f t="shared" si="1"/>
        <v>EN P1882 11</v>
      </c>
      <c r="C6203" s="1" t="str">
        <f t="shared" si="2"/>
        <v>PT P1882</v>
      </c>
      <c r="E6203" s="1" t="str">
        <f>IFERROR(__xludf.DUMMYFUNCTION("SPLIT(A:A,"" "",TRUE,TRUE)"),"EN")</f>
        <v>EN</v>
      </c>
      <c r="F6203" s="1" t="str">
        <f>IFERROR(__xludf.DUMMYFUNCTION("""COMPUTED_VALUE"""),"P1882")</f>
        <v>P1882</v>
      </c>
      <c r="G6203" s="1">
        <f>IFERROR(__xludf.DUMMYFUNCTION("""COMPUTED_VALUE"""),11.0)</f>
        <v>11</v>
      </c>
    </row>
    <row r="6204">
      <c r="A6204" s="1" t="str">
        <f t="shared" si="1"/>
        <v>EN P2247 13</v>
      </c>
      <c r="C6204" s="1" t="str">
        <f t="shared" si="2"/>
        <v>PT P2247</v>
      </c>
      <c r="E6204" s="1" t="str">
        <f>IFERROR(__xludf.DUMMYFUNCTION("SPLIT(A:A,"" "",TRUE,TRUE)"),"EN")</f>
        <v>EN</v>
      </c>
      <c r="F6204" s="1" t="str">
        <f>IFERROR(__xludf.DUMMYFUNCTION("""COMPUTED_VALUE"""),"P2247")</f>
        <v>P2247</v>
      </c>
      <c r="G6204" s="1">
        <f>IFERROR(__xludf.DUMMYFUNCTION("""COMPUTED_VALUE"""),13.0)</f>
        <v>13</v>
      </c>
    </row>
    <row r="6205">
      <c r="A6205" s="1" t="str">
        <f t="shared" si="1"/>
        <v>EN P5592 240</v>
      </c>
      <c r="C6205" s="1" t="str">
        <f t="shared" si="2"/>
        <v>PT P5592</v>
      </c>
      <c r="E6205" s="1" t="str">
        <f>IFERROR(__xludf.DUMMYFUNCTION("SPLIT(A:A,"" "",TRUE,TRUE)"),"EN")</f>
        <v>EN</v>
      </c>
      <c r="F6205" s="1" t="str">
        <f>IFERROR(__xludf.DUMMYFUNCTION("""COMPUTED_VALUE"""),"P5592")</f>
        <v>P5592</v>
      </c>
      <c r="G6205" s="1">
        <f>IFERROR(__xludf.DUMMYFUNCTION("""COMPUTED_VALUE"""),240.0)</f>
        <v>240</v>
      </c>
    </row>
    <row r="6206">
      <c r="A6206" s="1" t="str">
        <f t="shared" si="1"/>
        <v>EN P680 7</v>
      </c>
      <c r="C6206" s="1" t="str">
        <f t="shared" si="2"/>
        <v>PT P680</v>
      </c>
      <c r="E6206" s="1" t="str">
        <f>IFERROR(__xludf.DUMMYFUNCTION("SPLIT(A:A,"" "",TRUE,TRUE)"),"EN")</f>
        <v>EN</v>
      </c>
      <c r="F6206" s="1" t="str">
        <f>IFERROR(__xludf.DUMMYFUNCTION("""COMPUTED_VALUE"""),"P680")</f>
        <v>P680</v>
      </c>
      <c r="G6206" s="1">
        <f>IFERROR(__xludf.DUMMYFUNCTION("""COMPUTED_VALUE"""),7.0)</f>
        <v>7</v>
      </c>
    </row>
    <row r="6207">
      <c r="A6207" s="1" t="str">
        <f t="shared" si="1"/>
        <v>EN P974 347</v>
      </c>
      <c r="C6207" s="1" t="str">
        <f t="shared" si="2"/>
        <v>PT P974</v>
      </c>
      <c r="E6207" s="1" t="str">
        <f>IFERROR(__xludf.DUMMYFUNCTION("SPLIT(A:A,"" "",TRUE,TRUE)"),"EN")</f>
        <v>EN</v>
      </c>
      <c r="F6207" s="1" t="str">
        <f>IFERROR(__xludf.DUMMYFUNCTION("""COMPUTED_VALUE"""),"P974")</f>
        <v>P974</v>
      </c>
      <c r="G6207" s="1">
        <f>IFERROR(__xludf.DUMMYFUNCTION("""COMPUTED_VALUE"""),347.0)</f>
        <v>347</v>
      </c>
    </row>
    <row r="6208">
      <c r="A6208" s="1" t="str">
        <f t="shared" si="1"/>
        <v>EN P2650 27</v>
      </c>
      <c r="C6208" s="1" t="str">
        <f t="shared" si="2"/>
        <v>PT P2650</v>
      </c>
      <c r="E6208" s="1" t="str">
        <f>IFERROR(__xludf.DUMMYFUNCTION("SPLIT(A:A,"" "",TRUE,TRUE)"),"EN")</f>
        <v>EN</v>
      </c>
      <c r="F6208" s="1" t="str">
        <f>IFERROR(__xludf.DUMMYFUNCTION("""COMPUTED_VALUE"""),"P2650")</f>
        <v>P2650</v>
      </c>
      <c r="G6208" s="1">
        <f>IFERROR(__xludf.DUMMYFUNCTION("""COMPUTED_VALUE"""),27.0)</f>
        <v>27</v>
      </c>
    </row>
    <row r="6209">
      <c r="A6209" s="1" t="str">
        <f t="shared" si="1"/>
        <v>EN P4767 261</v>
      </c>
      <c r="C6209" s="1" t="str">
        <f t="shared" si="2"/>
        <v>PT P4767</v>
      </c>
      <c r="E6209" s="1" t="str">
        <f>IFERROR(__xludf.DUMMYFUNCTION("SPLIT(A:A,"" "",TRUE,TRUE)"),"EN")</f>
        <v>EN</v>
      </c>
      <c r="F6209" s="1" t="str">
        <f>IFERROR(__xludf.DUMMYFUNCTION("""COMPUTED_VALUE"""),"P4767")</f>
        <v>P4767</v>
      </c>
      <c r="G6209" s="1">
        <f>IFERROR(__xludf.DUMMYFUNCTION("""COMPUTED_VALUE"""),261.0)</f>
        <v>261</v>
      </c>
    </row>
    <row r="6210">
      <c r="A6210" s="1" t="str">
        <f t="shared" si="1"/>
        <v>EN P3159 222</v>
      </c>
      <c r="C6210" s="1" t="str">
        <f t="shared" si="2"/>
        <v>PT P3159</v>
      </c>
      <c r="E6210" s="1" t="str">
        <f>IFERROR(__xludf.DUMMYFUNCTION("SPLIT(A:A,"" "",TRUE,TRUE)"),"EN")</f>
        <v>EN</v>
      </c>
      <c r="F6210" s="1" t="str">
        <f>IFERROR(__xludf.DUMMYFUNCTION("""COMPUTED_VALUE"""),"P3159")</f>
        <v>P3159</v>
      </c>
      <c r="G6210" s="1">
        <f>IFERROR(__xludf.DUMMYFUNCTION("""COMPUTED_VALUE"""),222.0)</f>
        <v>222</v>
      </c>
    </row>
    <row r="6211">
      <c r="A6211" s="1" t="str">
        <f t="shared" si="1"/>
        <v>EN P1944 178</v>
      </c>
      <c r="C6211" s="1" t="str">
        <f t="shared" si="2"/>
        <v>PT P1944</v>
      </c>
      <c r="E6211" s="1" t="str">
        <f>IFERROR(__xludf.DUMMYFUNCTION("SPLIT(A:A,"" "",TRUE,TRUE)"),"EN")</f>
        <v>EN</v>
      </c>
      <c r="F6211" s="1" t="str">
        <f>IFERROR(__xludf.DUMMYFUNCTION("""COMPUTED_VALUE"""),"P1944")</f>
        <v>P1944</v>
      </c>
      <c r="G6211" s="1">
        <f>IFERROR(__xludf.DUMMYFUNCTION("""COMPUTED_VALUE"""),178.0)</f>
        <v>178</v>
      </c>
    </row>
    <row r="6212">
      <c r="A6212" s="1" t="str">
        <f t="shared" si="1"/>
        <v>EN P2993 174</v>
      </c>
      <c r="C6212" s="1" t="str">
        <f t="shared" si="2"/>
        <v>PT P2993</v>
      </c>
      <c r="E6212" s="1" t="str">
        <f>IFERROR(__xludf.DUMMYFUNCTION("SPLIT(A:A,"" "",TRUE,TRUE)"),"EN")</f>
        <v>EN</v>
      </c>
      <c r="F6212" s="1" t="str">
        <f>IFERROR(__xludf.DUMMYFUNCTION("""COMPUTED_VALUE"""),"P2993")</f>
        <v>P2993</v>
      </c>
      <c r="G6212" s="1">
        <f>IFERROR(__xludf.DUMMYFUNCTION("""COMPUTED_VALUE"""),174.0)</f>
        <v>174</v>
      </c>
    </row>
    <row r="6213">
      <c r="A6213" s="1" t="str">
        <f t="shared" si="1"/>
        <v>EN P1403 349</v>
      </c>
      <c r="C6213" s="1" t="str">
        <f t="shared" si="2"/>
        <v>PT P1403</v>
      </c>
      <c r="E6213" s="1" t="str">
        <f>IFERROR(__xludf.DUMMYFUNCTION("SPLIT(A:A,"" "",TRUE,TRUE)"),"EN")</f>
        <v>EN</v>
      </c>
      <c r="F6213" s="1" t="str">
        <f>IFERROR(__xludf.DUMMYFUNCTION("""COMPUTED_VALUE"""),"P1403")</f>
        <v>P1403</v>
      </c>
      <c r="G6213" s="1">
        <f>IFERROR(__xludf.DUMMYFUNCTION("""COMPUTED_VALUE"""),349.0)</f>
        <v>349</v>
      </c>
    </row>
    <row r="6214">
      <c r="A6214" s="1" t="str">
        <f t="shared" si="1"/>
        <v>EN P1387 146</v>
      </c>
      <c r="C6214" s="1" t="str">
        <f t="shared" si="2"/>
        <v>PT P1387</v>
      </c>
      <c r="E6214" s="1" t="str">
        <f>IFERROR(__xludf.DUMMYFUNCTION("SPLIT(A:A,"" "",TRUE,TRUE)"),"EN")</f>
        <v>EN</v>
      </c>
      <c r="F6214" s="1" t="str">
        <f>IFERROR(__xludf.DUMMYFUNCTION("""COMPUTED_VALUE"""),"P1387")</f>
        <v>P1387</v>
      </c>
      <c r="G6214" s="1">
        <f>IFERROR(__xludf.DUMMYFUNCTION("""COMPUTED_VALUE"""),146.0)</f>
        <v>146</v>
      </c>
    </row>
    <row r="6215">
      <c r="A6215" s="1" t="str">
        <f t="shared" si="1"/>
        <v>EN P4889 71</v>
      </c>
      <c r="C6215" s="1" t="str">
        <f t="shared" si="2"/>
        <v>PT P4889</v>
      </c>
      <c r="E6215" s="1" t="str">
        <f>IFERROR(__xludf.DUMMYFUNCTION("SPLIT(A:A,"" "",TRUE,TRUE)"),"EN")</f>
        <v>EN</v>
      </c>
      <c r="F6215" s="1" t="str">
        <f>IFERROR(__xludf.DUMMYFUNCTION("""COMPUTED_VALUE"""),"P4889")</f>
        <v>P4889</v>
      </c>
      <c r="G6215" s="1">
        <f>IFERROR(__xludf.DUMMYFUNCTION("""COMPUTED_VALUE"""),71.0)</f>
        <v>71</v>
      </c>
    </row>
    <row r="6216">
      <c r="A6216" s="1" t="str">
        <f t="shared" si="1"/>
        <v>EN P657 311</v>
      </c>
      <c r="C6216" s="1" t="str">
        <f t="shared" si="2"/>
        <v>PT P657</v>
      </c>
      <c r="E6216" s="1" t="str">
        <f>IFERROR(__xludf.DUMMYFUNCTION("SPLIT(A:A,"" "",TRUE,TRUE)"),"EN")</f>
        <v>EN</v>
      </c>
      <c r="F6216" s="1" t="str">
        <f>IFERROR(__xludf.DUMMYFUNCTION("""COMPUTED_VALUE"""),"P657")</f>
        <v>P657</v>
      </c>
      <c r="G6216" s="1">
        <f>IFERROR(__xludf.DUMMYFUNCTION("""COMPUTED_VALUE"""),311.0)</f>
        <v>311</v>
      </c>
    </row>
    <row r="6217">
      <c r="A6217" s="1" t="str">
        <f t="shared" si="1"/>
        <v>EN P1085 400</v>
      </c>
      <c r="C6217" s="1" t="str">
        <f t="shared" si="2"/>
        <v>PT P1085</v>
      </c>
      <c r="E6217" s="1" t="str">
        <f>IFERROR(__xludf.DUMMYFUNCTION("SPLIT(A:A,"" "",TRUE,TRUE)"),"EN")</f>
        <v>EN</v>
      </c>
      <c r="F6217" s="1" t="str">
        <f>IFERROR(__xludf.DUMMYFUNCTION("""COMPUTED_VALUE"""),"P1085")</f>
        <v>P1085</v>
      </c>
      <c r="G6217" s="1">
        <f>IFERROR(__xludf.DUMMYFUNCTION("""COMPUTED_VALUE"""),400.0)</f>
        <v>400</v>
      </c>
    </row>
    <row r="6218">
      <c r="A6218" s="1" t="str">
        <f t="shared" si="1"/>
        <v>EN P4564 95</v>
      </c>
      <c r="C6218" s="1" t="str">
        <f t="shared" si="2"/>
        <v>PT P4564</v>
      </c>
      <c r="E6218" s="1" t="str">
        <f>IFERROR(__xludf.DUMMYFUNCTION("SPLIT(A:A,"" "",TRUE,TRUE)"),"EN")</f>
        <v>EN</v>
      </c>
      <c r="F6218" s="1" t="str">
        <f>IFERROR(__xludf.DUMMYFUNCTION("""COMPUTED_VALUE"""),"P4564")</f>
        <v>P4564</v>
      </c>
      <c r="G6218" s="1">
        <f>IFERROR(__xludf.DUMMYFUNCTION("""COMPUTED_VALUE"""),95.0)</f>
        <v>95</v>
      </c>
    </row>
    <row r="6219">
      <c r="A6219" s="1" t="str">
        <f t="shared" si="1"/>
        <v>EN P2598 300</v>
      </c>
      <c r="C6219" s="1" t="str">
        <f t="shared" si="2"/>
        <v>PT P2598</v>
      </c>
      <c r="E6219" s="1" t="str">
        <f>IFERROR(__xludf.DUMMYFUNCTION("SPLIT(A:A,"" "",TRUE,TRUE)"),"EN")</f>
        <v>EN</v>
      </c>
      <c r="F6219" s="1" t="str">
        <f>IFERROR(__xludf.DUMMYFUNCTION("""COMPUTED_VALUE"""),"P2598")</f>
        <v>P2598</v>
      </c>
      <c r="G6219" s="1">
        <f>IFERROR(__xludf.DUMMYFUNCTION("""COMPUTED_VALUE"""),300.0)</f>
        <v>300</v>
      </c>
    </row>
    <row r="6220">
      <c r="A6220" s="1" t="str">
        <f t="shared" si="1"/>
        <v>EN P3006 86</v>
      </c>
      <c r="C6220" s="1" t="str">
        <f t="shared" si="2"/>
        <v>PT P3006</v>
      </c>
      <c r="E6220" s="1" t="str">
        <f>IFERROR(__xludf.DUMMYFUNCTION("SPLIT(A:A,"" "",TRUE,TRUE)"),"EN")</f>
        <v>EN</v>
      </c>
      <c r="F6220" s="1" t="str">
        <f>IFERROR(__xludf.DUMMYFUNCTION("""COMPUTED_VALUE"""),"P3006")</f>
        <v>P3006</v>
      </c>
      <c r="G6220" s="1">
        <f>IFERROR(__xludf.DUMMYFUNCTION("""COMPUTED_VALUE"""),86.0)</f>
        <v>86</v>
      </c>
    </row>
    <row r="6221">
      <c r="A6221" s="1" t="str">
        <f t="shared" si="1"/>
        <v>EN P3031 251</v>
      </c>
      <c r="C6221" s="1" t="str">
        <f t="shared" si="2"/>
        <v>PT P3031</v>
      </c>
      <c r="E6221" s="1" t="str">
        <f>IFERROR(__xludf.DUMMYFUNCTION("SPLIT(A:A,"" "",TRUE,TRUE)"),"EN")</f>
        <v>EN</v>
      </c>
      <c r="F6221" s="1" t="str">
        <f>IFERROR(__xludf.DUMMYFUNCTION("""COMPUTED_VALUE"""),"P3031")</f>
        <v>P3031</v>
      </c>
      <c r="G6221" s="1">
        <f>IFERROR(__xludf.DUMMYFUNCTION("""COMPUTED_VALUE"""),251.0)</f>
        <v>251</v>
      </c>
    </row>
    <row r="6222">
      <c r="A6222" s="1" t="str">
        <f t="shared" si="1"/>
        <v>EN P5255 265</v>
      </c>
      <c r="C6222" s="1" t="str">
        <f t="shared" si="2"/>
        <v>PT P5255</v>
      </c>
      <c r="E6222" s="1" t="str">
        <f>IFERROR(__xludf.DUMMYFUNCTION("SPLIT(A:A,"" "",TRUE,TRUE)"),"EN")</f>
        <v>EN</v>
      </c>
      <c r="F6222" s="1" t="str">
        <f>IFERROR(__xludf.DUMMYFUNCTION("""COMPUTED_VALUE"""),"P5255")</f>
        <v>P5255</v>
      </c>
      <c r="G6222" s="1">
        <f>IFERROR(__xludf.DUMMYFUNCTION("""COMPUTED_VALUE"""),265.0)</f>
        <v>265</v>
      </c>
    </row>
    <row r="6223">
      <c r="A6223" s="1" t="str">
        <f t="shared" si="1"/>
        <v>EN P508 178</v>
      </c>
      <c r="C6223" s="1" t="str">
        <f t="shared" si="2"/>
        <v>PT P508</v>
      </c>
      <c r="E6223" s="1" t="str">
        <f>IFERROR(__xludf.DUMMYFUNCTION("SPLIT(A:A,"" "",TRUE,TRUE)"),"EN")</f>
        <v>EN</v>
      </c>
      <c r="F6223" s="1" t="str">
        <f>IFERROR(__xludf.DUMMYFUNCTION("""COMPUTED_VALUE"""),"P508")</f>
        <v>P508</v>
      </c>
      <c r="G6223" s="1">
        <f>IFERROR(__xludf.DUMMYFUNCTION("""COMPUTED_VALUE"""),178.0)</f>
        <v>178</v>
      </c>
    </row>
    <row r="6224">
      <c r="A6224" s="1" t="str">
        <f t="shared" si="1"/>
        <v>EN P170 271</v>
      </c>
      <c r="C6224" s="1" t="str">
        <f t="shared" si="2"/>
        <v>PT P170</v>
      </c>
      <c r="E6224" s="1" t="str">
        <f>IFERROR(__xludf.DUMMYFUNCTION("SPLIT(A:A,"" "",TRUE,TRUE)"),"EN")</f>
        <v>EN</v>
      </c>
      <c r="F6224" s="1" t="str">
        <f>IFERROR(__xludf.DUMMYFUNCTION("""COMPUTED_VALUE"""),"P170")</f>
        <v>P170</v>
      </c>
      <c r="G6224" s="1">
        <f>IFERROR(__xludf.DUMMYFUNCTION("""COMPUTED_VALUE"""),271.0)</f>
        <v>271</v>
      </c>
    </row>
    <row r="6225">
      <c r="A6225" s="1" t="str">
        <f t="shared" si="1"/>
        <v>EN P861 105</v>
      </c>
      <c r="C6225" s="1" t="str">
        <f t="shared" si="2"/>
        <v>PT P861</v>
      </c>
      <c r="E6225" s="1" t="str">
        <f>IFERROR(__xludf.DUMMYFUNCTION("SPLIT(A:A,"" "",TRUE,TRUE)"),"EN")</f>
        <v>EN</v>
      </c>
      <c r="F6225" s="1" t="str">
        <f>IFERROR(__xludf.DUMMYFUNCTION("""COMPUTED_VALUE"""),"P861")</f>
        <v>P861</v>
      </c>
      <c r="G6225" s="1">
        <f>IFERROR(__xludf.DUMMYFUNCTION("""COMPUTED_VALUE"""),105.0)</f>
        <v>105</v>
      </c>
    </row>
    <row r="6226">
      <c r="A6226" s="1" t="str">
        <f t="shared" si="1"/>
        <v>EN P4797 338</v>
      </c>
      <c r="C6226" s="1" t="str">
        <f t="shared" si="2"/>
        <v>PT P4797</v>
      </c>
      <c r="E6226" s="1" t="str">
        <f>IFERROR(__xludf.DUMMYFUNCTION("SPLIT(A:A,"" "",TRUE,TRUE)"),"EN")</f>
        <v>EN</v>
      </c>
      <c r="F6226" s="1" t="str">
        <f>IFERROR(__xludf.DUMMYFUNCTION("""COMPUTED_VALUE"""),"P4797")</f>
        <v>P4797</v>
      </c>
      <c r="G6226" s="1">
        <f>IFERROR(__xludf.DUMMYFUNCTION("""COMPUTED_VALUE"""),338.0)</f>
        <v>338</v>
      </c>
    </row>
    <row r="6227">
      <c r="A6227" s="1" t="str">
        <f t="shared" si="1"/>
        <v>EN P222 362</v>
      </c>
      <c r="C6227" s="1" t="str">
        <f t="shared" si="2"/>
        <v>PT P222</v>
      </c>
      <c r="E6227" s="1" t="str">
        <f>IFERROR(__xludf.DUMMYFUNCTION("SPLIT(A:A,"" "",TRUE,TRUE)"),"EN")</f>
        <v>EN</v>
      </c>
      <c r="F6227" s="1" t="str">
        <f>IFERROR(__xludf.DUMMYFUNCTION("""COMPUTED_VALUE"""),"P222")</f>
        <v>P222</v>
      </c>
      <c r="G6227" s="1">
        <f>IFERROR(__xludf.DUMMYFUNCTION("""COMPUTED_VALUE"""),362.0)</f>
        <v>362</v>
      </c>
    </row>
    <row r="6228">
      <c r="A6228" s="1" t="str">
        <f t="shared" si="1"/>
        <v>EN P2357 327</v>
      </c>
      <c r="C6228" s="1" t="str">
        <f t="shared" si="2"/>
        <v>PT P2357</v>
      </c>
      <c r="E6228" s="1" t="str">
        <f>IFERROR(__xludf.DUMMYFUNCTION("SPLIT(A:A,"" "",TRUE,TRUE)"),"EN")</f>
        <v>EN</v>
      </c>
      <c r="F6228" s="1" t="str">
        <f>IFERROR(__xludf.DUMMYFUNCTION("""COMPUTED_VALUE"""),"P2357")</f>
        <v>P2357</v>
      </c>
      <c r="G6228" s="1">
        <f>IFERROR(__xludf.DUMMYFUNCTION("""COMPUTED_VALUE"""),327.0)</f>
        <v>327</v>
      </c>
    </row>
    <row r="6229">
      <c r="A6229" s="1" t="str">
        <f t="shared" si="1"/>
        <v>EN P4989 207</v>
      </c>
      <c r="C6229" s="1" t="str">
        <f t="shared" si="2"/>
        <v>PT P4989</v>
      </c>
      <c r="E6229" s="1" t="str">
        <f>IFERROR(__xludf.DUMMYFUNCTION("SPLIT(A:A,"" "",TRUE,TRUE)"),"EN")</f>
        <v>EN</v>
      </c>
      <c r="F6229" s="1" t="str">
        <f>IFERROR(__xludf.DUMMYFUNCTION("""COMPUTED_VALUE"""),"P4989")</f>
        <v>P4989</v>
      </c>
      <c r="G6229" s="1">
        <f>IFERROR(__xludf.DUMMYFUNCTION("""COMPUTED_VALUE"""),207.0)</f>
        <v>207</v>
      </c>
    </row>
    <row r="6230">
      <c r="A6230" s="1" t="str">
        <f t="shared" si="1"/>
        <v>EN P986 14</v>
      </c>
      <c r="C6230" s="1" t="str">
        <f t="shared" si="2"/>
        <v>PT P986</v>
      </c>
      <c r="E6230" s="1" t="str">
        <f>IFERROR(__xludf.DUMMYFUNCTION("SPLIT(A:A,"" "",TRUE,TRUE)"),"EN")</f>
        <v>EN</v>
      </c>
      <c r="F6230" s="1" t="str">
        <f>IFERROR(__xludf.DUMMYFUNCTION("""COMPUTED_VALUE"""),"P986")</f>
        <v>P986</v>
      </c>
      <c r="G6230" s="1">
        <f>IFERROR(__xludf.DUMMYFUNCTION("""COMPUTED_VALUE"""),14.0)</f>
        <v>14</v>
      </c>
    </row>
    <row r="6231">
      <c r="A6231" s="1" t="str">
        <f t="shared" si="1"/>
        <v>EN P3064 110</v>
      </c>
      <c r="C6231" s="1" t="str">
        <f t="shared" si="2"/>
        <v>PT P3064</v>
      </c>
      <c r="E6231" s="1" t="str">
        <f>IFERROR(__xludf.DUMMYFUNCTION("SPLIT(A:A,"" "",TRUE,TRUE)"),"EN")</f>
        <v>EN</v>
      </c>
      <c r="F6231" s="1" t="str">
        <f>IFERROR(__xludf.DUMMYFUNCTION("""COMPUTED_VALUE"""),"P3064")</f>
        <v>P3064</v>
      </c>
      <c r="G6231" s="1">
        <f>IFERROR(__xludf.DUMMYFUNCTION("""COMPUTED_VALUE"""),110.0)</f>
        <v>110</v>
      </c>
    </row>
    <row r="6232">
      <c r="A6232" s="1" t="str">
        <f t="shared" si="1"/>
        <v>EN P3552 225</v>
      </c>
      <c r="C6232" s="1" t="str">
        <f t="shared" si="2"/>
        <v>PT P3552</v>
      </c>
      <c r="E6232" s="1" t="str">
        <f>IFERROR(__xludf.DUMMYFUNCTION("SPLIT(A:A,"" "",TRUE,TRUE)"),"EN")</f>
        <v>EN</v>
      </c>
      <c r="F6232" s="1" t="str">
        <f>IFERROR(__xludf.DUMMYFUNCTION("""COMPUTED_VALUE"""),"P3552")</f>
        <v>P3552</v>
      </c>
      <c r="G6232" s="1">
        <f>IFERROR(__xludf.DUMMYFUNCTION("""COMPUTED_VALUE"""),225.0)</f>
        <v>225</v>
      </c>
    </row>
    <row r="6233">
      <c r="A6233" s="1" t="str">
        <f t="shared" si="1"/>
        <v>EN P5822 224</v>
      </c>
      <c r="C6233" s="1" t="str">
        <f t="shared" si="2"/>
        <v>PT P5822</v>
      </c>
      <c r="E6233" s="1" t="str">
        <f>IFERROR(__xludf.DUMMYFUNCTION("SPLIT(A:A,"" "",TRUE,TRUE)"),"EN")</f>
        <v>EN</v>
      </c>
      <c r="F6233" s="1" t="str">
        <f>IFERROR(__xludf.DUMMYFUNCTION("""COMPUTED_VALUE"""),"P5822")</f>
        <v>P5822</v>
      </c>
      <c r="G6233" s="1">
        <f>IFERROR(__xludf.DUMMYFUNCTION("""COMPUTED_VALUE"""),224.0)</f>
        <v>224</v>
      </c>
    </row>
    <row r="6234">
      <c r="A6234" s="1" t="str">
        <f t="shared" si="1"/>
        <v>EN P4615 151</v>
      </c>
      <c r="C6234" s="1" t="str">
        <f t="shared" si="2"/>
        <v>PT P4615</v>
      </c>
      <c r="E6234" s="1" t="str">
        <f>IFERROR(__xludf.DUMMYFUNCTION("SPLIT(A:A,"" "",TRUE,TRUE)"),"EN")</f>
        <v>EN</v>
      </c>
      <c r="F6234" s="1" t="str">
        <f>IFERROR(__xludf.DUMMYFUNCTION("""COMPUTED_VALUE"""),"P4615")</f>
        <v>P4615</v>
      </c>
      <c r="G6234" s="1">
        <f>IFERROR(__xludf.DUMMYFUNCTION("""COMPUTED_VALUE"""),151.0)</f>
        <v>151</v>
      </c>
    </row>
    <row r="6235">
      <c r="A6235" s="1" t="str">
        <f t="shared" si="1"/>
        <v>EN P1610 16</v>
      </c>
      <c r="C6235" s="1" t="str">
        <f t="shared" si="2"/>
        <v>PT P1610</v>
      </c>
      <c r="E6235" s="1" t="str">
        <f>IFERROR(__xludf.DUMMYFUNCTION("SPLIT(A:A,"" "",TRUE,TRUE)"),"EN")</f>
        <v>EN</v>
      </c>
      <c r="F6235" s="1" t="str">
        <f>IFERROR(__xludf.DUMMYFUNCTION("""COMPUTED_VALUE"""),"P1610")</f>
        <v>P1610</v>
      </c>
      <c r="G6235" s="1">
        <f>IFERROR(__xludf.DUMMYFUNCTION("""COMPUTED_VALUE"""),16.0)</f>
        <v>16</v>
      </c>
    </row>
    <row r="6236">
      <c r="A6236" s="1" t="str">
        <f t="shared" si="1"/>
        <v>EN P4922 247</v>
      </c>
      <c r="C6236" s="1" t="str">
        <f t="shared" si="2"/>
        <v>PT P4922</v>
      </c>
      <c r="E6236" s="1" t="str">
        <f>IFERROR(__xludf.DUMMYFUNCTION("SPLIT(A:A,"" "",TRUE,TRUE)"),"EN")</f>
        <v>EN</v>
      </c>
      <c r="F6236" s="1" t="str">
        <f>IFERROR(__xludf.DUMMYFUNCTION("""COMPUTED_VALUE"""),"P4922")</f>
        <v>P4922</v>
      </c>
      <c r="G6236" s="1">
        <f>IFERROR(__xludf.DUMMYFUNCTION("""COMPUTED_VALUE"""),247.0)</f>
        <v>247</v>
      </c>
    </row>
    <row r="6237">
      <c r="A6237" s="1" t="str">
        <f t="shared" si="1"/>
        <v>EN P2496 73</v>
      </c>
      <c r="C6237" s="1" t="str">
        <f t="shared" si="2"/>
        <v>PT P2496</v>
      </c>
      <c r="E6237" s="1" t="str">
        <f>IFERROR(__xludf.DUMMYFUNCTION("SPLIT(A:A,"" "",TRUE,TRUE)"),"EN")</f>
        <v>EN</v>
      </c>
      <c r="F6237" s="1" t="str">
        <f>IFERROR(__xludf.DUMMYFUNCTION("""COMPUTED_VALUE"""),"P2496")</f>
        <v>P2496</v>
      </c>
      <c r="G6237" s="1">
        <f>IFERROR(__xludf.DUMMYFUNCTION("""COMPUTED_VALUE"""),73.0)</f>
        <v>73</v>
      </c>
    </row>
    <row r="6238">
      <c r="A6238" s="1" t="str">
        <f t="shared" si="1"/>
        <v>EN P2959 286</v>
      </c>
      <c r="C6238" s="1" t="str">
        <f t="shared" si="2"/>
        <v>PT P2959</v>
      </c>
      <c r="E6238" s="1" t="str">
        <f>IFERROR(__xludf.DUMMYFUNCTION("SPLIT(A:A,"" "",TRUE,TRUE)"),"EN")</f>
        <v>EN</v>
      </c>
      <c r="F6238" s="1" t="str">
        <f>IFERROR(__xludf.DUMMYFUNCTION("""COMPUTED_VALUE"""),"P2959")</f>
        <v>P2959</v>
      </c>
      <c r="G6238" s="1">
        <f>IFERROR(__xludf.DUMMYFUNCTION("""COMPUTED_VALUE"""),286.0)</f>
        <v>286</v>
      </c>
    </row>
    <row r="6239">
      <c r="A6239" s="1" t="str">
        <f t="shared" si="1"/>
        <v>EN P684 10</v>
      </c>
      <c r="C6239" s="1" t="str">
        <f t="shared" si="2"/>
        <v>PT P684</v>
      </c>
      <c r="E6239" s="1" t="str">
        <f>IFERROR(__xludf.DUMMYFUNCTION("SPLIT(A:A,"" "",TRUE,TRUE)"),"EN")</f>
        <v>EN</v>
      </c>
      <c r="F6239" s="1" t="str">
        <f>IFERROR(__xludf.DUMMYFUNCTION("""COMPUTED_VALUE"""),"P684")</f>
        <v>P684</v>
      </c>
      <c r="G6239" s="1">
        <f>IFERROR(__xludf.DUMMYFUNCTION("""COMPUTED_VALUE"""),10.0)</f>
        <v>10</v>
      </c>
    </row>
    <row r="6240">
      <c r="A6240" s="1" t="str">
        <f t="shared" si="1"/>
        <v>EN P4775 204</v>
      </c>
      <c r="C6240" s="1" t="str">
        <f t="shared" si="2"/>
        <v>PT P4775</v>
      </c>
      <c r="E6240" s="1" t="str">
        <f>IFERROR(__xludf.DUMMYFUNCTION("SPLIT(A:A,"" "",TRUE,TRUE)"),"EN")</f>
        <v>EN</v>
      </c>
      <c r="F6240" s="1" t="str">
        <f>IFERROR(__xludf.DUMMYFUNCTION("""COMPUTED_VALUE"""),"P4775")</f>
        <v>P4775</v>
      </c>
      <c r="G6240" s="1">
        <f>IFERROR(__xludf.DUMMYFUNCTION("""COMPUTED_VALUE"""),204.0)</f>
        <v>204</v>
      </c>
    </row>
    <row r="6241">
      <c r="A6241" s="1" t="str">
        <f t="shared" si="1"/>
        <v>EN P1360 69</v>
      </c>
      <c r="C6241" s="1" t="str">
        <f t="shared" si="2"/>
        <v>PT P1360</v>
      </c>
      <c r="E6241" s="1" t="str">
        <f>IFERROR(__xludf.DUMMYFUNCTION("SPLIT(A:A,"" "",TRUE,TRUE)"),"EN")</f>
        <v>EN</v>
      </c>
      <c r="F6241" s="1" t="str">
        <f>IFERROR(__xludf.DUMMYFUNCTION("""COMPUTED_VALUE"""),"P1360")</f>
        <v>P1360</v>
      </c>
      <c r="G6241" s="1">
        <f>IFERROR(__xludf.DUMMYFUNCTION("""COMPUTED_VALUE"""),69.0)</f>
        <v>69</v>
      </c>
    </row>
    <row r="6242">
      <c r="A6242" s="1" t="str">
        <f t="shared" si="1"/>
        <v>EN P5791 25</v>
      </c>
      <c r="C6242" s="1" t="str">
        <f t="shared" si="2"/>
        <v>PT P5791</v>
      </c>
      <c r="E6242" s="1" t="str">
        <f>IFERROR(__xludf.DUMMYFUNCTION("SPLIT(A:A,"" "",TRUE,TRUE)"),"EN")</f>
        <v>EN</v>
      </c>
      <c r="F6242" s="1" t="str">
        <f>IFERROR(__xludf.DUMMYFUNCTION("""COMPUTED_VALUE"""),"P5791")</f>
        <v>P5791</v>
      </c>
      <c r="G6242" s="1">
        <f>IFERROR(__xludf.DUMMYFUNCTION("""COMPUTED_VALUE"""),25.0)</f>
        <v>25</v>
      </c>
    </row>
    <row r="6243">
      <c r="A6243" s="1" t="str">
        <f t="shared" si="1"/>
        <v>EN P2749 127</v>
      </c>
      <c r="C6243" s="1" t="str">
        <f t="shared" si="2"/>
        <v>PT P2749</v>
      </c>
      <c r="E6243" s="1" t="str">
        <f>IFERROR(__xludf.DUMMYFUNCTION("SPLIT(A:A,"" "",TRUE,TRUE)"),"EN")</f>
        <v>EN</v>
      </c>
      <c r="F6243" s="1" t="str">
        <f>IFERROR(__xludf.DUMMYFUNCTION("""COMPUTED_VALUE"""),"P2749")</f>
        <v>P2749</v>
      </c>
      <c r="G6243" s="1">
        <f>IFERROR(__xludf.DUMMYFUNCTION("""COMPUTED_VALUE"""),127.0)</f>
        <v>127</v>
      </c>
    </row>
    <row r="6244">
      <c r="A6244" s="1" t="str">
        <f t="shared" si="1"/>
        <v>EN P1402 382</v>
      </c>
      <c r="C6244" s="1" t="str">
        <f t="shared" si="2"/>
        <v>PT P1402</v>
      </c>
      <c r="E6244" s="1" t="str">
        <f>IFERROR(__xludf.DUMMYFUNCTION("SPLIT(A:A,"" "",TRUE,TRUE)"),"EN")</f>
        <v>EN</v>
      </c>
      <c r="F6244" s="1" t="str">
        <f>IFERROR(__xludf.DUMMYFUNCTION("""COMPUTED_VALUE"""),"P1402")</f>
        <v>P1402</v>
      </c>
      <c r="G6244" s="1">
        <f>IFERROR(__xludf.DUMMYFUNCTION("""COMPUTED_VALUE"""),382.0)</f>
        <v>382</v>
      </c>
    </row>
    <row r="6245">
      <c r="A6245" s="1" t="str">
        <f t="shared" si="1"/>
        <v>EN P3906 321</v>
      </c>
      <c r="C6245" s="1" t="str">
        <f t="shared" si="2"/>
        <v>PT P3906</v>
      </c>
      <c r="E6245" s="1" t="str">
        <f>IFERROR(__xludf.DUMMYFUNCTION("SPLIT(A:A,"" "",TRUE,TRUE)"),"EN")</f>
        <v>EN</v>
      </c>
      <c r="F6245" s="1" t="str">
        <f>IFERROR(__xludf.DUMMYFUNCTION("""COMPUTED_VALUE"""),"P3906")</f>
        <v>P3906</v>
      </c>
      <c r="G6245" s="1">
        <f>IFERROR(__xludf.DUMMYFUNCTION("""COMPUTED_VALUE"""),321.0)</f>
        <v>321</v>
      </c>
    </row>
    <row r="6246">
      <c r="A6246" s="1" t="str">
        <f t="shared" si="1"/>
        <v>EN P5009 261</v>
      </c>
      <c r="C6246" s="1" t="str">
        <f t="shared" si="2"/>
        <v>PT P5009</v>
      </c>
      <c r="E6246" s="1" t="str">
        <f>IFERROR(__xludf.DUMMYFUNCTION("SPLIT(A:A,"" "",TRUE,TRUE)"),"EN")</f>
        <v>EN</v>
      </c>
      <c r="F6246" s="1" t="str">
        <f>IFERROR(__xludf.DUMMYFUNCTION("""COMPUTED_VALUE"""),"P5009")</f>
        <v>P5009</v>
      </c>
      <c r="G6246" s="1">
        <f>IFERROR(__xludf.DUMMYFUNCTION("""COMPUTED_VALUE"""),261.0)</f>
        <v>261</v>
      </c>
    </row>
    <row r="6247">
      <c r="A6247" s="1" t="str">
        <f t="shared" si="1"/>
        <v>EN P2180 49</v>
      </c>
      <c r="C6247" s="1" t="str">
        <f t="shared" si="2"/>
        <v>PT P2180</v>
      </c>
      <c r="E6247" s="1" t="str">
        <f>IFERROR(__xludf.DUMMYFUNCTION("SPLIT(A:A,"" "",TRUE,TRUE)"),"EN")</f>
        <v>EN</v>
      </c>
      <c r="F6247" s="1" t="str">
        <f>IFERROR(__xludf.DUMMYFUNCTION("""COMPUTED_VALUE"""),"P2180")</f>
        <v>P2180</v>
      </c>
      <c r="G6247" s="1">
        <f>IFERROR(__xludf.DUMMYFUNCTION("""COMPUTED_VALUE"""),49.0)</f>
        <v>49</v>
      </c>
    </row>
    <row r="6248">
      <c r="A6248" s="1" t="str">
        <f t="shared" si="1"/>
        <v>EN P2638 253</v>
      </c>
      <c r="C6248" s="1" t="str">
        <f t="shared" si="2"/>
        <v>PT P2638</v>
      </c>
      <c r="E6248" s="1" t="str">
        <f>IFERROR(__xludf.DUMMYFUNCTION("SPLIT(A:A,"" "",TRUE,TRUE)"),"EN")</f>
        <v>EN</v>
      </c>
      <c r="F6248" s="1" t="str">
        <f>IFERROR(__xludf.DUMMYFUNCTION("""COMPUTED_VALUE"""),"P2638")</f>
        <v>P2638</v>
      </c>
      <c r="G6248" s="1">
        <f>IFERROR(__xludf.DUMMYFUNCTION("""COMPUTED_VALUE"""),253.0)</f>
        <v>253</v>
      </c>
    </row>
    <row r="6249">
      <c r="A6249" s="1" t="str">
        <f t="shared" si="1"/>
        <v>EN P5364 240</v>
      </c>
      <c r="C6249" s="1" t="str">
        <f t="shared" si="2"/>
        <v>PT P5364</v>
      </c>
      <c r="E6249" s="1" t="str">
        <f>IFERROR(__xludf.DUMMYFUNCTION("SPLIT(A:A,"" "",TRUE,TRUE)"),"EN")</f>
        <v>EN</v>
      </c>
      <c r="F6249" s="1" t="str">
        <f>IFERROR(__xludf.DUMMYFUNCTION("""COMPUTED_VALUE"""),"P5364")</f>
        <v>P5364</v>
      </c>
      <c r="G6249" s="1">
        <f>IFERROR(__xludf.DUMMYFUNCTION("""COMPUTED_VALUE"""),240.0)</f>
        <v>240</v>
      </c>
    </row>
    <row r="6250">
      <c r="A6250" s="1" t="str">
        <f t="shared" si="1"/>
        <v>EN P4468 307</v>
      </c>
      <c r="C6250" s="1" t="str">
        <f t="shared" si="2"/>
        <v>PT P4468</v>
      </c>
      <c r="E6250" s="1" t="str">
        <f>IFERROR(__xludf.DUMMYFUNCTION("SPLIT(A:A,"" "",TRUE,TRUE)"),"EN")</f>
        <v>EN</v>
      </c>
      <c r="F6250" s="1" t="str">
        <f>IFERROR(__xludf.DUMMYFUNCTION("""COMPUTED_VALUE"""),"P4468")</f>
        <v>P4468</v>
      </c>
      <c r="G6250" s="1">
        <f>IFERROR(__xludf.DUMMYFUNCTION("""COMPUTED_VALUE"""),307.0)</f>
        <v>307</v>
      </c>
    </row>
    <row r="6251">
      <c r="A6251" s="1" t="str">
        <f t="shared" si="1"/>
        <v>EN P4366 320</v>
      </c>
      <c r="C6251" s="1" t="str">
        <f t="shared" si="2"/>
        <v>PT P4366</v>
      </c>
      <c r="E6251" s="1" t="str">
        <f>IFERROR(__xludf.DUMMYFUNCTION("SPLIT(A:A,"" "",TRUE,TRUE)"),"EN")</f>
        <v>EN</v>
      </c>
      <c r="F6251" s="1" t="str">
        <f>IFERROR(__xludf.DUMMYFUNCTION("""COMPUTED_VALUE"""),"P4366")</f>
        <v>P4366</v>
      </c>
      <c r="G6251" s="1">
        <f>IFERROR(__xludf.DUMMYFUNCTION("""COMPUTED_VALUE"""),320.0)</f>
        <v>320</v>
      </c>
    </row>
    <row r="6252">
      <c r="A6252" s="1" t="str">
        <f t="shared" si="1"/>
        <v>EN P1490 281</v>
      </c>
      <c r="C6252" s="1" t="str">
        <f t="shared" si="2"/>
        <v>PT P1490</v>
      </c>
      <c r="E6252" s="1" t="str">
        <f>IFERROR(__xludf.DUMMYFUNCTION("SPLIT(A:A,"" "",TRUE,TRUE)"),"EN")</f>
        <v>EN</v>
      </c>
      <c r="F6252" s="1" t="str">
        <f>IFERROR(__xludf.DUMMYFUNCTION("""COMPUTED_VALUE"""),"P1490")</f>
        <v>P1490</v>
      </c>
      <c r="G6252" s="1">
        <f>IFERROR(__xludf.DUMMYFUNCTION("""COMPUTED_VALUE"""),281.0)</f>
        <v>281</v>
      </c>
    </row>
    <row r="6253">
      <c r="A6253" s="1" t="str">
        <f t="shared" si="1"/>
        <v>EN P2678 312</v>
      </c>
      <c r="C6253" s="1" t="str">
        <f t="shared" si="2"/>
        <v>PT P2678</v>
      </c>
      <c r="E6253" s="1" t="str">
        <f>IFERROR(__xludf.DUMMYFUNCTION("SPLIT(A:A,"" "",TRUE,TRUE)"),"EN")</f>
        <v>EN</v>
      </c>
      <c r="F6253" s="1" t="str">
        <f>IFERROR(__xludf.DUMMYFUNCTION("""COMPUTED_VALUE"""),"P2678")</f>
        <v>P2678</v>
      </c>
      <c r="G6253" s="1">
        <f>IFERROR(__xludf.DUMMYFUNCTION("""COMPUTED_VALUE"""),312.0)</f>
        <v>312</v>
      </c>
    </row>
    <row r="6254">
      <c r="A6254" s="1" t="str">
        <f t="shared" si="1"/>
        <v>EN P2099 324</v>
      </c>
      <c r="C6254" s="1" t="str">
        <f t="shared" si="2"/>
        <v>PT P2099</v>
      </c>
      <c r="E6254" s="1" t="str">
        <f>IFERROR(__xludf.DUMMYFUNCTION("SPLIT(A:A,"" "",TRUE,TRUE)"),"EN")</f>
        <v>EN</v>
      </c>
      <c r="F6254" s="1" t="str">
        <f>IFERROR(__xludf.DUMMYFUNCTION("""COMPUTED_VALUE"""),"P2099")</f>
        <v>P2099</v>
      </c>
      <c r="G6254" s="1">
        <f>IFERROR(__xludf.DUMMYFUNCTION("""COMPUTED_VALUE"""),324.0)</f>
        <v>324</v>
      </c>
    </row>
    <row r="6255">
      <c r="A6255" s="1" t="str">
        <f t="shared" si="1"/>
        <v>EN P3105 234</v>
      </c>
      <c r="C6255" s="1" t="str">
        <f t="shared" si="2"/>
        <v>PT P3105</v>
      </c>
      <c r="E6255" s="1" t="str">
        <f>IFERROR(__xludf.DUMMYFUNCTION("SPLIT(A:A,"" "",TRUE,TRUE)"),"EN")</f>
        <v>EN</v>
      </c>
      <c r="F6255" s="1" t="str">
        <f>IFERROR(__xludf.DUMMYFUNCTION("""COMPUTED_VALUE"""),"P3105")</f>
        <v>P3105</v>
      </c>
      <c r="G6255" s="1">
        <f>IFERROR(__xludf.DUMMYFUNCTION("""COMPUTED_VALUE"""),234.0)</f>
        <v>234</v>
      </c>
    </row>
    <row r="6256">
      <c r="A6256" s="1" t="str">
        <f t="shared" si="1"/>
        <v>EN P4639 235</v>
      </c>
      <c r="C6256" s="1" t="str">
        <f t="shared" si="2"/>
        <v>PT P4639</v>
      </c>
      <c r="E6256" s="1" t="str">
        <f>IFERROR(__xludf.DUMMYFUNCTION("SPLIT(A:A,"" "",TRUE,TRUE)"),"EN")</f>
        <v>EN</v>
      </c>
      <c r="F6256" s="1" t="str">
        <f>IFERROR(__xludf.DUMMYFUNCTION("""COMPUTED_VALUE"""),"P4639")</f>
        <v>P4639</v>
      </c>
      <c r="G6256" s="1">
        <f>IFERROR(__xludf.DUMMYFUNCTION("""COMPUTED_VALUE"""),235.0)</f>
        <v>235</v>
      </c>
    </row>
    <row r="6257">
      <c r="A6257" s="1" t="str">
        <f t="shared" si="1"/>
        <v>EN P60 383</v>
      </c>
      <c r="C6257" s="1" t="str">
        <f t="shared" si="2"/>
        <v>PT P60</v>
      </c>
      <c r="E6257" s="1" t="str">
        <f>IFERROR(__xludf.DUMMYFUNCTION("SPLIT(A:A,"" "",TRUE,TRUE)"),"EN")</f>
        <v>EN</v>
      </c>
      <c r="F6257" s="1" t="str">
        <f>IFERROR(__xludf.DUMMYFUNCTION("""COMPUTED_VALUE"""),"P60")</f>
        <v>P60</v>
      </c>
      <c r="G6257" s="1">
        <f>IFERROR(__xludf.DUMMYFUNCTION("""COMPUTED_VALUE"""),383.0)</f>
        <v>383</v>
      </c>
    </row>
    <row r="6258">
      <c r="A6258" s="1" t="str">
        <f t="shared" si="1"/>
        <v>EN P5903 111</v>
      </c>
      <c r="C6258" s="1" t="str">
        <f t="shared" si="2"/>
        <v>PT P5903</v>
      </c>
      <c r="E6258" s="1" t="str">
        <f>IFERROR(__xludf.DUMMYFUNCTION("SPLIT(A:A,"" "",TRUE,TRUE)"),"EN")</f>
        <v>EN</v>
      </c>
      <c r="F6258" s="1" t="str">
        <f>IFERROR(__xludf.DUMMYFUNCTION("""COMPUTED_VALUE"""),"P5903")</f>
        <v>P5903</v>
      </c>
      <c r="G6258" s="1">
        <f>IFERROR(__xludf.DUMMYFUNCTION("""COMPUTED_VALUE"""),111.0)</f>
        <v>111</v>
      </c>
    </row>
    <row r="6259">
      <c r="A6259" s="1" t="str">
        <f t="shared" si="1"/>
        <v>EN P1254 303</v>
      </c>
      <c r="C6259" s="1" t="str">
        <f t="shared" si="2"/>
        <v>PT P1254</v>
      </c>
      <c r="E6259" s="1" t="str">
        <f>IFERROR(__xludf.DUMMYFUNCTION("SPLIT(A:A,"" "",TRUE,TRUE)"),"EN")</f>
        <v>EN</v>
      </c>
      <c r="F6259" s="1" t="str">
        <f>IFERROR(__xludf.DUMMYFUNCTION("""COMPUTED_VALUE"""),"P1254")</f>
        <v>P1254</v>
      </c>
      <c r="G6259" s="1">
        <f>IFERROR(__xludf.DUMMYFUNCTION("""COMPUTED_VALUE"""),303.0)</f>
        <v>303</v>
      </c>
    </row>
    <row r="6260">
      <c r="A6260" s="1" t="str">
        <f t="shared" si="1"/>
        <v>EN P4194 350</v>
      </c>
      <c r="C6260" s="1" t="str">
        <f t="shared" si="2"/>
        <v>PT P4194</v>
      </c>
      <c r="E6260" s="1" t="str">
        <f>IFERROR(__xludf.DUMMYFUNCTION("SPLIT(A:A,"" "",TRUE,TRUE)"),"EN")</f>
        <v>EN</v>
      </c>
      <c r="F6260" s="1" t="str">
        <f>IFERROR(__xludf.DUMMYFUNCTION("""COMPUTED_VALUE"""),"P4194")</f>
        <v>P4194</v>
      </c>
      <c r="G6260" s="1">
        <f>IFERROR(__xludf.DUMMYFUNCTION("""COMPUTED_VALUE"""),350.0)</f>
        <v>350</v>
      </c>
    </row>
    <row r="6261">
      <c r="A6261" s="1" t="str">
        <f t="shared" si="1"/>
        <v>EN P1854 5</v>
      </c>
      <c r="C6261" s="1" t="str">
        <f t="shared" si="2"/>
        <v>PT P1854</v>
      </c>
      <c r="E6261" s="1" t="str">
        <f>IFERROR(__xludf.DUMMYFUNCTION("SPLIT(A:A,"" "",TRUE,TRUE)"),"EN")</f>
        <v>EN</v>
      </c>
      <c r="F6261" s="1" t="str">
        <f>IFERROR(__xludf.DUMMYFUNCTION("""COMPUTED_VALUE"""),"P1854")</f>
        <v>P1854</v>
      </c>
      <c r="G6261" s="1">
        <f>IFERROR(__xludf.DUMMYFUNCTION("""COMPUTED_VALUE"""),5.0)</f>
        <v>5</v>
      </c>
    </row>
    <row r="6262">
      <c r="A6262" s="1" t="str">
        <f t="shared" si="1"/>
        <v>EN P4898 239</v>
      </c>
      <c r="C6262" s="1" t="str">
        <f t="shared" si="2"/>
        <v>PT P4898</v>
      </c>
      <c r="E6262" s="1" t="str">
        <f>IFERROR(__xludf.DUMMYFUNCTION("SPLIT(A:A,"" "",TRUE,TRUE)"),"EN")</f>
        <v>EN</v>
      </c>
      <c r="F6262" s="1" t="str">
        <f>IFERROR(__xludf.DUMMYFUNCTION("""COMPUTED_VALUE"""),"P4898")</f>
        <v>P4898</v>
      </c>
      <c r="G6262" s="1">
        <f>IFERROR(__xludf.DUMMYFUNCTION("""COMPUTED_VALUE"""),239.0)</f>
        <v>239</v>
      </c>
    </row>
    <row r="6263">
      <c r="A6263" s="1" t="str">
        <f t="shared" si="1"/>
        <v>EN P5092 101</v>
      </c>
      <c r="C6263" s="1" t="str">
        <f t="shared" si="2"/>
        <v>PT P5092</v>
      </c>
      <c r="E6263" s="1" t="str">
        <f>IFERROR(__xludf.DUMMYFUNCTION("SPLIT(A:A,"" "",TRUE,TRUE)"),"EN")</f>
        <v>EN</v>
      </c>
      <c r="F6263" s="1" t="str">
        <f>IFERROR(__xludf.DUMMYFUNCTION("""COMPUTED_VALUE"""),"P5092")</f>
        <v>P5092</v>
      </c>
      <c r="G6263" s="1">
        <f>IFERROR(__xludf.DUMMYFUNCTION("""COMPUTED_VALUE"""),101.0)</f>
        <v>101</v>
      </c>
    </row>
    <row r="6264">
      <c r="A6264" s="1" t="str">
        <f t="shared" si="1"/>
        <v>EN P490 157</v>
      </c>
      <c r="C6264" s="1" t="str">
        <f t="shared" si="2"/>
        <v>PT P490</v>
      </c>
      <c r="E6264" s="1" t="str">
        <f>IFERROR(__xludf.DUMMYFUNCTION("SPLIT(A:A,"" "",TRUE,TRUE)"),"EN")</f>
        <v>EN</v>
      </c>
      <c r="F6264" s="1" t="str">
        <f>IFERROR(__xludf.DUMMYFUNCTION("""COMPUTED_VALUE"""),"P490")</f>
        <v>P490</v>
      </c>
      <c r="G6264" s="1">
        <f>IFERROR(__xludf.DUMMYFUNCTION("""COMPUTED_VALUE"""),157.0)</f>
        <v>157</v>
      </c>
    </row>
    <row r="6265">
      <c r="A6265" s="1" t="str">
        <f t="shared" si="1"/>
        <v>EN P1889 100</v>
      </c>
      <c r="C6265" s="1" t="str">
        <f t="shared" si="2"/>
        <v>PT P1889</v>
      </c>
      <c r="E6265" s="1" t="str">
        <f>IFERROR(__xludf.DUMMYFUNCTION("SPLIT(A:A,"" "",TRUE,TRUE)"),"EN")</f>
        <v>EN</v>
      </c>
      <c r="F6265" s="1" t="str">
        <f>IFERROR(__xludf.DUMMYFUNCTION("""COMPUTED_VALUE"""),"P1889")</f>
        <v>P1889</v>
      </c>
      <c r="G6265" s="1">
        <f>IFERROR(__xludf.DUMMYFUNCTION("""COMPUTED_VALUE"""),100.0)</f>
        <v>100</v>
      </c>
    </row>
    <row r="6266">
      <c r="A6266" s="1" t="str">
        <f t="shared" si="1"/>
        <v>EN P3621 6</v>
      </c>
      <c r="C6266" s="1" t="str">
        <f t="shared" si="2"/>
        <v>PT P3621</v>
      </c>
      <c r="E6266" s="1" t="str">
        <f>IFERROR(__xludf.DUMMYFUNCTION("SPLIT(A:A,"" "",TRUE,TRUE)"),"EN")</f>
        <v>EN</v>
      </c>
      <c r="F6266" s="1" t="str">
        <f>IFERROR(__xludf.DUMMYFUNCTION("""COMPUTED_VALUE"""),"P3621")</f>
        <v>P3621</v>
      </c>
      <c r="G6266" s="1">
        <f>IFERROR(__xludf.DUMMYFUNCTION("""COMPUTED_VALUE"""),6.0)</f>
        <v>6</v>
      </c>
    </row>
    <row r="6267">
      <c r="A6267" s="1" t="str">
        <f t="shared" si="1"/>
        <v>EN P2365 389</v>
      </c>
      <c r="C6267" s="1" t="str">
        <f t="shared" si="2"/>
        <v>PT P2365</v>
      </c>
      <c r="E6267" s="1" t="str">
        <f>IFERROR(__xludf.DUMMYFUNCTION("SPLIT(A:A,"" "",TRUE,TRUE)"),"EN")</f>
        <v>EN</v>
      </c>
      <c r="F6267" s="1" t="str">
        <f>IFERROR(__xludf.DUMMYFUNCTION("""COMPUTED_VALUE"""),"P2365")</f>
        <v>P2365</v>
      </c>
      <c r="G6267" s="1">
        <f>IFERROR(__xludf.DUMMYFUNCTION("""COMPUTED_VALUE"""),389.0)</f>
        <v>389</v>
      </c>
    </row>
    <row r="6268">
      <c r="A6268" s="1" t="str">
        <f t="shared" si="1"/>
        <v>EN P5301 305</v>
      </c>
      <c r="C6268" s="1" t="str">
        <f t="shared" si="2"/>
        <v>PT P5301</v>
      </c>
      <c r="E6268" s="1" t="str">
        <f>IFERROR(__xludf.DUMMYFUNCTION("SPLIT(A:A,"" "",TRUE,TRUE)"),"EN")</f>
        <v>EN</v>
      </c>
      <c r="F6268" s="1" t="str">
        <f>IFERROR(__xludf.DUMMYFUNCTION("""COMPUTED_VALUE"""),"P5301")</f>
        <v>P5301</v>
      </c>
      <c r="G6268" s="1">
        <f>IFERROR(__xludf.DUMMYFUNCTION("""COMPUTED_VALUE"""),305.0)</f>
        <v>305</v>
      </c>
    </row>
    <row r="6269">
      <c r="A6269" s="1" t="str">
        <f t="shared" si="1"/>
        <v>EN P4073 98</v>
      </c>
      <c r="C6269" s="1" t="str">
        <f t="shared" si="2"/>
        <v>PT P4073</v>
      </c>
      <c r="E6269" s="1" t="str">
        <f>IFERROR(__xludf.DUMMYFUNCTION("SPLIT(A:A,"" "",TRUE,TRUE)"),"EN")</f>
        <v>EN</v>
      </c>
      <c r="F6269" s="1" t="str">
        <f>IFERROR(__xludf.DUMMYFUNCTION("""COMPUTED_VALUE"""),"P4073")</f>
        <v>P4073</v>
      </c>
      <c r="G6269" s="1">
        <f>IFERROR(__xludf.DUMMYFUNCTION("""COMPUTED_VALUE"""),98.0)</f>
        <v>98</v>
      </c>
    </row>
    <row r="6270">
      <c r="A6270" s="1" t="str">
        <f t="shared" si="1"/>
        <v>EN P2252 388</v>
      </c>
      <c r="C6270" s="1" t="str">
        <f t="shared" si="2"/>
        <v>PT P2252</v>
      </c>
      <c r="E6270" s="1" t="str">
        <f>IFERROR(__xludf.DUMMYFUNCTION("SPLIT(A:A,"" "",TRUE,TRUE)"),"EN")</f>
        <v>EN</v>
      </c>
      <c r="F6270" s="1" t="str">
        <f>IFERROR(__xludf.DUMMYFUNCTION("""COMPUTED_VALUE"""),"P2252")</f>
        <v>P2252</v>
      </c>
      <c r="G6270" s="1">
        <f>IFERROR(__xludf.DUMMYFUNCTION("""COMPUTED_VALUE"""),388.0)</f>
        <v>388</v>
      </c>
    </row>
    <row r="6271">
      <c r="A6271" s="1" t="str">
        <f t="shared" si="1"/>
        <v>EN P1460 114</v>
      </c>
      <c r="C6271" s="1" t="str">
        <f t="shared" si="2"/>
        <v>PT P1460</v>
      </c>
      <c r="E6271" s="1" t="str">
        <f>IFERROR(__xludf.DUMMYFUNCTION("SPLIT(A:A,"" "",TRUE,TRUE)"),"EN")</f>
        <v>EN</v>
      </c>
      <c r="F6271" s="1" t="str">
        <f>IFERROR(__xludf.DUMMYFUNCTION("""COMPUTED_VALUE"""),"P1460")</f>
        <v>P1460</v>
      </c>
      <c r="G6271" s="1">
        <f>IFERROR(__xludf.DUMMYFUNCTION("""COMPUTED_VALUE"""),114.0)</f>
        <v>114</v>
      </c>
    </row>
    <row r="6272">
      <c r="A6272" s="1" t="str">
        <f t="shared" si="1"/>
        <v>EN P4283 9</v>
      </c>
      <c r="C6272" s="1" t="str">
        <f t="shared" si="2"/>
        <v>PT P4283</v>
      </c>
      <c r="E6272" s="1" t="str">
        <f>IFERROR(__xludf.DUMMYFUNCTION("SPLIT(A:A,"" "",TRUE,TRUE)"),"EN")</f>
        <v>EN</v>
      </c>
      <c r="F6272" s="1" t="str">
        <f>IFERROR(__xludf.DUMMYFUNCTION("""COMPUTED_VALUE"""),"P4283")</f>
        <v>P4283</v>
      </c>
      <c r="G6272" s="1">
        <f>IFERROR(__xludf.DUMMYFUNCTION("""COMPUTED_VALUE"""),9.0)</f>
        <v>9</v>
      </c>
    </row>
    <row r="6273">
      <c r="A6273" s="1" t="str">
        <f t="shared" si="1"/>
        <v>EN P2399 384</v>
      </c>
      <c r="C6273" s="1" t="str">
        <f t="shared" si="2"/>
        <v>PT P2399</v>
      </c>
      <c r="E6273" s="1" t="str">
        <f>IFERROR(__xludf.DUMMYFUNCTION("SPLIT(A:A,"" "",TRUE,TRUE)"),"EN")</f>
        <v>EN</v>
      </c>
      <c r="F6273" s="1" t="str">
        <f>IFERROR(__xludf.DUMMYFUNCTION("""COMPUTED_VALUE"""),"P2399")</f>
        <v>P2399</v>
      </c>
      <c r="G6273" s="1">
        <f>IFERROR(__xludf.DUMMYFUNCTION("""COMPUTED_VALUE"""),384.0)</f>
        <v>384</v>
      </c>
    </row>
    <row r="6274">
      <c r="A6274" s="1" t="str">
        <f t="shared" si="1"/>
        <v>EN P3960 263</v>
      </c>
      <c r="C6274" s="1" t="str">
        <f t="shared" si="2"/>
        <v>PT P3960</v>
      </c>
      <c r="E6274" s="1" t="str">
        <f>IFERROR(__xludf.DUMMYFUNCTION("SPLIT(A:A,"" "",TRUE,TRUE)"),"EN")</f>
        <v>EN</v>
      </c>
      <c r="F6274" s="1" t="str">
        <f>IFERROR(__xludf.DUMMYFUNCTION("""COMPUTED_VALUE"""),"P3960")</f>
        <v>P3960</v>
      </c>
      <c r="G6274" s="1">
        <f>IFERROR(__xludf.DUMMYFUNCTION("""COMPUTED_VALUE"""),263.0)</f>
        <v>263</v>
      </c>
    </row>
    <row r="6275">
      <c r="A6275" s="1" t="str">
        <f t="shared" si="1"/>
        <v>EN P684 202</v>
      </c>
      <c r="C6275" s="1" t="str">
        <f t="shared" si="2"/>
        <v>PT P684</v>
      </c>
      <c r="E6275" s="1" t="str">
        <f>IFERROR(__xludf.DUMMYFUNCTION("SPLIT(A:A,"" "",TRUE,TRUE)"),"EN")</f>
        <v>EN</v>
      </c>
      <c r="F6275" s="1" t="str">
        <f>IFERROR(__xludf.DUMMYFUNCTION("""COMPUTED_VALUE"""),"P684")</f>
        <v>P684</v>
      </c>
      <c r="G6275" s="1">
        <f>IFERROR(__xludf.DUMMYFUNCTION("""COMPUTED_VALUE"""),202.0)</f>
        <v>202</v>
      </c>
    </row>
    <row r="6276">
      <c r="A6276" s="1" t="str">
        <f t="shared" si="1"/>
        <v>EN P2991 43</v>
      </c>
      <c r="C6276" s="1" t="str">
        <f t="shared" si="2"/>
        <v>PT P2991</v>
      </c>
      <c r="E6276" s="1" t="str">
        <f>IFERROR(__xludf.DUMMYFUNCTION("SPLIT(A:A,"" "",TRUE,TRUE)"),"EN")</f>
        <v>EN</v>
      </c>
      <c r="F6276" s="1" t="str">
        <f>IFERROR(__xludf.DUMMYFUNCTION("""COMPUTED_VALUE"""),"P2991")</f>
        <v>P2991</v>
      </c>
      <c r="G6276" s="1">
        <f>IFERROR(__xludf.DUMMYFUNCTION("""COMPUTED_VALUE"""),43.0)</f>
        <v>43</v>
      </c>
    </row>
    <row r="6277">
      <c r="A6277" s="1" t="str">
        <f t="shared" si="1"/>
        <v>EN P101 21</v>
      </c>
      <c r="C6277" s="1" t="str">
        <f t="shared" si="2"/>
        <v>PT P101</v>
      </c>
      <c r="E6277" s="1" t="str">
        <f>IFERROR(__xludf.DUMMYFUNCTION("SPLIT(A:A,"" "",TRUE,TRUE)"),"EN")</f>
        <v>EN</v>
      </c>
      <c r="F6277" s="1" t="str">
        <f>IFERROR(__xludf.DUMMYFUNCTION("""COMPUTED_VALUE"""),"P101")</f>
        <v>P101</v>
      </c>
      <c r="G6277" s="1">
        <f>IFERROR(__xludf.DUMMYFUNCTION("""COMPUTED_VALUE"""),21.0)</f>
        <v>21</v>
      </c>
    </row>
    <row r="6278">
      <c r="A6278" s="1" t="str">
        <f t="shared" si="1"/>
        <v>EN P553 280</v>
      </c>
      <c r="C6278" s="1" t="str">
        <f t="shared" si="2"/>
        <v>PT P553</v>
      </c>
      <c r="E6278" s="1" t="str">
        <f>IFERROR(__xludf.DUMMYFUNCTION("SPLIT(A:A,"" "",TRUE,TRUE)"),"EN")</f>
        <v>EN</v>
      </c>
      <c r="F6278" s="1" t="str">
        <f>IFERROR(__xludf.DUMMYFUNCTION("""COMPUTED_VALUE"""),"P553")</f>
        <v>P553</v>
      </c>
      <c r="G6278" s="1">
        <f>IFERROR(__xludf.DUMMYFUNCTION("""COMPUTED_VALUE"""),280.0)</f>
        <v>280</v>
      </c>
    </row>
    <row r="6279">
      <c r="A6279" s="1" t="str">
        <f t="shared" si="1"/>
        <v>EN P4097 128</v>
      </c>
      <c r="C6279" s="1" t="str">
        <f t="shared" si="2"/>
        <v>PT P4097</v>
      </c>
      <c r="E6279" s="1" t="str">
        <f>IFERROR(__xludf.DUMMYFUNCTION("SPLIT(A:A,"" "",TRUE,TRUE)"),"EN")</f>
        <v>EN</v>
      </c>
      <c r="F6279" s="1" t="str">
        <f>IFERROR(__xludf.DUMMYFUNCTION("""COMPUTED_VALUE"""),"P4097")</f>
        <v>P4097</v>
      </c>
      <c r="G6279" s="1">
        <f>IFERROR(__xludf.DUMMYFUNCTION("""COMPUTED_VALUE"""),128.0)</f>
        <v>128</v>
      </c>
    </row>
    <row r="6280">
      <c r="A6280" s="1" t="str">
        <f t="shared" si="1"/>
        <v>EN P305 114</v>
      </c>
      <c r="C6280" s="1" t="str">
        <f t="shared" si="2"/>
        <v>PT P305</v>
      </c>
      <c r="E6280" s="1" t="str">
        <f>IFERROR(__xludf.DUMMYFUNCTION("SPLIT(A:A,"" "",TRUE,TRUE)"),"EN")</f>
        <v>EN</v>
      </c>
      <c r="F6280" s="1" t="str">
        <f>IFERROR(__xludf.DUMMYFUNCTION("""COMPUTED_VALUE"""),"P305")</f>
        <v>P305</v>
      </c>
      <c r="G6280" s="1">
        <f>IFERROR(__xludf.DUMMYFUNCTION("""COMPUTED_VALUE"""),114.0)</f>
        <v>114</v>
      </c>
    </row>
    <row r="6281">
      <c r="A6281" s="1" t="str">
        <f t="shared" si="1"/>
        <v>EN P5164 201</v>
      </c>
      <c r="C6281" s="1" t="str">
        <f t="shared" si="2"/>
        <v>PT P5164</v>
      </c>
      <c r="E6281" s="1" t="str">
        <f>IFERROR(__xludf.DUMMYFUNCTION("SPLIT(A:A,"" "",TRUE,TRUE)"),"EN")</f>
        <v>EN</v>
      </c>
      <c r="F6281" s="1" t="str">
        <f>IFERROR(__xludf.DUMMYFUNCTION("""COMPUTED_VALUE"""),"P5164")</f>
        <v>P5164</v>
      </c>
      <c r="G6281" s="1">
        <f>IFERROR(__xludf.DUMMYFUNCTION("""COMPUTED_VALUE"""),201.0)</f>
        <v>201</v>
      </c>
    </row>
    <row r="6282">
      <c r="A6282" s="1" t="str">
        <f t="shared" si="1"/>
        <v>EN P3014 64</v>
      </c>
      <c r="C6282" s="1" t="str">
        <f t="shared" si="2"/>
        <v>PT P3014</v>
      </c>
      <c r="E6282" s="1" t="str">
        <f>IFERROR(__xludf.DUMMYFUNCTION("SPLIT(A:A,"" "",TRUE,TRUE)"),"EN")</f>
        <v>EN</v>
      </c>
      <c r="F6282" s="1" t="str">
        <f>IFERROR(__xludf.DUMMYFUNCTION("""COMPUTED_VALUE"""),"P3014")</f>
        <v>P3014</v>
      </c>
      <c r="G6282" s="1">
        <f>IFERROR(__xludf.DUMMYFUNCTION("""COMPUTED_VALUE"""),64.0)</f>
        <v>64</v>
      </c>
    </row>
    <row r="6283">
      <c r="A6283" s="1" t="str">
        <f t="shared" si="1"/>
        <v>EN P3868 173</v>
      </c>
      <c r="C6283" s="1" t="str">
        <f t="shared" si="2"/>
        <v>PT P3868</v>
      </c>
      <c r="E6283" s="1" t="str">
        <f>IFERROR(__xludf.DUMMYFUNCTION("SPLIT(A:A,"" "",TRUE,TRUE)"),"EN")</f>
        <v>EN</v>
      </c>
      <c r="F6283" s="1" t="str">
        <f>IFERROR(__xludf.DUMMYFUNCTION("""COMPUTED_VALUE"""),"P3868")</f>
        <v>P3868</v>
      </c>
      <c r="G6283" s="1">
        <f>IFERROR(__xludf.DUMMYFUNCTION("""COMPUTED_VALUE"""),173.0)</f>
        <v>173</v>
      </c>
    </row>
    <row r="6284">
      <c r="A6284" s="1" t="str">
        <f t="shared" si="1"/>
        <v>EN P4602 328</v>
      </c>
      <c r="C6284" s="1" t="str">
        <f t="shared" si="2"/>
        <v>PT P4602</v>
      </c>
      <c r="E6284" s="1" t="str">
        <f>IFERROR(__xludf.DUMMYFUNCTION("SPLIT(A:A,"" "",TRUE,TRUE)"),"EN")</f>
        <v>EN</v>
      </c>
      <c r="F6284" s="1" t="str">
        <f>IFERROR(__xludf.DUMMYFUNCTION("""COMPUTED_VALUE"""),"P4602")</f>
        <v>P4602</v>
      </c>
      <c r="G6284" s="1">
        <f>IFERROR(__xludf.DUMMYFUNCTION("""COMPUTED_VALUE"""),328.0)</f>
        <v>328</v>
      </c>
    </row>
    <row r="6285">
      <c r="A6285" s="1" t="str">
        <f t="shared" si="1"/>
        <v>EN P886 355</v>
      </c>
      <c r="C6285" s="1" t="str">
        <f t="shared" si="2"/>
        <v>PT P886</v>
      </c>
      <c r="E6285" s="1" t="str">
        <f>IFERROR(__xludf.DUMMYFUNCTION("SPLIT(A:A,"" "",TRUE,TRUE)"),"EN")</f>
        <v>EN</v>
      </c>
      <c r="F6285" s="1" t="str">
        <f>IFERROR(__xludf.DUMMYFUNCTION("""COMPUTED_VALUE"""),"P886")</f>
        <v>P886</v>
      </c>
      <c r="G6285" s="1">
        <f>IFERROR(__xludf.DUMMYFUNCTION("""COMPUTED_VALUE"""),355.0)</f>
        <v>355</v>
      </c>
    </row>
    <row r="6286">
      <c r="A6286" s="1" t="str">
        <f t="shared" si="1"/>
        <v>EN P5011 114</v>
      </c>
      <c r="C6286" s="1" t="str">
        <f t="shared" si="2"/>
        <v>PT P5011</v>
      </c>
      <c r="E6286" s="1" t="str">
        <f>IFERROR(__xludf.DUMMYFUNCTION("SPLIT(A:A,"" "",TRUE,TRUE)"),"EN")</f>
        <v>EN</v>
      </c>
      <c r="F6286" s="1" t="str">
        <f>IFERROR(__xludf.DUMMYFUNCTION("""COMPUTED_VALUE"""),"P5011")</f>
        <v>P5011</v>
      </c>
      <c r="G6286" s="1">
        <f>IFERROR(__xludf.DUMMYFUNCTION("""COMPUTED_VALUE"""),114.0)</f>
        <v>114</v>
      </c>
    </row>
    <row r="6287">
      <c r="A6287" s="1" t="str">
        <f t="shared" si="1"/>
        <v>EN P612 367</v>
      </c>
      <c r="C6287" s="1" t="str">
        <f t="shared" si="2"/>
        <v>PT P612</v>
      </c>
      <c r="E6287" s="1" t="str">
        <f>IFERROR(__xludf.DUMMYFUNCTION("SPLIT(A:A,"" "",TRUE,TRUE)"),"EN")</f>
        <v>EN</v>
      </c>
      <c r="F6287" s="1" t="str">
        <f>IFERROR(__xludf.DUMMYFUNCTION("""COMPUTED_VALUE"""),"P612")</f>
        <v>P612</v>
      </c>
      <c r="G6287" s="1">
        <f>IFERROR(__xludf.DUMMYFUNCTION("""COMPUTED_VALUE"""),367.0)</f>
        <v>367</v>
      </c>
    </row>
    <row r="6288">
      <c r="A6288" s="1" t="str">
        <f t="shared" si="1"/>
        <v>EN P5502 196</v>
      </c>
      <c r="C6288" s="1" t="str">
        <f t="shared" si="2"/>
        <v>PT P5502</v>
      </c>
      <c r="E6288" s="1" t="str">
        <f>IFERROR(__xludf.DUMMYFUNCTION("SPLIT(A:A,"" "",TRUE,TRUE)"),"EN")</f>
        <v>EN</v>
      </c>
      <c r="F6288" s="1" t="str">
        <f>IFERROR(__xludf.DUMMYFUNCTION("""COMPUTED_VALUE"""),"P5502")</f>
        <v>P5502</v>
      </c>
      <c r="G6288" s="1">
        <f>IFERROR(__xludf.DUMMYFUNCTION("""COMPUTED_VALUE"""),196.0)</f>
        <v>196</v>
      </c>
    </row>
    <row r="6289">
      <c r="A6289" s="1" t="str">
        <f t="shared" si="1"/>
        <v>EN P5727 10</v>
      </c>
      <c r="C6289" s="1" t="str">
        <f t="shared" si="2"/>
        <v>PT P5727</v>
      </c>
      <c r="E6289" s="1" t="str">
        <f>IFERROR(__xludf.DUMMYFUNCTION("SPLIT(A:A,"" "",TRUE,TRUE)"),"EN")</f>
        <v>EN</v>
      </c>
      <c r="F6289" s="1" t="str">
        <f>IFERROR(__xludf.DUMMYFUNCTION("""COMPUTED_VALUE"""),"P5727")</f>
        <v>P5727</v>
      </c>
      <c r="G6289" s="1">
        <f>IFERROR(__xludf.DUMMYFUNCTION("""COMPUTED_VALUE"""),10.0)</f>
        <v>10</v>
      </c>
    </row>
    <row r="6290">
      <c r="A6290" s="1" t="str">
        <f t="shared" si="1"/>
        <v>EN P2976 283</v>
      </c>
      <c r="C6290" s="1" t="str">
        <f t="shared" si="2"/>
        <v>PT P2976</v>
      </c>
      <c r="E6290" s="1" t="str">
        <f>IFERROR(__xludf.DUMMYFUNCTION("SPLIT(A:A,"" "",TRUE,TRUE)"),"EN")</f>
        <v>EN</v>
      </c>
      <c r="F6290" s="1" t="str">
        <f>IFERROR(__xludf.DUMMYFUNCTION("""COMPUTED_VALUE"""),"P2976")</f>
        <v>P2976</v>
      </c>
      <c r="G6290" s="1">
        <f>IFERROR(__xludf.DUMMYFUNCTION("""COMPUTED_VALUE"""),283.0)</f>
        <v>283</v>
      </c>
    </row>
    <row r="6291">
      <c r="A6291" s="1" t="str">
        <f t="shared" si="1"/>
        <v>EN P2666 26</v>
      </c>
      <c r="C6291" s="1" t="str">
        <f t="shared" si="2"/>
        <v>PT P2666</v>
      </c>
      <c r="E6291" s="1" t="str">
        <f>IFERROR(__xludf.DUMMYFUNCTION("SPLIT(A:A,"" "",TRUE,TRUE)"),"EN")</f>
        <v>EN</v>
      </c>
      <c r="F6291" s="1" t="str">
        <f>IFERROR(__xludf.DUMMYFUNCTION("""COMPUTED_VALUE"""),"P2666")</f>
        <v>P2666</v>
      </c>
      <c r="G6291" s="1">
        <f>IFERROR(__xludf.DUMMYFUNCTION("""COMPUTED_VALUE"""),26.0)</f>
        <v>26</v>
      </c>
    </row>
    <row r="6292">
      <c r="A6292" s="1" t="str">
        <f t="shared" si="1"/>
        <v>EN P1540 286</v>
      </c>
      <c r="C6292" s="1" t="str">
        <f t="shared" si="2"/>
        <v>PT P1540</v>
      </c>
      <c r="E6292" s="1" t="str">
        <f>IFERROR(__xludf.DUMMYFUNCTION("SPLIT(A:A,"" "",TRUE,TRUE)"),"EN")</f>
        <v>EN</v>
      </c>
      <c r="F6292" s="1" t="str">
        <f>IFERROR(__xludf.DUMMYFUNCTION("""COMPUTED_VALUE"""),"P1540")</f>
        <v>P1540</v>
      </c>
      <c r="G6292" s="1">
        <f>IFERROR(__xludf.DUMMYFUNCTION("""COMPUTED_VALUE"""),286.0)</f>
        <v>286</v>
      </c>
    </row>
    <row r="6293">
      <c r="A6293" s="1" t="str">
        <f t="shared" si="1"/>
        <v>EN P2135 299</v>
      </c>
      <c r="C6293" s="1" t="str">
        <f t="shared" si="2"/>
        <v>PT P2135</v>
      </c>
      <c r="E6293" s="1" t="str">
        <f>IFERROR(__xludf.DUMMYFUNCTION("SPLIT(A:A,"" "",TRUE,TRUE)"),"EN")</f>
        <v>EN</v>
      </c>
      <c r="F6293" s="1" t="str">
        <f>IFERROR(__xludf.DUMMYFUNCTION("""COMPUTED_VALUE"""),"P2135")</f>
        <v>P2135</v>
      </c>
      <c r="G6293" s="1">
        <f>IFERROR(__xludf.DUMMYFUNCTION("""COMPUTED_VALUE"""),299.0)</f>
        <v>299</v>
      </c>
    </row>
    <row r="6294">
      <c r="A6294" s="1" t="str">
        <f t="shared" si="1"/>
        <v>EN P5820 17</v>
      </c>
      <c r="C6294" s="1" t="str">
        <f t="shared" si="2"/>
        <v>PT P5820</v>
      </c>
      <c r="E6294" s="1" t="str">
        <f>IFERROR(__xludf.DUMMYFUNCTION("SPLIT(A:A,"" "",TRUE,TRUE)"),"EN")</f>
        <v>EN</v>
      </c>
      <c r="F6294" s="1" t="str">
        <f>IFERROR(__xludf.DUMMYFUNCTION("""COMPUTED_VALUE"""),"P5820")</f>
        <v>P5820</v>
      </c>
      <c r="G6294" s="1">
        <f>IFERROR(__xludf.DUMMYFUNCTION("""COMPUTED_VALUE"""),17.0)</f>
        <v>17</v>
      </c>
    </row>
    <row r="6295">
      <c r="A6295" s="1" t="str">
        <f t="shared" si="1"/>
        <v>EN P768 272</v>
      </c>
      <c r="C6295" s="1" t="str">
        <f t="shared" si="2"/>
        <v>PT P768</v>
      </c>
      <c r="E6295" s="1" t="str">
        <f>IFERROR(__xludf.DUMMYFUNCTION("SPLIT(A:A,"" "",TRUE,TRUE)"),"EN")</f>
        <v>EN</v>
      </c>
      <c r="F6295" s="1" t="str">
        <f>IFERROR(__xludf.DUMMYFUNCTION("""COMPUTED_VALUE"""),"P768")</f>
        <v>P768</v>
      </c>
      <c r="G6295" s="1">
        <f>IFERROR(__xludf.DUMMYFUNCTION("""COMPUTED_VALUE"""),272.0)</f>
        <v>272</v>
      </c>
    </row>
    <row r="6296">
      <c r="A6296" s="1" t="str">
        <f t="shared" si="1"/>
        <v>EN P5584 160</v>
      </c>
      <c r="C6296" s="1" t="str">
        <f t="shared" si="2"/>
        <v>PT P5584</v>
      </c>
      <c r="E6296" s="1" t="str">
        <f>IFERROR(__xludf.DUMMYFUNCTION("SPLIT(A:A,"" "",TRUE,TRUE)"),"EN")</f>
        <v>EN</v>
      </c>
      <c r="F6296" s="1" t="str">
        <f>IFERROR(__xludf.DUMMYFUNCTION("""COMPUTED_VALUE"""),"P5584")</f>
        <v>P5584</v>
      </c>
      <c r="G6296" s="1">
        <f>IFERROR(__xludf.DUMMYFUNCTION("""COMPUTED_VALUE"""),160.0)</f>
        <v>160</v>
      </c>
    </row>
    <row r="6297">
      <c r="A6297" s="1" t="str">
        <f t="shared" si="1"/>
        <v>EN P1567 21</v>
      </c>
      <c r="C6297" s="1" t="str">
        <f t="shared" si="2"/>
        <v>PT P1567</v>
      </c>
      <c r="E6297" s="1" t="str">
        <f>IFERROR(__xludf.DUMMYFUNCTION("SPLIT(A:A,"" "",TRUE,TRUE)"),"EN")</f>
        <v>EN</v>
      </c>
      <c r="F6297" s="1" t="str">
        <f>IFERROR(__xludf.DUMMYFUNCTION("""COMPUTED_VALUE"""),"P1567")</f>
        <v>P1567</v>
      </c>
      <c r="G6297" s="1">
        <f>IFERROR(__xludf.DUMMYFUNCTION("""COMPUTED_VALUE"""),21.0)</f>
        <v>21</v>
      </c>
    </row>
    <row r="6298">
      <c r="A6298" s="1" t="str">
        <f t="shared" si="1"/>
        <v>EN P4886 21</v>
      </c>
      <c r="C6298" s="1" t="str">
        <f t="shared" si="2"/>
        <v>PT P4886</v>
      </c>
      <c r="E6298" s="1" t="str">
        <f>IFERROR(__xludf.DUMMYFUNCTION("SPLIT(A:A,"" "",TRUE,TRUE)"),"EN")</f>
        <v>EN</v>
      </c>
      <c r="F6298" s="1" t="str">
        <f>IFERROR(__xludf.DUMMYFUNCTION("""COMPUTED_VALUE"""),"P4886")</f>
        <v>P4886</v>
      </c>
      <c r="G6298" s="1">
        <f>IFERROR(__xludf.DUMMYFUNCTION("""COMPUTED_VALUE"""),21.0)</f>
        <v>21</v>
      </c>
    </row>
    <row r="6299">
      <c r="A6299" s="1" t="str">
        <f t="shared" si="1"/>
        <v>EN P106 52</v>
      </c>
      <c r="C6299" s="1" t="str">
        <f t="shared" si="2"/>
        <v>PT P106</v>
      </c>
      <c r="E6299" s="1" t="str">
        <f>IFERROR(__xludf.DUMMYFUNCTION("SPLIT(A:A,"" "",TRUE,TRUE)"),"EN")</f>
        <v>EN</v>
      </c>
      <c r="F6299" s="1" t="str">
        <f>IFERROR(__xludf.DUMMYFUNCTION("""COMPUTED_VALUE"""),"P106")</f>
        <v>P106</v>
      </c>
      <c r="G6299" s="1">
        <f>IFERROR(__xludf.DUMMYFUNCTION("""COMPUTED_VALUE"""),52.0)</f>
        <v>52</v>
      </c>
    </row>
    <row r="6300">
      <c r="A6300" s="1" t="str">
        <f t="shared" si="1"/>
        <v>EN P5342 319</v>
      </c>
      <c r="C6300" s="1" t="str">
        <f t="shared" si="2"/>
        <v>PT P5342</v>
      </c>
      <c r="E6300" s="1" t="str">
        <f>IFERROR(__xludf.DUMMYFUNCTION("SPLIT(A:A,"" "",TRUE,TRUE)"),"EN")</f>
        <v>EN</v>
      </c>
      <c r="F6300" s="1" t="str">
        <f>IFERROR(__xludf.DUMMYFUNCTION("""COMPUTED_VALUE"""),"P5342")</f>
        <v>P5342</v>
      </c>
      <c r="G6300" s="1">
        <f>IFERROR(__xludf.DUMMYFUNCTION("""COMPUTED_VALUE"""),319.0)</f>
        <v>319</v>
      </c>
    </row>
    <row r="6301">
      <c r="A6301" s="1" t="str">
        <f t="shared" si="1"/>
        <v>EN P4421 370</v>
      </c>
      <c r="C6301" s="1" t="str">
        <f t="shared" si="2"/>
        <v>PT P4421</v>
      </c>
      <c r="E6301" s="1" t="str">
        <f>IFERROR(__xludf.DUMMYFUNCTION("SPLIT(A:A,"" "",TRUE,TRUE)"),"EN")</f>
        <v>EN</v>
      </c>
      <c r="F6301" s="1" t="str">
        <f>IFERROR(__xludf.DUMMYFUNCTION("""COMPUTED_VALUE"""),"P4421")</f>
        <v>P4421</v>
      </c>
      <c r="G6301" s="1">
        <f>IFERROR(__xludf.DUMMYFUNCTION("""COMPUTED_VALUE"""),370.0)</f>
        <v>370</v>
      </c>
    </row>
    <row r="6302">
      <c r="A6302" s="1" t="str">
        <f t="shared" si="1"/>
        <v>EN P2224 339</v>
      </c>
      <c r="C6302" s="1" t="str">
        <f t="shared" si="2"/>
        <v>PT P2224</v>
      </c>
      <c r="E6302" s="1" t="str">
        <f>IFERROR(__xludf.DUMMYFUNCTION("SPLIT(A:A,"" "",TRUE,TRUE)"),"EN")</f>
        <v>EN</v>
      </c>
      <c r="F6302" s="1" t="str">
        <f>IFERROR(__xludf.DUMMYFUNCTION("""COMPUTED_VALUE"""),"P2224")</f>
        <v>P2224</v>
      </c>
      <c r="G6302" s="1">
        <f>IFERROR(__xludf.DUMMYFUNCTION("""COMPUTED_VALUE"""),339.0)</f>
        <v>339</v>
      </c>
    </row>
    <row r="6303">
      <c r="A6303" s="1" t="str">
        <f t="shared" si="1"/>
        <v>EN P1180 246</v>
      </c>
      <c r="C6303" s="1" t="str">
        <f t="shared" si="2"/>
        <v>PT P1180</v>
      </c>
      <c r="E6303" s="1" t="str">
        <f>IFERROR(__xludf.DUMMYFUNCTION("SPLIT(A:A,"" "",TRUE,TRUE)"),"EN")</f>
        <v>EN</v>
      </c>
      <c r="F6303" s="1" t="str">
        <f>IFERROR(__xludf.DUMMYFUNCTION("""COMPUTED_VALUE"""),"P1180")</f>
        <v>P1180</v>
      </c>
      <c r="G6303" s="1">
        <f>IFERROR(__xludf.DUMMYFUNCTION("""COMPUTED_VALUE"""),246.0)</f>
        <v>246</v>
      </c>
    </row>
    <row r="6304">
      <c r="A6304" s="1" t="str">
        <f t="shared" si="1"/>
        <v>EN P1794 383</v>
      </c>
      <c r="C6304" s="1" t="str">
        <f t="shared" si="2"/>
        <v>PT P1794</v>
      </c>
      <c r="E6304" s="1" t="str">
        <f>IFERROR(__xludf.DUMMYFUNCTION("SPLIT(A:A,"" "",TRUE,TRUE)"),"EN")</f>
        <v>EN</v>
      </c>
      <c r="F6304" s="1" t="str">
        <f>IFERROR(__xludf.DUMMYFUNCTION("""COMPUTED_VALUE"""),"P1794")</f>
        <v>P1794</v>
      </c>
      <c r="G6304" s="1">
        <f>IFERROR(__xludf.DUMMYFUNCTION("""COMPUTED_VALUE"""),383.0)</f>
        <v>383</v>
      </c>
    </row>
    <row r="6305">
      <c r="A6305" s="1" t="str">
        <f t="shared" si="1"/>
        <v>EN P5083 195</v>
      </c>
      <c r="C6305" s="1" t="str">
        <f t="shared" si="2"/>
        <v>PT P5083</v>
      </c>
      <c r="E6305" s="1" t="str">
        <f>IFERROR(__xludf.DUMMYFUNCTION("SPLIT(A:A,"" "",TRUE,TRUE)"),"EN")</f>
        <v>EN</v>
      </c>
      <c r="F6305" s="1" t="str">
        <f>IFERROR(__xludf.DUMMYFUNCTION("""COMPUTED_VALUE"""),"P5083")</f>
        <v>P5083</v>
      </c>
      <c r="G6305" s="1">
        <f>IFERROR(__xludf.DUMMYFUNCTION("""COMPUTED_VALUE"""),195.0)</f>
        <v>195</v>
      </c>
    </row>
    <row r="6306">
      <c r="A6306" s="1" t="str">
        <f t="shared" si="1"/>
        <v>EN P4763 314</v>
      </c>
      <c r="C6306" s="1" t="str">
        <f t="shared" si="2"/>
        <v>PT P4763</v>
      </c>
      <c r="E6306" s="1" t="str">
        <f>IFERROR(__xludf.DUMMYFUNCTION("SPLIT(A:A,"" "",TRUE,TRUE)"),"EN")</f>
        <v>EN</v>
      </c>
      <c r="F6306" s="1" t="str">
        <f>IFERROR(__xludf.DUMMYFUNCTION("""COMPUTED_VALUE"""),"P4763")</f>
        <v>P4763</v>
      </c>
      <c r="G6306" s="1">
        <f>IFERROR(__xludf.DUMMYFUNCTION("""COMPUTED_VALUE"""),314.0)</f>
        <v>314</v>
      </c>
    </row>
    <row r="6307">
      <c r="A6307" s="1" t="str">
        <f t="shared" si="1"/>
        <v>EN P2462 173</v>
      </c>
      <c r="C6307" s="1" t="str">
        <f t="shared" si="2"/>
        <v>PT P2462</v>
      </c>
      <c r="E6307" s="1" t="str">
        <f>IFERROR(__xludf.DUMMYFUNCTION("SPLIT(A:A,"" "",TRUE,TRUE)"),"EN")</f>
        <v>EN</v>
      </c>
      <c r="F6307" s="1" t="str">
        <f>IFERROR(__xludf.DUMMYFUNCTION("""COMPUTED_VALUE"""),"P2462")</f>
        <v>P2462</v>
      </c>
      <c r="G6307" s="1">
        <f>IFERROR(__xludf.DUMMYFUNCTION("""COMPUTED_VALUE"""),173.0)</f>
        <v>173</v>
      </c>
    </row>
    <row r="6308">
      <c r="A6308" s="1" t="str">
        <f t="shared" si="1"/>
        <v>EN P3882 231</v>
      </c>
      <c r="C6308" s="1" t="str">
        <f t="shared" si="2"/>
        <v>PT P3882</v>
      </c>
      <c r="E6308" s="1" t="str">
        <f>IFERROR(__xludf.DUMMYFUNCTION("SPLIT(A:A,"" "",TRUE,TRUE)"),"EN")</f>
        <v>EN</v>
      </c>
      <c r="F6308" s="1" t="str">
        <f>IFERROR(__xludf.DUMMYFUNCTION("""COMPUTED_VALUE"""),"P3882")</f>
        <v>P3882</v>
      </c>
      <c r="G6308" s="1">
        <f>IFERROR(__xludf.DUMMYFUNCTION("""COMPUTED_VALUE"""),231.0)</f>
        <v>231</v>
      </c>
    </row>
    <row r="6309">
      <c r="A6309" s="1" t="str">
        <f t="shared" si="1"/>
        <v>EN P1803 150</v>
      </c>
      <c r="C6309" s="1" t="str">
        <f t="shared" si="2"/>
        <v>PT P1803</v>
      </c>
      <c r="E6309" s="1" t="str">
        <f>IFERROR(__xludf.DUMMYFUNCTION("SPLIT(A:A,"" "",TRUE,TRUE)"),"EN")</f>
        <v>EN</v>
      </c>
      <c r="F6309" s="1" t="str">
        <f>IFERROR(__xludf.DUMMYFUNCTION("""COMPUTED_VALUE"""),"P1803")</f>
        <v>P1803</v>
      </c>
      <c r="G6309" s="1">
        <f>IFERROR(__xludf.DUMMYFUNCTION("""COMPUTED_VALUE"""),150.0)</f>
        <v>150</v>
      </c>
    </row>
    <row r="6310">
      <c r="A6310" s="1" t="str">
        <f t="shared" si="1"/>
        <v>EN P1482 14</v>
      </c>
      <c r="C6310" s="1" t="str">
        <f t="shared" si="2"/>
        <v>PT P1482</v>
      </c>
      <c r="E6310" s="1" t="str">
        <f>IFERROR(__xludf.DUMMYFUNCTION("SPLIT(A:A,"" "",TRUE,TRUE)"),"EN")</f>
        <v>EN</v>
      </c>
      <c r="F6310" s="1" t="str">
        <f>IFERROR(__xludf.DUMMYFUNCTION("""COMPUTED_VALUE"""),"P1482")</f>
        <v>P1482</v>
      </c>
      <c r="G6310" s="1">
        <f>IFERROR(__xludf.DUMMYFUNCTION("""COMPUTED_VALUE"""),14.0)</f>
        <v>14</v>
      </c>
    </row>
    <row r="6311">
      <c r="A6311" s="1" t="str">
        <f t="shared" si="1"/>
        <v>EN P3292 90</v>
      </c>
      <c r="C6311" s="1" t="str">
        <f t="shared" si="2"/>
        <v>PT P3292</v>
      </c>
      <c r="E6311" s="1" t="str">
        <f>IFERROR(__xludf.DUMMYFUNCTION("SPLIT(A:A,"" "",TRUE,TRUE)"),"EN")</f>
        <v>EN</v>
      </c>
      <c r="F6311" s="1" t="str">
        <f>IFERROR(__xludf.DUMMYFUNCTION("""COMPUTED_VALUE"""),"P3292")</f>
        <v>P3292</v>
      </c>
      <c r="G6311" s="1">
        <f>IFERROR(__xludf.DUMMYFUNCTION("""COMPUTED_VALUE"""),90.0)</f>
        <v>90</v>
      </c>
    </row>
    <row r="6312">
      <c r="A6312" s="1" t="str">
        <f t="shared" si="1"/>
        <v>EN P3305 127</v>
      </c>
      <c r="C6312" s="1" t="str">
        <f t="shared" si="2"/>
        <v>PT P3305</v>
      </c>
      <c r="E6312" s="1" t="str">
        <f>IFERROR(__xludf.DUMMYFUNCTION("SPLIT(A:A,"" "",TRUE,TRUE)"),"EN")</f>
        <v>EN</v>
      </c>
      <c r="F6312" s="1" t="str">
        <f>IFERROR(__xludf.DUMMYFUNCTION("""COMPUTED_VALUE"""),"P3305")</f>
        <v>P3305</v>
      </c>
      <c r="G6312" s="1">
        <f>IFERROR(__xludf.DUMMYFUNCTION("""COMPUTED_VALUE"""),127.0)</f>
        <v>127</v>
      </c>
    </row>
    <row r="6313">
      <c r="A6313" s="1" t="str">
        <f t="shared" si="1"/>
        <v>EN P2611 174</v>
      </c>
      <c r="C6313" s="1" t="str">
        <f t="shared" si="2"/>
        <v>PT P2611</v>
      </c>
      <c r="E6313" s="1" t="str">
        <f>IFERROR(__xludf.DUMMYFUNCTION("SPLIT(A:A,"" "",TRUE,TRUE)"),"EN")</f>
        <v>EN</v>
      </c>
      <c r="F6313" s="1" t="str">
        <f>IFERROR(__xludf.DUMMYFUNCTION("""COMPUTED_VALUE"""),"P2611")</f>
        <v>P2611</v>
      </c>
      <c r="G6313" s="1">
        <f>IFERROR(__xludf.DUMMYFUNCTION("""COMPUTED_VALUE"""),174.0)</f>
        <v>174</v>
      </c>
    </row>
    <row r="6314">
      <c r="A6314" s="1" t="str">
        <f t="shared" si="1"/>
        <v>EN P2150 396</v>
      </c>
      <c r="C6314" s="1" t="str">
        <f t="shared" si="2"/>
        <v>PT P2150</v>
      </c>
      <c r="E6314" s="1" t="str">
        <f>IFERROR(__xludf.DUMMYFUNCTION("SPLIT(A:A,"" "",TRUE,TRUE)"),"EN")</f>
        <v>EN</v>
      </c>
      <c r="F6314" s="1" t="str">
        <f>IFERROR(__xludf.DUMMYFUNCTION("""COMPUTED_VALUE"""),"P2150")</f>
        <v>P2150</v>
      </c>
      <c r="G6314" s="1">
        <f>IFERROR(__xludf.DUMMYFUNCTION("""COMPUTED_VALUE"""),396.0)</f>
        <v>396</v>
      </c>
    </row>
    <row r="6315">
      <c r="A6315" s="1" t="str">
        <f t="shared" si="1"/>
        <v>EN P4989 194</v>
      </c>
      <c r="C6315" s="1" t="str">
        <f t="shared" si="2"/>
        <v>PT P4989</v>
      </c>
      <c r="E6315" s="1" t="str">
        <f>IFERROR(__xludf.DUMMYFUNCTION("SPLIT(A:A,"" "",TRUE,TRUE)"),"EN")</f>
        <v>EN</v>
      </c>
      <c r="F6315" s="1" t="str">
        <f>IFERROR(__xludf.DUMMYFUNCTION("""COMPUTED_VALUE"""),"P4989")</f>
        <v>P4989</v>
      </c>
      <c r="G6315" s="1">
        <f>IFERROR(__xludf.DUMMYFUNCTION("""COMPUTED_VALUE"""),194.0)</f>
        <v>194</v>
      </c>
    </row>
    <row r="6316">
      <c r="A6316" s="1" t="str">
        <f t="shared" si="1"/>
        <v>EN P2730 366</v>
      </c>
      <c r="C6316" s="1" t="str">
        <f t="shared" si="2"/>
        <v>PT P2730</v>
      </c>
      <c r="E6316" s="1" t="str">
        <f>IFERROR(__xludf.DUMMYFUNCTION("SPLIT(A:A,"" "",TRUE,TRUE)"),"EN")</f>
        <v>EN</v>
      </c>
      <c r="F6316" s="1" t="str">
        <f>IFERROR(__xludf.DUMMYFUNCTION("""COMPUTED_VALUE"""),"P2730")</f>
        <v>P2730</v>
      </c>
      <c r="G6316" s="1">
        <f>IFERROR(__xludf.DUMMYFUNCTION("""COMPUTED_VALUE"""),366.0)</f>
        <v>366</v>
      </c>
    </row>
    <row r="6317">
      <c r="A6317" s="1" t="str">
        <f t="shared" si="1"/>
        <v>EN P1981 61</v>
      </c>
      <c r="C6317" s="1" t="str">
        <f t="shared" si="2"/>
        <v>PT P1981</v>
      </c>
      <c r="E6317" s="1" t="str">
        <f>IFERROR(__xludf.DUMMYFUNCTION("SPLIT(A:A,"" "",TRUE,TRUE)"),"EN")</f>
        <v>EN</v>
      </c>
      <c r="F6317" s="1" t="str">
        <f>IFERROR(__xludf.DUMMYFUNCTION("""COMPUTED_VALUE"""),"P1981")</f>
        <v>P1981</v>
      </c>
      <c r="G6317" s="1">
        <f>IFERROR(__xludf.DUMMYFUNCTION("""COMPUTED_VALUE"""),61.0)</f>
        <v>61</v>
      </c>
    </row>
    <row r="6318">
      <c r="A6318" s="1" t="str">
        <f t="shared" si="1"/>
        <v>EN P1732 383</v>
      </c>
      <c r="C6318" s="1" t="str">
        <f t="shared" si="2"/>
        <v>PT P1732</v>
      </c>
      <c r="E6318" s="1" t="str">
        <f>IFERROR(__xludf.DUMMYFUNCTION("SPLIT(A:A,"" "",TRUE,TRUE)"),"EN")</f>
        <v>EN</v>
      </c>
      <c r="F6318" s="1" t="str">
        <f>IFERROR(__xludf.DUMMYFUNCTION("""COMPUTED_VALUE"""),"P1732")</f>
        <v>P1732</v>
      </c>
      <c r="G6318" s="1">
        <f>IFERROR(__xludf.DUMMYFUNCTION("""COMPUTED_VALUE"""),383.0)</f>
        <v>383</v>
      </c>
    </row>
    <row r="6319">
      <c r="A6319" s="1" t="str">
        <f t="shared" si="1"/>
        <v>EN P3625 320</v>
      </c>
      <c r="C6319" s="1" t="str">
        <f t="shared" si="2"/>
        <v>PT P3625</v>
      </c>
      <c r="E6319" s="1" t="str">
        <f>IFERROR(__xludf.DUMMYFUNCTION("SPLIT(A:A,"" "",TRUE,TRUE)"),"EN")</f>
        <v>EN</v>
      </c>
      <c r="F6319" s="1" t="str">
        <f>IFERROR(__xludf.DUMMYFUNCTION("""COMPUTED_VALUE"""),"P3625")</f>
        <v>P3625</v>
      </c>
      <c r="G6319" s="1">
        <f>IFERROR(__xludf.DUMMYFUNCTION("""COMPUTED_VALUE"""),320.0)</f>
        <v>320</v>
      </c>
    </row>
    <row r="6320">
      <c r="A6320" s="1" t="str">
        <f t="shared" si="1"/>
        <v>EN P4287 256</v>
      </c>
      <c r="C6320" s="1" t="str">
        <f t="shared" si="2"/>
        <v>PT P4287</v>
      </c>
      <c r="E6320" s="1" t="str">
        <f>IFERROR(__xludf.DUMMYFUNCTION("SPLIT(A:A,"" "",TRUE,TRUE)"),"EN")</f>
        <v>EN</v>
      </c>
      <c r="F6320" s="1" t="str">
        <f>IFERROR(__xludf.DUMMYFUNCTION("""COMPUTED_VALUE"""),"P4287")</f>
        <v>P4287</v>
      </c>
      <c r="G6320" s="1">
        <f>IFERROR(__xludf.DUMMYFUNCTION("""COMPUTED_VALUE"""),256.0)</f>
        <v>256</v>
      </c>
    </row>
    <row r="6321">
      <c r="A6321" s="1" t="str">
        <f t="shared" si="1"/>
        <v>EN P459 164</v>
      </c>
      <c r="C6321" s="1" t="str">
        <f t="shared" si="2"/>
        <v>PT P459</v>
      </c>
      <c r="E6321" s="1" t="str">
        <f>IFERROR(__xludf.DUMMYFUNCTION("SPLIT(A:A,"" "",TRUE,TRUE)"),"EN")</f>
        <v>EN</v>
      </c>
      <c r="F6321" s="1" t="str">
        <f>IFERROR(__xludf.DUMMYFUNCTION("""COMPUTED_VALUE"""),"P459")</f>
        <v>P459</v>
      </c>
      <c r="G6321" s="1">
        <f>IFERROR(__xludf.DUMMYFUNCTION("""COMPUTED_VALUE"""),164.0)</f>
        <v>164</v>
      </c>
    </row>
    <row r="6322">
      <c r="A6322" s="1" t="str">
        <f t="shared" si="1"/>
        <v>EN P46 335</v>
      </c>
      <c r="C6322" s="1" t="str">
        <f t="shared" si="2"/>
        <v>PT P46</v>
      </c>
      <c r="E6322" s="1" t="str">
        <f>IFERROR(__xludf.DUMMYFUNCTION("SPLIT(A:A,"" "",TRUE,TRUE)"),"EN")</f>
        <v>EN</v>
      </c>
      <c r="F6322" s="1" t="str">
        <f>IFERROR(__xludf.DUMMYFUNCTION("""COMPUTED_VALUE"""),"P46")</f>
        <v>P46</v>
      </c>
      <c r="G6322" s="1">
        <f>IFERROR(__xludf.DUMMYFUNCTION("""COMPUTED_VALUE"""),335.0)</f>
        <v>335</v>
      </c>
    </row>
    <row r="6323">
      <c r="A6323" s="1" t="str">
        <f t="shared" si="1"/>
        <v>EN P5432 244</v>
      </c>
      <c r="C6323" s="1" t="str">
        <f t="shared" si="2"/>
        <v>PT P5432</v>
      </c>
      <c r="E6323" s="1" t="str">
        <f>IFERROR(__xludf.DUMMYFUNCTION("SPLIT(A:A,"" "",TRUE,TRUE)"),"EN")</f>
        <v>EN</v>
      </c>
      <c r="F6323" s="1" t="str">
        <f>IFERROR(__xludf.DUMMYFUNCTION("""COMPUTED_VALUE"""),"P5432")</f>
        <v>P5432</v>
      </c>
      <c r="G6323" s="1">
        <f>IFERROR(__xludf.DUMMYFUNCTION("""COMPUTED_VALUE"""),244.0)</f>
        <v>244</v>
      </c>
    </row>
    <row r="6324">
      <c r="A6324" s="1" t="str">
        <f t="shared" si="1"/>
        <v>EN P4655 367</v>
      </c>
      <c r="C6324" s="1" t="str">
        <f t="shared" si="2"/>
        <v>PT P4655</v>
      </c>
      <c r="E6324" s="1" t="str">
        <f>IFERROR(__xludf.DUMMYFUNCTION("SPLIT(A:A,"" "",TRUE,TRUE)"),"EN")</f>
        <v>EN</v>
      </c>
      <c r="F6324" s="1" t="str">
        <f>IFERROR(__xludf.DUMMYFUNCTION("""COMPUTED_VALUE"""),"P4655")</f>
        <v>P4655</v>
      </c>
      <c r="G6324" s="1">
        <f>IFERROR(__xludf.DUMMYFUNCTION("""COMPUTED_VALUE"""),367.0)</f>
        <v>367</v>
      </c>
    </row>
    <row r="6325">
      <c r="A6325" s="1" t="str">
        <f t="shared" si="1"/>
        <v>EN P2963 191</v>
      </c>
      <c r="C6325" s="1" t="str">
        <f t="shared" si="2"/>
        <v>PT P2963</v>
      </c>
      <c r="E6325" s="1" t="str">
        <f>IFERROR(__xludf.DUMMYFUNCTION("SPLIT(A:A,"" "",TRUE,TRUE)"),"EN")</f>
        <v>EN</v>
      </c>
      <c r="F6325" s="1" t="str">
        <f>IFERROR(__xludf.DUMMYFUNCTION("""COMPUTED_VALUE"""),"P2963")</f>
        <v>P2963</v>
      </c>
      <c r="G6325" s="1">
        <f>IFERROR(__xludf.DUMMYFUNCTION("""COMPUTED_VALUE"""),191.0)</f>
        <v>191</v>
      </c>
    </row>
    <row r="6326">
      <c r="A6326" s="1" t="str">
        <f t="shared" si="1"/>
        <v>EN P3750 287</v>
      </c>
      <c r="C6326" s="1" t="str">
        <f t="shared" si="2"/>
        <v>PT P3750</v>
      </c>
      <c r="E6326" s="1" t="str">
        <f>IFERROR(__xludf.DUMMYFUNCTION("SPLIT(A:A,"" "",TRUE,TRUE)"),"EN")</f>
        <v>EN</v>
      </c>
      <c r="F6326" s="1" t="str">
        <f>IFERROR(__xludf.DUMMYFUNCTION("""COMPUTED_VALUE"""),"P3750")</f>
        <v>P3750</v>
      </c>
      <c r="G6326" s="1">
        <f>IFERROR(__xludf.DUMMYFUNCTION("""COMPUTED_VALUE"""),287.0)</f>
        <v>287</v>
      </c>
    </row>
    <row r="6327">
      <c r="A6327" s="1" t="str">
        <f t="shared" si="1"/>
        <v>EN P1299 183</v>
      </c>
      <c r="C6327" s="1" t="str">
        <f t="shared" si="2"/>
        <v>PT P1299</v>
      </c>
      <c r="E6327" s="1" t="str">
        <f>IFERROR(__xludf.DUMMYFUNCTION("SPLIT(A:A,"" "",TRUE,TRUE)"),"EN")</f>
        <v>EN</v>
      </c>
      <c r="F6327" s="1" t="str">
        <f>IFERROR(__xludf.DUMMYFUNCTION("""COMPUTED_VALUE"""),"P1299")</f>
        <v>P1299</v>
      </c>
      <c r="G6327" s="1">
        <f>IFERROR(__xludf.DUMMYFUNCTION("""COMPUTED_VALUE"""),183.0)</f>
        <v>183</v>
      </c>
    </row>
    <row r="6328">
      <c r="A6328" s="1" t="str">
        <f t="shared" si="1"/>
        <v>EN P2602 77</v>
      </c>
      <c r="C6328" s="1" t="str">
        <f t="shared" si="2"/>
        <v>PT P2602</v>
      </c>
      <c r="E6328" s="1" t="str">
        <f>IFERROR(__xludf.DUMMYFUNCTION("SPLIT(A:A,"" "",TRUE,TRUE)"),"EN")</f>
        <v>EN</v>
      </c>
      <c r="F6328" s="1" t="str">
        <f>IFERROR(__xludf.DUMMYFUNCTION("""COMPUTED_VALUE"""),"P2602")</f>
        <v>P2602</v>
      </c>
      <c r="G6328" s="1">
        <f>IFERROR(__xludf.DUMMYFUNCTION("""COMPUTED_VALUE"""),77.0)</f>
        <v>77</v>
      </c>
    </row>
    <row r="6329">
      <c r="A6329" s="1" t="str">
        <f t="shared" si="1"/>
        <v>EN P4964 144</v>
      </c>
      <c r="C6329" s="1" t="str">
        <f t="shared" si="2"/>
        <v>PT P4964</v>
      </c>
      <c r="E6329" s="1" t="str">
        <f>IFERROR(__xludf.DUMMYFUNCTION("SPLIT(A:A,"" "",TRUE,TRUE)"),"EN")</f>
        <v>EN</v>
      </c>
      <c r="F6329" s="1" t="str">
        <f>IFERROR(__xludf.DUMMYFUNCTION("""COMPUTED_VALUE"""),"P4964")</f>
        <v>P4964</v>
      </c>
      <c r="G6329" s="1">
        <f>IFERROR(__xludf.DUMMYFUNCTION("""COMPUTED_VALUE"""),144.0)</f>
        <v>144</v>
      </c>
    </row>
    <row r="6330">
      <c r="A6330" s="1" t="str">
        <f t="shared" si="1"/>
        <v>EN P5248 229</v>
      </c>
      <c r="C6330" s="1" t="str">
        <f t="shared" si="2"/>
        <v>PT P5248</v>
      </c>
      <c r="E6330" s="1" t="str">
        <f>IFERROR(__xludf.DUMMYFUNCTION("SPLIT(A:A,"" "",TRUE,TRUE)"),"EN")</f>
        <v>EN</v>
      </c>
      <c r="F6330" s="1" t="str">
        <f>IFERROR(__xludf.DUMMYFUNCTION("""COMPUTED_VALUE"""),"P5248")</f>
        <v>P5248</v>
      </c>
      <c r="G6330" s="1">
        <f>IFERROR(__xludf.DUMMYFUNCTION("""COMPUTED_VALUE"""),229.0)</f>
        <v>229</v>
      </c>
    </row>
    <row r="6331">
      <c r="A6331" s="1" t="str">
        <f t="shared" si="1"/>
        <v>EN P315 8</v>
      </c>
      <c r="C6331" s="1" t="str">
        <f t="shared" si="2"/>
        <v>PT P315</v>
      </c>
      <c r="E6331" s="1" t="str">
        <f>IFERROR(__xludf.DUMMYFUNCTION("SPLIT(A:A,"" "",TRUE,TRUE)"),"EN")</f>
        <v>EN</v>
      </c>
      <c r="F6331" s="1" t="str">
        <f>IFERROR(__xludf.DUMMYFUNCTION("""COMPUTED_VALUE"""),"P315")</f>
        <v>P315</v>
      </c>
      <c r="G6331" s="1">
        <f>IFERROR(__xludf.DUMMYFUNCTION("""COMPUTED_VALUE"""),8.0)</f>
        <v>8</v>
      </c>
    </row>
    <row r="6332">
      <c r="A6332" s="1" t="str">
        <f t="shared" si="1"/>
        <v>EN P2284 139</v>
      </c>
      <c r="C6332" s="1" t="str">
        <f t="shared" si="2"/>
        <v>PT P2284</v>
      </c>
      <c r="E6332" s="1" t="str">
        <f>IFERROR(__xludf.DUMMYFUNCTION("SPLIT(A:A,"" "",TRUE,TRUE)"),"EN")</f>
        <v>EN</v>
      </c>
      <c r="F6332" s="1" t="str">
        <f>IFERROR(__xludf.DUMMYFUNCTION("""COMPUTED_VALUE"""),"P2284")</f>
        <v>P2284</v>
      </c>
      <c r="G6332" s="1">
        <f>IFERROR(__xludf.DUMMYFUNCTION("""COMPUTED_VALUE"""),139.0)</f>
        <v>139</v>
      </c>
    </row>
    <row r="6333">
      <c r="A6333" s="1" t="str">
        <f t="shared" si="1"/>
        <v>EN P1264 348</v>
      </c>
      <c r="C6333" s="1" t="str">
        <f t="shared" si="2"/>
        <v>PT P1264</v>
      </c>
      <c r="E6333" s="1" t="str">
        <f>IFERROR(__xludf.DUMMYFUNCTION("SPLIT(A:A,"" "",TRUE,TRUE)"),"EN")</f>
        <v>EN</v>
      </c>
      <c r="F6333" s="1" t="str">
        <f>IFERROR(__xludf.DUMMYFUNCTION("""COMPUTED_VALUE"""),"P1264")</f>
        <v>P1264</v>
      </c>
      <c r="G6333" s="1">
        <f>IFERROR(__xludf.DUMMYFUNCTION("""COMPUTED_VALUE"""),348.0)</f>
        <v>348</v>
      </c>
    </row>
    <row r="6334">
      <c r="A6334" s="1" t="str">
        <f t="shared" si="1"/>
        <v>EN P612 216</v>
      </c>
      <c r="C6334" s="1" t="str">
        <f t="shared" si="2"/>
        <v>PT P612</v>
      </c>
      <c r="E6334" s="1" t="str">
        <f>IFERROR(__xludf.DUMMYFUNCTION("SPLIT(A:A,"" "",TRUE,TRUE)"),"EN")</f>
        <v>EN</v>
      </c>
      <c r="F6334" s="1" t="str">
        <f>IFERROR(__xludf.DUMMYFUNCTION("""COMPUTED_VALUE"""),"P612")</f>
        <v>P612</v>
      </c>
      <c r="G6334" s="1">
        <f>IFERROR(__xludf.DUMMYFUNCTION("""COMPUTED_VALUE"""),216.0)</f>
        <v>216</v>
      </c>
    </row>
    <row r="6335">
      <c r="A6335" s="1" t="str">
        <f t="shared" si="1"/>
        <v>EN P1831 154</v>
      </c>
      <c r="C6335" s="1" t="str">
        <f t="shared" si="2"/>
        <v>PT P1831</v>
      </c>
      <c r="E6335" s="1" t="str">
        <f>IFERROR(__xludf.DUMMYFUNCTION("SPLIT(A:A,"" "",TRUE,TRUE)"),"EN")</f>
        <v>EN</v>
      </c>
      <c r="F6335" s="1" t="str">
        <f>IFERROR(__xludf.DUMMYFUNCTION("""COMPUTED_VALUE"""),"P1831")</f>
        <v>P1831</v>
      </c>
      <c r="G6335" s="1">
        <f>IFERROR(__xludf.DUMMYFUNCTION("""COMPUTED_VALUE"""),154.0)</f>
        <v>154</v>
      </c>
    </row>
    <row r="6336">
      <c r="A6336" s="1" t="str">
        <f t="shared" si="1"/>
        <v>EN P3167 89</v>
      </c>
      <c r="C6336" s="1" t="str">
        <f t="shared" si="2"/>
        <v>PT P3167</v>
      </c>
      <c r="E6336" s="1" t="str">
        <f>IFERROR(__xludf.DUMMYFUNCTION("SPLIT(A:A,"" "",TRUE,TRUE)"),"EN")</f>
        <v>EN</v>
      </c>
      <c r="F6336" s="1" t="str">
        <f>IFERROR(__xludf.DUMMYFUNCTION("""COMPUTED_VALUE"""),"P3167")</f>
        <v>P3167</v>
      </c>
      <c r="G6336" s="1">
        <f>IFERROR(__xludf.DUMMYFUNCTION("""COMPUTED_VALUE"""),89.0)</f>
        <v>89</v>
      </c>
    </row>
    <row r="6337">
      <c r="A6337" s="1" t="str">
        <f t="shared" si="1"/>
        <v>EN P5577 25</v>
      </c>
      <c r="C6337" s="1" t="str">
        <f t="shared" si="2"/>
        <v>PT P5577</v>
      </c>
      <c r="E6337" s="1" t="str">
        <f>IFERROR(__xludf.DUMMYFUNCTION("SPLIT(A:A,"" "",TRUE,TRUE)"),"EN")</f>
        <v>EN</v>
      </c>
      <c r="F6337" s="1" t="str">
        <f>IFERROR(__xludf.DUMMYFUNCTION("""COMPUTED_VALUE"""),"P5577")</f>
        <v>P5577</v>
      </c>
      <c r="G6337" s="1">
        <f>IFERROR(__xludf.DUMMYFUNCTION("""COMPUTED_VALUE"""),25.0)</f>
        <v>25</v>
      </c>
    </row>
    <row r="6338">
      <c r="A6338" s="1" t="str">
        <f t="shared" si="1"/>
        <v>EN P2080 165</v>
      </c>
      <c r="C6338" s="1" t="str">
        <f t="shared" si="2"/>
        <v>PT P2080</v>
      </c>
      <c r="E6338" s="1" t="str">
        <f>IFERROR(__xludf.DUMMYFUNCTION("SPLIT(A:A,"" "",TRUE,TRUE)"),"EN")</f>
        <v>EN</v>
      </c>
      <c r="F6338" s="1" t="str">
        <f>IFERROR(__xludf.DUMMYFUNCTION("""COMPUTED_VALUE"""),"P2080")</f>
        <v>P2080</v>
      </c>
      <c r="G6338" s="1">
        <f>IFERROR(__xludf.DUMMYFUNCTION("""COMPUTED_VALUE"""),165.0)</f>
        <v>165</v>
      </c>
    </row>
    <row r="6339">
      <c r="A6339" s="1" t="str">
        <f t="shared" si="1"/>
        <v>EN P2991 147</v>
      </c>
      <c r="C6339" s="1" t="str">
        <f t="shared" si="2"/>
        <v>PT P2991</v>
      </c>
      <c r="E6339" s="1" t="str">
        <f>IFERROR(__xludf.DUMMYFUNCTION("SPLIT(A:A,"" "",TRUE,TRUE)"),"EN")</f>
        <v>EN</v>
      </c>
      <c r="F6339" s="1" t="str">
        <f>IFERROR(__xludf.DUMMYFUNCTION("""COMPUTED_VALUE"""),"P2991")</f>
        <v>P2991</v>
      </c>
      <c r="G6339" s="1">
        <f>IFERROR(__xludf.DUMMYFUNCTION("""COMPUTED_VALUE"""),147.0)</f>
        <v>147</v>
      </c>
    </row>
    <row r="6340">
      <c r="A6340" s="1" t="str">
        <f t="shared" si="1"/>
        <v>EN P4896 37</v>
      </c>
      <c r="C6340" s="1" t="str">
        <f t="shared" si="2"/>
        <v>PT P4896</v>
      </c>
      <c r="E6340" s="1" t="str">
        <f>IFERROR(__xludf.DUMMYFUNCTION("SPLIT(A:A,"" "",TRUE,TRUE)"),"EN")</f>
        <v>EN</v>
      </c>
      <c r="F6340" s="1" t="str">
        <f>IFERROR(__xludf.DUMMYFUNCTION("""COMPUTED_VALUE"""),"P4896")</f>
        <v>P4896</v>
      </c>
      <c r="G6340" s="1">
        <f>IFERROR(__xludf.DUMMYFUNCTION("""COMPUTED_VALUE"""),37.0)</f>
        <v>37</v>
      </c>
    </row>
    <row r="6341">
      <c r="A6341" s="1" t="str">
        <f t="shared" si="1"/>
        <v>EN P4626 363</v>
      </c>
      <c r="C6341" s="1" t="str">
        <f t="shared" si="2"/>
        <v>PT P4626</v>
      </c>
      <c r="E6341" s="1" t="str">
        <f>IFERROR(__xludf.DUMMYFUNCTION("SPLIT(A:A,"" "",TRUE,TRUE)"),"EN")</f>
        <v>EN</v>
      </c>
      <c r="F6341" s="1" t="str">
        <f>IFERROR(__xludf.DUMMYFUNCTION("""COMPUTED_VALUE"""),"P4626")</f>
        <v>P4626</v>
      </c>
      <c r="G6341" s="1">
        <f>IFERROR(__xludf.DUMMYFUNCTION("""COMPUTED_VALUE"""),363.0)</f>
        <v>363</v>
      </c>
    </row>
    <row r="6342">
      <c r="A6342" s="1" t="str">
        <f t="shared" si="1"/>
        <v>EN P2251 132</v>
      </c>
      <c r="C6342" s="1" t="str">
        <f t="shared" si="2"/>
        <v>PT P2251</v>
      </c>
      <c r="E6342" s="1" t="str">
        <f>IFERROR(__xludf.DUMMYFUNCTION("SPLIT(A:A,"" "",TRUE,TRUE)"),"EN")</f>
        <v>EN</v>
      </c>
      <c r="F6342" s="1" t="str">
        <f>IFERROR(__xludf.DUMMYFUNCTION("""COMPUTED_VALUE"""),"P2251")</f>
        <v>P2251</v>
      </c>
      <c r="G6342" s="1">
        <f>IFERROR(__xludf.DUMMYFUNCTION("""COMPUTED_VALUE"""),132.0)</f>
        <v>132</v>
      </c>
    </row>
    <row r="6343">
      <c r="A6343" s="1" t="str">
        <f t="shared" si="1"/>
        <v>EN P2199 329</v>
      </c>
      <c r="C6343" s="1" t="str">
        <f t="shared" si="2"/>
        <v>PT P2199</v>
      </c>
      <c r="E6343" s="1" t="str">
        <f>IFERROR(__xludf.DUMMYFUNCTION("SPLIT(A:A,"" "",TRUE,TRUE)"),"EN")</f>
        <v>EN</v>
      </c>
      <c r="F6343" s="1" t="str">
        <f>IFERROR(__xludf.DUMMYFUNCTION("""COMPUTED_VALUE"""),"P2199")</f>
        <v>P2199</v>
      </c>
      <c r="G6343" s="1">
        <f>IFERROR(__xludf.DUMMYFUNCTION("""COMPUTED_VALUE"""),329.0)</f>
        <v>329</v>
      </c>
    </row>
    <row r="6344">
      <c r="A6344" s="1" t="str">
        <f t="shared" si="1"/>
        <v>EN P2945 46</v>
      </c>
      <c r="C6344" s="1" t="str">
        <f t="shared" si="2"/>
        <v>PT P2945</v>
      </c>
      <c r="E6344" s="1" t="str">
        <f>IFERROR(__xludf.DUMMYFUNCTION("SPLIT(A:A,"" "",TRUE,TRUE)"),"EN")</f>
        <v>EN</v>
      </c>
      <c r="F6344" s="1" t="str">
        <f>IFERROR(__xludf.DUMMYFUNCTION("""COMPUTED_VALUE"""),"P2945")</f>
        <v>P2945</v>
      </c>
      <c r="G6344" s="1">
        <f>IFERROR(__xludf.DUMMYFUNCTION("""COMPUTED_VALUE"""),46.0)</f>
        <v>46</v>
      </c>
    </row>
    <row r="6345">
      <c r="A6345" s="1" t="str">
        <f t="shared" si="1"/>
        <v>EN P5969 136</v>
      </c>
      <c r="C6345" s="1" t="str">
        <f t="shared" si="2"/>
        <v>PT P5969</v>
      </c>
      <c r="E6345" s="1" t="str">
        <f>IFERROR(__xludf.DUMMYFUNCTION("SPLIT(A:A,"" "",TRUE,TRUE)"),"EN")</f>
        <v>EN</v>
      </c>
      <c r="F6345" s="1" t="str">
        <f>IFERROR(__xludf.DUMMYFUNCTION("""COMPUTED_VALUE"""),"P5969")</f>
        <v>P5969</v>
      </c>
      <c r="G6345" s="1">
        <f>IFERROR(__xludf.DUMMYFUNCTION("""COMPUTED_VALUE"""),136.0)</f>
        <v>136</v>
      </c>
    </row>
    <row r="6346">
      <c r="A6346" s="1" t="str">
        <f t="shared" si="1"/>
        <v>EN P4527 341</v>
      </c>
      <c r="C6346" s="1" t="str">
        <f t="shared" si="2"/>
        <v>PT P4527</v>
      </c>
      <c r="E6346" s="1" t="str">
        <f>IFERROR(__xludf.DUMMYFUNCTION("SPLIT(A:A,"" "",TRUE,TRUE)"),"EN")</f>
        <v>EN</v>
      </c>
      <c r="F6346" s="1" t="str">
        <f>IFERROR(__xludf.DUMMYFUNCTION("""COMPUTED_VALUE"""),"P4527")</f>
        <v>P4527</v>
      </c>
      <c r="G6346" s="1">
        <f>IFERROR(__xludf.DUMMYFUNCTION("""COMPUTED_VALUE"""),341.0)</f>
        <v>341</v>
      </c>
    </row>
    <row r="6347">
      <c r="A6347" s="1" t="str">
        <f t="shared" si="1"/>
        <v>EN P2479 105</v>
      </c>
      <c r="C6347" s="1" t="str">
        <f t="shared" si="2"/>
        <v>PT P2479</v>
      </c>
      <c r="E6347" s="1" t="str">
        <f>IFERROR(__xludf.DUMMYFUNCTION("SPLIT(A:A,"" "",TRUE,TRUE)"),"EN")</f>
        <v>EN</v>
      </c>
      <c r="F6347" s="1" t="str">
        <f>IFERROR(__xludf.DUMMYFUNCTION("""COMPUTED_VALUE"""),"P2479")</f>
        <v>P2479</v>
      </c>
      <c r="G6347" s="1">
        <f>IFERROR(__xludf.DUMMYFUNCTION("""COMPUTED_VALUE"""),105.0)</f>
        <v>105</v>
      </c>
    </row>
    <row r="6348">
      <c r="A6348" s="1" t="str">
        <f t="shared" si="1"/>
        <v>EN P384 56</v>
      </c>
      <c r="C6348" s="1" t="str">
        <f t="shared" si="2"/>
        <v>PT P384</v>
      </c>
      <c r="E6348" s="1" t="str">
        <f>IFERROR(__xludf.DUMMYFUNCTION("SPLIT(A:A,"" "",TRUE,TRUE)"),"EN")</f>
        <v>EN</v>
      </c>
      <c r="F6348" s="1" t="str">
        <f>IFERROR(__xludf.DUMMYFUNCTION("""COMPUTED_VALUE"""),"P384")</f>
        <v>P384</v>
      </c>
      <c r="G6348" s="1">
        <f>IFERROR(__xludf.DUMMYFUNCTION("""COMPUTED_VALUE"""),56.0)</f>
        <v>56</v>
      </c>
    </row>
    <row r="6349">
      <c r="A6349" s="1" t="str">
        <f t="shared" si="1"/>
        <v>EN P4259 22</v>
      </c>
      <c r="C6349" s="1" t="str">
        <f t="shared" si="2"/>
        <v>PT P4259</v>
      </c>
      <c r="E6349" s="1" t="str">
        <f>IFERROR(__xludf.DUMMYFUNCTION("SPLIT(A:A,"" "",TRUE,TRUE)"),"EN")</f>
        <v>EN</v>
      </c>
      <c r="F6349" s="1" t="str">
        <f>IFERROR(__xludf.DUMMYFUNCTION("""COMPUTED_VALUE"""),"P4259")</f>
        <v>P4259</v>
      </c>
      <c r="G6349" s="1">
        <f>IFERROR(__xludf.DUMMYFUNCTION("""COMPUTED_VALUE"""),22.0)</f>
        <v>22</v>
      </c>
    </row>
    <row r="6350">
      <c r="A6350" s="1" t="str">
        <f t="shared" si="1"/>
        <v>EN P1915 341</v>
      </c>
      <c r="C6350" s="1" t="str">
        <f t="shared" si="2"/>
        <v>PT P1915</v>
      </c>
      <c r="E6350" s="1" t="str">
        <f>IFERROR(__xludf.DUMMYFUNCTION("SPLIT(A:A,"" "",TRUE,TRUE)"),"EN")</f>
        <v>EN</v>
      </c>
      <c r="F6350" s="1" t="str">
        <f>IFERROR(__xludf.DUMMYFUNCTION("""COMPUTED_VALUE"""),"P1915")</f>
        <v>P1915</v>
      </c>
      <c r="G6350" s="1">
        <f>IFERROR(__xludf.DUMMYFUNCTION("""COMPUTED_VALUE"""),341.0)</f>
        <v>341</v>
      </c>
    </row>
    <row r="6351">
      <c r="A6351" s="1" t="str">
        <f t="shared" si="1"/>
        <v>EN P2191 96</v>
      </c>
      <c r="C6351" s="1" t="str">
        <f t="shared" si="2"/>
        <v>PT P2191</v>
      </c>
      <c r="E6351" s="1" t="str">
        <f>IFERROR(__xludf.DUMMYFUNCTION("SPLIT(A:A,"" "",TRUE,TRUE)"),"EN")</f>
        <v>EN</v>
      </c>
      <c r="F6351" s="1" t="str">
        <f>IFERROR(__xludf.DUMMYFUNCTION("""COMPUTED_VALUE"""),"P2191")</f>
        <v>P2191</v>
      </c>
      <c r="G6351" s="1">
        <f>IFERROR(__xludf.DUMMYFUNCTION("""COMPUTED_VALUE"""),96.0)</f>
        <v>96</v>
      </c>
    </row>
    <row r="6352">
      <c r="A6352" s="1" t="str">
        <f t="shared" si="1"/>
        <v>EN P2605 137</v>
      </c>
      <c r="C6352" s="1" t="str">
        <f t="shared" si="2"/>
        <v>PT P2605</v>
      </c>
      <c r="E6352" s="1" t="str">
        <f>IFERROR(__xludf.DUMMYFUNCTION("SPLIT(A:A,"" "",TRUE,TRUE)"),"EN")</f>
        <v>EN</v>
      </c>
      <c r="F6352" s="1" t="str">
        <f>IFERROR(__xludf.DUMMYFUNCTION("""COMPUTED_VALUE"""),"P2605")</f>
        <v>P2605</v>
      </c>
      <c r="G6352" s="1">
        <f>IFERROR(__xludf.DUMMYFUNCTION("""COMPUTED_VALUE"""),137.0)</f>
        <v>137</v>
      </c>
    </row>
    <row r="6353">
      <c r="A6353" s="1" t="str">
        <f t="shared" si="1"/>
        <v>EN P4158 264</v>
      </c>
      <c r="C6353" s="1" t="str">
        <f t="shared" si="2"/>
        <v>PT P4158</v>
      </c>
      <c r="E6353" s="1" t="str">
        <f>IFERROR(__xludf.DUMMYFUNCTION("SPLIT(A:A,"" "",TRUE,TRUE)"),"EN")</f>
        <v>EN</v>
      </c>
      <c r="F6353" s="1" t="str">
        <f>IFERROR(__xludf.DUMMYFUNCTION("""COMPUTED_VALUE"""),"P4158")</f>
        <v>P4158</v>
      </c>
      <c r="G6353" s="1">
        <f>IFERROR(__xludf.DUMMYFUNCTION("""COMPUTED_VALUE"""),264.0)</f>
        <v>264</v>
      </c>
    </row>
    <row r="6354">
      <c r="A6354" s="1" t="str">
        <f t="shared" si="1"/>
        <v>EN P3765 360</v>
      </c>
      <c r="C6354" s="1" t="str">
        <f t="shared" si="2"/>
        <v>PT P3765</v>
      </c>
      <c r="E6354" s="1" t="str">
        <f>IFERROR(__xludf.DUMMYFUNCTION("SPLIT(A:A,"" "",TRUE,TRUE)"),"EN")</f>
        <v>EN</v>
      </c>
      <c r="F6354" s="1" t="str">
        <f>IFERROR(__xludf.DUMMYFUNCTION("""COMPUTED_VALUE"""),"P3765")</f>
        <v>P3765</v>
      </c>
      <c r="G6354" s="1">
        <f>IFERROR(__xludf.DUMMYFUNCTION("""COMPUTED_VALUE"""),360.0)</f>
        <v>360</v>
      </c>
    </row>
    <row r="6355">
      <c r="A6355" s="1" t="str">
        <f t="shared" si="1"/>
        <v>EN P4066 108</v>
      </c>
      <c r="C6355" s="1" t="str">
        <f t="shared" si="2"/>
        <v>PT P4066</v>
      </c>
      <c r="E6355" s="1" t="str">
        <f>IFERROR(__xludf.DUMMYFUNCTION("SPLIT(A:A,"" "",TRUE,TRUE)"),"EN")</f>
        <v>EN</v>
      </c>
      <c r="F6355" s="1" t="str">
        <f>IFERROR(__xludf.DUMMYFUNCTION("""COMPUTED_VALUE"""),"P4066")</f>
        <v>P4066</v>
      </c>
      <c r="G6355" s="1">
        <f>IFERROR(__xludf.DUMMYFUNCTION("""COMPUTED_VALUE"""),108.0)</f>
        <v>108</v>
      </c>
    </row>
    <row r="6356">
      <c r="A6356" s="1" t="str">
        <f t="shared" si="1"/>
        <v>EN P5343 247</v>
      </c>
      <c r="C6356" s="1" t="str">
        <f t="shared" si="2"/>
        <v>PT P5343</v>
      </c>
      <c r="E6356" s="1" t="str">
        <f>IFERROR(__xludf.DUMMYFUNCTION("SPLIT(A:A,"" "",TRUE,TRUE)"),"EN")</f>
        <v>EN</v>
      </c>
      <c r="F6356" s="1" t="str">
        <f>IFERROR(__xludf.DUMMYFUNCTION("""COMPUTED_VALUE"""),"P5343")</f>
        <v>P5343</v>
      </c>
      <c r="G6356" s="1">
        <f>IFERROR(__xludf.DUMMYFUNCTION("""COMPUTED_VALUE"""),247.0)</f>
        <v>247</v>
      </c>
    </row>
    <row r="6357">
      <c r="A6357" s="1" t="str">
        <f t="shared" si="1"/>
        <v>EN P5608 48</v>
      </c>
      <c r="C6357" s="1" t="str">
        <f t="shared" si="2"/>
        <v>PT P5608</v>
      </c>
      <c r="E6357" s="1" t="str">
        <f>IFERROR(__xludf.DUMMYFUNCTION("SPLIT(A:A,"" "",TRUE,TRUE)"),"EN")</f>
        <v>EN</v>
      </c>
      <c r="F6357" s="1" t="str">
        <f>IFERROR(__xludf.DUMMYFUNCTION("""COMPUTED_VALUE"""),"P5608")</f>
        <v>P5608</v>
      </c>
      <c r="G6357" s="1">
        <f>IFERROR(__xludf.DUMMYFUNCTION("""COMPUTED_VALUE"""),48.0)</f>
        <v>48</v>
      </c>
    </row>
    <row r="6358">
      <c r="A6358" s="1" t="str">
        <f t="shared" si="1"/>
        <v>EN P1521 49</v>
      </c>
      <c r="C6358" s="1" t="str">
        <f t="shared" si="2"/>
        <v>PT P1521</v>
      </c>
      <c r="E6358" s="1" t="str">
        <f>IFERROR(__xludf.DUMMYFUNCTION("SPLIT(A:A,"" "",TRUE,TRUE)"),"EN")</f>
        <v>EN</v>
      </c>
      <c r="F6358" s="1" t="str">
        <f>IFERROR(__xludf.DUMMYFUNCTION("""COMPUTED_VALUE"""),"P1521")</f>
        <v>P1521</v>
      </c>
      <c r="G6358" s="1">
        <f>IFERROR(__xludf.DUMMYFUNCTION("""COMPUTED_VALUE"""),49.0)</f>
        <v>49</v>
      </c>
    </row>
    <row r="6359">
      <c r="A6359" s="1" t="str">
        <f t="shared" si="1"/>
        <v>EN P3016 112</v>
      </c>
      <c r="C6359" s="1" t="str">
        <f t="shared" si="2"/>
        <v>PT P3016</v>
      </c>
      <c r="E6359" s="1" t="str">
        <f>IFERROR(__xludf.DUMMYFUNCTION("SPLIT(A:A,"" "",TRUE,TRUE)"),"EN")</f>
        <v>EN</v>
      </c>
      <c r="F6359" s="1" t="str">
        <f>IFERROR(__xludf.DUMMYFUNCTION("""COMPUTED_VALUE"""),"P3016")</f>
        <v>P3016</v>
      </c>
      <c r="G6359" s="1">
        <f>IFERROR(__xludf.DUMMYFUNCTION("""COMPUTED_VALUE"""),112.0)</f>
        <v>112</v>
      </c>
    </row>
    <row r="6360">
      <c r="A6360" s="1" t="str">
        <f t="shared" si="1"/>
        <v>EN P5814 277</v>
      </c>
      <c r="C6360" s="1" t="str">
        <f t="shared" si="2"/>
        <v>PT P5814</v>
      </c>
      <c r="E6360" s="1" t="str">
        <f>IFERROR(__xludf.DUMMYFUNCTION("SPLIT(A:A,"" "",TRUE,TRUE)"),"EN")</f>
        <v>EN</v>
      </c>
      <c r="F6360" s="1" t="str">
        <f>IFERROR(__xludf.DUMMYFUNCTION("""COMPUTED_VALUE"""),"P5814")</f>
        <v>P5814</v>
      </c>
      <c r="G6360" s="1">
        <f>IFERROR(__xludf.DUMMYFUNCTION("""COMPUTED_VALUE"""),277.0)</f>
        <v>277</v>
      </c>
    </row>
    <row r="6361">
      <c r="A6361" s="1" t="str">
        <f t="shared" si="1"/>
        <v>EN P2667 218</v>
      </c>
      <c r="C6361" s="1" t="str">
        <f t="shared" si="2"/>
        <v>PT P2667</v>
      </c>
      <c r="E6361" s="1" t="str">
        <f>IFERROR(__xludf.DUMMYFUNCTION("SPLIT(A:A,"" "",TRUE,TRUE)"),"EN")</f>
        <v>EN</v>
      </c>
      <c r="F6361" s="1" t="str">
        <f>IFERROR(__xludf.DUMMYFUNCTION("""COMPUTED_VALUE"""),"P2667")</f>
        <v>P2667</v>
      </c>
      <c r="G6361" s="1">
        <f>IFERROR(__xludf.DUMMYFUNCTION("""COMPUTED_VALUE"""),218.0)</f>
        <v>218</v>
      </c>
    </row>
    <row r="6362">
      <c r="A6362" s="1" t="str">
        <f t="shared" si="1"/>
        <v>EN P93 278</v>
      </c>
      <c r="C6362" s="1" t="str">
        <f t="shared" si="2"/>
        <v>PT P93</v>
      </c>
      <c r="E6362" s="1" t="str">
        <f>IFERROR(__xludf.DUMMYFUNCTION("SPLIT(A:A,"" "",TRUE,TRUE)"),"EN")</f>
        <v>EN</v>
      </c>
      <c r="F6362" s="1" t="str">
        <f>IFERROR(__xludf.DUMMYFUNCTION("""COMPUTED_VALUE"""),"P93")</f>
        <v>P93</v>
      </c>
      <c r="G6362" s="1">
        <f>IFERROR(__xludf.DUMMYFUNCTION("""COMPUTED_VALUE"""),278.0)</f>
        <v>278</v>
      </c>
    </row>
    <row r="6363">
      <c r="A6363" s="1" t="str">
        <f t="shared" si="1"/>
        <v>EN P4683 351</v>
      </c>
      <c r="C6363" s="1" t="str">
        <f t="shared" si="2"/>
        <v>PT P4683</v>
      </c>
      <c r="E6363" s="1" t="str">
        <f>IFERROR(__xludf.DUMMYFUNCTION("SPLIT(A:A,"" "",TRUE,TRUE)"),"EN")</f>
        <v>EN</v>
      </c>
      <c r="F6363" s="1" t="str">
        <f>IFERROR(__xludf.DUMMYFUNCTION("""COMPUTED_VALUE"""),"P4683")</f>
        <v>P4683</v>
      </c>
      <c r="G6363" s="1">
        <f>IFERROR(__xludf.DUMMYFUNCTION("""COMPUTED_VALUE"""),351.0)</f>
        <v>351</v>
      </c>
    </row>
    <row r="6364">
      <c r="A6364" s="1" t="str">
        <f t="shared" si="1"/>
        <v>EN P2327 141</v>
      </c>
      <c r="C6364" s="1" t="str">
        <f t="shared" si="2"/>
        <v>PT P2327</v>
      </c>
      <c r="E6364" s="1" t="str">
        <f>IFERROR(__xludf.DUMMYFUNCTION("SPLIT(A:A,"" "",TRUE,TRUE)"),"EN")</f>
        <v>EN</v>
      </c>
      <c r="F6364" s="1" t="str">
        <f>IFERROR(__xludf.DUMMYFUNCTION("""COMPUTED_VALUE"""),"P2327")</f>
        <v>P2327</v>
      </c>
      <c r="G6364" s="1">
        <f>IFERROR(__xludf.DUMMYFUNCTION("""COMPUTED_VALUE"""),141.0)</f>
        <v>141</v>
      </c>
    </row>
    <row r="6365">
      <c r="A6365" s="1" t="str">
        <f t="shared" si="1"/>
        <v>EN P642 312</v>
      </c>
      <c r="C6365" s="1" t="str">
        <f t="shared" si="2"/>
        <v>PT P642</v>
      </c>
      <c r="E6365" s="1" t="str">
        <f>IFERROR(__xludf.DUMMYFUNCTION("SPLIT(A:A,"" "",TRUE,TRUE)"),"EN")</f>
        <v>EN</v>
      </c>
      <c r="F6365" s="1" t="str">
        <f>IFERROR(__xludf.DUMMYFUNCTION("""COMPUTED_VALUE"""),"P642")</f>
        <v>P642</v>
      </c>
      <c r="G6365" s="1">
        <f>IFERROR(__xludf.DUMMYFUNCTION("""COMPUTED_VALUE"""),312.0)</f>
        <v>312</v>
      </c>
    </row>
    <row r="6366">
      <c r="A6366" s="1" t="str">
        <f t="shared" si="1"/>
        <v>EN P2910 164</v>
      </c>
      <c r="C6366" s="1" t="str">
        <f t="shared" si="2"/>
        <v>PT P2910</v>
      </c>
      <c r="E6366" s="1" t="str">
        <f>IFERROR(__xludf.DUMMYFUNCTION("SPLIT(A:A,"" "",TRUE,TRUE)"),"EN")</f>
        <v>EN</v>
      </c>
      <c r="F6366" s="1" t="str">
        <f>IFERROR(__xludf.DUMMYFUNCTION("""COMPUTED_VALUE"""),"P2910")</f>
        <v>P2910</v>
      </c>
      <c r="G6366" s="1">
        <f>IFERROR(__xludf.DUMMYFUNCTION("""COMPUTED_VALUE"""),164.0)</f>
        <v>164</v>
      </c>
    </row>
    <row r="6367">
      <c r="A6367" s="1" t="str">
        <f t="shared" si="1"/>
        <v>EN P2193 353</v>
      </c>
      <c r="C6367" s="1" t="str">
        <f t="shared" si="2"/>
        <v>PT P2193</v>
      </c>
      <c r="E6367" s="1" t="str">
        <f>IFERROR(__xludf.DUMMYFUNCTION("SPLIT(A:A,"" "",TRUE,TRUE)"),"EN")</f>
        <v>EN</v>
      </c>
      <c r="F6367" s="1" t="str">
        <f>IFERROR(__xludf.DUMMYFUNCTION("""COMPUTED_VALUE"""),"P2193")</f>
        <v>P2193</v>
      </c>
      <c r="G6367" s="1">
        <f>IFERROR(__xludf.DUMMYFUNCTION("""COMPUTED_VALUE"""),353.0)</f>
        <v>353</v>
      </c>
    </row>
    <row r="6368">
      <c r="A6368" s="1" t="str">
        <f t="shared" si="1"/>
        <v>EN P3187 117</v>
      </c>
      <c r="C6368" s="1" t="str">
        <f t="shared" si="2"/>
        <v>PT P3187</v>
      </c>
      <c r="E6368" s="1" t="str">
        <f>IFERROR(__xludf.DUMMYFUNCTION("SPLIT(A:A,"" "",TRUE,TRUE)"),"EN")</f>
        <v>EN</v>
      </c>
      <c r="F6368" s="1" t="str">
        <f>IFERROR(__xludf.DUMMYFUNCTION("""COMPUTED_VALUE"""),"P3187")</f>
        <v>P3187</v>
      </c>
      <c r="G6368" s="1">
        <f>IFERROR(__xludf.DUMMYFUNCTION("""COMPUTED_VALUE"""),117.0)</f>
        <v>117</v>
      </c>
    </row>
    <row r="6369">
      <c r="A6369" s="1" t="str">
        <f t="shared" si="1"/>
        <v>EN P3696 142</v>
      </c>
      <c r="C6369" s="1" t="str">
        <f t="shared" si="2"/>
        <v>PT P3696</v>
      </c>
      <c r="E6369" s="1" t="str">
        <f>IFERROR(__xludf.DUMMYFUNCTION("SPLIT(A:A,"" "",TRUE,TRUE)"),"EN")</f>
        <v>EN</v>
      </c>
      <c r="F6369" s="1" t="str">
        <f>IFERROR(__xludf.DUMMYFUNCTION("""COMPUTED_VALUE"""),"P3696")</f>
        <v>P3696</v>
      </c>
      <c r="G6369" s="1">
        <f>IFERROR(__xludf.DUMMYFUNCTION("""COMPUTED_VALUE"""),142.0)</f>
        <v>142</v>
      </c>
    </row>
    <row r="6370">
      <c r="A6370" s="1" t="str">
        <f t="shared" si="1"/>
        <v>EN P2260 19</v>
      </c>
      <c r="C6370" s="1" t="str">
        <f t="shared" si="2"/>
        <v>PT P2260</v>
      </c>
      <c r="E6370" s="1" t="str">
        <f>IFERROR(__xludf.DUMMYFUNCTION("SPLIT(A:A,"" "",TRUE,TRUE)"),"EN")</f>
        <v>EN</v>
      </c>
      <c r="F6370" s="1" t="str">
        <f>IFERROR(__xludf.DUMMYFUNCTION("""COMPUTED_VALUE"""),"P2260")</f>
        <v>P2260</v>
      </c>
      <c r="G6370" s="1">
        <f>IFERROR(__xludf.DUMMYFUNCTION("""COMPUTED_VALUE"""),19.0)</f>
        <v>19</v>
      </c>
    </row>
    <row r="6371">
      <c r="A6371" s="1" t="str">
        <f t="shared" si="1"/>
        <v>EN P2059 374</v>
      </c>
      <c r="C6371" s="1" t="str">
        <f t="shared" si="2"/>
        <v>PT P2059</v>
      </c>
      <c r="E6371" s="1" t="str">
        <f>IFERROR(__xludf.DUMMYFUNCTION("SPLIT(A:A,"" "",TRUE,TRUE)"),"EN")</f>
        <v>EN</v>
      </c>
      <c r="F6371" s="1" t="str">
        <f>IFERROR(__xludf.DUMMYFUNCTION("""COMPUTED_VALUE"""),"P2059")</f>
        <v>P2059</v>
      </c>
      <c r="G6371" s="1">
        <f>IFERROR(__xludf.DUMMYFUNCTION("""COMPUTED_VALUE"""),374.0)</f>
        <v>374</v>
      </c>
    </row>
    <row r="6372">
      <c r="A6372" s="1" t="str">
        <f t="shared" si="1"/>
        <v>EN P1240 183</v>
      </c>
      <c r="C6372" s="1" t="str">
        <f t="shared" si="2"/>
        <v>PT P1240</v>
      </c>
      <c r="E6372" s="1" t="str">
        <f>IFERROR(__xludf.DUMMYFUNCTION("SPLIT(A:A,"" "",TRUE,TRUE)"),"EN")</f>
        <v>EN</v>
      </c>
      <c r="F6372" s="1" t="str">
        <f>IFERROR(__xludf.DUMMYFUNCTION("""COMPUTED_VALUE"""),"P1240")</f>
        <v>P1240</v>
      </c>
      <c r="G6372" s="1">
        <f>IFERROR(__xludf.DUMMYFUNCTION("""COMPUTED_VALUE"""),183.0)</f>
        <v>183</v>
      </c>
    </row>
    <row r="6373">
      <c r="A6373" s="1" t="str">
        <f t="shared" si="1"/>
        <v>EN P4670 290</v>
      </c>
      <c r="C6373" s="1" t="str">
        <f t="shared" si="2"/>
        <v>PT P4670</v>
      </c>
      <c r="E6373" s="1" t="str">
        <f>IFERROR(__xludf.DUMMYFUNCTION("SPLIT(A:A,"" "",TRUE,TRUE)"),"EN")</f>
        <v>EN</v>
      </c>
      <c r="F6373" s="1" t="str">
        <f>IFERROR(__xludf.DUMMYFUNCTION("""COMPUTED_VALUE"""),"P4670")</f>
        <v>P4670</v>
      </c>
      <c r="G6373" s="1">
        <f>IFERROR(__xludf.DUMMYFUNCTION("""COMPUTED_VALUE"""),290.0)</f>
        <v>290</v>
      </c>
    </row>
    <row r="6374">
      <c r="A6374" s="1" t="str">
        <f t="shared" si="1"/>
        <v>EN P3995 171</v>
      </c>
      <c r="C6374" s="1" t="str">
        <f t="shared" si="2"/>
        <v>PT P3995</v>
      </c>
      <c r="E6374" s="1" t="str">
        <f>IFERROR(__xludf.DUMMYFUNCTION("SPLIT(A:A,"" "",TRUE,TRUE)"),"EN")</f>
        <v>EN</v>
      </c>
      <c r="F6374" s="1" t="str">
        <f>IFERROR(__xludf.DUMMYFUNCTION("""COMPUTED_VALUE"""),"P3995")</f>
        <v>P3995</v>
      </c>
      <c r="G6374" s="1">
        <f>IFERROR(__xludf.DUMMYFUNCTION("""COMPUTED_VALUE"""),171.0)</f>
        <v>171</v>
      </c>
    </row>
    <row r="6375">
      <c r="A6375" s="1" t="str">
        <f t="shared" si="1"/>
        <v>EN P5718 60</v>
      </c>
      <c r="C6375" s="1" t="str">
        <f t="shared" si="2"/>
        <v>PT P5718</v>
      </c>
      <c r="E6375" s="1" t="str">
        <f>IFERROR(__xludf.DUMMYFUNCTION("SPLIT(A:A,"" "",TRUE,TRUE)"),"EN")</f>
        <v>EN</v>
      </c>
      <c r="F6375" s="1" t="str">
        <f>IFERROR(__xludf.DUMMYFUNCTION("""COMPUTED_VALUE"""),"P5718")</f>
        <v>P5718</v>
      </c>
      <c r="G6375" s="1">
        <f>IFERROR(__xludf.DUMMYFUNCTION("""COMPUTED_VALUE"""),60.0)</f>
        <v>60</v>
      </c>
    </row>
    <row r="6376">
      <c r="A6376" s="1" t="str">
        <f t="shared" si="1"/>
        <v>EN P3881 360</v>
      </c>
      <c r="C6376" s="1" t="str">
        <f t="shared" si="2"/>
        <v>PT P3881</v>
      </c>
      <c r="E6376" s="1" t="str">
        <f>IFERROR(__xludf.DUMMYFUNCTION("SPLIT(A:A,"" "",TRUE,TRUE)"),"EN")</f>
        <v>EN</v>
      </c>
      <c r="F6376" s="1" t="str">
        <f>IFERROR(__xludf.DUMMYFUNCTION("""COMPUTED_VALUE"""),"P3881")</f>
        <v>P3881</v>
      </c>
      <c r="G6376" s="1">
        <f>IFERROR(__xludf.DUMMYFUNCTION("""COMPUTED_VALUE"""),360.0)</f>
        <v>360</v>
      </c>
    </row>
    <row r="6377">
      <c r="A6377" s="1" t="str">
        <f t="shared" si="1"/>
        <v>EN P4321 363</v>
      </c>
      <c r="C6377" s="1" t="str">
        <f t="shared" si="2"/>
        <v>PT P4321</v>
      </c>
      <c r="E6377" s="1" t="str">
        <f>IFERROR(__xludf.DUMMYFUNCTION("SPLIT(A:A,"" "",TRUE,TRUE)"),"EN")</f>
        <v>EN</v>
      </c>
      <c r="F6377" s="1" t="str">
        <f>IFERROR(__xludf.DUMMYFUNCTION("""COMPUTED_VALUE"""),"P4321")</f>
        <v>P4321</v>
      </c>
      <c r="G6377" s="1">
        <f>IFERROR(__xludf.DUMMYFUNCTION("""COMPUTED_VALUE"""),363.0)</f>
        <v>363</v>
      </c>
    </row>
    <row r="6378">
      <c r="A6378" s="1" t="str">
        <f t="shared" si="1"/>
        <v>EN P3187 161</v>
      </c>
      <c r="C6378" s="1" t="str">
        <f t="shared" si="2"/>
        <v>PT P3187</v>
      </c>
      <c r="E6378" s="1" t="str">
        <f>IFERROR(__xludf.DUMMYFUNCTION("SPLIT(A:A,"" "",TRUE,TRUE)"),"EN")</f>
        <v>EN</v>
      </c>
      <c r="F6378" s="1" t="str">
        <f>IFERROR(__xludf.DUMMYFUNCTION("""COMPUTED_VALUE"""),"P3187")</f>
        <v>P3187</v>
      </c>
      <c r="G6378" s="1">
        <f>IFERROR(__xludf.DUMMYFUNCTION("""COMPUTED_VALUE"""),161.0)</f>
        <v>161</v>
      </c>
    </row>
    <row r="6379">
      <c r="A6379" s="1" t="str">
        <f t="shared" si="1"/>
        <v>EN P4643 27</v>
      </c>
      <c r="C6379" s="1" t="str">
        <f t="shared" si="2"/>
        <v>PT P4643</v>
      </c>
      <c r="E6379" s="1" t="str">
        <f>IFERROR(__xludf.DUMMYFUNCTION("SPLIT(A:A,"" "",TRUE,TRUE)"),"EN")</f>
        <v>EN</v>
      </c>
      <c r="F6379" s="1" t="str">
        <f>IFERROR(__xludf.DUMMYFUNCTION("""COMPUTED_VALUE"""),"P4643")</f>
        <v>P4643</v>
      </c>
      <c r="G6379" s="1">
        <f>IFERROR(__xludf.DUMMYFUNCTION("""COMPUTED_VALUE"""),27.0)</f>
        <v>27</v>
      </c>
    </row>
    <row r="6380">
      <c r="A6380" s="1" t="str">
        <f t="shared" si="1"/>
        <v>EN P5880 192</v>
      </c>
      <c r="C6380" s="1" t="str">
        <f t="shared" si="2"/>
        <v>PT P5880</v>
      </c>
      <c r="E6380" s="1" t="str">
        <f>IFERROR(__xludf.DUMMYFUNCTION("SPLIT(A:A,"" "",TRUE,TRUE)"),"EN")</f>
        <v>EN</v>
      </c>
      <c r="F6380" s="1" t="str">
        <f>IFERROR(__xludf.DUMMYFUNCTION("""COMPUTED_VALUE"""),"P5880")</f>
        <v>P5880</v>
      </c>
      <c r="G6380" s="1">
        <f>IFERROR(__xludf.DUMMYFUNCTION("""COMPUTED_VALUE"""),192.0)</f>
        <v>192</v>
      </c>
    </row>
    <row r="6381">
      <c r="A6381" s="1" t="str">
        <f t="shared" si="1"/>
        <v>EN P4674 357</v>
      </c>
      <c r="C6381" s="1" t="str">
        <f t="shared" si="2"/>
        <v>PT P4674</v>
      </c>
      <c r="E6381" s="1" t="str">
        <f>IFERROR(__xludf.DUMMYFUNCTION("SPLIT(A:A,"" "",TRUE,TRUE)"),"EN")</f>
        <v>EN</v>
      </c>
      <c r="F6381" s="1" t="str">
        <f>IFERROR(__xludf.DUMMYFUNCTION("""COMPUTED_VALUE"""),"P4674")</f>
        <v>P4674</v>
      </c>
      <c r="G6381" s="1">
        <f>IFERROR(__xludf.DUMMYFUNCTION("""COMPUTED_VALUE"""),357.0)</f>
        <v>357</v>
      </c>
    </row>
    <row r="6382">
      <c r="A6382" s="1" t="str">
        <f t="shared" si="1"/>
        <v>EN P2818 71</v>
      </c>
      <c r="C6382" s="1" t="str">
        <f t="shared" si="2"/>
        <v>PT P2818</v>
      </c>
      <c r="E6382" s="1" t="str">
        <f>IFERROR(__xludf.DUMMYFUNCTION("SPLIT(A:A,"" "",TRUE,TRUE)"),"EN")</f>
        <v>EN</v>
      </c>
      <c r="F6382" s="1" t="str">
        <f>IFERROR(__xludf.DUMMYFUNCTION("""COMPUTED_VALUE"""),"P2818")</f>
        <v>P2818</v>
      </c>
      <c r="G6382" s="1">
        <f>IFERROR(__xludf.DUMMYFUNCTION("""COMPUTED_VALUE"""),71.0)</f>
        <v>71</v>
      </c>
    </row>
    <row r="6383">
      <c r="A6383" s="1" t="str">
        <f t="shared" si="1"/>
        <v>EN P498 176</v>
      </c>
      <c r="C6383" s="1" t="str">
        <f t="shared" si="2"/>
        <v>PT P498</v>
      </c>
      <c r="E6383" s="1" t="str">
        <f>IFERROR(__xludf.DUMMYFUNCTION("SPLIT(A:A,"" "",TRUE,TRUE)"),"EN")</f>
        <v>EN</v>
      </c>
      <c r="F6383" s="1" t="str">
        <f>IFERROR(__xludf.DUMMYFUNCTION("""COMPUTED_VALUE"""),"P498")</f>
        <v>P498</v>
      </c>
      <c r="G6383" s="1">
        <f>IFERROR(__xludf.DUMMYFUNCTION("""COMPUTED_VALUE"""),176.0)</f>
        <v>176</v>
      </c>
    </row>
    <row r="6384">
      <c r="A6384" s="1" t="str">
        <f t="shared" si="1"/>
        <v>EN P3839 400</v>
      </c>
      <c r="C6384" s="1" t="str">
        <f t="shared" si="2"/>
        <v>PT P3839</v>
      </c>
      <c r="E6384" s="1" t="str">
        <f>IFERROR(__xludf.DUMMYFUNCTION("SPLIT(A:A,"" "",TRUE,TRUE)"),"EN")</f>
        <v>EN</v>
      </c>
      <c r="F6384" s="1" t="str">
        <f>IFERROR(__xludf.DUMMYFUNCTION("""COMPUTED_VALUE"""),"P3839")</f>
        <v>P3839</v>
      </c>
      <c r="G6384" s="1">
        <f>IFERROR(__xludf.DUMMYFUNCTION("""COMPUTED_VALUE"""),400.0)</f>
        <v>400</v>
      </c>
    </row>
    <row r="6385">
      <c r="A6385" s="1" t="str">
        <f t="shared" si="1"/>
        <v>EN P724 183</v>
      </c>
      <c r="C6385" s="1" t="str">
        <f t="shared" si="2"/>
        <v>PT P724</v>
      </c>
      <c r="E6385" s="1" t="str">
        <f>IFERROR(__xludf.DUMMYFUNCTION("SPLIT(A:A,"" "",TRUE,TRUE)"),"EN")</f>
        <v>EN</v>
      </c>
      <c r="F6385" s="1" t="str">
        <f>IFERROR(__xludf.DUMMYFUNCTION("""COMPUTED_VALUE"""),"P724")</f>
        <v>P724</v>
      </c>
      <c r="G6385" s="1">
        <f>IFERROR(__xludf.DUMMYFUNCTION("""COMPUTED_VALUE"""),183.0)</f>
        <v>183</v>
      </c>
    </row>
    <row r="6386">
      <c r="A6386" s="1" t="str">
        <f t="shared" si="1"/>
        <v>EN P1099 276</v>
      </c>
      <c r="C6386" s="1" t="str">
        <f t="shared" si="2"/>
        <v>PT P1099</v>
      </c>
      <c r="E6386" s="1" t="str">
        <f>IFERROR(__xludf.DUMMYFUNCTION("SPLIT(A:A,"" "",TRUE,TRUE)"),"EN")</f>
        <v>EN</v>
      </c>
      <c r="F6386" s="1" t="str">
        <f>IFERROR(__xludf.DUMMYFUNCTION("""COMPUTED_VALUE"""),"P1099")</f>
        <v>P1099</v>
      </c>
      <c r="G6386" s="1">
        <f>IFERROR(__xludf.DUMMYFUNCTION("""COMPUTED_VALUE"""),276.0)</f>
        <v>276</v>
      </c>
    </row>
    <row r="6387">
      <c r="A6387" s="1" t="str">
        <f t="shared" si="1"/>
        <v>EN P3303 223</v>
      </c>
      <c r="C6387" s="1" t="str">
        <f t="shared" si="2"/>
        <v>PT P3303</v>
      </c>
      <c r="E6387" s="1" t="str">
        <f>IFERROR(__xludf.DUMMYFUNCTION("SPLIT(A:A,"" "",TRUE,TRUE)"),"EN")</f>
        <v>EN</v>
      </c>
      <c r="F6387" s="1" t="str">
        <f>IFERROR(__xludf.DUMMYFUNCTION("""COMPUTED_VALUE"""),"P3303")</f>
        <v>P3303</v>
      </c>
      <c r="G6387" s="1">
        <f>IFERROR(__xludf.DUMMYFUNCTION("""COMPUTED_VALUE"""),223.0)</f>
        <v>223</v>
      </c>
    </row>
    <row r="6388">
      <c r="A6388" s="1" t="str">
        <f t="shared" si="1"/>
        <v>EN P2637 221</v>
      </c>
      <c r="C6388" s="1" t="str">
        <f t="shared" si="2"/>
        <v>PT P2637</v>
      </c>
      <c r="E6388" s="1" t="str">
        <f>IFERROR(__xludf.DUMMYFUNCTION("SPLIT(A:A,"" "",TRUE,TRUE)"),"EN")</f>
        <v>EN</v>
      </c>
      <c r="F6388" s="1" t="str">
        <f>IFERROR(__xludf.DUMMYFUNCTION("""COMPUTED_VALUE"""),"P2637")</f>
        <v>P2637</v>
      </c>
      <c r="G6388" s="1">
        <f>IFERROR(__xludf.DUMMYFUNCTION("""COMPUTED_VALUE"""),221.0)</f>
        <v>221</v>
      </c>
    </row>
    <row r="6389">
      <c r="A6389" s="1" t="str">
        <f t="shared" si="1"/>
        <v>EN P2172 115</v>
      </c>
      <c r="C6389" s="1" t="str">
        <f t="shared" si="2"/>
        <v>PT P2172</v>
      </c>
      <c r="E6389" s="1" t="str">
        <f>IFERROR(__xludf.DUMMYFUNCTION("SPLIT(A:A,"" "",TRUE,TRUE)"),"EN")</f>
        <v>EN</v>
      </c>
      <c r="F6389" s="1" t="str">
        <f>IFERROR(__xludf.DUMMYFUNCTION("""COMPUTED_VALUE"""),"P2172")</f>
        <v>P2172</v>
      </c>
      <c r="G6389" s="1">
        <f>IFERROR(__xludf.DUMMYFUNCTION("""COMPUTED_VALUE"""),115.0)</f>
        <v>115</v>
      </c>
    </row>
    <row r="6390">
      <c r="A6390" s="1" t="str">
        <f t="shared" si="1"/>
        <v>EN P494 383</v>
      </c>
      <c r="C6390" s="1" t="str">
        <f t="shared" si="2"/>
        <v>PT P494</v>
      </c>
      <c r="E6390" s="1" t="str">
        <f>IFERROR(__xludf.DUMMYFUNCTION("SPLIT(A:A,"" "",TRUE,TRUE)"),"EN")</f>
        <v>EN</v>
      </c>
      <c r="F6390" s="1" t="str">
        <f>IFERROR(__xludf.DUMMYFUNCTION("""COMPUTED_VALUE"""),"P494")</f>
        <v>P494</v>
      </c>
      <c r="G6390" s="1">
        <f>IFERROR(__xludf.DUMMYFUNCTION("""COMPUTED_VALUE"""),383.0)</f>
        <v>383</v>
      </c>
    </row>
    <row r="6391">
      <c r="A6391" s="1" t="str">
        <f t="shared" si="1"/>
        <v>EN P4059 68</v>
      </c>
      <c r="C6391" s="1" t="str">
        <f t="shared" si="2"/>
        <v>PT P4059</v>
      </c>
      <c r="E6391" s="1" t="str">
        <f>IFERROR(__xludf.DUMMYFUNCTION("SPLIT(A:A,"" "",TRUE,TRUE)"),"EN")</f>
        <v>EN</v>
      </c>
      <c r="F6391" s="1" t="str">
        <f>IFERROR(__xludf.DUMMYFUNCTION("""COMPUTED_VALUE"""),"P4059")</f>
        <v>P4059</v>
      </c>
      <c r="G6391" s="1">
        <f>IFERROR(__xludf.DUMMYFUNCTION("""COMPUTED_VALUE"""),68.0)</f>
        <v>68</v>
      </c>
    </row>
    <row r="6392">
      <c r="A6392" s="1" t="str">
        <f t="shared" si="1"/>
        <v>EN P1684 68</v>
      </c>
      <c r="C6392" s="1" t="str">
        <f t="shared" si="2"/>
        <v>PT P1684</v>
      </c>
      <c r="E6392" s="1" t="str">
        <f>IFERROR(__xludf.DUMMYFUNCTION("SPLIT(A:A,"" "",TRUE,TRUE)"),"EN")</f>
        <v>EN</v>
      </c>
      <c r="F6392" s="1" t="str">
        <f>IFERROR(__xludf.DUMMYFUNCTION("""COMPUTED_VALUE"""),"P1684")</f>
        <v>P1684</v>
      </c>
      <c r="G6392" s="1">
        <f>IFERROR(__xludf.DUMMYFUNCTION("""COMPUTED_VALUE"""),68.0)</f>
        <v>68</v>
      </c>
    </row>
    <row r="6393">
      <c r="A6393" s="1" t="str">
        <f t="shared" si="1"/>
        <v>EN P4432 198</v>
      </c>
      <c r="C6393" s="1" t="str">
        <f t="shared" si="2"/>
        <v>PT P4432</v>
      </c>
      <c r="E6393" s="1" t="str">
        <f>IFERROR(__xludf.DUMMYFUNCTION("SPLIT(A:A,"" "",TRUE,TRUE)"),"EN")</f>
        <v>EN</v>
      </c>
      <c r="F6393" s="1" t="str">
        <f>IFERROR(__xludf.DUMMYFUNCTION("""COMPUTED_VALUE"""),"P4432")</f>
        <v>P4432</v>
      </c>
      <c r="G6393" s="1">
        <f>IFERROR(__xludf.DUMMYFUNCTION("""COMPUTED_VALUE"""),198.0)</f>
        <v>198</v>
      </c>
    </row>
    <row r="6394">
      <c r="A6394" s="1" t="str">
        <f t="shared" si="1"/>
        <v>EN P3042 241</v>
      </c>
      <c r="C6394" s="1" t="str">
        <f t="shared" si="2"/>
        <v>PT P3042</v>
      </c>
      <c r="E6394" s="1" t="str">
        <f>IFERROR(__xludf.DUMMYFUNCTION("SPLIT(A:A,"" "",TRUE,TRUE)"),"EN")</f>
        <v>EN</v>
      </c>
      <c r="F6394" s="1" t="str">
        <f>IFERROR(__xludf.DUMMYFUNCTION("""COMPUTED_VALUE"""),"P3042")</f>
        <v>P3042</v>
      </c>
      <c r="G6394" s="1">
        <f>IFERROR(__xludf.DUMMYFUNCTION("""COMPUTED_VALUE"""),241.0)</f>
        <v>241</v>
      </c>
    </row>
    <row r="6395">
      <c r="A6395" s="1" t="str">
        <f t="shared" si="1"/>
        <v>EN P3799 83</v>
      </c>
      <c r="C6395" s="1" t="str">
        <f t="shared" si="2"/>
        <v>PT P3799</v>
      </c>
      <c r="E6395" s="1" t="str">
        <f>IFERROR(__xludf.DUMMYFUNCTION("SPLIT(A:A,"" "",TRUE,TRUE)"),"EN")</f>
        <v>EN</v>
      </c>
      <c r="F6395" s="1" t="str">
        <f>IFERROR(__xludf.DUMMYFUNCTION("""COMPUTED_VALUE"""),"P3799")</f>
        <v>P3799</v>
      </c>
      <c r="G6395" s="1">
        <f>IFERROR(__xludf.DUMMYFUNCTION("""COMPUTED_VALUE"""),83.0)</f>
        <v>83</v>
      </c>
    </row>
    <row r="6396">
      <c r="A6396" s="1" t="str">
        <f t="shared" si="1"/>
        <v>EN P4329 41</v>
      </c>
      <c r="C6396" s="1" t="str">
        <f t="shared" si="2"/>
        <v>PT P4329</v>
      </c>
      <c r="E6396" s="1" t="str">
        <f>IFERROR(__xludf.DUMMYFUNCTION("SPLIT(A:A,"" "",TRUE,TRUE)"),"EN")</f>
        <v>EN</v>
      </c>
      <c r="F6396" s="1" t="str">
        <f>IFERROR(__xludf.DUMMYFUNCTION("""COMPUTED_VALUE"""),"P4329")</f>
        <v>P4329</v>
      </c>
      <c r="G6396" s="1">
        <f>IFERROR(__xludf.DUMMYFUNCTION("""COMPUTED_VALUE"""),41.0)</f>
        <v>41</v>
      </c>
    </row>
    <row r="6397">
      <c r="A6397" s="1" t="str">
        <f t="shared" si="1"/>
        <v>EN P3597 372</v>
      </c>
      <c r="C6397" s="1" t="str">
        <f t="shared" si="2"/>
        <v>PT P3597</v>
      </c>
      <c r="E6397" s="1" t="str">
        <f>IFERROR(__xludf.DUMMYFUNCTION("SPLIT(A:A,"" "",TRUE,TRUE)"),"EN")</f>
        <v>EN</v>
      </c>
      <c r="F6397" s="1" t="str">
        <f>IFERROR(__xludf.DUMMYFUNCTION("""COMPUTED_VALUE"""),"P3597")</f>
        <v>P3597</v>
      </c>
      <c r="G6397" s="1">
        <f>IFERROR(__xludf.DUMMYFUNCTION("""COMPUTED_VALUE"""),372.0)</f>
        <v>372</v>
      </c>
    </row>
    <row r="6398">
      <c r="A6398" s="1" t="str">
        <f t="shared" si="1"/>
        <v>EN P59 5</v>
      </c>
      <c r="C6398" s="1" t="str">
        <f t="shared" si="2"/>
        <v>PT P59</v>
      </c>
      <c r="E6398" s="1" t="str">
        <f>IFERROR(__xludf.DUMMYFUNCTION("SPLIT(A:A,"" "",TRUE,TRUE)"),"EN")</f>
        <v>EN</v>
      </c>
      <c r="F6398" s="1" t="str">
        <f>IFERROR(__xludf.DUMMYFUNCTION("""COMPUTED_VALUE"""),"P59")</f>
        <v>P59</v>
      </c>
      <c r="G6398" s="1">
        <f>IFERROR(__xludf.DUMMYFUNCTION("""COMPUTED_VALUE"""),5.0)</f>
        <v>5</v>
      </c>
    </row>
    <row r="6399">
      <c r="A6399" s="1" t="str">
        <f t="shared" si="1"/>
        <v>EN P2531 340</v>
      </c>
      <c r="C6399" s="1" t="str">
        <f t="shared" si="2"/>
        <v>PT P2531</v>
      </c>
      <c r="E6399" s="1" t="str">
        <f>IFERROR(__xludf.DUMMYFUNCTION("SPLIT(A:A,"" "",TRUE,TRUE)"),"EN")</f>
        <v>EN</v>
      </c>
      <c r="F6399" s="1" t="str">
        <f>IFERROR(__xludf.DUMMYFUNCTION("""COMPUTED_VALUE"""),"P2531")</f>
        <v>P2531</v>
      </c>
      <c r="G6399" s="1">
        <f>IFERROR(__xludf.DUMMYFUNCTION("""COMPUTED_VALUE"""),340.0)</f>
        <v>340</v>
      </c>
    </row>
    <row r="6400">
      <c r="A6400" s="1" t="str">
        <f t="shared" si="1"/>
        <v>EN P5256 98</v>
      </c>
      <c r="C6400" s="1" t="str">
        <f t="shared" si="2"/>
        <v>PT P5256</v>
      </c>
      <c r="E6400" s="1" t="str">
        <f>IFERROR(__xludf.DUMMYFUNCTION("SPLIT(A:A,"" "",TRUE,TRUE)"),"EN")</f>
        <v>EN</v>
      </c>
      <c r="F6400" s="1" t="str">
        <f>IFERROR(__xludf.DUMMYFUNCTION("""COMPUTED_VALUE"""),"P5256")</f>
        <v>P5256</v>
      </c>
      <c r="G6400" s="1">
        <f>IFERROR(__xludf.DUMMYFUNCTION("""COMPUTED_VALUE"""),98.0)</f>
        <v>98</v>
      </c>
    </row>
    <row r="6401">
      <c r="A6401" s="1" t="str">
        <f t="shared" si="1"/>
        <v>EN P1592 373</v>
      </c>
      <c r="C6401" s="1" t="str">
        <f t="shared" si="2"/>
        <v>PT P1592</v>
      </c>
      <c r="E6401" s="1" t="str">
        <f>IFERROR(__xludf.DUMMYFUNCTION("SPLIT(A:A,"" "",TRUE,TRUE)"),"EN")</f>
        <v>EN</v>
      </c>
      <c r="F6401" s="1" t="str">
        <f>IFERROR(__xludf.DUMMYFUNCTION("""COMPUTED_VALUE"""),"P1592")</f>
        <v>P1592</v>
      </c>
      <c r="G6401" s="1">
        <f>IFERROR(__xludf.DUMMYFUNCTION("""COMPUTED_VALUE"""),373.0)</f>
        <v>373</v>
      </c>
    </row>
    <row r="6402">
      <c r="A6402" s="1" t="str">
        <f t="shared" si="1"/>
        <v>EN P1807 309</v>
      </c>
      <c r="C6402" s="1" t="str">
        <f t="shared" si="2"/>
        <v>PT P1807</v>
      </c>
      <c r="E6402" s="1" t="str">
        <f>IFERROR(__xludf.DUMMYFUNCTION("SPLIT(A:A,"" "",TRUE,TRUE)"),"EN")</f>
        <v>EN</v>
      </c>
      <c r="F6402" s="1" t="str">
        <f>IFERROR(__xludf.DUMMYFUNCTION("""COMPUTED_VALUE"""),"P1807")</f>
        <v>P1807</v>
      </c>
      <c r="G6402" s="1">
        <f>IFERROR(__xludf.DUMMYFUNCTION("""COMPUTED_VALUE"""),309.0)</f>
        <v>309</v>
      </c>
    </row>
    <row r="6403">
      <c r="A6403" s="1" t="str">
        <f t="shared" si="1"/>
        <v>EN P3024 267</v>
      </c>
      <c r="C6403" s="1" t="str">
        <f t="shared" si="2"/>
        <v>PT P3024</v>
      </c>
      <c r="E6403" s="1" t="str">
        <f>IFERROR(__xludf.DUMMYFUNCTION("SPLIT(A:A,"" "",TRUE,TRUE)"),"EN")</f>
        <v>EN</v>
      </c>
      <c r="F6403" s="1" t="str">
        <f>IFERROR(__xludf.DUMMYFUNCTION("""COMPUTED_VALUE"""),"P3024")</f>
        <v>P3024</v>
      </c>
      <c r="G6403" s="1">
        <f>IFERROR(__xludf.DUMMYFUNCTION("""COMPUTED_VALUE"""),267.0)</f>
        <v>267</v>
      </c>
    </row>
    <row r="6404">
      <c r="A6404" s="1" t="str">
        <f t="shared" si="1"/>
        <v>EN P2195 238</v>
      </c>
      <c r="C6404" s="1" t="str">
        <f t="shared" si="2"/>
        <v>PT P2195</v>
      </c>
      <c r="E6404" s="1" t="str">
        <f>IFERROR(__xludf.DUMMYFUNCTION("SPLIT(A:A,"" "",TRUE,TRUE)"),"EN")</f>
        <v>EN</v>
      </c>
      <c r="F6404" s="1" t="str">
        <f>IFERROR(__xludf.DUMMYFUNCTION("""COMPUTED_VALUE"""),"P2195")</f>
        <v>P2195</v>
      </c>
      <c r="G6404" s="1">
        <f>IFERROR(__xludf.DUMMYFUNCTION("""COMPUTED_VALUE"""),238.0)</f>
        <v>238</v>
      </c>
    </row>
    <row r="6405">
      <c r="A6405" s="1" t="str">
        <f t="shared" si="1"/>
        <v>EN P3211 147</v>
      </c>
      <c r="C6405" s="1" t="str">
        <f t="shared" si="2"/>
        <v>PT P3211</v>
      </c>
      <c r="E6405" s="1" t="str">
        <f>IFERROR(__xludf.DUMMYFUNCTION("SPLIT(A:A,"" "",TRUE,TRUE)"),"EN")</f>
        <v>EN</v>
      </c>
      <c r="F6405" s="1" t="str">
        <f>IFERROR(__xludf.DUMMYFUNCTION("""COMPUTED_VALUE"""),"P3211")</f>
        <v>P3211</v>
      </c>
      <c r="G6405" s="1">
        <f>IFERROR(__xludf.DUMMYFUNCTION("""COMPUTED_VALUE"""),147.0)</f>
        <v>147</v>
      </c>
    </row>
    <row r="6406">
      <c r="A6406" s="1" t="str">
        <f t="shared" si="1"/>
        <v>EN P4218 151</v>
      </c>
      <c r="C6406" s="1" t="str">
        <f t="shared" si="2"/>
        <v>PT P4218</v>
      </c>
      <c r="E6406" s="1" t="str">
        <f>IFERROR(__xludf.DUMMYFUNCTION("SPLIT(A:A,"" "",TRUE,TRUE)"),"EN")</f>
        <v>EN</v>
      </c>
      <c r="F6406" s="1" t="str">
        <f>IFERROR(__xludf.DUMMYFUNCTION("""COMPUTED_VALUE"""),"P4218")</f>
        <v>P4218</v>
      </c>
      <c r="G6406" s="1">
        <f>IFERROR(__xludf.DUMMYFUNCTION("""COMPUTED_VALUE"""),151.0)</f>
        <v>151</v>
      </c>
    </row>
    <row r="6407">
      <c r="A6407" s="1" t="str">
        <f t="shared" si="1"/>
        <v>EN P1904 336</v>
      </c>
      <c r="C6407" s="1" t="str">
        <f t="shared" si="2"/>
        <v>PT P1904</v>
      </c>
      <c r="E6407" s="1" t="str">
        <f>IFERROR(__xludf.DUMMYFUNCTION("SPLIT(A:A,"" "",TRUE,TRUE)"),"EN")</f>
        <v>EN</v>
      </c>
      <c r="F6407" s="1" t="str">
        <f>IFERROR(__xludf.DUMMYFUNCTION("""COMPUTED_VALUE"""),"P1904")</f>
        <v>P1904</v>
      </c>
      <c r="G6407" s="1">
        <f>IFERROR(__xludf.DUMMYFUNCTION("""COMPUTED_VALUE"""),336.0)</f>
        <v>336</v>
      </c>
    </row>
    <row r="6408">
      <c r="A6408" s="1" t="str">
        <f t="shared" si="1"/>
        <v>EN P1805 299</v>
      </c>
      <c r="C6408" s="1" t="str">
        <f t="shared" si="2"/>
        <v>PT P1805</v>
      </c>
      <c r="E6408" s="1" t="str">
        <f>IFERROR(__xludf.DUMMYFUNCTION("SPLIT(A:A,"" "",TRUE,TRUE)"),"EN")</f>
        <v>EN</v>
      </c>
      <c r="F6408" s="1" t="str">
        <f>IFERROR(__xludf.DUMMYFUNCTION("""COMPUTED_VALUE"""),"P1805")</f>
        <v>P1805</v>
      </c>
      <c r="G6408" s="1">
        <f>IFERROR(__xludf.DUMMYFUNCTION("""COMPUTED_VALUE"""),299.0)</f>
        <v>299</v>
      </c>
    </row>
    <row r="6409">
      <c r="A6409" s="1" t="str">
        <f t="shared" si="1"/>
        <v>EN P2264 42</v>
      </c>
      <c r="C6409" s="1" t="str">
        <f t="shared" si="2"/>
        <v>PT P2264</v>
      </c>
      <c r="E6409" s="1" t="str">
        <f>IFERROR(__xludf.DUMMYFUNCTION("SPLIT(A:A,"" "",TRUE,TRUE)"),"EN")</f>
        <v>EN</v>
      </c>
      <c r="F6409" s="1" t="str">
        <f>IFERROR(__xludf.DUMMYFUNCTION("""COMPUTED_VALUE"""),"P2264")</f>
        <v>P2264</v>
      </c>
      <c r="G6409" s="1">
        <f>IFERROR(__xludf.DUMMYFUNCTION("""COMPUTED_VALUE"""),42.0)</f>
        <v>42</v>
      </c>
    </row>
    <row r="6410">
      <c r="A6410" s="1" t="str">
        <f t="shared" si="1"/>
        <v>EN P1251 147</v>
      </c>
      <c r="C6410" s="1" t="str">
        <f t="shared" si="2"/>
        <v>PT P1251</v>
      </c>
      <c r="E6410" s="1" t="str">
        <f>IFERROR(__xludf.DUMMYFUNCTION("SPLIT(A:A,"" "",TRUE,TRUE)"),"EN")</f>
        <v>EN</v>
      </c>
      <c r="F6410" s="1" t="str">
        <f>IFERROR(__xludf.DUMMYFUNCTION("""COMPUTED_VALUE"""),"P1251")</f>
        <v>P1251</v>
      </c>
      <c r="G6410" s="1">
        <f>IFERROR(__xludf.DUMMYFUNCTION("""COMPUTED_VALUE"""),147.0)</f>
        <v>147</v>
      </c>
    </row>
    <row r="6411">
      <c r="A6411" s="1" t="str">
        <f t="shared" si="1"/>
        <v>EN P2024 295</v>
      </c>
      <c r="C6411" s="1" t="str">
        <f t="shared" si="2"/>
        <v>PT P2024</v>
      </c>
      <c r="E6411" s="1" t="str">
        <f>IFERROR(__xludf.DUMMYFUNCTION("SPLIT(A:A,"" "",TRUE,TRUE)"),"EN")</f>
        <v>EN</v>
      </c>
      <c r="F6411" s="1" t="str">
        <f>IFERROR(__xludf.DUMMYFUNCTION("""COMPUTED_VALUE"""),"P2024")</f>
        <v>P2024</v>
      </c>
      <c r="G6411" s="1">
        <f>IFERROR(__xludf.DUMMYFUNCTION("""COMPUTED_VALUE"""),295.0)</f>
        <v>295</v>
      </c>
    </row>
    <row r="6412">
      <c r="A6412" s="1" t="str">
        <f t="shared" si="1"/>
        <v>EN P3034 317</v>
      </c>
      <c r="C6412" s="1" t="str">
        <f t="shared" si="2"/>
        <v>PT P3034</v>
      </c>
      <c r="E6412" s="1" t="str">
        <f>IFERROR(__xludf.DUMMYFUNCTION("SPLIT(A:A,"" "",TRUE,TRUE)"),"EN")</f>
        <v>EN</v>
      </c>
      <c r="F6412" s="1" t="str">
        <f>IFERROR(__xludf.DUMMYFUNCTION("""COMPUTED_VALUE"""),"P3034")</f>
        <v>P3034</v>
      </c>
      <c r="G6412" s="1">
        <f>IFERROR(__xludf.DUMMYFUNCTION("""COMPUTED_VALUE"""),317.0)</f>
        <v>317</v>
      </c>
    </row>
    <row r="6413">
      <c r="A6413" s="1" t="str">
        <f t="shared" si="1"/>
        <v>EN P3529 121</v>
      </c>
      <c r="C6413" s="1" t="str">
        <f t="shared" si="2"/>
        <v>PT P3529</v>
      </c>
      <c r="E6413" s="1" t="str">
        <f>IFERROR(__xludf.DUMMYFUNCTION("SPLIT(A:A,"" "",TRUE,TRUE)"),"EN")</f>
        <v>EN</v>
      </c>
      <c r="F6413" s="1" t="str">
        <f>IFERROR(__xludf.DUMMYFUNCTION("""COMPUTED_VALUE"""),"P3529")</f>
        <v>P3529</v>
      </c>
      <c r="G6413" s="1">
        <f>IFERROR(__xludf.DUMMYFUNCTION("""COMPUTED_VALUE"""),121.0)</f>
        <v>121</v>
      </c>
    </row>
    <row r="6414">
      <c r="A6414" s="1" t="str">
        <f t="shared" si="1"/>
        <v>EN P2986 140</v>
      </c>
      <c r="C6414" s="1" t="str">
        <f t="shared" si="2"/>
        <v>PT P2986</v>
      </c>
      <c r="E6414" s="1" t="str">
        <f>IFERROR(__xludf.DUMMYFUNCTION("SPLIT(A:A,"" "",TRUE,TRUE)"),"EN")</f>
        <v>EN</v>
      </c>
      <c r="F6414" s="1" t="str">
        <f>IFERROR(__xludf.DUMMYFUNCTION("""COMPUTED_VALUE"""),"P2986")</f>
        <v>P2986</v>
      </c>
      <c r="G6414" s="1">
        <f>IFERROR(__xludf.DUMMYFUNCTION("""COMPUTED_VALUE"""),140.0)</f>
        <v>140</v>
      </c>
    </row>
    <row r="6415">
      <c r="A6415" s="1" t="str">
        <f t="shared" si="1"/>
        <v>EN P3559 128</v>
      </c>
      <c r="C6415" s="1" t="str">
        <f t="shared" si="2"/>
        <v>PT P3559</v>
      </c>
      <c r="E6415" s="1" t="str">
        <f>IFERROR(__xludf.DUMMYFUNCTION("SPLIT(A:A,"" "",TRUE,TRUE)"),"EN")</f>
        <v>EN</v>
      </c>
      <c r="F6415" s="1" t="str">
        <f>IFERROR(__xludf.DUMMYFUNCTION("""COMPUTED_VALUE"""),"P3559")</f>
        <v>P3559</v>
      </c>
      <c r="G6415" s="1">
        <f>IFERROR(__xludf.DUMMYFUNCTION("""COMPUTED_VALUE"""),128.0)</f>
        <v>128</v>
      </c>
    </row>
    <row r="6416">
      <c r="A6416" s="1" t="str">
        <f t="shared" si="1"/>
        <v>EN P2828 52</v>
      </c>
      <c r="C6416" s="1" t="str">
        <f t="shared" si="2"/>
        <v>PT P2828</v>
      </c>
      <c r="E6416" s="1" t="str">
        <f>IFERROR(__xludf.DUMMYFUNCTION("SPLIT(A:A,"" "",TRUE,TRUE)"),"EN")</f>
        <v>EN</v>
      </c>
      <c r="F6416" s="1" t="str">
        <f>IFERROR(__xludf.DUMMYFUNCTION("""COMPUTED_VALUE"""),"P2828")</f>
        <v>P2828</v>
      </c>
      <c r="G6416" s="1">
        <f>IFERROR(__xludf.DUMMYFUNCTION("""COMPUTED_VALUE"""),52.0)</f>
        <v>52</v>
      </c>
    </row>
    <row r="6417">
      <c r="A6417" s="1" t="str">
        <f t="shared" si="1"/>
        <v>EN P2735 54</v>
      </c>
      <c r="C6417" s="1" t="str">
        <f t="shared" si="2"/>
        <v>PT P2735</v>
      </c>
      <c r="E6417" s="1" t="str">
        <f>IFERROR(__xludf.DUMMYFUNCTION("SPLIT(A:A,"" "",TRUE,TRUE)"),"EN")</f>
        <v>EN</v>
      </c>
      <c r="F6417" s="1" t="str">
        <f>IFERROR(__xludf.DUMMYFUNCTION("""COMPUTED_VALUE"""),"P2735")</f>
        <v>P2735</v>
      </c>
      <c r="G6417" s="1">
        <f>IFERROR(__xludf.DUMMYFUNCTION("""COMPUTED_VALUE"""),54.0)</f>
        <v>54</v>
      </c>
    </row>
    <row r="6418">
      <c r="A6418" s="1" t="str">
        <f t="shared" si="1"/>
        <v>EN P3014 236</v>
      </c>
      <c r="C6418" s="1" t="str">
        <f t="shared" si="2"/>
        <v>PT P3014</v>
      </c>
      <c r="E6418" s="1" t="str">
        <f>IFERROR(__xludf.DUMMYFUNCTION("SPLIT(A:A,"" "",TRUE,TRUE)"),"EN")</f>
        <v>EN</v>
      </c>
      <c r="F6418" s="1" t="str">
        <f>IFERROR(__xludf.DUMMYFUNCTION("""COMPUTED_VALUE"""),"P3014")</f>
        <v>P3014</v>
      </c>
      <c r="G6418" s="1">
        <f>IFERROR(__xludf.DUMMYFUNCTION("""COMPUTED_VALUE"""),236.0)</f>
        <v>236</v>
      </c>
    </row>
    <row r="6419">
      <c r="A6419" s="1" t="str">
        <f t="shared" si="1"/>
        <v>EN P4794 59</v>
      </c>
      <c r="C6419" s="1" t="str">
        <f t="shared" si="2"/>
        <v>PT P4794</v>
      </c>
      <c r="E6419" s="1" t="str">
        <f>IFERROR(__xludf.DUMMYFUNCTION("SPLIT(A:A,"" "",TRUE,TRUE)"),"EN")</f>
        <v>EN</v>
      </c>
      <c r="F6419" s="1" t="str">
        <f>IFERROR(__xludf.DUMMYFUNCTION("""COMPUTED_VALUE"""),"P4794")</f>
        <v>P4794</v>
      </c>
      <c r="G6419" s="1">
        <f>IFERROR(__xludf.DUMMYFUNCTION("""COMPUTED_VALUE"""),59.0)</f>
        <v>59</v>
      </c>
    </row>
    <row r="6420">
      <c r="A6420" s="1" t="str">
        <f t="shared" si="1"/>
        <v>EN P4489 30</v>
      </c>
      <c r="C6420" s="1" t="str">
        <f t="shared" si="2"/>
        <v>PT P4489</v>
      </c>
      <c r="E6420" s="1" t="str">
        <f>IFERROR(__xludf.DUMMYFUNCTION("SPLIT(A:A,"" "",TRUE,TRUE)"),"EN")</f>
        <v>EN</v>
      </c>
      <c r="F6420" s="1" t="str">
        <f>IFERROR(__xludf.DUMMYFUNCTION("""COMPUTED_VALUE"""),"P4489")</f>
        <v>P4489</v>
      </c>
      <c r="G6420" s="1">
        <f>IFERROR(__xludf.DUMMYFUNCTION("""COMPUTED_VALUE"""),30.0)</f>
        <v>30</v>
      </c>
    </row>
    <row r="6421">
      <c r="A6421" s="1" t="str">
        <f t="shared" si="1"/>
        <v>EN P4275 329</v>
      </c>
      <c r="C6421" s="1" t="str">
        <f t="shared" si="2"/>
        <v>PT P4275</v>
      </c>
      <c r="E6421" s="1" t="str">
        <f>IFERROR(__xludf.DUMMYFUNCTION("SPLIT(A:A,"" "",TRUE,TRUE)"),"EN")</f>
        <v>EN</v>
      </c>
      <c r="F6421" s="1" t="str">
        <f>IFERROR(__xludf.DUMMYFUNCTION("""COMPUTED_VALUE"""),"P4275")</f>
        <v>P4275</v>
      </c>
      <c r="G6421" s="1">
        <f>IFERROR(__xludf.DUMMYFUNCTION("""COMPUTED_VALUE"""),329.0)</f>
        <v>329</v>
      </c>
    </row>
    <row r="6422">
      <c r="A6422" s="1" t="str">
        <f t="shared" si="1"/>
        <v>EN P2236 51</v>
      </c>
      <c r="C6422" s="1" t="str">
        <f t="shared" si="2"/>
        <v>PT P2236</v>
      </c>
      <c r="E6422" s="1" t="str">
        <f>IFERROR(__xludf.DUMMYFUNCTION("SPLIT(A:A,"" "",TRUE,TRUE)"),"EN")</f>
        <v>EN</v>
      </c>
      <c r="F6422" s="1" t="str">
        <f>IFERROR(__xludf.DUMMYFUNCTION("""COMPUTED_VALUE"""),"P2236")</f>
        <v>P2236</v>
      </c>
      <c r="G6422" s="1">
        <f>IFERROR(__xludf.DUMMYFUNCTION("""COMPUTED_VALUE"""),51.0)</f>
        <v>51</v>
      </c>
    </row>
    <row r="6423">
      <c r="A6423" s="1" t="str">
        <f t="shared" si="1"/>
        <v>EN P3069 398</v>
      </c>
      <c r="C6423" s="1" t="str">
        <f t="shared" si="2"/>
        <v>PT P3069</v>
      </c>
      <c r="E6423" s="1" t="str">
        <f>IFERROR(__xludf.DUMMYFUNCTION("SPLIT(A:A,"" "",TRUE,TRUE)"),"EN")</f>
        <v>EN</v>
      </c>
      <c r="F6423" s="1" t="str">
        <f>IFERROR(__xludf.DUMMYFUNCTION("""COMPUTED_VALUE"""),"P3069")</f>
        <v>P3069</v>
      </c>
      <c r="G6423" s="1">
        <f>IFERROR(__xludf.DUMMYFUNCTION("""COMPUTED_VALUE"""),398.0)</f>
        <v>398</v>
      </c>
    </row>
    <row r="6424">
      <c r="A6424" s="1" t="str">
        <f t="shared" si="1"/>
        <v>EN P4552 110</v>
      </c>
      <c r="C6424" s="1" t="str">
        <f t="shared" si="2"/>
        <v>PT P4552</v>
      </c>
      <c r="E6424" s="1" t="str">
        <f>IFERROR(__xludf.DUMMYFUNCTION("SPLIT(A:A,"" "",TRUE,TRUE)"),"EN")</f>
        <v>EN</v>
      </c>
      <c r="F6424" s="1" t="str">
        <f>IFERROR(__xludf.DUMMYFUNCTION("""COMPUTED_VALUE"""),"P4552")</f>
        <v>P4552</v>
      </c>
      <c r="G6424" s="1">
        <f>IFERROR(__xludf.DUMMYFUNCTION("""COMPUTED_VALUE"""),110.0)</f>
        <v>110</v>
      </c>
    </row>
    <row r="6425">
      <c r="A6425" s="1" t="str">
        <f t="shared" si="1"/>
        <v>EN P1865 55</v>
      </c>
      <c r="C6425" s="1" t="str">
        <f t="shared" si="2"/>
        <v>PT P1865</v>
      </c>
      <c r="E6425" s="1" t="str">
        <f>IFERROR(__xludf.DUMMYFUNCTION("SPLIT(A:A,"" "",TRUE,TRUE)"),"EN")</f>
        <v>EN</v>
      </c>
      <c r="F6425" s="1" t="str">
        <f>IFERROR(__xludf.DUMMYFUNCTION("""COMPUTED_VALUE"""),"P1865")</f>
        <v>P1865</v>
      </c>
      <c r="G6425" s="1">
        <f>IFERROR(__xludf.DUMMYFUNCTION("""COMPUTED_VALUE"""),55.0)</f>
        <v>55</v>
      </c>
    </row>
    <row r="6426">
      <c r="A6426" s="1" t="str">
        <f t="shared" si="1"/>
        <v>EN P5636 235</v>
      </c>
      <c r="C6426" s="1" t="str">
        <f t="shared" si="2"/>
        <v>PT P5636</v>
      </c>
      <c r="E6426" s="1" t="str">
        <f>IFERROR(__xludf.DUMMYFUNCTION("SPLIT(A:A,"" "",TRUE,TRUE)"),"EN")</f>
        <v>EN</v>
      </c>
      <c r="F6426" s="1" t="str">
        <f>IFERROR(__xludf.DUMMYFUNCTION("""COMPUTED_VALUE"""),"P5636")</f>
        <v>P5636</v>
      </c>
      <c r="G6426" s="1">
        <f>IFERROR(__xludf.DUMMYFUNCTION("""COMPUTED_VALUE"""),235.0)</f>
        <v>235</v>
      </c>
    </row>
    <row r="6427">
      <c r="A6427" s="1" t="str">
        <f t="shared" si="1"/>
        <v>EN P5835 122</v>
      </c>
      <c r="C6427" s="1" t="str">
        <f t="shared" si="2"/>
        <v>PT P5835</v>
      </c>
      <c r="E6427" s="1" t="str">
        <f>IFERROR(__xludf.DUMMYFUNCTION("SPLIT(A:A,"" "",TRUE,TRUE)"),"EN")</f>
        <v>EN</v>
      </c>
      <c r="F6427" s="1" t="str">
        <f>IFERROR(__xludf.DUMMYFUNCTION("""COMPUTED_VALUE"""),"P5835")</f>
        <v>P5835</v>
      </c>
      <c r="G6427" s="1">
        <f>IFERROR(__xludf.DUMMYFUNCTION("""COMPUTED_VALUE"""),122.0)</f>
        <v>122</v>
      </c>
    </row>
    <row r="6428">
      <c r="A6428" s="1" t="str">
        <f t="shared" si="1"/>
        <v>EN P1484 110</v>
      </c>
      <c r="C6428" s="1" t="str">
        <f t="shared" si="2"/>
        <v>PT P1484</v>
      </c>
      <c r="E6428" s="1" t="str">
        <f>IFERROR(__xludf.DUMMYFUNCTION("SPLIT(A:A,"" "",TRUE,TRUE)"),"EN")</f>
        <v>EN</v>
      </c>
      <c r="F6428" s="1" t="str">
        <f>IFERROR(__xludf.DUMMYFUNCTION("""COMPUTED_VALUE"""),"P1484")</f>
        <v>P1484</v>
      </c>
      <c r="G6428" s="1">
        <f>IFERROR(__xludf.DUMMYFUNCTION("""COMPUTED_VALUE"""),110.0)</f>
        <v>110</v>
      </c>
    </row>
    <row r="6429">
      <c r="A6429" s="1" t="str">
        <f t="shared" si="1"/>
        <v>EN P4861 283</v>
      </c>
      <c r="C6429" s="1" t="str">
        <f t="shared" si="2"/>
        <v>PT P4861</v>
      </c>
      <c r="E6429" s="1" t="str">
        <f>IFERROR(__xludf.DUMMYFUNCTION("SPLIT(A:A,"" "",TRUE,TRUE)"),"EN")</f>
        <v>EN</v>
      </c>
      <c r="F6429" s="1" t="str">
        <f>IFERROR(__xludf.DUMMYFUNCTION("""COMPUTED_VALUE"""),"P4861")</f>
        <v>P4861</v>
      </c>
      <c r="G6429" s="1">
        <f>IFERROR(__xludf.DUMMYFUNCTION("""COMPUTED_VALUE"""),283.0)</f>
        <v>283</v>
      </c>
    </row>
    <row r="6430">
      <c r="A6430" s="1" t="str">
        <f t="shared" si="1"/>
        <v>EN P132 54</v>
      </c>
      <c r="C6430" s="1" t="str">
        <f t="shared" si="2"/>
        <v>PT P132</v>
      </c>
      <c r="E6430" s="1" t="str">
        <f>IFERROR(__xludf.DUMMYFUNCTION("SPLIT(A:A,"" "",TRUE,TRUE)"),"EN")</f>
        <v>EN</v>
      </c>
      <c r="F6430" s="1" t="str">
        <f>IFERROR(__xludf.DUMMYFUNCTION("""COMPUTED_VALUE"""),"P132")</f>
        <v>P132</v>
      </c>
      <c r="G6430" s="1">
        <f>IFERROR(__xludf.DUMMYFUNCTION("""COMPUTED_VALUE"""),54.0)</f>
        <v>54</v>
      </c>
    </row>
    <row r="6431">
      <c r="A6431" s="1" t="str">
        <f t="shared" si="1"/>
        <v>EN P3279 8</v>
      </c>
      <c r="C6431" s="1" t="str">
        <f t="shared" si="2"/>
        <v>PT P3279</v>
      </c>
      <c r="E6431" s="1" t="str">
        <f>IFERROR(__xludf.DUMMYFUNCTION("SPLIT(A:A,"" "",TRUE,TRUE)"),"EN")</f>
        <v>EN</v>
      </c>
      <c r="F6431" s="1" t="str">
        <f>IFERROR(__xludf.DUMMYFUNCTION("""COMPUTED_VALUE"""),"P3279")</f>
        <v>P3279</v>
      </c>
      <c r="G6431" s="1">
        <f>IFERROR(__xludf.DUMMYFUNCTION("""COMPUTED_VALUE"""),8.0)</f>
        <v>8</v>
      </c>
    </row>
    <row r="6432">
      <c r="A6432" s="1" t="str">
        <f t="shared" si="1"/>
        <v>EN P5071 320</v>
      </c>
      <c r="C6432" s="1" t="str">
        <f t="shared" si="2"/>
        <v>PT P5071</v>
      </c>
      <c r="E6432" s="1" t="str">
        <f>IFERROR(__xludf.DUMMYFUNCTION("SPLIT(A:A,"" "",TRUE,TRUE)"),"EN")</f>
        <v>EN</v>
      </c>
      <c r="F6432" s="1" t="str">
        <f>IFERROR(__xludf.DUMMYFUNCTION("""COMPUTED_VALUE"""),"P5071")</f>
        <v>P5071</v>
      </c>
      <c r="G6432" s="1">
        <f>IFERROR(__xludf.DUMMYFUNCTION("""COMPUTED_VALUE"""),320.0)</f>
        <v>320</v>
      </c>
    </row>
    <row r="6433">
      <c r="A6433" s="1" t="str">
        <f t="shared" si="1"/>
        <v>EN P2445 315</v>
      </c>
      <c r="C6433" s="1" t="str">
        <f t="shared" si="2"/>
        <v>PT P2445</v>
      </c>
      <c r="E6433" s="1" t="str">
        <f>IFERROR(__xludf.DUMMYFUNCTION("SPLIT(A:A,"" "",TRUE,TRUE)"),"EN")</f>
        <v>EN</v>
      </c>
      <c r="F6433" s="1" t="str">
        <f>IFERROR(__xludf.DUMMYFUNCTION("""COMPUTED_VALUE"""),"P2445")</f>
        <v>P2445</v>
      </c>
      <c r="G6433" s="1">
        <f>IFERROR(__xludf.DUMMYFUNCTION("""COMPUTED_VALUE"""),315.0)</f>
        <v>315</v>
      </c>
    </row>
    <row r="6434">
      <c r="A6434" s="1" t="str">
        <f t="shared" si="1"/>
        <v>EN P1072 113</v>
      </c>
      <c r="C6434" s="1" t="str">
        <f t="shared" si="2"/>
        <v>PT P1072</v>
      </c>
      <c r="E6434" s="1" t="str">
        <f>IFERROR(__xludf.DUMMYFUNCTION("SPLIT(A:A,"" "",TRUE,TRUE)"),"EN")</f>
        <v>EN</v>
      </c>
      <c r="F6434" s="1" t="str">
        <f>IFERROR(__xludf.DUMMYFUNCTION("""COMPUTED_VALUE"""),"P1072")</f>
        <v>P1072</v>
      </c>
      <c r="G6434" s="1">
        <f>IFERROR(__xludf.DUMMYFUNCTION("""COMPUTED_VALUE"""),113.0)</f>
        <v>113</v>
      </c>
    </row>
    <row r="6435">
      <c r="A6435" s="1" t="str">
        <f t="shared" si="1"/>
        <v>EN P5498 205</v>
      </c>
      <c r="C6435" s="1" t="str">
        <f t="shared" si="2"/>
        <v>PT P5498</v>
      </c>
      <c r="E6435" s="1" t="str">
        <f>IFERROR(__xludf.DUMMYFUNCTION("SPLIT(A:A,"" "",TRUE,TRUE)"),"EN")</f>
        <v>EN</v>
      </c>
      <c r="F6435" s="1" t="str">
        <f>IFERROR(__xludf.DUMMYFUNCTION("""COMPUTED_VALUE"""),"P5498")</f>
        <v>P5498</v>
      </c>
      <c r="G6435" s="1">
        <f>IFERROR(__xludf.DUMMYFUNCTION("""COMPUTED_VALUE"""),205.0)</f>
        <v>205</v>
      </c>
    </row>
    <row r="6436">
      <c r="A6436" s="1" t="str">
        <f t="shared" si="1"/>
        <v>EN P2807 222</v>
      </c>
      <c r="C6436" s="1" t="str">
        <f t="shared" si="2"/>
        <v>PT P2807</v>
      </c>
      <c r="E6436" s="1" t="str">
        <f>IFERROR(__xludf.DUMMYFUNCTION("SPLIT(A:A,"" "",TRUE,TRUE)"),"EN")</f>
        <v>EN</v>
      </c>
      <c r="F6436" s="1" t="str">
        <f>IFERROR(__xludf.DUMMYFUNCTION("""COMPUTED_VALUE"""),"P2807")</f>
        <v>P2807</v>
      </c>
      <c r="G6436" s="1">
        <f>IFERROR(__xludf.DUMMYFUNCTION("""COMPUTED_VALUE"""),222.0)</f>
        <v>222</v>
      </c>
    </row>
    <row r="6437">
      <c r="A6437" s="1" t="str">
        <f t="shared" si="1"/>
        <v>EN P5385 143</v>
      </c>
      <c r="C6437" s="1" t="str">
        <f t="shared" si="2"/>
        <v>PT P5385</v>
      </c>
      <c r="E6437" s="1" t="str">
        <f>IFERROR(__xludf.DUMMYFUNCTION("SPLIT(A:A,"" "",TRUE,TRUE)"),"EN")</f>
        <v>EN</v>
      </c>
      <c r="F6437" s="1" t="str">
        <f>IFERROR(__xludf.DUMMYFUNCTION("""COMPUTED_VALUE"""),"P5385")</f>
        <v>P5385</v>
      </c>
      <c r="G6437" s="1">
        <f>IFERROR(__xludf.DUMMYFUNCTION("""COMPUTED_VALUE"""),143.0)</f>
        <v>143</v>
      </c>
    </row>
    <row r="6438">
      <c r="A6438" s="1" t="str">
        <f t="shared" si="1"/>
        <v>EN P4476 187</v>
      </c>
      <c r="C6438" s="1" t="str">
        <f t="shared" si="2"/>
        <v>PT P4476</v>
      </c>
      <c r="E6438" s="1" t="str">
        <f>IFERROR(__xludf.DUMMYFUNCTION("SPLIT(A:A,"" "",TRUE,TRUE)"),"EN")</f>
        <v>EN</v>
      </c>
      <c r="F6438" s="1" t="str">
        <f>IFERROR(__xludf.DUMMYFUNCTION("""COMPUTED_VALUE"""),"P4476")</f>
        <v>P4476</v>
      </c>
      <c r="G6438" s="1">
        <f>IFERROR(__xludf.DUMMYFUNCTION("""COMPUTED_VALUE"""),187.0)</f>
        <v>187</v>
      </c>
    </row>
    <row r="6439">
      <c r="A6439" s="1" t="str">
        <f t="shared" si="1"/>
        <v>EN P2653 255</v>
      </c>
      <c r="C6439" s="1" t="str">
        <f t="shared" si="2"/>
        <v>PT P2653</v>
      </c>
      <c r="E6439" s="1" t="str">
        <f>IFERROR(__xludf.DUMMYFUNCTION("SPLIT(A:A,"" "",TRUE,TRUE)"),"EN")</f>
        <v>EN</v>
      </c>
      <c r="F6439" s="1" t="str">
        <f>IFERROR(__xludf.DUMMYFUNCTION("""COMPUTED_VALUE"""),"P2653")</f>
        <v>P2653</v>
      </c>
      <c r="G6439" s="1">
        <f>IFERROR(__xludf.DUMMYFUNCTION("""COMPUTED_VALUE"""),255.0)</f>
        <v>255</v>
      </c>
    </row>
    <row r="6440">
      <c r="A6440" s="1" t="str">
        <f t="shared" si="1"/>
        <v>EN P3130 255</v>
      </c>
      <c r="C6440" s="1" t="str">
        <f t="shared" si="2"/>
        <v>PT P3130</v>
      </c>
      <c r="E6440" s="1" t="str">
        <f>IFERROR(__xludf.DUMMYFUNCTION("SPLIT(A:A,"" "",TRUE,TRUE)"),"EN")</f>
        <v>EN</v>
      </c>
      <c r="F6440" s="1" t="str">
        <f>IFERROR(__xludf.DUMMYFUNCTION("""COMPUTED_VALUE"""),"P3130")</f>
        <v>P3130</v>
      </c>
      <c r="G6440" s="1">
        <f>IFERROR(__xludf.DUMMYFUNCTION("""COMPUTED_VALUE"""),255.0)</f>
        <v>255</v>
      </c>
    </row>
    <row r="6441">
      <c r="A6441" s="1" t="str">
        <f t="shared" si="1"/>
        <v>EN P589 282</v>
      </c>
      <c r="C6441" s="1" t="str">
        <f t="shared" si="2"/>
        <v>PT P589</v>
      </c>
      <c r="E6441" s="1" t="str">
        <f>IFERROR(__xludf.DUMMYFUNCTION("SPLIT(A:A,"" "",TRUE,TRUE)"),"EN")</f>
        <v>EN</v>
      </c>
      <c r="F6441" s="1" t="str">
        <f>IFERROR(__xludf.DUMMYFUNCTION("""COMPUTED_VALUE"""),"P589")</f>
        <v>P589</v>
      </c>
      <c r="G6441" s="1">
        <f>IFERROR(__xludf.DUMMYFUNCTION("""COMPUTED_VALUE"""),282.0)</f>
        <v>282</v>
      </c>
    </row>
    <row r="6442">
      <c r="A6442" s="1" t="str">
        <f t="shared" si="1"/>
        <v>EN P1606 240</v>
      </c>
      <c r="C6442" s="1" t="str">
        <f t="shared" si="2"/>
        <v>PT P1606</v>
      </c>
      <c r="E6442" s="1" t="str">
        <f>IFERROR(__xludf.DUMMYFUNCTION("SPLIT(A:A,"" "",TRUE,TRUE)"),"EN")</f>
        <v>EN</v>
      </c>
      <c r="F6442" s="1" t="str">
        <f>IFERROR(__xludf.DUMMYFUNCTION("""COMPUTED_VALUE"""),"P1606")</f>
        <v>P1606</v>
      </c>
      <c r="G6442" s="1">
        <f>IFERROR(__xludf.DUMMYFUNCTION("""COMPUTED_VALUE"""),240.0)</f>
        <v>240</v>
      </c>
    </row>
    <row r="6443">
      <c r="A6443" s="1" t="str">
        <f t="shared" si="1"/>
        <v>EN P2096 65</v>
      </c>
      <c r="C6443" s="1" t="str">
        <f t="shared" si="2"/>
        <v>PT P2096</v>
      </c>
      <c r="E6443" s="1" t="str">
        <f>IFERROR(__xludf.DUMMYFUNCTION("SPLIT(A:A,"" "",TRUE,TRUE)"),"EN")</f>
        <v>EN</v>
      </c>
      <c r="F6443" s="1" t="str">
        <f>IFERROR(__xludf.DUMMYFUNCTION("""COMPUTED_VALUE"""),"P2096")</f>
        <v>P2096</v>
      </c>
      <c r="G6443" s="1">
        <f>IFERROR(__xludf.DUMMYFUNCTION("""COMPUTED_VALUE"""),65.0)</f>
        <v>65</v>
      </c>
    </row>
    <row r="6444">
      <c r="A6444" s="1" t="str">
        <f t="shared" si="1"/>
        <v>EN P844 332</v>
      </c>
      <c r="C6444" s="1" t="str">
        <f t="shared" si="2"/>
        <v>PT P844</v>
      </c>
      <c r="E6444" s="1" t="str">
        <f>IFERROR(__xludf.DUMMYFUNCTION("SPLIT(A:A,"" "",TRUE,TRUE)"),"EN")</f>
        <v>EN</v>
      </c>
      <c r="F6444" s="1" t="str">
        <f>IFERROR(__xludf.DUMMYFUNCTION("""COMPUTED_VALUE"""),"P844")</f>
        <v>P844</v>
      </c>
      <c r="G6444" s="1">
        <f>IFERROR(__xludf.DUMMYFUNCTION("""COMPUTED_VALUE"""),332.0)</f>
        <v>332</v>
      </c>
    </row>
    <row r="6445">
      <c r="A6445" s="1" t="str">
        <f t="shared" si="1"/>
        <v>EN P3156 322</v>
      </c>
      <c r="C6445" s="1" t="str">
        <f t="shared" si="2"/>
        <v>PT P3156</v>
      </c>
      <c r="E6445" s="1" t="str">
        <f>IFERROR(__xludf.DUMMYFUNCTION("SPLIT(A:A,"" "",TRUE,TRUE)"),"EN")</f>
        <v>EN</v>
      </c>
      <c r="F6445" s="1" t="str">
        <f>IFERROR(__xludf.DUMMYFUNCTION("""COMPUTED_VALUE"""),"P3156")</f>
        <v>P3156</v>
      </c>
      <c r="G6445" s="1">
        <f>IFERROR(__xludf.DUMMYFUNCTION("""COMPUTED_VALUE"""),322.0)</f>
        <v>322</v>
      </c>
    </row>
    <row r="6446">
      <c r="A6446" s="1" t="str">
        <f t="shared" si="1"/>
        <v>EN P3943 11</v>
      </c>
      <c r="C6446" s="1" t="str">
        <f t="shared" si="2"/>
        <v>PT P3943</v>
      </c>
      <c r="E6446" s="1" t="str">
        <f>IFERROR(__xludf.DUMMYFUNCTION("SPLIT(A:A,"" "",TRUE,TRUE)"),"EN")</f>
        <v>EN</v>
      </c>
      <c r="F6446" s="1" t="str">
        <f>IFERROR(__xludf.DUMMYFUNCTION("""COMPUTED_VALUE"""),"P3943")</f>
        <v>P3943</v>
      </c>
      <c r="G6446" s="1">
        <f>IFERROR(__xludf.DUMMYFUNCTION("""COMPUTED_VALUE"""),11.0)</f>
        <v>11</v>
      </c>
    </row>
    <row r="6447">
      <c r="A6447" s="1" t="str">
        <f t="shared" si="1"/>
        <v>EN P3901 21</v>
      </c>
      <c r="C6447" s="1" t="str">
        <f t="shared" si="2"/>
        <v>PT P3901</v>
      </c>
      <c r="E6447" s="1" t="str">
        <f>IFERROR(__xludf.DUMMYFUNCTION("SPLIT(A:A,"" "",TRUE,TRUE)"),"EN")</f>
        <v>EN</v>
      </c>
      <c r="F6447" s="1" t="str">
        <f>IFERROR(__xludf.DUMMYFUNCTION("""COMPUTED_VALUE"""),"P3901")</f>
        <v>P3901</v>
      </c>
      <c r="G6447" s="1">
        <f>IFERROR(__xludf.DUMMYFUNCTION("""COMPUTED_VALUE"""),21.0)</f>
        <v>21</v>
      </c>
    </row>
    <row r="6448">
      <c r="A6448" s="1" t="str">
        <f t="shared" si="1"/>
        <v>EN P5554 163</v>
      </c>
      <c r="C6448" s="1" t="str">
        <f t="shared" si="2"/>
        <v>PT P5554</v>
      </c>
      <c r="E6448" s="1" t="str">
        <f>IFERROR(__xludf.DUMMYFUNCTION("SPLIT(A:A,"" "",TRUE,TRUE)"),"EN")</f>
        <v>EN</v>
      </c>
      <c r="F6448" s="1" t="str">
        <f>IFERROR(__xludf.DUMMYFUNCTION("""COMPUTED_VALUE"""),"P5554")</f>
        <v>P5554</v>
      </c>
      <c r="G6448" s="1">
        <f>IFERROR(__xludf.DUMMYFUNCTION("""COMPUTED_VALUE"""),163.0)</f>
        <v>163</v>
      </c>
    </row>
    <row r="6449">
      <c r="A6449" s="1" t="str">
        <f t="shared" si="1"/>
        <v>EN P2142 89</v>
      </c>
      <c r="C6449" s="1" t="str">
        <f t="shared" si="2"/>
        <v>PT P2142</v>
      </c>
      <c r="E6449" s="1" t="str">
        <f>IFERROR(__xludf.DUMMYFUNCTION("SPLIT(A:A,"" "",TRUE,TRUE)"),"EN")</f>
        <v>EN</v>
      </c>
      <c r="F6449" s="1" t="str">
        <f>IFERROR(__xludf.DUMMYFUNCTION("""COMPUTED_VALUE"""),"P2142")</f>
        <v>P2142</v>
      </c>
      <c r="G6449" s="1">
        <f>IFERROR(__xludf.DUMMYFUNCTION("""COMPUTED_VALUE"""),89.0)</f>
        <v>89</v>
      </c>
    </row>
    <row r="6450">
      <c r="A6450" s="1" t="str">
        <f t="shared" si="1"/>
        <v>EN P4166 242</v>
      </c>
      <c r="C6450" s="1" t="str">
        <f t="shared" si="2"/>
        <v>PT P4166</v>
      </c>
      <c r="E6450" s="1" t="str">
        <f>IFERROR(__xludf.DUMMYFUNCTION("SPLIT(A:A,"" "",TRUE,TRUE)"),"EN")</f>
        <v>EN</v>
      </c>
      <c r="F6450" s="1" t="str">
        <f>IFERROR(__xludf.DUMMYFUNCTION("""COMPUTED_VALUE"""),"P4166")</f>
        <v>P4166</v>
      </c>
      <c r="G6450" s="1">
        <f>IFERROR(__xludf.DUMMYFUNCTION("""COMPUTED_VALUE"""),242.0)</f>
        <v>242</v>
      </c>
    </row>
    <row r="6451">
      <c r="A6451" s="1" t="str">
        <f t="shared" si="1"/>
        <v>EN P5787 163</v>
      </c>
      <c r="C6451" s="1" t="str">
        <f t="shared" si="2"/>
        <v>PT P5787</v>
      </c>
      <c r="E6451" s="1" t="str">
        <f>IFERROR(__xludf.DUMMYFUNCTION("SPLIT(A:A,"" "",TRUE,TRUE)"),"EN")</f>
        <v>EN</v>
      </c>
      <c r="F6451" s="1" t="str">
        <f>IFERROR(__xludf.DUMMYFUNCTION("""COMPUTED_VALUE"""),"P5787")</f>
        <v>P5787</v>
      </c>
      <c r="G6451" s="1">
        <f>IFERROR(__xludf.DUMMYFUNCTION("""COMPUTED_VALUE"""),163.0)</f>
        <v>163</v>
      </c>
    </row>
    <row r="6452">
      <c r="A6452" s="1" t="str">
        <f t="shared" si="1"/>
        <v>EN P5457 81</v>
      </c>
      <c r="C6452" s="1" t="str">
        <f t="shared" si="2"/>
        <v>PT P5457</v>
      </c>
      <c r="E6452" s="1" t="str">
        <f>IFERROR(__xludf.DUMMYFUNCTION("SPLIT(A:A,"" "",TRUE,TRUE)"),"EN")</f>
        <v>EN</v>
      </c>
      <c r="F6452" s="1" t="str">
        <f>IFERROR(__xludf.DUMMYFUNCTION("""COMPUTED_VALUE"""),"P5457")</f>
        <v>P5457</v>
      </c>
      <c r="G6452" s="1">
        <f>IFERROR(__xludf.DUMMYFUNCTION("""COMPUTED_VALUE"""),81.0)</f>
        <v>81</v>
      </c>
    </row>
    <row r="6453">
      <c r="A6453" s="1" t="str">
        <f t="shared" si="1"/>
        <v>EN P5743 129</v>
      </c>
      <c r="C6453" s="1" t="str">
        <f t="shared" si="2"/>
        <v>PT P5743</v>
      </c>
      <c r="E6453" s="1" t="str">
        <f>IFERROR(__xludf.DUMMYFUNCTION("SPLIT(A:A,"" "",TRUE,TRUE)"),"EN")</f>
        <v>EN</v>
      </c>
      <c r="F6453" s="1" t="str">
        <f>IFERROR(__xludf.DUMMYFUNCTION("""COMPUTED_VALUE"""),"P5743")</f>
        <v>P5743</v>
      </c>
      <c r="G6453" s="1">
        <f>IFERROR(__xludf.DUMMYFUNCTION("""COMPUTED_VALUE"""),129.0)</f>
        <v>129</v>
      </c>
    </row>
    <row r="6454">
      <c r="A6454" s="1" t="str">
        <f t="shared" si="1"/>
        <v>EN P4216 322</v>
      </c>
      <c r="C6454" s="1" t="str">
        <f t="shared" si="2"/>
        <v>PT P4216</v>
      </c>
      <c r="E6454" s="1" t="str">
        <f>IFERROR(__xludf.DUMMYFUNCTION("SPLIT(A:A,"" "",TRUE,TRUE)"),"EN")</f>
        <v>EN</v>
      </c>
      <c r="F6454" s="1" t="str">
        <f>IFERROR(__xludf.DUMMYFUNCTION("""COMPUTED_VALUE"""),"P4216")</f>
        <v>P4216</v>
      </c>
      <c r="G6454" s="1">
        <f>IFERROR(__xludf.DUMMYFUNCTION("""COMPUTED_VALUE"""),322.0)</f>
        <v>322</v>
      </c>
    </row>
    <row r="6455">
      <c r="A6455" s="1" t="str">
        <f t="shared" si="1"/>
        <v>EN P3872 6</v>
      </c>
      <c r="C6455" s="1" t="str">
        <f t="shared" si="2"/>
        <v>PT P3872</v>
      </c>
      <c r="E6455" s="1" t="str">
        <f>IFERROR(__xludf.DUMMYFUNCTION("SPLIT(A:A,"" "",TRUE,TRUE)"),"EN")</f>
        <v>EN</v>
      </c>
      <c r="F6455" s="1" t="str">
        <f>IFERROR(__xludf.DUMMYFUNCTION("""COMPUTED_VALUE"""),"P3872")</f>
        <v>P3872</v>
      </c>
      <c r="G6455" s="1">
        <f>IFERROR(__xludf.DUMMYFUNCTION("""COMPUTED_VALUE"""),6.0)</f>
        <v>6</v>
      </c>
    </row>
    <row r="6456">
      <c r="A6456" s="1" t="str">
        <f t="shared" si="1"/>
        <v>EN P4327 25</v>
      </c>
      <c r="C6456" s="1" t="str">
        <f t="shared" si="2"/>
        <v>PT P4327</v>
      </c>
      <c r="E6456" s="1" t="str">
        <f>IFERROR(__xludf.DUMMYFUNCTION("SPLIT(A:A,"" "",TRUE,TRUE)"),"EN")</f>
        <v>EN</v>
      </c>
      <c r="F6456" s="1" t="str">
        <f>IFERROR(__xludf.DUMMYFUNCTION("""COMPUTED_VALUE"""),"P4327")</f>
        <v>P4327</v>
      </c>
      <c r="G6456" s="1">
        <f>IFERROR(__xludf.DUMMYFUNCTION("""COMPUTED_VALUE"""),25.0)</f>
        <v>25</v>
      </c>
    </row>
    <row r="6457">
      <c r="A6457" s="1" t="str">
        <f t="shared" si="1"/>
        <v>EN P3116 392</v>
      </c>
      <c r="C6457" s="1" t="str">
        <f t="shared" si="2"/>
        <v>PT P3116</v>
      </c>
      <c r="E6457" s="1" t="str">
        <f>IFERROR(__xludf.DUMMYFUNCTION("SPLIT(A:A,"" "",TRUE,TRUE)"),"EN")</f>
        <v>EN</v>
      </c>
      <c r="F6457" s="1" t="str">
        <f>IFERROR(__xludf.DUMMYFUNCTION("""COMPUTED_VALUE"""),"P3116")</f>
        <v>P3116</v>
      </c>
      <c r="G6457" s="1">
        <f>IFERROR(__xludf.DUMMYFUNCTION("""COMPUTED_VALUE"""),392.0)</f>
        <v>392</v>
      </c>
    </row>
    <row r="6458">
      <c r="A6458" s="1" t="str">
        <f t="shared" si="1"/>
        <v>EN P3029 26</v>
      </c>
      <c r="C6458" s="1" t="str">
        <f t="shared" si="2"/>
        <v>PT P3029</v>
      </c>
      <c r="E6458" s="1" t="str">
        <f>IFERROR(__xludf.DUMMYFUNCTION("SPLIT(A:A,"" "",TRUE,TRUE)"),"EN")</f>
        <v>EN</v>
      </c>
      <c r="F6458" s="1" t="str">
        <f>IFERROR(__xludf.DUMMYFUNCTION("""COMPUTED_VALUE"""),"P3029")</f>
        <v>P3029</v>
      </c>
      <c r="G6458" s="1">
        <f>IFERROR(__xludf.DUMMYFUNCTION("""COMPUTED_VALUE"""),26.0)</f>
        <v>26</v>
      </c>
    </row>
    <row r="6459">
      <c r="A6459" s="1" t="str">
        <f t="shared" si="1"/>
        <v>EN P5234 319</v>
      </c>
      <c r="C6459" s="1" t="str">
        <f t="shared" si="2"/>
        <v>PT P5234</v>
      </c>
      <c r="E6459" s="1" t="str">
        <f>IFERROR(__xludf.DUMMYFUNCTION("SPLIT(A:A,"" "",TRUE,TRUE)"),"EN")</f>
        <v>EN</v>
      </c>
      <c r="F6459" s="1" t="str">
        <f>IFERROR(__xludf.DUMMYFUNCTION("""COMPUTED_VALUE"""),"P5234")</f>
        <v>P5234</v>
      </c>
      <c r="G6459" s="1">
        <f>IFERROR(__xludf.DUMMYFUNCTION("""COMPUTED_VALUE"""),319.0)</f>
        <v>319</v>
      </c>
    </row>
    <row r="6460">
      <c r="A6460" s="1" t="str">
        <f t="shared" si="1"/>
        <v>EN P1015 383</v>
      </c>
      <c r="C6460" s="1" t="str">
        <f t="shared" si="2"/>
        <v>PT P1015</v>
      </c>
      <c r="E6460" s="1" t="str">
        <f>IFERROR(__xludf.DUMMYFUNCTION("SPLIT(A:A,"" "",TRUE,TRUE)"),"EN")</f>
        <v>EN</v>
      </c>
      <c r="F6460" s="1" t="str">
        <f>IFERROR(__xludf.DUMMYFUNCTION("""COMPUTED_VALUE"""),"P1015")</f>
        <v>P1015</v>
      </c>
      <c r="G6460" s="1">
        <f>IFERROR(__xludf.DUMMYFUNCTION("""COMPUTED_VALUE"""),383.0)</f>
        <v>383</v>
      </c>
    </row>
    <row r="6461">
      <c r="A6461" s="1" t="str">
        <f t="shared" si="1"/>
        <v>EN P3543 56</v>
      </c>
      <c r="C6461" s="1" t="str">
        <f t="shared" si="2"/>
        <v>PT P3543</v>
      </c>
      <c r="E6461" s="1" t="str">
        <f>IFERROR(__xludf.DUMMYFUNCTION("SPLIT(A:A,"" "",TRUE,TRUE)"),"EN")</f>
        <v>EN</v>
      </c>
      <c r="F6461" s="1" t="str">
        <f>IFERROR(__xludf.DUMMYFUNCTION("""COMPUTED_VALUE"""),"P3543")</f>
        <v>P3543</v>
      </c>
      <c r="G6461" s="1">
        <f>IFERROR(__xludf.DUMMYFUNCTION("""COMPUTED_VALUE"""),56.0)</f>
        <v>56</v>
      </c>
    </row>
    <row r="6462">
      <c r="A6462" s="1" t="str">
        <f t="shared" si="1"/>
        <v>EN P24 329</v>
      </c>
      <c r="C6462" s="1" t="str">
        <f t="shared" si="2"/>
        <v>PT P24</v>
      </c>
      <c r="E6462" s="1" t="str">
        <f>IFERROR(__xludf.DUMMYFUNCTION("SPLIT(A:A,"" "",TRUE,TRUE)"),"EN")</f>
        <v>EN</v>
      </c>
      <c r="F6462" s="1" t="str">
        <f>IFERROR(__xludf.DUMMYFUNCTION("""COMPUTED_VALUE"""),"P24")</f>
        <v>P24</v>
      </c>
      <c r="G6462" s="1">
        <f>IFERROR(__xludf.DUMMYFUNCTION("""COMPUTED_VALUE"""),329.0)</f>
        <v>329</v>
      </c>
    </row>
    <row r="6463">
      <c r="A6463" s="1" t="str">
        <f t="shared" si="1"/>
        <v>EN P3730 257</v>
      </c>
      <c r="C6463" s="1" t="str">
        <f t="shared" si="2"/>
        <v>PT P3730</v>
      </c>
      <c r="E6463" s="1" t="str">
        <f>IFERROR(__xludf.DUMMYFUNCTION("SPLIT(A:A,"" "",TRUE,TRUE)"),"EN")</f>
        <v>EN</v>
      </c>
      <c r="F6463" s="1" t="str">
        <f>IFERROR(__xludf.DUMMYFUNCTION("""COMPUTED_VALUE"""),"P3730")</f>
        <v>P3730</v>
      </c>
      <c r="G6463" s="1">
        <f>IFERROR(__xludf.DUMMYFUNCTION("""COMPUTED_VALUE"""),257.0)</f>
        <v>257</v>
      </c>
    </row>
    <row r="6464">
      <c r="A6464" s="1" t="str">
        <f t="shared" si="1"/>
        <v>EN P4323 136</v>
      </c>
      <c r="C6464" s="1" t="str">
        <f t="shared" si="2"/>
        <v>PT P4323</v>
      </c>
      <c r="E6464" s="1" t="str">
        <f>IFERROR(__xludf.DUMMYFUNCTION("SPLIT(A:A,"" "",TRUE,TRUE)"),"EN")</f>
        <v>EN</v>
      </c>
      <c r="F6464" s="1" t="str">
        <f>IFERROR(__xludf.DUMMYFUNCTION("""COMPUTED_VALUE"""),"P4323")</f>
        <v>P4323</v>
      </c>
      <c r="G6464" s="1">
        <f>IFERROR(__xludf.DUMMYFUNCTION("""COMPUTED_VALUE"""),136.0)</f>
        <v>136</v>
      </c>
    </row>
    <row r="6465">
      <c r="A6465" s="1" t="str">
        <f t="shared" si="1"/>
        <v>EN P3147 347</v>
      </c>
      <c r="C6465" s="1" t="str">
        <f t="shared" si="2"/>
        <v>PT P3147</v>
      </c>
      <c r="E6465" s="1" t="str">
        <f>IFERROR(__xludf.DUMMYFUNCTION("SPLIT(A:A,"" "",TRUE,TRUE)"),"EN")</f>
        <v>EN</v>
      </c>
      <c r="F6465" s="1" t="str">
        <f>IFERROR(__xludf.DUMMYFUNCTION("""COMPUTED_VALUE"""),"P3147")</f>
        <v>P3147</v>
      </c>
      <c r="G6465" s="1">
        <f>IFERROR(__xludf.DUMMYFUNCTION("""COMPUTED_VALUE"""),347.0)</f>
        <v>347</v>
      </c>
    </row>
    <row r="6466">
      <c r="A6466" s="1" t="str">
        <f t="shared" si="1"/>
        <v>EN P5935 363</v>
      </c>
      <c r="C6466" s="1" t="str">
        <f t="shared" si="2"/>
        <v>PT P5935</v>
      </c>
      <c r="E6466" s="1" t="str">
        <f>IFERROR(__xludf.DUMMYFUNCTION("SPLIT(A:A,"" "",TRUE,TRUE)"),"EN")</f>
        <v>EN</v>
      </c>
      <c r="F6466" s="1" t="str">
        <f>IFERROR(__xludf.DUMMYFUNCTION("""COMPUTED_VALUE"""),"P5935")</f>
        <v>P5935</v>
      </c>
      <c r="G6466" s="1">
        <f>IFERROR(__xludf.DUMMYFUNCTION("""COMPUTED_VALUE"""),363.0)</f>
        <v>363</v>
      </c>
    </row>
    <row r="6467">
      <c r="A6467" s="1" t="str">
        <f t="shared" si="1"/>
        <v>EN P4039 156</v>
      </c>
      <c r="C6467" s="1" t="str">
        <f t="shared" si="2"/>
        <v>PT P4039</v>
      </c>
      <c r="E6467" s="1" t="str">
        <f>IFERROR(__xludf.DUMMYFUNCTION("SPLIT(A:A,"" "",TRUE,TRUE)"),"EN")</f>
        <v>EN</v>
      </c>
      <c r="F6467" s="1" t="str">
        <f>IFERROR(__xludf.DUMMYFUNCTION("""COMPUTED_VALUE"""),"P4039")</f>
        <v>P4039</v>
      </c>
      <c r="G6467" s="1">
        <f>IFERROR(__xludf.DUMMYFUNCTION("""COMPUTED_VALUE"""),156.0)</f>
        <v>156</v>
      </c>
    </row>
    <row r="6468">
      <c r="A6468" s="1" t="str">
        <f t="shared" si="1"/>
        <v>EN P3569 228</v>
      </c>
      <c r="C6468" s="1" t="str">
        <f t="shared" si="2"/>
        <v>PT P3569</v>
      </c>
      <c r="E6468" s="1" t="str">
        <f>IFERROR(__xludf.DUMMYFUNCTION("SPLIT(A:A,"" "",TRUE,TRUE)"),"EN")</f>
        <v>EN</v>
      </c>
      <c r="F6468" s="1" t="str">
        <f>IFERROR(__xludf.DUMMYFUNCTION("""COMPUTED_VALUE"""),"P3569")</f>
        <v>P3569</v>
      </c>
      <c r="G6468" s="1">
        <f>IFERROR(__xludf.DUMMYFUNCTION("""COMPUTED_VALUE"""),228.0)</f>
        <v>228</v>
      </c>
    </row>
    <row r="6469">
      <c r="A6469" s="1" t="str">
        <f t="shared" si="1"/>
        <v>EN P878 301</v>
      </c>
      <c r="C6469" s="1" t="str">
        <f t="shared" si="2"/>
        <v>PT P878</v>
      </c>
      <c r="E6469" s="1" t="str">
        <f>IFERROR(__xludf.DUMMYFUNCTION("SPLIT(A:A,"" "",TRUE,TRUE)"),"EN")</f>
        <v>EN</v>
      </c>
      <c r="F6469" s="1" t="str">
        <f>IFERROR(__xludf.DUMMYFUNCTION("""COMPUTED_VALUE"""),"P878")</f>
        <v>P878</v>
      </c>
      <c r="G6469" s="1">
        <f>IFERROR(__xludf.DUMMYFUNCTION("""COMPUTED_VALUE"""),301.0)</f>
        <v>301</v>
      </c>
    </row>
    <row r="6470">
      <c r="A6470" s="1" t="str">
        <f t="shared" si="1"/>
        <v>EN P72 99</v>
      </c>
      <c r="C6470" s="1" t="str">
        <f t="shared" si="2"/>
        <v>PT P72</v>
      </c>
      <c r="E6470" s="1" t="str">
        <f>IFERROR(__xludf.DUMMYFUNCTION("SPLIT(A:A,"" "",TRUE,TRUE)"),"EN")</f>
        <v>EN</v>
      </c>
      <c r="F6470" s="1" t="str">
        <f>IFERROR(__xludf.DUMMYFUNCTION("""COMPUTED_VALUE"""),"P72")</f>
        <v>P72</v>
      </c>
      <c r="G6470" s="1">
        <f>IFERROR(__xludf.DUMMYFUNCTION("""COMPUTED_VALUE"""),99.0)</f>
        <v>99</v>
      </c>
    </row>
    <row r="6471">
      <c r="A6471" s="1" t="str">
        <f t="shared" si="1"/>
        <v>EN P393 379</v>
      </c>
      <c r="C6471" s="1" t="str">
        <f t="shared" si="2"/>
        <v>PT P393</v>
      </c>
      <c r="E6471" s="1" t="str">
        <f>IFERROR(__xludf.DUMMYFUNCTION("SPLIT(A:A,"" "",TRUE,TRUE)"),"EN")</f>
        <v>EN</v>
      </c>
      <c r="F6471" s="1" t="str">
        <f>IFERROR(__xludf.DUMMYFUNCTION("""COMPUTED_VALUE"""),"P393")</f>
        <v>P393</v>
      </c>
      <c r="G6471" s="1">
        <f>IFERROR(__xludf.DUMMYFUNCTION("""COMPUTED_VALUE"""),379.0)</f>
        <v>379</v>
      </c>
    </row>
    <row r="6472">
      <c r="A6472" s="1" t="str">
        <f t="shared" si="1"/>
        <v>EN P2682 186</v>
      </c>
      <c r="C6472" s="1" t="str">
        <f t="shared" si="2"/>
        <v>PT P2682</v>
      </c>
      <c r="E6472" s="1" t="str">
        <f>IFERROR(__xludf.DUMMYFUNCTION("SPLIT(A:A,"" "",TRUE,TRUE)"),"EN")</f>
        <v>EN</v>
      </c>
      <c r="F6472" s="1" t="str">
        <f>IFERROR(__xludf.DUMMYFUNCTION("""COMPUTED_VALUE"""),"P2682")</f>
        <v>P2682</v>
      </c>
      <c r="G6472" s="1">
        <f>IFERROR(__xludf.DUMMYFUNCTION("""COMPUTED_VALUE"""),186.0)</f>
        <v>186</v>
      </c>
    </row>
    <row r="6473">
      <c r="A6473" s="1" t="str">
        <f t="shared" si="1"/>
        <v>EN P975 330</v>
      </c>
      <c r="C6473" s="1" t="str">
        <f t="shared" si="2"/>
        <v>PT P975</v>
      </c>
      <c r="E6473" s="1" t="str">
        <f>IFERROR(__xludf.DUMMYFUNCTION("SPLIT(A:A,"" "",TRUE,TRUE)"),"EN")</f>
        <v>EN</v>
      </c>
      <c r="F6473" s="1" t="str">
        <f>IFERROR(__xludf.DUMMYFUNCTION("""COMPUTED_VALUE"""),"P975")</f>
        <v>P975</v>
      </c>
      <c r="G6473" s="1">
        <f>IFERROR(__xludf.DUMMYFUNCTION("""COMPUTED_VALUE"""),330.0)</f>
        <v>330</v>
      </c>
    </row>
    <row r="6474">
      <c r="A6474" s="1" t="str">
        <f t="shared" si="1"/>
        <v>EN P2592 36</v>
      </c>
      <c r="C6474" s="1" t="str">
        <f t="shared" si="2"/>
        <v>PT P2592</v>
      </c>
      <c r="E6474" s="1" t="str">
        <f>IFERROR(__xludf.DUMMYFUNCTION("SPLIT(A:A,"" "",TRUE,TRUE)"),"EN")</f>
        <v>EN</v>
      </c>
      <c r="F6474" s="1" t="str">
        <f>IFERROR(__xludf.DUMMYFUNCTION("""COMPUTED_VALUE"""),"P2592")</f>
        <v>P2592</v>
      </c>
      <c r="G6474" s="1">
        <f>IFERROR(__xludf.DUMMYFUNCTION("""COMPUTED_VALUE"""),36.0)</f>
        <v>36</v>
      </c>
    </row>
    <row r="6475">
      <c r="A6475" s="1" t="str">
        <f t="shared" si="1"/>
        <v>EN P3945 333</v>
      </c>
      <c r="C6475" s="1" t="str">
        <f t="shared" si="2"/>
        <v>PT P3945</v>
      </c>
      <c r="E6475" s="1" t="str">
        <f>IFERROR(__xludf.DUMMYFUNCTION("SPLIT(A:A,"" "",TRUE,TRUE)"),"EN")</f>
        <v>EN</v>
      </c>
      <c r="F6475" s="1" t="str">
        <f>IFERROR(__xludf.DUMMYFUNCTION("""COMPUTED_VALUE"""),"P3945")</f>
        <v>P3945</v>
      </c>
      <c r="G6475" s="1">
        <f>IFERROR(__xludf.DUMMYFUNCTION("""COMPUTED_VALUE"""),333.0)</f>
        <v>333</v>
      </c>
    </row>
    <row r="6476">
      <c r="A6476" s="1" t="str">
        <f t="shared" si="1"/>
        <v>EN P5180 110</v>
      </c>
      <c r="C6476" s="1" t="str">
        <f t="shared" si="2"/>
        <v>PT P5180</v>
      </c>
      <c r="E6476" s="1" t="str">
        <f>IFERROR(__xludf.DUMMYFUNCTION("SPLIT(A:A,"" "",TRUE,TRUE)"),"EN")</f>
        <v>EN</v>
      </c>
      <c r="F6476" s="1" t="str">
        <f>IFERROR(__xludf.DUMMYFUNCTION("""COMPUTED_VALUE"""),"P5180")</f>
        <v>P5180</v>
      </c>
      <c r="G6476" s="1">
        <f>IFERROR(__xludf.DUMMYFUNCTION("""COMPUTED_VALUE"""),110.0)</f>
        <v>110</v>
      </c>
    </row>
    <row r="6477">
      <c r="A6477" s="1" t="str">
        <f t="shared" si="1"/>
        <v>EN P613 128</v>
      </c>
      <c r="C6477" s="1" t="str">
        <f t="shared" si="2"/>
        <v>PT P613</v>
      </c>
      <c r="E6477" s="1" t="str">
        <f>IFERROR(__xludf.DUMMYFUNCTION("SPLIT(A:A,"" "",TRUE,TRUE)"),"EN")</f>
        <v>EN</v>
      </c>
      <c r="F6477" s="1" t="str">
        <f>IFERROR(__xludf.DUMMYFUNCTION("""COMPUTED_VALUE"""),"P613")</f>
        <v>P613</v>
      </c>
      <c r="G6477" s="1">
        <f>IFERROR(__xludf.DUMMYFUNCTION("""COMPUTED_VALUE"""),128.0)</f>
        <v>128</v>
      </c>
    </row>
    <row r="6478">
      <c r="A6478" s="1" t="str">
        <f t="shared" si="1"/>
        <v>EN P5875 60</v>
      </c>
      <c r="C6478" s="1" t="str">
        <f t="shared" si="2"/>
        <v>PT P5875</v>
      </c>
      <c r="E6478" s="1" t="str">
        <f>IFERROR(__xludf.DUMMYFUNCTION("SPLIT(A:A,"" "",TRUE,TRUE)"),"EN")</f>
        <v>EN</v>
      </c>
      <c r="F6478" s="1" t="str">
        <f>IFERROR(__xludf.DUMMYFUNCTION("""COMPUTED_VALUE"""),"P5875")</f>
        <v>P5875</v>
      </c>
      <c r="G6478" s="1">
        <f>IFERROR(__xludf.DUMMYFUNCTION("""COMPUTED_VALUE"""),60.0)</f>
        <v>60</v>
      </c>
    </row>
    <row r="6479">
      <c r="A6479" s="1" t="str">
        <f t="shared" si="1"/>
        <v>EN P4253 240</v>
      </c>
      <c r="C6479" s="1" t="str">
        <f t="shared" si="2"/>
        <v>PT P4253</v>
      </c>
      <c r="E6479" s="1" t="str">
        <f>IFERROR(__xludf.DUMMYFUNCTION("SPLIT(A:A,"" "",TRUE,TRUE)"),"EN")</f>
        <v>EN</v>
      </c>
      <c r="F6479" s="1" t="str">
        <f>IFERROR(__xludf.DUMMYFUNCTION("""COMPUTED_VALUE"""),"P4253")</f>
        <v>P4253</v>
      </c>
      <c r="G6479" s="1">
        <f>IFERROR(__xludf.DUMMYFUNCTION("""COMPUTED_VALUE"""),240.0)</f>
        <v>240</v>
      </c>
    </row>
    <row r="6480">
      <c r="A6480" s="1" t="str">
        <f t="shared" si="1"/>
        <v>EN P834 273</v>
      </c>
      <c r="C6480" s="1" t="str">
        <f t="shared" si="2"/>
        <v>PT P834</v>
      </c>
      <c r="E6480" s="1" t="str">
        <f>IFERROR(__xludf.DUMMYFUNCTION("SPLIT(A:A,"" "",TRUE,TRUE)"),"EN")</f>
        <v>EN</v>
      </c>
      <c r="F6480" s="1" t="str">
        <f>IFERROR(__xludf.DUMMYFUNCTION("""COMPUTED_VALUE"""),"P834")</f>
        <v>P834</v>
      </c>
      <c r="G6480" s="1">
        <f>IFERROR(__xludf.DUMMYFUNCTION("""COMPUTED_VALUE"""),273.0)</f>
        <v>273</v>
      </c>
    </row>
    <row r="6481">
      <c r="A6481" s="1" t="str">
        <f t="shared" si="1"/>
        <v>EN P4952 390</v>
      </c>
      <c r="C6481" s="1" t="str">
        <f t="shared" si="2"/>
        <v>PT P4952</v>
      </c>
      <c r="E6481" s="1" t="str">
        <f>IFERROR(__xludf.DUMMYFUNCTION("SPLIT(A:A,"" "",TRUE,TRUE)"),"EN")</f>
        <v>EN</v>
      </c>
      <c r="F6481" s="1" t="str">
        <f>IFERROR(__xludf.DUMMYFUNCTION("""COMPUTED_VALUE"""),"P4952")</f>
        <v>P4952</v>
      </c>
      <c r="G6481" s="1">
        <f>IFERROR(__xludf.DUMMYFUNCTION("""COMPUTED_VALUE"""),390.0)</f>
        <v>390</v>
      </c>
    </row>
    <row r="6482">
      <c r="A6482" s="1" t="str">
        <f t="shared" si="1"/>
        <v>EN P2583 159</v>
      </c>
      <c r="C6482" s="1" t="str">
        <f t="shared" si="2"/>
        <v>PT P2583</v>
      </c>
      <c r="E6482" s="1" t="str">
        <f>IFERROR(__xludf.DUMMYFUNCTION("SPLIT(A:A,"" "",TRUE,TRUE)"),"EN")</f>
        <v>EN</v>
      </c>
      <c r="F6482" s="1" t="str">
        <f>IFERROR(__xludf.DUMMYFUNCTION("""COMPUTED_VALUE"""),"P2583")</f>
        <v>P2583</v>
      </c>
      <c r="G6482" s="1">
        <f>IFERROR(__xludf.DUMMYFUNCTION("""COMPUTED_VALUE"""),159.0)</f>
        <v>159</v>
      </c>
    </row>
    <row r="6483">
      <c r="A6483" s="1" t="str">
        <f t="shared" si="1"/>
        <v>EN P3819 372</v>
      </c>
      <c r="C6483" s="1" t="str">
        <f t="shared" si="2"/>
        <v>PT P3819</v>
      </c>
      <c r="E6483" s="1" t="str">
        <f>IFERROR(__xludf.DUMMYFUNCTION("SPLIT(A:A,"" "",TRUE,TRUE)"),"EN")</f>
        <v>EN</v>
      </c>
      <c r="F6483" s="1" t="str">
        <f>IFERROR(__xludf.DUMMYFUNCTION("""COMPUTED_VALUE"""),"P3819")</f>
        <v>P3819</v>
      </c>
      <c r="G6483" s="1">
        <f>IFERROR(__xludf.DUMMYFUNCTION("""COMPUTED_VALUE"""),372.0)</f>
        <v>372</v>
      </c>
    </row>
    <row r="6484">
      <c r="A6484" s="1" t="str">
        <f t="shared" si="1"/>
        <v>EN P393 254</v>
      </c>
      <c r="C6484" s="1" t="str">
        <f t="shared" si="2"/>
        <v>PT P393</v>
      </c>
      <c r="E6484" s="1" t="str">
        <f>IFERROR(__xludf.DUMMYFUNCTION("SPLIT(A:A,"" "",TRUE,TRUE)"),"EN")</f>
        <v>EN</v>
      </c>
      <c r="F6484" s="1" t="str">
        <f>IFERROR(__xludf.DUMMYFUNCTION("""COMPUTED_VALUE"""),"P393")</f>
        <v>P393</v>
      </c>
      <c r="G6484" s="1">
        <f>IFERROR(__xludf.DUMMYFUNCTION("""COMPUTED_VALUE"""),254.0)</f>
        <v>254</v>
      </c>
    </row>
    <row r="6485">
      <c r="A6485" s="1" t="str">
        <f t="shared" si="1"/>
        <v>EN P5294 271</v>
      </c>
      <c r="C6485" s="1" t="str">
        <f t="shared" si="2"/>
        <v>PT P5294</v>
      </c>
      <c r="E6485" s="1" t="str">
        <f>IFERROR(__xludf.DUMMYFUNCTION("SPLIT(A:A,"" "",TRUE,TRUE)"),"EN")</f>
        <v>EN</v>
      </c>
      <c r="F6485" s="1" t="str">
        <f>IFERROR(__xludf.DUMMYFUNCTION("""COMPUTED_VALUE"""),"P5294")</f>
        <v>P5294</v>
      </c>
      <c r="G6485" s="1">
        <f>IFERROR(__xludf.DUMMYFUNCTION("""COMPUTED_VALUE"""),271.0)</f>
        <v>271</v>
      </c>
    </row>
    <row r="6486">
      <c r="A6486" s="1" t="str">
        <f t="shared" si="1"/>
        <v>EN P1489 172</v>
      </c>
      <c r="C6486" s="1" t="str">
        <f t="shared" si="2"/>
        <v>PT P1489</v>
      </c>
      <c r="E6486" s="1" t="str">
        <f>IFERROR(__xludf.DUMMYFUNCTION("SPLIT(A:A,"" "",TRUE,TRUE)"),"EN")</f>
        <v>EN</v>
      </c>
      <c r="F6486" s="1" t="str">
        <f>IFERROR(__xludf.DUMMYFUNCTION("""COMPUTED_VALUE"""),"P1489")</f>
        <v>P1489</v>
      </c>
      <c r="G6486" s="1">
        <f>IFERROR(__xludf.DUMMYFUNCTION("""COMPUTED_VALUE"""),172.0)</f>
        <v>172</v>
      </c>
    </row>
    <row r="6487">
      <c r="A6487" s="1" t="str">
        <f t="shared" si="1"/>
        <v>EN P2167 162</v>
      </c>
      <c r="C6487" s="1" t="str">
        <f t="shared" si="2"/>
        <v>PT P2167</v>
      </c>
      <c r="E6487" s="1" t="str">
        <f>IFERROR(__xludf.DUMMYFUNCTION("SPLIT(A:A,"" "",TRUE,TRUE)"),"EN")</f>
        <v>EN</v>
      </c>
      <c r="F6487" s="1" t="str">
        <f>IFERROR(__xludf.DUMMYFUNCTION("""COMPUTED_VALUE"""),"P2167")</f>
        <v>P2167</v>
      </c>
      <c r="G6487" s="1">
        <f>IFERROR(__xludf.DUMMYFUNCTION("""COMPUTED_VALUE"""),162.0)</f>
        <v>162</v>
      </c>
    </row>
    <row r="6488">
      <c r="A6488" s="1" t="str">
        <f t="shared" si="1"/>
        <v>EN P4172 14</v>
      </c>
      <c r="C6488" s="1" t="str">
        <f t="shared" si="2"/>
        <v>PT P4172</v>
      </c>
      <c r="E6488" s="1" t="str">
        <f>IFERROR(__xludf.DUMMYFUNCTION("SPLIT(A:A,"" "",TRUE,TRUE)"),"EN")</f>
        <v>EN</v>
      </c>
      <c r="F6488" s="1" t="str">
        <f>IFERROR(__xludf.DUMMYFUNCTION("""COMPUTED_VALUE"""),"P4172")</f>
        <v>P4172</v>
      </c>
      <c r="G6488" s="1">
        <f>IFERROR(__xludf.DUMMYFUNCTION("""COMPUTED_VALUE"""),14.0)</f>
        <v>14</v>
      </c>
    </row>
    <row r="6489">
      <c r="A6489" s="1" t="str">
        <f t="shared" si="1"/>
        <v>EN P1564 253</v>
      </c>
      <c r="C6489" s="1" t="str">
        <f t="shared" si="2"/>
        <v>PT P1564</v>
      </c>
      <c r="E6489" s="1" t="str">
        <f>IFERROR(__xludf.DUMMYFUNCTION("SPLIT(A:A,"" "",TRUE,TRUE)"),"EN")</f>
        <v>EN</v>
      </c>
      <c r="F6489" s="1" t="str">
        <f>IFERROR(__xludf.DUMMYFUNCTION("""COMPUTED_VALUE"""),"P1564")</f>
        <v>P1564</v>
      </c>
      <c r="G6489" s="1">
        <f>IFERROR(__xludf.DUMMYFUNCTION("""COMPUTED_VALUE"""),253.0)</f>
        <v>253</v>
      </c>
    </row>
    <row r="6490">
      <c r="A6490" s="1" t="str">
        <f t="shared" si="1"/>
        <v>EN P1670 245</v>
      </c>
      <c r="C6490" s="1" t="str">
        <f t="shared" si="2"/>
        <v>PT P1670</v>
      </c>
      <c r="E6490" s="1" t="str">
        <f>IFERROR(__xludf.DUMMYFUNCTION("SPLIT(A:A,"" "",TRUE,TRUE)"),"EN")</f>
        <v>EN</v>
      </c>
      <c r="F6490" s="1" t="str">
        <f>IFERROR(__xludf.DUMMYFUNCTION("""COMPUTED_VALUE"""),"P1670")</f>
        <v>P1670</v>
      </c>
      <c r="G6490" s="1">
        <f>IFERROR(__xludf.DUMMYFUNCTION("""COMPUTED_VALUE"""),245.0)</f>
        <v>245</v>
      </c>
    </row>
    <row r="6491">
      <c r="A6491" s="1" t="str">
        <f t="shared" si="1"/>
        <v>EN P5402 66</v>
      </c>
      <c r="C6491" s="1" t="str">
        <f t="shared" si="2"/>
        <v>PT P5402</v>
      </c>
      <c r="E6491" s="1" t="str">
        <f>IFERROR(__xludf.DUMMYFUNCTION("SPLIT(A:A,"" "",TRUE,TRUE)"),"EN")</f>
        <v>EN</v>
      </c>
      <c r="F6491" s="1" t="str">
        <f>IFERROR(__xludf.DUMMYFUNCTION("""COMPUTED_VALUE"""),"P5402")</f>
        <v>P5402</v>
      </c>
      <c r="G6491" s="1">
        <f>IFERROR(__xludf.DUMMYFUNCTION("""COMPUTED_VALUE"""),66.0)</f>
        <v>66</v>
      </c>
    </row>
    <row r="6492">
      <c r="A6492" s="1" t="str">
        <f t="shared" si="1"/>
        <v>EN P1861 273</v>
      </c>
      <c r="C6492" s="1" t="str">
        <f t="shared" si="2"/>
        <v>PT P1861</v>
      </c>
      <c r="E6492" s="1" t="str">
        <f>IFERROR(__xludf.DUMMYFUNCTION("SPLIT(A:A,"" "",TRUE,TRUE)"),"EN")</f>
        <v>EN</v>
      </c>
      <c r="F6492" s="1" t="str">
        <f>IFERROR(__xludf.DUMMYFUNCTION("""COMPUTED_VALUE"""),"P1861")</f>
        <v>P1861</v>
      </c>
      <c r="G6492" s="1">
        <f>IFERROR(__xludf.DUMMYFUNCTION("""COMPUTED_VALUE"""),273.0)</f>
        <v>273</v>
      </c>
    </row>
    <row r="6493">
      <c r="A6493" s="1" t="str">
        <f t="shared" si="1"/>
        <v>EN P1817 172</v>
      </c>
      <c r="C6493" s="1" t="str">
        <f t="shared" si="2"/>
        <v>PT P1817</v>
      </c>
      <c r="E6493" s="1" t="str">
        <f>IFERROR(__xludf.DUMMYFUNCTION("SPLIT(A:A,"" "",TRUE,TRUE)"),"EN")</f>
        <v>EN</v>
      </c>
      <c r="F6493" s="1" t="str">
        <f>IFERROR(__xludf.DUMMYFUNCTION("""COMPUTED_VALUE"""),"P1817")</f>
        <v>P1817</v>
      </c>
      <c r="G6493" s="1">
        <f>IFERROR(__xludf.DUMMYFUNCTION("""COMPUTED_VALUE"""),172.0)</f>
        <v>172</v>
      </c>
    </row>
    <row r="6494">
      <c r="A6494" s="1" t="str">
        <f t="shared" si="1"/>
        <v>EN P5136 164</v>
      </c>
      <c r="C6494" s="1" t="str">
        <f t="shared" si="2"/>
        <v>PT P5136</v>
      </c>
      <c r="E6494" s="1" t="str">
        <f>IFERROR(__xludf.DUMMYFUNCTION("SPLIT(A:A,"" "",TRUE,TRUE)"),"EN")</f>
        <v>EN</v>
      </c>
      <c r="F6494" s="1" t="str">
        <f>IFERROR(__xludf.DUMMYFUNCTION("""COMPUTED_VALUE"""),"P5136")</f>
        <v>P5136</v>
      </c>
      <c r="G6494" s="1">
        <f>IFERROR(__xludf.DUMMYFUNCTION("""COMPUTED_VALUE"""),164.0)</f>
        <v>164</v>
      </c>
    </row>
    <row r="6495">
      <c r="A6495" s="1" t="str">
        <f t="shared" si="1"/>
        <v>EN P721 7</v>
      </c>
      <c r="C6495" s="1" t="str">
        <f t="shared" si="2"/>
        <v>PT P721</v>
      </c>
      <c r="E6495" s="1" t="str">
        <f>IFERROR(__xludf.DUMMYFUNCTION("SPLIT(A:A,"" "",TRUE,TRUE)"),"EN")</f>
        <v>EN</v>
      </c>
      <c r="F6495" s="1" t="str">
        <f>IFERROR(__xludf.DUMMYFUNCTION("""COMPUTED_VALUE"""),"P721")</f>
        <v>P721</v>
      </c>
      <c r="G6495" s="1">
        <f>IFERROR(__xludf.DUMMYFUNCTION("""COMPUTED_VALUE"""),7.0)</f>
        <v>7</v>
      </c>
    </row>
    <row r="6496">
      <c r="A6496" s="1" t="str">
        <f t="shared" si="1"/>
        <v>EN P377 379</v>
      </c>
      <c r="C6496" s="1" t="str">
        <f t="shared" si="2"/>
        <v>PT P377</v>
      </c>
      <c r="E6496" s="1" t="str">
        <f>IFERROR(__xludf.DUMMYFUNCTION("SPLIT(A:A,"" "",TRUE,TRUE)"),"EN")</f>
        <v>EN</v>
      </c>
      <c r="F6496" s="1" t="str">
        <f>IFERROR(__xludf.DUMMYFUNCTION("""COMPUTED_VALUE"""),"P377")</f>
        <v>P377</v>
      </c>
      <c r="G6496" s="1">
        <f>IFERROR(__xludf.DUMMYFUNCTION("""COMPUTED_VALUE"""),379.0)</f>
        <v>379</v>
      </c>
    </row>
    <row r="6497">
      <c r="A6497" s="1" t="str">
        <f t="shared" si="1"/>
        <v>EN P4991 246</v>
      </c>
      <c r="C6497" s="1" t="str">
        <f t="shared" si="2"/>
        <v>PT P4991</v>
      </c>
      <c r="E6497" s="1" t="str">
        <f>IFERROR(__xludf.DUMMYFUNCTION("SPLIT(A:A,"" "",TRUE,TRUE)"),"EN")</f>
        <v>EN</v>
      </c>
      <c r="F6497" s="1" t="str">
        <f>IFERROR(__xludf.DUMMYFUNCTION("""COMPUTED_VALUE"""),"P4991")</f>
        <v>P4991</v>
      </c>
      <c r="G6497" s="1">
        <f>IFERROR(__xludf.DUMMYFUNCTION("""COMPUTED_VALUE"""),246.0)</f>
        <v>246</v>
      </c>
    </row>
    <row r="6498">
      <c r="A6498" s="1" t="str">
        <f t="shared" si="1"/>
        <v>EN P5496 256</v>
      </c>
      <c r="C6498" s="1" t="str">
        <f t="shared" si="2"/>
        <v>PT P5496</v>
      </c>
      <c r="E6498" s="1" t="str">
        <f>IFERROR(__xludf.DUMMYFUNCTION("SPLIT(A:A,"" "",TRUE,TRUE)"),"EN")</f>
        <v>EN</v>
      </c>
      <c r="F6498" s="1" t="str">
        <f>IFERROR(__xludf.DUMMYFUNCTION("""COMPUTED_VALUE"""),"P5496")</f>
        <v>P5496</v>
      </c>
      <c r="G6498" s="1">
        <f>IFERROR(__xludf.DUMMYFUNCTION("""COMPUTED_VALUE"""),256.0)</f>
        <v>256</v>
      </c>
    </row>
    <row r="6499">
      <c r="A6499" s="1" t="str">
        <f t="shared" si="1"/>
        <v>EN P4836 280</v>
      </c>
      <c r="C6499" s="1" t="str">
        <f t="shared" si="2"/>
        <v>PT P4836</v>
      </c>
      <c r="E6499" s="1" t="str">
        <f>IFERROR(__xludf.DUMMYFUNCTION("SPLIT(A:A,"" "",TRUE,TRUE)"),"EN")</f>
        <v>EN</v>
      </c>
      <c r="F6499" s="1" t="str">
        <f>IFERROR(__xludf.DUMMYFUNCTION("""COMPUTED_VALUE"""),"P4836")</f>
        <v>P4836</v>
      </c>
      <c r="G6499" s="1">
        <f>IFERROR(__xludf.DUMMYFUNCTION("""COMPUTED_VALUE"""),280.0)</f>
        <v>280</v>
      </c>
    </row>
    <row r="6500">
      <c r="A6500" s="1" t="str">
        <f t="shared" si="1"/>
        <v>EN P111 28</v>
      </c>
      <c r="C6500" s="1" t="str">
        <f t="shared" si="2"/>
        <v>PT P111</v>
      </c>
      <c r="E6500" s="1" t="str">
        <f>IFERROR(__xludf.DUMMYFUNCTION("SPLIT(A:A,"" "",TRUE,TRUE)"),"EN")</f>
        <v>EN</v>
      </c>
      <c r="F6500" s="1" t="str">
        <f>IFERROR(__xludf.DUMMYFUNCTION("""COMPUTED_VALUE"""),"P111")</f>
        <v>P111</v>
      </c>
      <c r="G6500" s="1">
        <f>IFERROR(__xludf.DUMMYFUNCTION("""COMPUTED_VALUE"""),28.0)</f>
        <v>28</v>
      </c>
    </row>
    <row r="6501">
      <c r="A6501" s="1" t="str">
        <f t="shared" si="1"/>
        <v>EN P4613 263</v>
      </c>
      <c r="C6501" s="1" t="str">
        <f t="shared" si="2"/>
        <v>PT P4613</v>
      </c>
      <c r="E6501" s="1" t="str">
        <f>IFERROR(__xludf.DUMMYFUNCTION("SPLIT(A:A,"" "",TRUE,TRUE)"),"EN")</f>
        <v>EN</v>
      </c>
      <c r="F6501" s="1" t="str">
        <f>IFERROR(__xludf.DUMMYFUNCTION("""COMPUTED_VALUE"""),"P4613")</f>
        <v>P4613</v>
      </c>
      <c r="G6501" s="1">
        <f>IFERROR(__xludf.DUMMYFUNCTION("""COMPUTED_VALUE"""),263.0)</f>
        <v>263</v>
      </c>
    </row>
    <row r="6502">
      <c r="A6502" s="1" t="str">
        <f t="shared" si="1"/>
        <v>EN P5734 227</v>
      </c>
      <c r="C6502" s="1" t="str">
        <f t="shared" si="2"/>
        <v>PT P5734</v>
      </c>
      <c r="E6502" s="1" t="str">
        <f>IFERROR(__xludf.DUMMYFUNCTION("SPLIT(A:A,"" "",TRUE,TRUE)"),"EN")</f>
        <v>EN</v>
      </c>
      <c r="F6502" s="1" t="str">
        <f>IFERROR(__xludf.DUMMYFUNCTION("""COMPUTED_VALUE"""),"P5734")</f>
        <v>P5734</v>
      </c>
      <c r="G6502" s="1">
        <f>IFERROR(__xludf.DUMMYFUNCTION("""COMPUTED_VALUE"""),227.0)</f>
        <v>227</v>
      </c>
    </row>
    <row r="6503">
      <c r="A6503" s="1" t="str">
        <f t="shared" si="1"/>
        <v>EN P2766 139</v>
      </c>
      <c r="C6503" s="1" t="str">
        <f t="shared" si="2"/>
        <v>PT P2766</v>
      </c>
      <c r="E6503" s="1" t="str">
        <f>IFERROR(__xludf.DUMMYFUNCTION("SPLIT(A:A,"" "",TRUE,TRUE)"),"EN")</f>
        <v>EN</v>
      </c>
      <c r="F6503" s="1" t="str">
        <f>IFERROR(__xludf.DUMMYFUNCTION("""COMPUTED_VALUE"""),"P2766")</f>
        <v>P2766</v>
      </c>
      <c r="G6503" s="1">
        <f>IFERROR(__xludf.DUMMYFUNCTION("""COMPUTED_VALUE"""),139.0)</f>
        <v>139</v>
      </c>
    </row>
    <row r="6504">
      <c r="A6504" s="1" t="str">
        <f t="shared" si="1"/>
        <v>EN P3384 36</v>
      </c>
      <c r="C6504" s="1" t="str">
        <f t="shared" si="2"/>
        <v>PT P3384</v>
      </c>
      <c r="E6504" s="1" t="str">
        <f>IFERROR(__xludf.DUMMYFUNCTION("SPLIT(A:A,"" "",TRUE,TRUE)"),"EN")</f>
        <v>EN</v>
      </c>
      <c r="F6504" s="1" t="str">
        <f>IFERROR(__xludf.DUMMYFUNCTION("""COMPUTED_VALUE"""),"P3384")</f>
        <v>P3384</v>
      </c>
      <c r="G6504" s="1">
        <f>IFERROR(__xludf.DUMMYFUNCTION("""COMPUTED_VALUE"""),36.0)</f>
        <v>36</v>
      </c>
    </row>
    <row r="6505">
      <c r="A6505" s="1" t="str">
        <f t="shared" si="1"/>
        <v>EN P4673 181</v>
      </c>
      <c r="C6505" s="1" t="str">
        <f t="shared" si="2"/>
        <v>PT P4673</v>
      </c>
      <c r="E6505" s="1" t="str">
        <f>IFERROR(__xludf.DUMMYFUNCTION("SPLIT(A:A,"" "",TRUE,TRUE)"),"EN")</f>
        <v>EN</v>
      </c>
      <c r="F6505" s="1" t="str">
        <f>IFERROR(__xludf.DUMMYFUNCTION("""COMPUTED_VALUE"""),"P4673")</f>
        <v>P4673</v>
      </c>
      <c r="G6505" s="1">
        <f>IFERROR(__xludf.DUMMYFUNCTION("""COMPUTED_VALUE"""),181.0)</f>
        <v>181</v>
      </c>
    </row>
    <row r="6506">
      <c r="A6506" s="1" t="str">
        <f t="shared" si="1"/>
        <v>EN P5689 5</v>
      </c>
      <c r="C6506" s="1" t="str">
        <f t="shared" si="2"/>
        <v>PT P5689</v>
      </c>
      <c r="E6506" s="1" t="str">
        <f>IFERROR(__xludf.DUMMYFUNCTION("SPLIT(A:A,"" "",TRUE,TRUE)"),"EN")</f>
        <v>EN</v>
      </c>
      <c r="F6506" s="1" t="str">
        <f>IFERROR(__xludf.DUMMYFUNCTION("""COMPUTED_VALUE"""),"P5689")</f>
        <v>P5689</v>
      </c>
      <c r="G6506" s="1">
        <f>IFERROR(__xludf.DUMMYFUNCTION("""COMPUTED_VALUE"""),5.0)</f>
        <v>5</v>
      </c>
    </row>
    <row r="6507">
      <c r="A6507" s="1" t="str">
        <f t="shared" si="1"/>
        <v>EN P2964 143</v>
      </c>
      <c r="C6507" s="1" t="str">
        <f t="shared" si="2"/>
        <v>PT P2964</v>
      </c>
      <c r="E6507" s="1" t="str">
        <f>IFERROR(__xludf.DUMMYFUNCTION("SPLIT(A:A,"" "",TRUE,TRUE)"),"EN")</f>
        <v>EN</v>
      </c>
      <c r="F6507" s="1" t="str">
        <f>IFERROR(__xludf.DUMMYFUNCTION("""COMPUTED_VALUE"""),"P2964")</f>
        <v>P2964</v>
      </c>
      <c r="G6507" s="1">
        <f>IFERROR(__xludf.DUMMYFUNCTION("""COMPUTED_VALUE"""),143.0)</f>
        <v>143</v>
      </c>
    </row>
    <row r="6508">
      <c r="A6508" s="1" t="str">
        <f t="shared" si="1"/>
        <v>EN P2470 307</v>
      </c>
      <c r="C6508" s="1" t="str">
        <f t="shared" si="2"/>
        <v>PT P2470</v>
      </c>
      <c r="E6508" s="1" t="str">
        <f>IFERROR(__xludf.DUMMYFUNCTION("SPLIT(A:A,"" "",TRUE,TRUE)"),"EN")</f>
        <v>EN</v>
      </c>
      <c r="F6508" s="1" t="str">
        <f>IFERROR(__xludf.DUMMYFUNCTION("""COMPUTED_VALUE"""),"P2470")</f>
        <v>P2470</v>
      </c>
      <c r="G6508" s="1">
        <f>IFERROR(__xludf.DUMMYFUNCTION("""COMPUTED_VALUE"""),307.0)</f>
        <v>307</v>
      </c>
    </row>
    <row r="6509">
      <c r="A6509" s="1" t="str">
        <f t="shared" si="1"/>
        <v>EN P4362 284</v>
      </c>
      <c r="C6509" s="1" t="str">
        <f t="shared" si="2"/>
        <v>PT P4362</v>
      </c>
      <c r="E6509" s="1" t="str">
        <f>IFERROR(__xludf.DUMMYFUNCTION("SPLIT(A:A,"" "",TRUE,TRUE)"),"EN")</f>
        <v>EN</v>
      </c>
      <c r="F6509" s="1" t="str">
        <f>IFERROR(__xludf.DUMMYFUNCTION("""COMPUTED_VALUE"""),"P4362")</f>
        <v>P4362</v>
      </c>
      <c r="G6509" s="1">
        <f>IFERROR(__xludf.DUMMYFUNCTION("""COMPUTED_VALUE"""),284.0)</f>
        <v>284</v>
      </c>
    </row>
    <row r="6510">
      <c r="A6510" s="1" t="str">
        <f t="shared" si="1"/>
        <v>EN P3322 383</v>
      </c>
      <c r="C6510" s="1" t="str">
        <f t="shared" si="2"/>
        <v>PT P3322</v>
      </c>
      <c r="E6510" s="1" t="str">
        <f>IFERROR(__xludf.DUMMYFUNCTION("SPLIT(A:A,"" "",TRUE,TRUE)"),"EN")</f>
        <v>EN</v>
      </c>
      <c r="F6510" s="1" t="str">
        <f>IFERROR(__xludf.DUMMYFUNCTION("""COMPUTED_VALUE"""),"P3322")</f>
        <v>P3322</v>
      </c>
      <c r="G6510" s="1">
        <f>IFERROR(__xludf.DUMMYFUNCTION("""COMPUTED_VALUE"""),383.0)</f>
        <v>383</v>
      </c>
    </row>
    <row r="6511">
      <c r="A6511" s="1" t="str">
        <f t="shared" si="1"/>
        <v>EN P4233 92</v>
      </c>
      <c r="C6511" s="1" t="str">
        <f t="shared" si="2"/>
        <v>PT P4233</v>
      </c>
      <c r="E6511" s="1" t="str">
        <f>IFERROR(__xludf.DUMMYFUNCTION("SPLIT(A:A,"" "",TRUE,TRUE)"),"EN")</f>
        <v>EN</v>
      </c>
      <c r="F6511" s="1" t="str">
        <f>IFERROR(__xludf.DUMMYFUNCTION("""COMPUTED_VALUE"""),"P4233")</f>
        <v>P4233</v>
      </c>
      <c r="G6511" s="1">
        <f>IFERROR(__xludf.DUMMYFUNCTION("""COMPUTED_VALUE"""),92.0)</f>
        <v>92</v>
      </c>
    </row>
    <row r="6512">
      <c r="A6512" s="1" t="str">
        <f t="shared" si="1"/>
        <v>EN P4005 12</v>
      </c>
      <c r="C6512" s="1" t="str">
        <f t="shared" si="2"/>
        <v>PT P4005</v>
      </c>
      <c r="E6512" s="1" t="str">
        <f>IFERROR(__xludf.DUMMYFUNCTION("SPLIT(A:A,"" "",TRUE,TRUE)"),"EN")</f>
        <v>EN</v>
      </c>
      <c r="F6512" s="1" t="str">
        <f>IFERROR(__xludf.DUMMYFUNCTION("""COMPUTED_VALUE"""),"P4005")</f>
        <v>P4005</v>
      </c>
      <c r="G6512" s="1">
        <f>IFERROR(__xludf.DUMMYFUNCTION("""COMPUTED_VALUE"""),12.0)</f>
        <v>12</v>
      </c>
    </row>
    <row r="6513">
      <c r="A6513" s="1" t="str">
        <f t="shared" si="1"/>
        <v>EN P5914 361</v>
      </c>
      <c r="C6513" s="1" t="str">
        <f t="shared" si="2"/>
        <v>PT P5914</v>
      </c>
      <c r="E6513" s="1" t="str">
        <f>IFERROR(__xludf.DUMMYFUNCTION("SPLIT(A:A,"" "",TRUE,TRUE)"),"EN")</f>
        <v>EN</v>
      </c>
      <c r="F6513" s="1" t="str">
        <f>IFERROR(__xludf.DUMMYFUNCTION("""COMPUTED_VALUE"""),"P5914")</f>
        <v>P5914</v>
      </c>
      <c r="G6513" s="1">
        <f>IFERROR(__xludf.DUMMYFUNCTION("""COMPUTED_VALUE"""),361.0)</f>
        <v>361</v>
      </c>
    </row>
    <row r="6514">
      <c r="A6514" s="1" t="str">
        <f t="shared" si="1"/>
        <v>EN P1358 124</v>
      </c>
      <c r="C6514" s="1" t="str">
        <f t="shared" si="2"/>
        <v>PT P1358</v>
      </c>
      <c r="E6514" s="1" t="str">
        <f>IFERROR(__xludf.DUMMYFUNCTION("SPLIT(A:A,"" "",TRUE,TRUE)"),"EN")</f>
        <v>EN</v>
      </c>
      <c r="F6514" s="1" t="str">
        <f>IFERROR(__xludf.DUMMYFUNCTION("""COMPUTED_VALUE"""),"P1358")</f>
        <v>P1358</v>
      </c>
      <c r="G6514" s="1">
        <f>IFERROR(__xludf.DUMMYFUNCTION("""COMPUTED_VALUE"""),124.0)</f>
        <v>124</v>
      </c>
    </row>
    <row r="6515">
      <c r="A6515" s="1" t="str">
        <f t="shared" si="1"/>
        <v>EN P1403 27</v>
      </c>
      <c r="C6515" s="1" t="str">
        <f t="shared" si="2"/>
        <v>PT P1403</v>
      </c>
      <c r="E6515" s="1" t="str">
        <f>IFERROR(__xludf.DUMMYFUNCTION("SPLIT(A:A,"" "",TRUE,TRUE)"),"EN")</f>
        <v>EN</v>
      </c>
      <c r="F6515" s="1" t="str">
        <f>IFERROR(__xludf.DUMMYFUNCTION("""COMPUTED_VALUE"""),"P1403")</f>
        <v>P1403</v>
      </c>
      <c r="G6515" s="1">
        <f>IFERROR(__xludf.DUMMYFUNCTION("""COMPUTED_VALUE"""),27.0)</f>
        <v>27</v>
      </c>
    </row>
    <row r="6516">
      <c r="A6516" s="1" t="str">
        <f t="shared" si="1"/>
        <v>EN P4129 315</v>
      </c>
      <c r="C6516" s="1" t="str">
        <f t="shared" si="2"/>
        <v>PT P4129</v>
      </c>
      <c r="E6516" s="1" t="str">
        <f>IFERROR(__xludf.DUMMYFUNCTION("SPLIT(A:A,"" "",TRUE,TRUE)"),"EN")</f>
        <v>EN</v>
      </c>
      <c r="F6516" s="1" t="str">
        <f>IFERROR(__xludf.DUMMYFUNCTION("""COMPUTED_VALUE"""),"P4129")</f>
        <v>P4129</v>
      </c>
      <c r="G6516" s="1">
        <f>IFERROR(__xludf.DUMMYFUNCTION("""COMPUTED_VALUE"""),315.0)</f>
        <v>315</v>
      </c>
    </row>
    <row r="6517">
      <c r="A6517" s="1" t="str">
        <f t="shared" si="1"/>
        <v>EN P5226 238</v>
      </c>
      <c r="C6517" s="1" t="str">
        <f t="shared" si="2"/>
        <v>PT P5226</v>
      </c>
      <c r="E6517" s="1" t="str">
        <f>IFERROR(__xludf.DUMMYFUNCTION("SPLIT(A:A,"" "",TRUE,TRUE)"),"EN")</f>
        <v>EN</v>
      </c>
      <c r="F6517" s="1" t="str">
        <f>IFERROR(__xludf.DUMMYFUNCTION("""COMPUTED_VALUE"""),"P5226")</f>
        <v>P5226</v>
      </c>
      <c r="G6517" s="1">
        <f>IFERROR(__xludf.DUMMYFUNCTION("""COMPUTED_VALUE"""),238.0)</f>
        <v>238</v>
      </c>
    </row>
    <row r="6518">
      <c r="A6518" s="1" t="str">
        <f t="shared" si="1"/>
        <v>EN P383 308</v>
      </c>
      <c r="C6518" s="1" t="str">
        <f t="shared" si="2"/>
        <v>PT P383</v>
      </c>
      <c r="E6518" s="1" t="str">
        <f>IFERROR(__xludf.DUMMYFUNCTION("SPLIT(A:A,"" "",TRUE,TRUE)"),"EN")</f>
        <v>EN</v>
      </c>
      <c r="F6518" s="1" t="str">
        <f>IFERROR(__xludf.DUMMYFUNCTION("""COMPUTED_VALUE"""),"P383")</f>
        <v>P383</v>
      </c>
      <c r="G6518" s="1">
        <f>IFERROR(__xludf.DUMMYFUNCTION("""COMPUTED_VALUE"""),308.0)</f>
        <v>308</v>
      </c>
    </row>
    <row r="6519">
      <c r="A6519" s="1" t="str">
        <f t="shared" si="1"/>
        <v>EN P2214 315</v>
      </c>
      <c r="C6519" s="1" t="str">
        <f t="shared" si="2"/>
        <v>PT P2214</v>
      </c>
      <c r="E6519" s="1" t="str">
        <f>IFERROR(__xludf.DUMMYFUNCTION("SPLIT(A:A,"" "",TRUE,TRUE)"),"EN")</f>
        <v>EN</v>
      </c>
      <c r="F6519" s="1" t="str">
        <f>IFERROR(__xludf.DUMMYFUNCTION("""COMPUTED_VALUE"""),"P2214")</f>
        <v>P2214</v>
      </c>
      <c r="G6519" s="1">
        <f>IFERROR(__xludf.DUMMYFUNCTION("""COMPUTED_VALUE"""),315.0)</f>
        <v>315</v>
      </c>
    </row>
    <row r="6520">
      <c r="A6520" s="1" t="str">
        <f t="shared" si="1"/>
        <v>EN P4193 65</v>
      </c>
      <c r="C6520" s="1" t="str">
        <f t="shared" si="2"/>
        <v>PT P4193</v>
      </c>
      <c r="E6520" s="1" t="str">
        <f>IFERROR(__xludf.DUMMYFUNCTION("SPLIT(A:A,"" "",TRUE,TRUE)"),"EN")</f>
        <v>EN</v>
      </c>
      <c r="F6520" s="1" t="str">
        <f>IFERROR(__xludf.DUMMYFUNCTION("""COMPUTED_VALUE"""),"P4193")</f>
        <v>P4193</v>
      </c>
      <c r="G6520" s="1">
        <f>IFERROR(__xludf.DUMMYFUNCTION("""COMPUTED_VALUE"""),65.0)</f>
        <v>65</v>
      </c>
    </row>
    <row r="6521">
      <c r="A6521" s="1" t="str">
        <f t="shared" si="1"/>
        <v>EN P4503 136</v>
      </c>
      <c r="C6521" s="1" t="str">
        <f t="shared" si="2"/>
        <v>PT P4503</v>
      </c>
      <c r="E6521" s="1" t="str">
        <f>IFERROR(__xludf.DUMMYFUNCTION("SPLIT(A:A,"" "",TRUE,TRUE)"),"EN")</f>
        <v>EN</v>
      </c>
      <c r="F6521" s="1" t="str">
        <f>IFERROR(__xludf.DUMMYFUNCTION("""COMPUTED_VALUE"""),"P4503")</f>
        <v>P4503</v>
      </c>
      <c r="G6521" s="1">
        <f>IFERROR(__xludf.DUMMYFUNCTION("""COMPUTED_VALUE"""),136.0)</f>
        <v>136</v>
      </c>
    </row>
    <row r="6522">
      <c r="A6522" s="1" t="str">
        <f t="shared" si="1"/>
        <v>EN P2993 1</v>
      </c>
      <c r="C6522" s="1" t="str">
        <f t="shared" si="2"/>
        <v>PT P2993</v>
      </c>
      <c r="E6522" s="1" t="str">
        <f>IFERROR(__xludf.DUMMYFUNCTION("SPLIT(A:A,"" "",TRUE,TRUE)"),"EN")</f>
        <v>EN</v>
      </c>
      <c r="F6522" s="1" t="str">
        <f>IFERROR(__xludf.DUMMYFUNCTION("""COMPUTED_VALUE"""),"P2993")</f>
        <v>P2993</v>
      </c>
      <c r="G6522" s="1">
        <f>IFERROR(__xludf.DUMMYFUNCTION("""COMPUTED_VALUE"""),1.0)</f>
        <v>1</v>
      </c>
    </row>
    <row r="6523">
      <c r="A6523" s="1" t="str">
        <f t="shared" si="1"/>
        <v>EN P5388 112</v>
      </c>
      <c r="C6523" s="1" t="str">
        <f t="shared" si="2"/>
        <v>PT P5388</v>
      </c>
      <c r="E6523" s="1" t="str">
        <f>IFERROR(__xludf.DUMMYFUNCTION("SPLIT(A:A,"" "",TRUE,TRUE)"),"EN")</f>
        <v>EN</v>
      </c>
      <c r="F6523" s="1" t="str">
        <f>IFERROR(__xludf.DUMMYFUNCTION("""COMPUTED_VALUE"""),"P5388")</f>
        <v>P5388</v>
      </c>
      <c r="G6523" s="1">
        <f>IFERROR(__xludf.DUMMYFUNCTION("""COMPUTED_VALUE"""),112.0)</f>
        <v>112</v>
      </c>
    </row>
    <row r="6524">
      <c r="A6524" s="1" t="str">
        <f t="shared" si="1"/>
        <v>EN P2362 184</v>
      </c>
      <c r="C6524" s="1" t="str">
        <f t="shared" si="2"/>
        <v>PT P2362</v>
      </c>
      <c r="E6524" s="1" t="str">
        <f>IFERROR(__xludf.DUMMYFUNCTION("SPLIT(A:A,"" "",TRUE,TRUE)"),"EN")</f>
        <v>EN</v>
      </c>
      <c r="F6524" s="1" t="str">
        <f>IFERROR(__xludf.DUMMYFUNCTION("""COMPUTED_VALUE"""),"P2362")</f>
        <v>P2362</v>
      </c>
      <c r="G6524" s="1">
        <f>IFERROR(__xludf.DUMMYFUNCTION("""COMPUTED_VALUE"""),184.0)</f>
        <v>184</v>
      </c>
    </row>
    <row r="6525">
      <c r="A6525" s="1" t="str">
        <f t="shared" si="1"/>
        <v>EN P3609 191</v>
      </c>
      <c r="C6525" s="1" t="str">
        <f t="shared" si="2"/>
        <v>PT P3609</v>
      </c>
      <c r="E6525" s="1" t="str">
        <f>IFERROR(__xludf.DUMMYFUNCTION("SPLIT(A:A,"" "",TRUE,TRUE)"),"EN")</f>
        <v>EN</v>
      </c>
      <c r="F6525" s="1" t="str">
        <f>IFERROR(__xludf.DUMMYFUNCTION("""COMPUTED_VALUE"""),"P3609")</f>
        <v>P3609</v>
      </c>
      <c r="G6525" s="1">
        <f>IFERROR(__xludf.DUMMYFUNCTION("""COMPUTED_VALUE"""),191.0)</f>
        <v>191</v>
      </c>
    </row>
    <row r="6526">
      <c r="A6526" s="1" t="str">
        <f t="shared" si="1"/>
        <v>EN P1067 221</v>
      </c>
      <c r="C6526" s="1" t="str">
        <f t="shared" si="2"/>
        <v>PT P1067</v>
      </c>
      <c r="E6526" s="1" t="str">
        <f>IFERROR(__xludf.DUMMYFUNCTION("SPLIT(A:A,"" "",TRUE,TRUE)"),"EN")</f>
        <v>EN</v>
      </c>
      <c r="F6526" s="1" t="str">
        <f>IFERROR(__xludf.DUMMYFUNCTION("""COMPUTED_VALUE"""),"P1067")</f>
        <v>P1067</v>
      </c>
      <c r="G6526" s="1">
        <f>IFERROR(__xludf.DUMMYFUNCTION("""COMPUTED_VALUE"""),221.0)</f>
        <v>221</v>
      </c>
    </row>
    <row r="6527">
      <c r="A6527" s="1" t="str">
        <f t="shared" si="1"/>
        <v>EN P5322 8</v>
      </c>
      <c r="C6527" s="1" t="str">
        <f t="shared" si="2"/>
        <v>PT P5322</v>
      </c>
      <c r="E6527" s="1" t="str">
        <f>IFERROR(__xludf.DUMMYFUNCTION("SPLIT(A:A,"" "",TRUE,TRUE)"),"EN")</f>
        <v>EN</v>
      </c>
      <c r="F6527" s="1" t="str">
        <f>IFERROR(__xludf.DUMMYFUNCTION("""COMPUTED_VALUE"""),"P5322")</f>
        <v>P5322</v>
      </c>
      <c r="G6527" s="1">
        <f>IFERROR(__xludf.DUMMYFUNCTION("""COMPUTED_VALUE"""),8.0)</f>
        <v>8</v>
      </c>
    </row>
    <row r="6528">
      <c r="A6528" s="1" t="str">
        <f t="shared" si="1"/>
        <v>EN P5961 175</v>
      </c>
      <c r="C6528" s="1" t="str">
        <f t="shared" si="2"/>
        <v>PT P5961</v>
      </c>
      <c r="E6528" s="1" t="str">
        <f>IFERROR(__xludf.DUMMYFUNCTION("SPLIT(A:A,"" "",TRUE,TRUE)"),"EN")</f>
        <v>EN</v>
      </c>
      <c r="F6528" s="1" t="str">
        <f>IFERROR(__xludf.DUMMYFUNCTION("""COMPUTED_VALUE"""),"P5961")</f>
        <v>P5961</v>
      </c>
      <c r="G6528" s="1">
        <f>IFERROR(__xludf.DUMMYFUNCTION("""COMPUTED_VALUE"""),175.0)</f>
        <v>175</v>
      </c>
    </row>
    <row r="6529">
      <c r="A6529" s="1" t="str">
        <f t="shared" si="1"/>
        <v>EN P357 195</v>
      </c>
      <c r="C6529" s="1" t="str">
        <f t="shared" si="2"/>
        <v>PT P357</v>
      </c>
      <c r="E6529" s="1" t="str">
        <f>IFERROR(__xludf.DUMMYFUNCTION("SPLIT(A:A,"" "",TRUE,TRUE)"),"EN")</f>
        <v>EN</v>
      </c>
      <c r="F6529" s="1" t="str">
        <f>IFERROR(__xludf.DUMMYFUNCTION("""COMPUTED_VALUE"""),"P357")</f>
        <v>P357</v>
      </c>
      <c r="G6529" s="1">
        <f>IFERROR(__xludf.DUMMYFUNCTION("""COMPUTED_VALUE"""),195.0)</f>
        <v>195</v>
      </c>
    </row>
    <row r="6530">
      <c r="A6530" s="1" t="str">
        <f t="shared" si="1"/>
        <v>EN P3763 75</v>
      </c>
      <c r="C6530" s="1" t="str">
        <f t="shared" si="2"/>
        <v>PT P3763</v>
      </c>
      <c r="E6530" s="1" t="str">
        <f>IFERROR(__xludf.DUMMYFUNCTION("SPLIT(A:A,"" "",TRUE,TRUE)"),"EN")</f>
        <v>EN</v>
      </c>
      <c r="F6530" s="1" t="str">
        <f>IFERROR(__xludf.DUMMYFUNCTION("""COMPUTED_VALUE"""),"P3763")</f>
        <v>P3763</v>
      </c>
      <c r="G6530" s="1">
        <f>IFERROR(__xludf.DUMMYFUNCTION("""COMPUTED_VALUE"""),75.0)</f>
        <v>75</v>
      </c>
    </row>
    <row r="6531">
      <c r="A6531" s="1" t="str">
        <f t="shared" si="1"/>
        <v>EN P395 350</v>
      </c>
      <c r="C6531" s="1" t="str">
        <f t="shared" si="2"/>
        <v>PT P395</v>
      </c>
      <c r="E6531" s="1" t="str">
        <f>IFERROR(__xludf.DUMMYFUNCTION("SPLIT(A:A,"" "",TRUE,TRUE)"),"EN")</f>
        <v>EN</v>
      </c>
      <c r="F6531" s="1" t="str">
        <f>IFERROR(__xludf.DUMMYFUNCTION("""COMPUTED_VALUE"""),"P395")</f>
        <v>P395</v>
      </c>
      <c r="G6531" s="1">
        <f>IFERROR(__xludf.DUMMYFUNCTION("""COMPUTED_VALUE"""),350.0)</f>
        <v>350</v>
      </c>
    </row>
    <row r="6532">
      <c r="A6532" s="1" t="str">
        <f t="shared" si="1"/>
        <v>EN P2889 287</v>
      </c>
      <c r="C6532" s="1" t="str">
        <f t="shared" si="2"/>
        <v>PT P2889</v>
      </c>
      <c r="E6532" s="1" t="str">
        <f>IFERROR(__xludf.DUMMYFUNCTION("SPLIT(A:A,"" "",TRUE,TRUE)"),"EN")</f>
        <v>EN</v>
      </c>
      <c r="F6532" s="1" t="str">
        <f>IFERROR(__xludf.DUMMYFUNCTION("""COMPUTED_VALUE"""),"P2889")</f>
        <v>P2889</v>
      </c>
      <c r="G6532" s="1">
        <f>IFERROR(__xludf.DUMMYFUNCTION("""COMPUTED_VALUE"""),287.0)</f>
        <v>287</v>
      </c>
    </row>
    <row r="6533">
      <c r="A6533" s="1" t="str">
        <f t="shared" si="1"/>
        <v>EN P1436 307</v>
      </c>
      <c r="C6533" s="1" t="str">
        <f t="shared" si="2"/>
        <v>PT P1436</v>
      </c>
      <c r="E6533" s="1" t="str">
        <f>IFERROR(__xludf.DUMMYFUNCTION("SPLIT(A:A,"" "",TRUE,TRUE)"),"EN")</f>
        <v>EN</v>
      </c>
      <c r="F6533" s="1" t="str">
        <f>IFERROR(__xludf.DUMMYFUNCTION("""COMPUTED_VALUE"""),"P1436")</f>
        <v>P1436</v>
      </c>
      <c r="G6533" s="1">
        <f>IFERROR(__xludf.DUMMYFUNCTION("""COMPUTED_VALUE"""),307.0)</f>
        <v>307</v>
      </c>
    </row>
    <row r="6534">
      <c r="A6534" s="1" t="str">
        <f t="shared" si="1"/>
        <v>EN P3312 244</v>
      </c>
      <c r="C6534" s="1" t="str">
        <f t="shared" si="2"/>
        <v>PT P3312</v>
      </c>
      <c r="E6534" s="1" t="str">
        <f>IFERROR(__xludf.DUMMYFUNCTION("SPLIT(A:A,"" "",TRUE,TRUE)"),"EN")</f>
        <v>EN</v>
      </c>
      <c r="F6534" s="1" t="str">
        <f>IFERROR(__xludf.DUMMYFUNCTION("""COMPUTED_VALUE"""),"P3312")</f>
        <v>P3312</v>
      </c>
      <c r="G6534" s="1">
        <f>IFERROR(__xludf.DUMMYFUNCTION("""COMPUTED_VALUE"""),244.0)</f>
        <v>244</v>
      </c>
    </row>
    <row r="6535">
      <c r="A6535" s="1" t="str">
        <f t="shared" si="1"/>
        <v>EN P1322 53</v>
      </c>
      <c r="C6535" s="1" t="str">
        <f t="shared" si="2"/>
        <v>PT P1322</v>
      </c>
      <c r="E6535" s="1" t="str">
        <f>IFERROR(__xludf.DUMMYFUNCTION("SPLIT(A:A,"" "",TRUE,TRUE)"),"EN")</f>
        <v>EN</v>
      </c>
      <c r="F6535" s="1" t="str">
        <f>IFERROR(__xludf.DUMMYFUNCTION("""COMPUTED_VALUE"""),"P1322")</f>
        <v>P1322</v>
      </c>
      <c r="G6535" s="1">
        <f>IFERROR(__xludf.DUMMYFUNCTION("""COMPUTED_VALUE"""),53.0)</f>
        <v>53</v>
      </c>
    </row>
    <row r="6536">
      <c r="A6536" s="1" t="str">
        <f t="shared" si="1"/>
        <v>EN P5943 142</v>
      </c>
      <c r="C6536" s="1" t="str">
        <f t="shared" si="2"/>
        <v>PT P5943</v>
      </c>
      <c r="E6536" s="1" t="str">
        <f>IFERROR(__xludf.DUMMYFUNCTION("SPLIT(A:A,"" "",TRUE,TRUE)"),"EN")</f>
        <v>EN</v>
      </c>
      <c r="F6536" s="1" t="str">
        <f>IFERROR(__xludf.DUMMYFUNCTION("""COMPUTED_VALUE"""),"P5943")</f>
        <v>P5943</v>
      </c>
      <c r="G6536" s="1">
        <f>IFERROR(__xludf.DUMMYFUNCTION("""COMPUTED_VALUE"""),142.0)</f>
        <v>142</v>
      </c>
    </row>
    <row r="6537">
      <c r="A6537" s="1" t="str">
        <f t="shared" si="1"/>
        <v>EN P5192 391</v>
      </c>
      <c r="C6537" s="1" t="str">
        <f t="shared" si="2"/>
        <v>PT P5192</v>
      </c>
      <c r="E6537" s="1" t="str">
        <f>IFERROR(__xludf.DUMMYFUNCTION("SPLIT(A:A,"" "",TRUE,TRUE)"),"EN")</f>
        <v>EN</v>
      </c>
      <c r="F6537" s="1" t="str">
        <f>IFERROR(__xludf.DUMMYFUNCTION("""COMPUTED_VALUE"""),"P5192")</f>
        <v>P5192</v>
      </c>
      <c r="G6537" s="1">
        <f>IFERROR(__xludf.DUMMYFUNCTION("""COMPUTED_VALUE"""),391.0)</f>
        <v>391</v>
      </c>
    </row>
    <row r="6538">
      <c r="A6538" s="1" t="str">
        <f t="shared" si="1"/>
        <v>EN P5208 298</v>
      </c>
      <c r="C6538" s="1" t="str">
        <f t="shared" si="2"/>
        <v>PT P5208</v>
      </c>
      <c r="E6538" s="1" t="str">
        <f>IFERROR(__xludf.DUMMYFUNCTION("SPLIT(A:A,"" "",TRUE,TRUE)"),"EN")</f>
        <v>EN</v>
      </c>
      <c r="F6538" s="1" t="str">
        <f>IFERROR(__xludf.DUMMYFUNCTION("""COMPUTED_VALUE"""),"P5208")</f>
        <v>P5208</v>
      </c>
      <c r="G6538" s="1">
        <f>IFERROR(__xludf.DUMMYFUNCTION("""COMPUTED_VALUE"""),298.0)</f>
        <v>298</v>
      </c>
    </row>
    <row r="6539">
      <c r="A6539" s="1" t="str">
        <f t="shared" si="1"/>
        <v>EN P1534 2</v>
      </c>
      <c r="C6539" s="1" t="str">
        <f t="shared" si="2"/>
        <v>PT P1534</v>
      </c>
      <c r="E6539" s="1" t="str">
        <f>IFERROR(__xludf.DUMMYFUNCTION("SPLIT(A:A,"" "",TRUE,TRUE)"),"EN")</f>
        <v>EN</v>
      </c>
      <c r="F6539" s="1" t="str">
        <f>IFERROR(__xludf.DUMMYFUNCTION("""COMPUTED_VALUE"""),"P1534")</f>
        <v>P1534</v>
      </c>
      <c r="G6539" s="1">
        <f>IFERROR(__xludf.DUMMYFUNCTION("""COMPUTED_VALUE"""),2.0)</f>
        <v>2</v>
      </c>
    </row>
    <row r="6540">
      <c r="A6540" s="1" t="str">
        <f t="shared" si="1"/>
        <v>EN P3389 377</v>
      </c>
      <c r="C6540" s="1" t="str">
        <f t="shared" si="2"/>
        <v>PT P3389</v>
      </c>
      <c r="E6540" s="1" t="str">
        <f>IFERROR(__xludf.DUMMYFUNCTION("SPLIT(A:A,"" "",TRUE,TRUE)"),"EN")</f>
        <v>EN</v>
      </c>
      <c r="F6540" s="1" t="str">
        <f>IFERROR(__xludf.DUMMYFUNCTION("""COMPUTED_VALUE"""),"P3389")</f>
        <v>P3389</v>
      </c>
      <c r="G6540" s="1">
        <f>IFERROR(__xludf.DUMMYFUNCTION("""COMPUTED_VALUE"""),377.0)</f>
        <v>377</v>
      </c>
    </row>
    <row r="6541">
      <c r="A6541" s="1" t="str">
        <f t="shared" si="1"/>
        <v>EN P2965 121</v>
      </c>
      <c r="C6541" s="1" t="str">
        <f t="shared" si="2"/>
        <v>PT P2965</v>
      </c>
      <c r="E6541" s="1" t="str">
        <f>IFERROR(__xludf.DUMMYFUNCTION("SPLIT(A:A,"" "",TRUE,TRUE)"),"EN")</f>
        <v>EN</v>
      </c>
      <c r="F6541" s="1" t="str">
        <f>IFERROR(__xludf.DUMMYFUNCTION("""COMPUTED_VALUE"""),"P2965")</f>
        <v>P2965</v>
      </c>
      <c r="G6541" s="1">
        <f>IFERROR(__xludf.DUMMYFUNCTION("""COMPUTED_VALUE"""),121.0)</f>
        <v>121</v>
      </c>
    </row>
    <row r="6542">
      <c r="A6542" s="1" t="str">
        <f t="shared" si="1"/>
        <v>EN P4863 14</v>
      </c>
      <c r="C6542" s="1" t="str">
        <f t="shared" si="2"/>
        <v>PT P4863</v>
      </c>
      <c r="E6542" s="1" t="str">
        <f>IFERROR(__xludf.DUMMYFUNCTION("SPLIT(A:A,"" "",TRUE,TRUE)"),"EN")</f>
        <v>EN</v>
      </c>
      <c r="F6542" s="1" t="str">
        <f>IFERROR(__xludf.DUMMYFUNCTION("""COMPUTED_VALUE"""),"P4863")</f>
        <v>P4863</v>
      </c>
      <c r="G6542" s="1">
        <f>IFERROR(__xludf.DUMMYFUNCTION("""COMPUTED_VALUE"""),14.0)</f>
        <v>14</v>
      </c>
    </row>
    <row r="6543">
      <c r="A6543" s="1" t="str">
        <f t="shared" si="1"/>
        <v>EN P5036 26</v>
      </c>
      <c r="C6543" s="1" t="str">
        <f t="shared" si="2"/>
        <v>PT P5036</v>
      </c>
      <c r="E6543" s="1" t="str">
        <f>IFERROR(__xludf.DUMMYFUNCTION("SPLIT(A:A,"" "",TRUE,TRUE)"),"EN")</f>
        <v>EN</v>
      </c>
      <c r="F6543" s="1" t="str">
        <f>IFERROR(__xludf.DUMMYFUNCTION("""COMPUTED_VALUE"""),"P5036")</f>
        <v>P5036</v>
      </c>
      <c r="G6543" s="1">
        <f>IFERROR(__xludf.DUMMYFUNCTION("""COMPUTED_VALUE"""),26.0)</f>
        <v>26</v>
      </c>
    </row>
    <row r="6544">
      <c r="A6544" s="1" t="str">
        <f t="shared" si="1"/>
        <v>EN P4609 304</v>
      </c>
      <c r="C6544" s="1" t="str">
        <f t="shared" si="2"/>
        <v>PT P4609</v>
      </c>
      <c r="E6544" s="1" t="str">
        <f>IFERROR(__xludf.DUMMYFUNCTION("SPLIT(A:A,"" "",TRUE,TRUE)"),"EN")</f>
        <v>EN</v>
      </c>
      <c r="F6544" s="1" t="str">
        <f>IFERROR(__xludf.DUMMYFUNCTION("""COMPUTED_VALUE"""),"P4609")</f>
        <v>P4609</v>
      </c>
      <c r="G6544" s="1">
        <f>IFERROR(__xludf.DUMMYFUNCTION("""COMPUTED_VALUE"""),304.0)</f>
        <v>304</v>
      </c>
    </row>
    <row r="6545">
      <c r="A6545" s="1" t="str">
        <f t="shared" si="1"/>
        <v>EN P5213 117</v>
      </c>
      <c r="C6545" s="1" t="str">
        <f t="shared" si="2"/>
        <v>PT P5213</v>
      </c>
      <c r="E6545" s="1" t="str">
        <f>IFERROR(__xludf.DUMMYFUNCTION("SPLIT(A:A,"" "",TRUE,TRUE)"),"EN")</f>
        <v>EN</v>
      </c>
      <c r="F6545" s="1" t="str">
        <f>IFERROR(__xludf.DUMMYFUNCTION("""COMPUTED_VALUE"""),"P5213")</f>
        <v>P5213</v>
      </c>
      <c r="G6545" s="1">
        <f>IFERROR(__xludf.DUMMYFUNCTION("""COMPUTED_VALUE"""),117.0)</f>
        <v>117</v>
      </c>
    </row>
    <row r="6546">
      <c r="A6546" s="1" t="str">
        <f t="shared" si="1"/>
        <v>EN P4334 164</v>
      </c>
      <c r="C6546" s="1" t="str">
        <f t="shared" si="2"/>
        <v>PT P4334</v>
      </c>
      <c r="E6546" s="1" t="str">
        <f>IFERROR(__xludf.DUMMYFUNCTION("SPLIT(A:A,"" "",TRUE,TRUE)"),"EN")</f>
        <v>EN</v>
      </c>
      <c r="F6546" s="1" t="str">
        <f>IFERROR(__xludf.DUMMYFUNCTION("""COMPUTED_VALUE"""),"P4334")</f>
        <v>P4334</v>
      </c>
      <c r="G6546" s="1">
        <f>IFERROR(__xludf.DUMMYFUNCTION("""COMPUTED_VALUE"""),164.0)</f>
        <v>164</v>
      </c>
    </row>
    <row r="6547">
      <c r="A6547" s="1" t="str">
        <f t="shared" si="1"/>
        <v>EN P4712 181</v>
      </c>
      <c r="C6547" s="1" t="str">
        <f t="shared" si="2"/>
        <v>PT P4712</v>
      </c>
      <c r="E6547" s="1" t="str">
        <f>IFERROR(__xludf.DUMMYFUNCTION("SPLIT(A:A,"" "",TRUE,TRUE)"),"EN")</f>
        <v>EN</v>
      </c>
      <c r="F6547" s="1" t="str">
        <f>IFERROR(__xludf.DUMMYFUNCTION("""COMPUTED_VALUE"""),"P4712")</f>
        <v>P4712</v>
      </c>
      <c r="G6547" s="1">
        <f>IFERROR(__xludf.DUMMYFUNCTION("""COMPUTED_VALUE"""),181.0)</f>
        <v>181</v>
      </c>
    </row>
    <row r="6548">
      <c r="A6548" s="1" t="str">
        <f t="shared" si="1"/>
        <v>EN P5165 333</v>
      </c>
      <c r="C6548" s="1" t="str">
        <f t="shared" si="2"/>
        <v>PT P5165</v>
      </c>
      <c r="E6548" s="1" t="str">
        <f>IFERROR(__xludf.DUMMYFUNCTION("SPLIT(A:A,"" "",TRUE,TRUE)"),"EN")</f>
        <v>EN</v>
      </c>
      <c r="F6548" s="1" t="str">
        <f>IFERROR(__xludf.DUMMYFUNCTION("""COMPUTED_VALUE"""),"P5165")</f>
        <v>P5165</v>
      </c>
      <c r="G6548" s="1">
        <f>IFERROR(__xludf.DUMMYFUNCTION("""COMPUTED_VALUE"""),333.0)</f>
        <v>333</v>
      </c>
    </row>
    <row r="6549">
      <c r="A6549" s="1" t="str">
        <f t="shared" si="1"/>
        <v>EN P4107 55</v>
      </c>
      <c r="C6549" s="1" t="str">
        <f t="shared" si="2"/>
        <v>PT P4107</v>
      </c>
      <c r="E6549" s="1" t="str">
        <f>IFERROR(__xludf.DUMMYFUNCTION("SPLIT(A:A,"" "",TRUE,TRUE)"),"EN")</f>
        <v>EN</v>
      </c>
      <c r="F6549" s="1" t="str">
        <f>IFERROR(__xludf.DUMMYFUNCTION("""COMPUTED_VALUE"""),"P4107")</f>
        <v>P4107</v>
      </c>
      <c r="G6549" s="1">
        <f>IFERROR(__xludf.DUMMYFUNCTION("""COMPUTED_VALUE"""),55.0)</f>
        <v>55</v>
      </c>
    </row>
    <row r="6550">
      <c r="A6550" s="1" t="str">
        <f t="shared" si="1"/>
        <v>EN P2188 372</v>
      </c>
      <c r="C6550" s="1" t="str">
        <f t="shared" si="2"/>
        <v>PT P2188</v>
      </c>
      <c r="E6550" s="1" t="str">
        <f>IFERROR(__xludf.DUMMYFUNCTION("SPLIT(A:A,"" "",TRUE,TRUE)"),"EN")</f>
        <v>EN</v>
      </c>
      <c r="F6550" s="1" t="str">
        <f>IFERROR(__xludf.DUMMYFUNCTION("""COMPUTED_VALUE"""),"P2188")</f>
        <v>P2188</v>
      </c>
      <c r="G6550" s="1">
        <f>IFERROR(__xludf.DUMMYFUNCTION("""COMPUTED_VALUE"""),372.0)</f>
        <v>372</v>
      </c>
    </row>
    <row r="6551">
      <c r="A6551" s="1" t="str">
        <f t="shared" si="1"/>
        <v>EN P3522 304</v>
      </c>
      <c r="C6551" s="1" t="str">
        <f t="shared" si="2"/>
        <v>PT P3522</v>
      </c>
      <c r="E6551" s="1" t="str">
        <f>IFERROR(__xludf.DUMMYFUNCTION("SPLIT(A:A,"" "",TRUE,TRUE)"),"EN")</f>
        <v>EN</v>
      </c>
      <c r="F6551" s="1" t="str">
        <f>IFERROR(__xludf.DUMMYFUNCTION("""COMPUTED_VALUE"""),"P3522")</f>
        <v>P3522</v>
      </c>
      <c r="G6551" s="1">
        <f>IFERROR(__xludf.DUMMYFUNCTION("""COMPUTED_VALUE"""),304.0)</f>
        <v>304</v>
      </c>
    </row>
    <row r="6552">
      <c r="A6552" s="1" t="str">
        <f t="shared" si="1"/>
        <v>EN P3123 368</v>
      </c>
      <c r="C6552" s="1" t="str">
        <f t="shared" si="2"/>
        <v>PT P3123</v>
      </c>
      <c r="E6552" s="1" t="str">
        <f>IFERROR(__xludf.DUMMYFUNCTION("SPLIT(A:A,"" "",TRUE,TRUE)"),"EN")</f>
        <v>EN</v>
      </c>
      <c r="F6552" s="1" t="str">
        <f>IFERROR(__xludf.DUMMYFUNCTION("""COMPUTED_VALUE"""),"P3123")</f>
        <v>P3123</v>
      </c>
      <c r="G6552" s="1">
        <f>IFERROR(__xludf.DUMMYFUNCTION("""COMPUTED_VALUE"""),368.0)</f>
        <v>368</v>
      </c>
    </row>
    <row r="6553">
      <c r="A6553" s="1" t="str">
        <f t="shared" si="1"/>
        <v>EN P1831 209</v>
      </c>
      <c r="C6553" s="1" t="str">
        <f t="shared" si="2"/>
        <v>PT P1831</v>
      </c>
      <c r="E6553" s="1" t="str">
        <f>IFERROR(__xludf.DUMMYFUNCTION("SPLIT(A:A,"" "",TRUE,TRUE)"),"EN")</f>
        <v>EN</v>
      </c>
      <c r="F6553" s="1" t="str">
        <f>IFERROR(__xludf.DUMMYFUNCTION("""COMPUTED_VALUE"""),"P1831")</f>
        <v>P1831</v>
      </c>
      <c r="G6553" s="1">
        <f>IFERROR(__xludf.DUMMYFUNCTION("""COMPUTED_VALUE"""),209.0)</f>
        <v>209</v>
      </c>
    </row>
    <row r="6554">
      <c r="A6554" s="1" t="str">
        <f t="shared" si="1"/>
        <v>EN P5106 93</v>
      </c>
      <c r="C6554" s="1" t="str">
        <f t="shared" si="2"/>
        <v>PT P5106</v>
      </c>
      <c r="E6554" s="1" t="str">
        <f>IFERROR(__xludf.DUMMYFUNCTION("SPLIT(A:A,"" "",TRUE,TRUE)"),"EN")</f>
        <v>EN</v>
      </c>
      <c r="F6554" s="1" t="str">
        <f>IFERROR(__xludf.DUMMYFUNCTION("""COMPUTED_VALUE"""),"P5106")</f>
        <v>P5106</v>
      </c>
      <c r="G6554" s="1">
        <f>IFERROR(__xludf.DUMMYFUNCTION("""COMPUTED_VALUE"""),93.0)</f>
        <v>93</v>
      </c>
    </row>
    <row r="6555">
      <c r="A6555" s="1" t="str">
        <f t="shared" si="1"/>
        <v>EN P4577 375</v>
      </c>
      <c r="C6555" s="1" t="str">
        <f t="shared" si="2"/>
        <v>PT P4577</v>
      </c>
      <c r="E6555" s="1" t="str">
        <f>IFERROR(__xludf.DUMMYFUNCTION("SPLIT(A:A,"" "",TRUE,TRUE)"),"EN")</f>
        <v>EN</v>
      </c>
      <c r="F6555" s="1" t="str">
        <f>IFERROR(__xludf.DUMMYFUNCTION("""COMPUTED_VALUE"""),"P4577")</f>
        <v>P4577</v>
      </c>
      <c r="G6555" s="1">
        <f>IFERROR(__xludf.DUMMYFUNCTION("""COMPUTED_VALUE"""),375.0)</f>
        <v>375</v>
      </c>
    </row>
    <row r="6556">
      <c r="A6556" s="1" t="str">
        <f t="shared" si="1"/>
        <v>EN P1951 322</v>
      </c>
      <c r="C6556" s="1" t="str">
        <f t="shared" si="2"/>
        <v>PT P1951</v>
      </c>
      <c r="E6556" s="1" t="str">
        <f>IFERROR(__xludf.DUMMYFUNCTION("SPLIT(A:A,"" "",TRUE,TRUE)"),"EN")</f>
        <v>EN</v>
      </c>
      <c r="F6556" s="1" t="str">
        <f>IFERROR(__xludf.DUMMYFUNCTION("""COMPUTED_VALUE"""),"P1951")</f>
        <v>P1951</v>
      </c>
      <c r="G6556" s="1">
        <f>IFERROR(__xludf.DUMMYFUNCTION("""COMPUTED_VALUE"""),322.0)</f>
        <v>322</v>
      </c>
    </row>
    <row r="6557">
      <c r="A6557" s="1" t="str">
        <f t="shared" si="1"/>
        <v>EN P1285 170</v>
      </c>
      <c r="C6557" s="1" t="str">
        <f t="shared" si="2"/>
        <v>PT P1285</v>
      </c>
      <c r="E6557" s="1" t="str">
        <f>IFERROR(__xludf.DUMMYFUNCTION("SPLIT(A:A,"" "",TRUE,TRUE)"),"EN")</f>
        <v>EN</v>
      </c>
      <c r="F6557" s="1" t="str">
        <f>IFERROR(__xludf.DUMMYFUNCTION("""COMPUTED_VALUE"""),"P1285")</f>
        <v>P1285</v>
      </c>
      <c r="G6557" s="1">
        <f>IFERROR(__xludf.DUMMYFUNCTION("""COMPUTED_VALUE"""),170.0)</f>
        <v>170</v>
      </c>
    </row>
    <row r="6558">
      <c r="A6558" s="1" t="str">
        <f t="shared" si="1"/>
        <v>EN P3299 106</v>
      </c>
      <c r="C6558" s="1" t="str">
        <f t="shared" si="2"/>
        <v>PT P3299</v>
      </c>
      <c r="E6558" s="1" t="str">
        <f>IFERROR(__xludf.DUMMYFUNCTION("SPLIT(A:A,"" "",TRUE,TRUE)"),"EN")</f>
        <v>EN</v>
      </c>
      <c r="F6558" s="1" t="str">
        <f>IFERROR(__xludf.DUMMYFUNCTION("""COMPUTED_VALUE"""),"P3299")</f>
        <v>P3299</v>
      </c>
      <c r="G6558" s="1">
        <f>IFERROR(__xludf.DUMMYFUNCTION("""COMPUTED_VALUE"""),106.0)</f>
        <v>106</v>
      </c>
    </row>
    <row r="6559">
      <c r="A6559" s="1" t="str">
        <f t="shared" si="1"/>
        <v>EN P5524 259</v>
      </c>
      <c r="C6559" s="1" t="str">
        <f t="shared" si="2"/>
        <v>PT P5524</v>
      </c>
      <c r="E6559" s="1" t="str">
        <f>IFERROR(__xludf.DUMMYFUNCTION("SPLIT(A:A,"" "",TRUE,TRUE)"),"EN")</f>
        <v>EN</v>
      </c>
      <c r="F6559" s="1" t="str">
        <f>IFERROR(__xludf.DUMMYFUNCTION("""COMPUTED_VALUE"""),"P5524")</f>
        <v>P5524</v>
      </c>
      <c r="G6559" s="1">
        <f>IFERROR(__xludf.DUMMYFUNCTION("""COMPUTED_VALUE"""),259.0)</f>
        <v>259</v>
      </c>
    </row>
    <row r="6560">
      <c r="A6560" s="1" t="str">
        <f t="shared" si="1"/>
        <v>EN P2856 154</v>
      </c>
      <c r="C6560" s="1" t="str">
        <f t="shared" si="2"/>
        <v>PT P2856</v>
      </c>
      <c r="E6560" s="1" t="str">
        <f>IFERROR(__xludf.DUMMYFUNCTION("SPLIT(A:A,"" "",TRUE,TRUE)"),"EN")</f>
        <v>EN</v>
      </c>
      <c r="F6560" s="1" t="str">
        <f>IFERROR(__xludf.DUMMYFUNCTION("""COMPUTED_VALUE"""),"P2856")</f>
        <v>P2856</v>
      </c>
      <c r="G6560" s="1">
        <f>IFERROR(__xludf.DUMMYFUNCTION("""COMPUTED_VALUE"""),154.0)</f>
        <v>154</v>
      </c>
    </row>
    <row r="6561">
      <c r="A6561" s="1" t="str">
        <f t="shared" si="1"/>
        <v>EN P1403 197</v>
      </c>
      <c r="C6561" s="1" t="str">
        <f t="shared" si="2"/>
        <v>PT P1403</v>
      </c>
      <c r="E6561" s="1" t="str">
        <f>IFERROR(__xludf.DUMMYFUNCTION("SPLIT(A:A,"" "",TRUE,TRUE)"),"EN")</f>
        <v>EN</v>
      </c>
      <c r="F6561" s="1" t="str">
        <f>IFERROR(__xludf.DUMMYFUNCTION("""COMPUTED_VALUE"""),"P1403")</f>
        <v>P1403</v>
      </c>
      <c r="G6561" s="1">
        <f>IFERROR(__xludf.DUMMYFUNCTION("""COMPUTED_VALUE"""),197.0)</f>
        <v>197</v>
      </c>
    </row>
    <row r="6562">
      <c r="A6562" s="1" t="str">
        <f t="shared" si="1"/>
        <v>EN P3336 391</v>
      </c>
      <c r="C6562" s="1" t="str">
        <f t="shared" si="2"/>
        <v>PT P3336</v>
      </c>
      <c r="E6562" s="1" t="str">
        <f>IFERROR(__xludf.DUMMYFUNCTION("SPLIT(A:A,"" "",TRUE,TRUE)"),"EN")</f>
        <v>EN</v>
      </c>
      <c r="F6562" s="1" t="str">
        <f>IFERROR(__xludf.DUMMYFUNCTION("""COMPUTED_VALUE"""),"P3336")</f>
        <v>P3336</v>
      </c>
      <c r="G6562" s="1">
        <f>IFERROR(__xludf.DUMMYFUNCTION("""COMPUTED_VALUE"""),391.0)</f>
        <v>391</v>
      </c>
    </row>
    <row r="6563">
      <c r="A6563" s="1" t="str">
        <f t="shared" si="1"/>
        <v>EN P4230 356</v>
      </c>
      <c r="C6563" s="1" t="str">
        <f t="shared" si="2"/>
        <v>PT P4230</v>
      </c>
      <c r="E6563" s="1" t="str">
        <f>IFERROR(__xludf.DUMMYFUNCTION("SPLIT(A:A,"" "",TRUE,TRUE)"),"EN")</f>
        <v>EN</v>
      </c>
      <c r="F6563" s="1" t="str">
        <f>IFERROR(__xludf.DUMMYFUNCTION("""COMPUTED_VALUE"""),"P4230")</f>
        <v>P4230</v>
      </c>
      <c r="G6563" s="1">
        <f>IFERROR(__xludf.DUMMYFUNCTION("""COMPUTED_VALUE"""),356.0)</f>
        <v>356</v>
      </c>
    </row>
    <row r="6564">
      <c r="A6564" s="1" t="str">
        <f t="shared" si="1"/>
        <v>EN P2871 177</v>
      </c>
      <c r="C6564" s="1" t="str">
        <f t="shared" si="2"/>
        <v>PT P2871</v>
      </c>
      <c r="E6564" s="1" t="str">
        <f>IFERROR(__xludf.DUMMYFUNCTION("SPLIT(A:A,"" "",TRUE,TRUE)"),"EN")</f>
        <v>EN</v>
      </c>
      <c r="F6564" s="1" t="str">
        <f>IFERROR(__xludf.DUMMYFUNCTION("""COMPUTED_VALUE"""),"P2871")</f>
        <v>P2871</v>
      </c>
      <c r="G6564" s="1">
        <f>IFERROR(__xludf.DUMMYFUNCTION("""COMPUTED_VALUE"""),177.0)</f>
        <v>177</v>
      </c>
    </row>
    <row r="6565">
      <c r="A6565" s="1" t="str">
        <f t="shared" si="1"/>
        <v>EN P4807 357</v>
      </c>
      <c r="C6565" s="1" t="str">
        <f t="shared" si="2"/>
        <v>PT P4807</v>
      </c>
      <c r="E6565" s="1" t="str">
        <f>IFERROR(__xludf.DUMMYFUNCTION("SPLIT(A:A,"" "",TRUE,TRUE)"),"EN")</f>
        <v>EN</v>
      </c>
      <c r="F6565" s="1" t="str">
        <f>IFERROR(__xludf.DUMMYFUNCTION("""COMPUTED_VALUE"""),"P4807")</f>
        <v>P4807</v>
      </c>
      <c r="G6565" s="1">
        <f>IFERROR(__xludf.DUMMYFUNCTION("""COMPUTED_VALUE"""),357.0)</f>
        <v>357</v>
      </c>
    </row>
    <row r="6566">
      <c r="A6566" s="1" t="str">
        <f t="shared" si="1"/>
        <v>EN P3459 365</v>
      </c>
      <c r="C6566" s="1" t="str">
        <f t="shared" si="2"/>
        <v>PT P3459</v>
      </c>
      <c r="E6566" s="1" t="str">
        <f>IFERROR(__xludf.DUMMYFUNCTION("SPLIT(A:A,"" "",TRUE,TRUE)"),"EN")</f>
        <v>EN</v>
      </c>
      <c r="F6566" s="1" t="str">
        <f>IFERROR(__xludf.DUMMYFUNCTION("""COMPUTED_VALUE"""),"P3459")</f>
        <v>P3459</v>
      </c>
      <c r="G6566" s="1">
        <f>IFERROR(__xludf.DUMMYFUNCTION("""COMPUTED_VALUE"""),365.0)</f>
        <v>365</v>
      </c>
    </row>
    <row r="6567">
      <c r="A6567" s="1" t="str">
        <f t="shared" si="1"/>
        <v>EN P201 338</v>
      </c>
      <c r="C6567" s="1" t="str">
        <f t="shared" si="2"/>
        <v>PT P201</v>
      </c>
      <c r="E6567" s="1" t="str">
        <f>IFERROR(__xludf.DUMMYFUNCTION("SPLIT(A:A,"" "",TRUE,TRUE)"),"EN")</f>
        <v>EN</v>
      </c>
      <c r="F6567" s="1" t="str">
        <f>IFERROR(__xludf.DUMMYFUNCTION("""COMPUTED_VALUE"""),"P201")</f>
        <v>P201</v>
      </c>
      <c r="G6567" s="1">
        <f>IFERROR(__xludf.DUMMYFUNCTION("""COMPUTED_VALUE"""),338.0)</f>
        <v>338</v>
      </c>
    </row>
    <row r="6568">
      <c r="A6568" s="1" t="str">
        <f t="shared" si="1"/>
        <v>EN P4542 49</v>
      </c>
      <c r="C6568" s="1" t="str">
        <f t="shared" si="2"/>
        <v>PT P4542</v>
      </c>
      <c r="E6568" s="1" t="str">
        <f>IFERROR(__xludf.DUMMYFUNCTION("SPLIT(A:A,"" "",TRUE,TRUE)"),"EN")</f>
        <v>EN</v>
      </c>
      <c r="F6568" s="1" t="str">
        <f>IFERROR(__xludf.DUMMYFUNCTION("""COMPUTED_VALUE"""),"P4542")</f>
        <v>P4542</v>
      </c>
      <c r="G6568" s="1">
        <f>IFERROR(__xludf.DUMMYFUNCTION("""COMPUTED_VALUE"""),49.0)</f>
        <v>49</v>
      </c>
    </row>
    <row r="6569">
      <c r="A6569" s="1" t="str">
        <f t="shared" si="1"/>
        <v>EN P4991 291</v>
      </c>
      <c r="C6569" s="1" t="str">
        <f t="shared" si="2"/>
        <v>PT P4991</v>
      </c>
      <c r="E6569" s="1" t="str">
        <f>IFERROR(__xludf.DUMMYFUNCTION("SPLIT(A:A,"" "",TRUE,TRUE)"),"EN")</f>
        <v>EN</v>
      </c>
      <c r="F6569" s="1" t="str">
        <f>IFERROR(__xludf.DUMMYFUNCTION("""COMPUTED_VALUE"""),"P4991")</f>
        <v>P4991</v>
      </c>
      <c r="G6569" s="1">
        <f>IFERROR(__xludf.DUMMYFUNCTION("""COMPUTED_VALUE"""),291.0)</f>
        <v>291</v>
      </c>
    </row>
    <row r="6570">
      <c r="A6570" s="1" t="str">
        <f t="shared" si="1"/>
        <v>EN P1974 363</v>
      </c>
      <c r="C6570" s="1" t="str">
        <f t="shared" si="2"/>
        <v>PT P1974</v>
      </c>
      <c r="E6570" s="1" t="str">
        <f>IFERROR(__xludf.DUMMYFUNCTION("SPLIT(A:A,"" "",TRUE,TRUE)"),"EN")</f>
        <v>EN</v>
      </c>
      <c r="F6570" s="1" t="str">
        <f>IFERROR(__xludf.DUMMYFUNCTION("""COMPUTED_VALUE"""),"P1974")</f>
        <v>P1974</v>
      </c>
      <c r="G6570" s="1">
        <f>IFERROR(__xludf.DUMMYFUNCTION("""COMPUTED_VALUE"""),363.0)</f>
        <v>363</v>
      </c>
    </row>
    <row r="6571">
      <c r="A6571" s="1" t="str">
        <f t="shared" si="1"/>
        <v>EN P1714 89</v>
      </c>
      <c r="C6571" s="1" t="str">
        <f t="shared" si="2"/>
        <v>PT P1714</v>
      </c>
      <c r="E6571" s="1" t="str">
        <f>IFERROR(__xludf.DUMMYFUNCTION("SPLIT(A:A,"" "",TRUE,TRUE)"),"EN")</f>
        <v>EN</v>
      </c>
      <c r="F6571" s="1" t="str">
        <f>IFERROR(__xludf.DUMMYFUNCTION("""COMPUTED_VALUE"""),"P1714")</f>
        <v>P1714</v>
      </c>
      <c r="G6571" s="1">
        <f>IFERROR(__xludf.DUMMYFUNCTION("""COMPUTED_VALUE"""),89.0)</f>
        <v>89</v>
      </c>
    </row>
    <row r="6572">
      <c r="A6572" s="1" t="str">
        <f t="shared" si="1"/>
        <v>EN P2548 183</v>
      </c>
      <c r="C6572" s="1" t="str">
        <f t="shared" si="2"/>
        <v>PT P2548</v>
      </c>
      <c r="E6572" s="1" t="str">
        <f>IFERROR(__xludf.DUMMYFUNCTION("SPLIT(A:A,"" "",TRUE,TRUE)"),"EN")</f>
        <v>EN</v>
      </c>
      <c r="F6572" s="1" t="str">
        <f>IFERROR(__xludf.DUMMYFUNCTION("""COMPUTED_VALUE"""),"P2548")</f>
        <v>P2548</v>
      </c>
      <c r="G6572" s="1">
        <f>IFERROR(__xludf.DUMMYFUNCTION("""COMPUTED_VALUE"""),183.0)</f>
        <v>183</v>
      </c>
    </row>
    <row r="6573">
      <c r="A6573" s="1" t="str">
        <f t="shared" si="1"/>
        <v>EN P5764 172</v>
      </c>
      <c r="C6573" s="1" t="str">
        <f t="shared" si="2"/>
        <v>PT P5764</v>
      </c>
      <c r="E6573" s="1" t="str">
        <f>IFERROR(__xludf.DUMMYFUNCTION("SPLIT(A:A,"" "",TRUE,TRUE)"),"EN")</f>
        <v>EN</v>
      </c>
      <c r="F6573" s="1" t="str">
        <f>IFERROR(__xludf.DUMMYFUNCTION("""COMPUTED_VALUE"""),"P5764")</f>
        <v>P5764</v>
      </c>
      <c r="G6573" s="1">
        <f>IFERROR(__xludf.DUMMYFUNCTION("""COMPUTED_VALUE"""),172.0)</f>
        <v>172</v>
      </c>
    </row>
    <row r="6574">
      <c r="A6574" s="1" t="str">
        <f t="shared" si="1"/>
        <v>EN P4803 130</v>
      </c>
      <c r="C6574" s="1" t="str">
        <f t="shared" si="2"/>
        <v>PT P4803</v>
      </c>
      <c r="E6574" s="1" t="str">
        <f>IFERROR(__xludf.DUMMYFUNCTION("SPLIT(A:A,"" "",TRUE,TRUE)"),"EN")</f>
        <v>EN</v>
      </c>
      <c r="F6574" s="1" t="str">
        <f>IFERROR(__xludf.DUMMYFUNCTION("""COMPUTED_VALUE"""),"P4803")</f>
        <v>P4803</v>
      </c>
      <c r="G6574" s="1">
        <f>IFERROR(__xludf.DUMMYFUNCTION("""COMPUTED_VALUE"""),130.0)</f>
        <v>130</v>
      </c>
    </row>
    <row r="6575">
      <c r="A6575" s="1" t="str">
        <f t="shared" si="1"/>
        <v>EN P2120 241</v>
      </c>
      <c r="C6575" s="1" t="str">
        <f t="shared" si="2"/>
        <v>PT P2120</v>
      </c>
      <c r="E6575" s="1" t="str">
        <f>IFERROR(__xludf.DUMMYFUNCTION("SPLIT(A:A,"" "",TRUE,TRUE)"),"EN")</f>
        <v>EN</v>
      </c>
      <c r="F6575" s="1" t="str">
        <f>IFERROR(__xludf.DUMMYFUNCTION("""COMPUTED_VALUE"""),"P2120")</f>
        <v>P2120</v>
      </c>
      <c r="G6575" s="1">
        <f>IFERROR(__xludf.DUMMYFUNCTION("""COMPUTED_VALUE"""),241.0)</f>
        <v>241</v>
      </c>
    </row>
    <row r="6576">
      <c r="A6576" s="1" t="str">
        <f t="shared" si="1"/>
        <v>EN P4085 187</v>
      </c>
      <c r="C6576" s="1" t="str">
        <f t="shared" si="2"/>
        <v>PT P4085</v>
      </c>
      <c r="E6576" s="1" t="str">
        <f>IFERROR(__xludf.DUMMYFUNCTION("SPLIT(A:A,"" "",TRUE,TRUE)"),"EN")</f>
        <v>EN</v>
      </c>
      <c r="F6576" s="1" t="str">
        <f>IFERROR(__xludf.DUMMYFUNCTION("""COMPUTED_VALUE"""),"P4085")</f>
        <v>P4085</v>
      </c>
      <c r="G6576" s="1">
        <f>IFERROR(__xludf.DUMMYFUNCTION("""COMPUTED_VALUE"""),187.0)</f>
        <v>187</v>
      </c>
    </row>
    <row r="6577">
      <c r="A6577" s="1" t="str">
        <f t="shared" si="1"/>
        <v>EN P1150 303</v>
      </c>
      <c r="C6577" s="1" t="str">
        <f t="shared" si="2"/>
        <v>PT P1150</v>
      </c>
      <c r="E6577" s="1" t="str">
        <f>IFERROR(__xludf.DUMMYFUNCTION("SPLIT(A:A,"" "",TRUE,TRUE)"),"EN")</f>
        <v>EN</v>
      </c>
      <c r="F6577" s="1" t="str">
        <f>IFERROR(__xludf.DUMMYFUNCTION("""COMPUTED_VALUE"""),"P1150")</f>
        <v>P1150</v>
      </c>
      <c r="G6577" s="1">
        <f>IFERROR(__xludf.DUMMYFUNCTION("""COMPUTED_VALUE"""),303.0)</f>
        <v>303</v>
      </c>
    </row>
    <row r="6578">
      <c r="A6578" s="1" t="str">
        <f t="shared" si="1"/>
        <v>EN P5792 200</v>
      </c>
      <c r="C6578" s="1" t="str">
        <f t="shared" si="2"/>
        <v>PT P5792</v>
      </c>
      <c r="E6578" s="1" t="str">
        <f>IFERROR(__xludf.DUMMYFUNCTION("SPLIT(A:A,"" "",TRUE,TRUE)"),"EN")</f>
        <v>EN</v>
      </c>
      <c r="F6578" s="1" t="str">
        <f>IFERROR(__xludf.DUMMYFUNCTION("""COMPUTED_VALUE"""),"P5792")</f>
        <v>P5792</v>
      </c>
      <c r="G6578" s="1">
        <f>IFERROR(__xludf.DUMMYFUNCTION("""COMPUTED_VALUE"""),200.0)</f>
        <v>200</v>
      </c>
    </row>
    <row r="6579">
      <c r="A6579" s="1" t="str">
        <f t="shared" si="1"/>
        <v>EN P4270 218</v>
      </c>
      <c r="C6579" s="1" t="str">
        <f t="shared" si="2"/>
        <v>PT P4270</v>
      </c>
      <c r="E6579" s="1" t="str">
        <f>IFERROR(__xludf.DUMMYFUNCTION("SPLIT(A:A,"" "",TRUE,TRUE)"),"EN")</f>
        <v>EN</v>
      </c>
      <c r="F6579" s="1" t="str">
        <f>IFERROR(__xludf.DUMMYFUNCTION("""COMPUTED_VALUE"""),"P4270")</f>
        <v>P4270</v>
      </c>
      <c r="G6579" s="1">
        <f>IFERROR(__xludf.DUMMYFUNCTION("""COMPUTED_VALUE"""),218.0)</f>
        <v>218</v>
      </c>
    </row>
    <row r="6580">
      <c r="A6580" s="1" t="str">
        <f t="shared" si="1"/>
        <v>EN P3358 286</v>
      </c>
      <c r="C6580" s="1" t="str">
        <f t="shared" si="2"/>
        <v>PT P3358</v>
      </c>
      <c r="E6580" s="1" t="str">
        <f>IFERROR(__xludf.DUMMYFUNCTION("SPLIT(A:A,"" "",TRUE,TRUE)"),"EN")</f>
        <v>EN</v>
      </c>
      <c r="F6580" s="1" t="str">
        <f>IFERROR(__xludf.DUMMYFUNCTION("""COMPUTED_VALUE"""),"P3358")</f>
        <v>P3358</v>
      </c>
      <c r="G6580" s="1">
        <f>IFERROR(__xludf.DUMMYFUNCTION("""COMPUTED_VALUE"""),286.0)</f>
        <v>286</v>
      </c>
    </row>
    <row r="6581">
      <c r="A6581" s="1" t="str">
        <f t="shared" si="1"/>
        <v>EN P1458 100</v>
      </c>
      <c r="C6581" s="1" t="str">
        <f t="shared" si="2"/>
        <v>PT P1458</v>
      </c>
      <c r="E6581" s="1" t="str">
        <f>IFERROR(__xludf.DUMMYFUNCTION("SPLIT(A:A,"" "",TRUE,TRUE)"),"EN")</f>
        <v>EN</v>
      </c>
      <c r="F6581" s="1" t="str">
        <f>IFERROR(__xludf.DUMMYFUNCTION("""COMPUTED_VALUE"""),"P1458")</f>
        <v>P1458</v>
      </c>
      <c r="G6581" s="1">
        <f>IFERROR(__xludf.DUMMYFUNCTION("""COMPUTED_VALUE"""),100.0)</f>
        <v>100</v>
      </c>
    </row>
    <row r="6582">
      <c r="A6582" s="1" t="str">
        <f t="shared" si="1"/>
        <v>EN P4843 156</v>
      </c>
      <c r="C6582" s="1" t="str">
        <f t="shared" si="2"/>
        <v>PT P4843</v>
      </c>
      <c r="E6582" s="1" t="str">
        <f>IFERROR(__xludf.DUMMYFUNCTION("SPLIT(A:A,"" "",TRUE,TRUE)"),"EN")</f>
        <v>EN</v>
      </c>
      <c r="F6582" s="1" t="str">
        <f>IFERROR(__xludf.DUMMYFUNCTION("""COMPUTED_VALUE"""),"P4843")</f>
        <v>P4843</v>
      </c>
      <c r="G6582" s="1">
        <f>IFERROR(__xludf.DUMMYFUNCTION("""COMPUTED_VALUE"""),156.0)</f>
        <v>156</v>
      </c>
    </row>
    <row r="6583">
      <c r="A6583" s="1" t="str">
        <f t="shared" si="1"/>
        <v>EN P5535 176</v>
      </c>
      <c r="C6583" s="1" t="str">
        <f t="shared" si="2"/>
        <v>PT P5535</v>
      </c>
      <c r="E6583" s="1" t="str">
        <f>IFERROR(__xludf.DUMMYFUNCTION("SPLIT(A:A,"" "",TRUE,TRUE)"),"EN")</f>
        <v>EN</v>
      </c>
      <c r="F6583" s="1" t="str">
        <f>IFERROR(__xludf.DUMMYFUNCTION("""COMPUTED_VALUE"""),"P5535")</f>
        <v>P5535</v>
      </c>
      <c r="G6583" s="1">
        <f>IFERROR(__xludf.DUMMYFUNCTION("""COMPUTED_VALUE"""),176.0)</f>
        <v>176</v>
      </c>
    </row>
    <row r="6584">
      <c r="A6584" s="1" t="str">
        <f t="shared" si="1"/>
        <v>EN P12 128</v>
      </c>
      <c r="C6584" s="1" t="str">
        <f t="shared" si="2"/>
        <v>PT P12</v>
      </c>
      <c r="E6584" s="1" t="str">
        <f>IFERROR(__xludf.DUMMYFUNCTION("SPLIT(A:A,"" "",TRUE,TRUE)"),"EN")</f>
        <v>EN</v>
      </c>
      <c r="F6584" s="1" t="str">
        <f>IFERROR(__xludf.DUMMYFUNCTION("""COMPUTED_VALUE"""),"P12")</f>
        <v>P12</v>
      </c>
      <c r="G6584" s="1">
        <f>IFERROR(__xludf.DUMMYFUNCTION("""COMPUTED_VALUE"""),128.0)</f>
        <v>128</v>
      </c>
    </row>
    <row r="6585">
      <c r="A6585" s="1" t="str">
        <f t="shared" si="1"/>
        <v>EN P739 118</v>
      </c>
      <c r="C6585" s="1" t="str">
        <f t="shared" si="2"/>
        <v>PT P739</v>
      </c>
      <c r="E6585" s="1" t="str">
        <f>IFERROR(__xludf.DUMMYFUNCTION("SPLIT(A:A,"" "",TRUE,TRUE)"),"EN")</f>
        <v>EN</v>
      </c>
      <c r="F6585" s="1" t="str">
        <f>IFERROR(__xludf.DUMMYFUNCTION("""COMPUTED_VALUE"""),"P739")</f>
        <v>P739</v>
      </c>
      <c r="G6585" s="1">
        <f>IFERROR(__xludf.DUMMYFUNCTION("""COMPUTED_VALUE"""),118.0)</f>
        <v>118</v>
      </c>
    </row>
    <row r="6586">
      <c r="A6586" s="1" t="str">
        <f t="shared" si="1"/>
        <v>EN P4474 220</v>
      </c>
      <c r="C6586" s="1" t="str">
        <f t="shared" si="2"/>
        <v>PT P4474</v>
      </c>
      <c r="E6586" s="1" t="str">
        <f>IFERROR(__xludf.DUMMYFUNCTION("SPLIT(A:A,"" "",TRUE,TRUE)"),"EN")</f>
        <v>EN</v>
      </c>
      <c r="F6586" s="1" t="str">
        <f>IFERROR(__xludf.DUMMYFUNCTION("""COMPUTED_VALUE"""),"P4474")</f>
        <v>P4474</v>
      </c>
      <c r="G6586" s="1">
        <f>IFERROR(__xludf.DUMMYFUNCTION("""COMPUTED_VALUE"""),220.0)</f>
        <v>220</v>
      </c>
    </row>
    <row r="6587">
      <c r="A6587" s="1" t="str">
        <f t="shared" si="1"/>
        <v>EN P1375 150</v>
      </c>
      <c r="C6587" s="1" t="str">
        <f t="shared" si="2"/>
        <v>PT P1375</v>
      </c>
      <c r="E6587" s="1" t="str">
        <f>IFERROR(__xludf.DUMMYFUNCTION("SPLIT(A:A,"" "",TRUE,TRUE)"),"EN")</f>
        <v>EN</v>
      </c>
      <c r="F6587" s="1" t="str">
        <f>IFERROR(__xludf.DUMMYFUNCTION("""COMPUTED_VALUE"""),"P1375")</f>
        <v>P1375</v>
      </c>
      <c r="G6587" s="1">
        <f>IFERROR(__xludf.DUMMYFUNCTION("""COMPUTED_VALUE"""),150.0)</f>
        <v>150</v>
      </c>
    </row>
    <row r="6588">
      <c r="A6588" s="1" t="str">
        <f t="shared" si="1"/>
        <v>EN P2835 311</v>
      </c>
      <c r="C6588" s="1" t="str">
        <f t="shared" si="2"/>
        <v>PT P2835</v>
      </c>
      <c r="E6588" s="1" t="str">
        <f>IFERROR(__xludf.DUMMYFUNCTION("SPLIT(A:A,"" "",TRUE,TRUE)"),"EN")</f>
        <v>EN</v>
      </c>
      <c r="F6588" s="1" t="str">
        <f>IFERROR(__xludf.DUMMYFUNCTION("""COMPUTED_VALUE"""),"P2835")</f>
        <v>P2835</v>
      </c>
      <c r="G6588" s="1">
        <f>IFERROR(__xludf.DUMMYFUNCTION("""COMPUTED_VALUE"""),311.0)</f>
        <v>311</v>
      </c>
    </row>
    <row r="6589">
      <c r="A6589" s="1" t="str">
        <f t="shared" si="1"/>
        <v>EN P4338 70</v>
      </c>
      <c r="C6589" s="1" t="str">
        <f t="shared" si="2"/>
        <v>PT P4338</v>
      </c>
      <c r="E6589" s="1" t="str">
        <f>IFERROR(__xludf.DUMMYFUNCTION("SPLIT(A:A,"" "",TRUE,TRUE)"),"EN")</f>
        <v>EN</v>
      </c>
      <c r="F6589" s="1" t="str">
        <f>IFERROR(__xludf.DUMMYFUNCTION("""COMPUTED_VALUE"""),"P4338")</f>
        <v>P4338</v>
      </c>
      <c r="G6589" s="1">
        <f>IFERROR(__xludf.DUMMYFUNCTION("""COMPUTED_VALUE"""),70.0)</f>
        <v>70</v>
      </c>
    </row>
    <row r="6590">
      <c r="A6590" s="1" t="str">
        <f t="shared" si="1"/>
        <v>EN P4882 376</v>
      </c>
      <c r="C6590" s="1" t="str">
        <f t="shared" si="2"/>
        <v>PT P4882</v>
      </c>
      <c r="E6590" s="1" t="str">
        <f>IFERROR(__xludf.DUMMYFUNCTION("SPLIT(A:A,"" "",TRUE,TRUE)"),"EN")</f>
        <v>EN</v>
      </c>
      <c r="F6590" s="1" t="str">
        <f>IFERROR(__xludf.DUMMYFUNCTION("""COMPUTED_VALUE"""),"P4882")</f>
        <v>P4882</v>
      </c>
      <c r="G6590" s="1">
        <f>IFERROR(__xludf.DUMMYFUNCTION("""COMPUTED_VALUE"""),376.0)</f>
        <v>376</v>
      </c>
    </row>
    <row r="6591">
      <c r="A6591" s="1" t="str">
        <f t="shared" si="1"/>
        <v>EN P926 212</v>
      </c>
      <c r="C6591" s="1" t="str">
        <f t="shared" si="2"/>
        <v>PT P926</v>
      </c>
      <c r="E6591" s="1" t="str">
        <f>IFERROR(__xludf.DUMMYFUNCTION("SPLIT(A:A,"" "",TRUE,TRUE)"),"EN")</f>
        <v>EN</v>
      </c>
      <c r="F6591" s="1" t="str">
        <f>IFERROR(__xludf.DUMMYFUNCTION("""COMPUTED_VALUE"""),"P926")</f>
        <v>P926</v>
      </c>
      <c r="G6591" s="1">
        <f>IFERROR(__xludf.DUMMYFUNCTION("""COMPUTED_VALUE"""),212.0)</f>
        <v>212</v>
      </c>
    </row>
    <row r="6592">
      <c r="A6592" s="1" t="str">
        <f t="shared" si="1"/>
        <v>EN P3579 62</v>
      </c>
      <c r="C6592" s="1" t="str">
        <f t="shared" si="2"/>
        <v>PT P3579</v>
      </c>
      <c r="E6592" s="1" t="str">
        <f>IFERROR(__xludf.DUMMYFUNCTION("SPLIT(A:A,"" "",TRUE,TRUE)"),"EN")</f>
        <v>EN</v>
      </c>
      <c r="F6592" s="1" t="str">
        <f>IFERROR(__xludf.DUMMYFUNCTION("""COMPUTED_VALUE"""),"P3579")</f>
        <v>P3579</v>
      </c>
      <c r="G6592" s="1">
        <f>IFERROR(__xludf.DUMMYFUNCTION("""COMPUTED_VALUE"""),62.0)</f>
        <v>62</v>
      </c>
    </row>
    <row r="6593">
      <c r="A6593" s="1" t="str">
        <f t="shared" si="1"/>
        <v>EN P2749 291</v>
      </c>
      <c r="C6593" s="1" t="str">
        <f t="shared" si="2"/>
        <v>PT P2749</v>
      </c>
      <c r="E6593" s="1" t="str">
        <f>IFERROR(__xludf.DUMMYFUNCTION("SPLIT(A:A,"" "",TRUE,TRUE)"),"EN")</f>
        <v>EN</v>
      </c>
      <c r="F6593" s="1" t="str">
        <f>IFERROR(__xludf.DUMMYFUNCTION("""COMPUTED_VALUE"""),"P2749")</f>
        <v>P2749</v>
      </c>
      <c r="G6593" s="1">
        <f>IFERROR(__xludf.DUMMYFUNCTION("""COMPUTED_VALUE"""),291.0)</f>
        <v>291</v>
      </c>
    </row>
    <row r="6594">
      <c r="A6594" s="1" t="str">
        <f t="shared" si="1"/>
        <v>EN P1098 82</v>
      </c>
      <c r="C6594" s="1" t="str">
        <f t="shared" si="2"/>
        <v>PT P1098</v>
      </c>
      <c r="E6594" s="1" t="str">
        <f>IFERROR(__xludf.DUMMYFUNCTION("SPLIT(A:A,"" "",TRUE,TRUE)"),"EN")</f>
        <v>EN</v>
      </c>
      <c r="F6594" s="1" t="str">
        <f>IFERROR(__xludf.DUMMYFUNCTION("""COMPUTED_VALUE"""),"P1098")</f>
        <v>P1098</v>
      </c>
      <c r="G6594" s="1">
        <f>IFERROR(__xludf.DUMMYFUNCTION("""COMPUTED_VALUE"""),82.0)</f>
        <v>82</v>
      </c>
    </row>
    <row r="6595">
      <c r="A6595" s="1" t="str">
        <f t="shared" si="1"/>
        <v>EN P1548 325</v>
      </c>
      <c r="C6595" s="1" t="str">
        <f t="shared" si="2"/>
        <v>PT P1548</v>
      </c>
      <c r="E6595" s="1" t="str">
        <f>IFERROR(__xludf.DUMMYFUNCTION("SPLIT(A:A,"" "",TRUE,TRUE)"),"EN")</f>
        <v>EN</v>
      </c>
      <c r="F6595" s="1" t="str">
        <f>IFERROR(__xludf.DUMMYFUNCTION("""COMPUTED_VALUE"""),"P1548")</f>
        <v>P1548</v>
      </c>
      <c r="G6595" s="1">
        <f>IFERROR(__xludf.DUMMYFUNCTION("""COMPUTED_VALUE"""),325.0)</f>
        <v>325</v>
      </c>
    </row>
    <row r="6596">
      <c r="A6596" s="1" t="str">
        <f t="shared" si="1"/>
        <v>EN P3223 189</v>
      </c>
      <c r="C6596" s="1" t="str">
        <f t="shared" si="2"/>
        <v>PT P3223</v>
      </c>
      <c r="E6596" s="1" t="str">
        <f>IFERROR(__xludf.DUMMYFUNCTION("SPLIT(A:A,"" "",TRUE,TRUE)"),"EN")</f>
        <v>EN</v>
      </c>
      <c r="F6596" s="1" t="str">
        <f>IFERROR(__xludf.DUMMYFUNCTION("""COMPUTED_VALUE"""),"P3223")</f>
        <v>P3223</v>
      </c>
      <c r="G6596" s="1">
        <f>IFERROR(__xludf.DUMMYFUNCTION("""COMPUTED_VALUE"""),189.0)</f>
        <v>189</v>
      </c>
    </row>
    <row r="6597">
      <c r="A6597" s="1" t="str">
        <f t="shared" si="1"/>
        <v>EN P1481 198</v>
      </c>
      <c r="C6597" s="1" t="str">
        <f t="shared" si="2"/>
        <v>PT P1481</v>
      </c>
      <c r="E6597" s="1" t="str">
        <f>IFERROR(__xludf.DUMMYFUNCTION("SPLIT(A:A,"" "",TRUE,TRUE)"),"EN")</f>
        <v>EN</v>
      </c>
      <c r="F6597" s="1" t="str">
        <f>IFERROR(__xludf.DUMMYFUNCTION("""COMPUTED_VALUE"""),"P1481")</f>
        <v>P1481</v>
      </c>
      <c r="G6597" s="1">
        <f>IFERROR(__xludf.DUMMYFUNCTION("""COMPUTED_VALUE"""),198.0)</f>
        <v>198</v>
      </c>
    </row>
    <row r="6598">
      <c r="A6598" s="1" t="str">
        <f t="shared" si="1"/>
        <v>EN P5320 164</v>
      </c>
      <c r="C6598" s="1" t="str">
        <f t="shared" si="2"/>
        <v>PT P5320</v>
      </c>
      <c r="E6598" s="1" t="str">
        <f>IFERROR(__xludf.DUMMYFUNCTION("SPLIT(A:A,"" "",TRUE,TRUE)"),"EN")</f>
        <v>EN</v>
      </c>
      <c r="F6598" s="1" t="str">
        <f>IFERROR(__xludf.DUMMYFUNCTION("""COMPUTED_VALUE"""),"P5320")</f>
        <v>P5320</v>
      </c>
      <c r="G6598" s="1">
        <f>IFERROR(__xludf.DUMMYFUNCTION("""COMPUTED_VALUE"""),164.0)</f>
        <v>164</v>
      </c>
    </row>
    <row r="6599">
      <c r="A6599" s="1" t="str">
        <f t="shared" si="1"/>
        <v>EN P2823 320</v>
      </c>
      <c r="C6599" s="1" t="str">
        <f t="shared" si="2"/>
        <v>PT P2823</v>
      </c>
      <c r="E6599" s="1" t="str">
        <f>IFERROR(__xludf.DUMMYFUNCTION("SPLIT(A:A,"" "",TRUE,TRUE)"),"EN")</f>
        <v>EN</v>
      </c>
      <c r="F6599" s="1" t="str">
        <f>IFERROR(__xludf.DUMMYFUNCTION("""COMPUTED_VALUE"""),"P2823")</f>
        <v>P2823</v>
      </c>
      <c r="G6599" s="1">
        <f>IFERROR(__xludf.DUMMYFUNCTION("""COMPUTED_VALUE"""),320.0)</f>
        <v>320</v>
      </c>
    </row>
    <row r="6600">
      <c r="A6600" s="1" t="str">
        <f t="shared" si="1"/>
        <v>EN P522 124</v>
      </c>
      <c r="C6600" s="1" t="str">
        <f t="shared" si="2"/>
        <v>PT P522</v>
      </c>
      <c r="E6600" s="1" t="str">
        <f>IFERROR(__xludf.DUMMYFUNCTION("SPLIT(A:A,"" "",TRUE,TRUE)"),"EN")</f>
        <v>EN</v>
      </c>
      <c r="F6600" s="1" t="str">
        <f>IFERROR(__xludf.DUMMYFUNCTION("""COMPUTED_VALUE"""),"P522")</f>
        <v>P522</v>
      </c>
      <c r="G6600" s="1">
        <f>IFERROR(__xludf.DUMMYFUNCTION("""COMPUTED_VALUE"""),124.0)</f>
        <v>124</v>
      </c>
    </row>
    <row r="6601">
      <c r="A6601" s="1" t="str">
        <f t="shared" si="1"/>
        <v>EN P2163 196</v>
      </c>
      <c r="C6601" s="1" t="str">
        <f t="shared" si="2"/>
        <v>PT P2163</v>
      </c>
      <c r="E6601" s="1" t="str">
        <f>IFERROR(__xludf.DUMMYFUNCTION("SPLIT(A:A,"" "",TRUE,TRUE)"),"EN")</f>
        <v>EN</v>
      </c>
      <c r="F6601" s="1" t="str">
        <f>IFERROR(__xludf.DUMMYFUNCTION("""COMPUTED_VALUE"""),"P2163")</f>
        <v>P2163</v>
      </c>
      <c r="G6601" s="1">
        <f>IFERROR(__xludf.DUMMYFUNCTION("""COMPUTED_VALUE"""),196.0)</f>
        <v>196</v>
      </c>
    </row>
    <row r="6602">
      <c r="A6602" s="1" t="str">
        <f t="shared" si="1"/>
        <v>EN P5015 157</v>
      </c>
      <c r="C6602" s="1" t="str">
        <f t="shared" si="2"/>
        <v>PT P5015</v>
      </c>
      <c r="E6602" s="1" t="str">
        <f>IFERROR(__xludf.DUMMYFUNCTION("SPLIT(A:A,"" "",TRUE,TRUE)"),"EN")</f>
        <v>EN</v>
      </c>
      <c r="F6602" s="1" t="str">
        <f>IFERROR(__xludf.DUMMYFUNCTION("""COMPUTED_VALUE"""),"P5015")</f>
        <v>P5015</v>
      </c>
      <c r="G6602" s="1">
        <f>IFERROR(__xludf.DUMMYFUNCTION("""COMPUTED_VALUE"""),157.0)</f>
        <v>157</v>
      </c>
    </row>
    <row r="6603">
      <c r="A6603" s="1" t="str">
        <f t="shared" si="1"/>
        <v>EN P3931 72</v>
      </c>
      <c r="C6603" s="1" t="str">
        <f t="shared" si="2"/>
        <v>PT P3931</v>
      </c>
      <c r="E6603" s="1" t="str">
        <f>IFERROR(__xludf.DUMMYFUNCTION("SPLIT(A:A,"" "",TRUE,TRUE)"),"EN")</f>
        <v>EN</v>
      </c>
      <c r="F6603" s="1" t="str">
        <f>IFERROR(__xludf.DUMMYFUNCTION("""COMPUTED_VALUE"""),"P3931")</f>
        <v>P3931</v>
      </c>
      <c r="G6603" s="1">
        <f>IFERROR(__xludf.DUMMYFUNCTION("""COMPUTED_VALUE"""),72.0)</f>
        <v>72</v>
      </c>
    </row>
    <row r="6604">
      <c r="A6604" s="1" t="str">
        <f t="shared" si="1"/>
        <v>EN P4176 10</v>
      </c>
      <c r="C6604" s="1" t="str">
        <f t="shared" si="2"/>
        <v>PT P4176</v>
      </c>
      <c r="E6604" s="1" t="str">
        <f>IFERROR(__xludf.DUMMYFUNCTION("SPLIT(A:A,"" "",TRUE,TRUE)"),"EN")</f>
        <v>EN</v>
      </c>
      <c r="F6604" s="1" t="str">
        <f>IFERROR(__xludf.DUMMYFUNCTION("""COMPUTED_VALUE"""),"P4176")</f>
        <v>P4176</v>
      </c>
      <c r="G6604" s="1">
        <f>IFERROR(__xludf.DUMMYFUNCTION("""COMPUTED_VALUE"""),10.0)</f>
        <v>10</v>
      </c>
    </row>
    <row r="6605">
      <c r="A6605" s="1" t="str">
        <f t="shared" si="1"/>
        <v>EN P5576 381</v>
      </c>
      <c r="C6605" s="1" t="str">
        <f t="shared" si="2"/>
        <v>PT P5576</v>
      </c>
      <c r="E6605" s="1" t="str">
        <f>IFERROR(__xludf.DUMMYFUNCTION("SPLIT(A:A,"" "",TRUE,TRUE)"),"EN")</f>
        <v>EN</v>
      </c>
      <c r="F6605" s="1" t="str">
        <f>IFERROR(__xludf.DUMMYFUNCTION("""COMPUTED_VALUE"""),"P5576")</f>
        <v>P5576</v>
      </c>
      <c r="G6605" s="1">
        <f>IFERROR(__xludf.DUMMYFUNCTION("""COMPUTED_VALUE"""),381.0)</f>
        <v>381</v>
      </c>
    </row>
    <row r="6606">
      <c r="A6606" s="1" t="str">
        <f t="shared" si="1"/>
        <v>EN P2862 71</v>
      </c>
      <c r="C6606" s="1" t="str">
        <f t="shared" si="2"/>
        <v>PT P2862</v>
      </c>
      <c r="E6606" s="1" t="str">
        <f>IFERROR(__xludf.DUMMYFUNCTION("SPLIT(A:A,"" "",TRUE,TRUE)"),"EN")</f>
        <v>EN</v>
      </c>
      <c r="F6606" s="1" t="str">
        <f>IFERROR(__xludf.DUMMYFUNCTION("""COMPUTED_VALUE"""),"P2862")</f>
        <v>P2862</v>
      </c>
      <c r="G6606" s="1">
        <f>IFERROR(__xludf.DUMMYFUNCTION("""COMPUTED_VALUE"""),71.0)</f>
        <v>71</v>
      </c>
    </row>
    <row r="6607">
      <c r="A6607" s="1" t="str">
        <f t="shared" si="1"/>
        <v>EN P1896 98</v>
      </c>
      <c r="C6607" s="1" t="str">
        <f t="shared" si="2"/>
        <v>PT P1896</v>
      </c>
      <c r="E6607" s="1" t="str">
        <f>IFERROR(__xludf.DUMMYFUNCTION("SPLIT(A:A,"" "",TRUE,TRUE)"),"EN")</f>
        <v>EN</v>
      </c>
      <c r="F6607" s="1" t="str">
        <f>IFERROR(__xludf.DUMMYFUNCTION("""COMPUTED_VALUE"""),"P1896")</f>
        <v>P1896</v>
      </c>
      <c r="G6607" s="1">
        <f>IFERROR(__xludf.DUMMYFUNCTION("""COMPUTED_VALUE"""),98.0)</f>
        <v>98</v>
      </c>
    </row>
    <row r="6608">
      <c r="A6608" s="1" t="str">
        <f t="shared" si="1"/>
        <v>EN P5453 21</v>
      </c>
      <c r="C6608" s="1" t="str">
        <f t="shared" si="2"/>
        <v>PT P5453</v>
      </c>
      <c r="E6608" s="1" t="str">
        <f>IFERROR(__xludf.DUMMYFUNCTION("SPLIT(A:A,"" "",TRUE,TRUE)"),"EN")</f>
        <v>EN</v>
      </c>
      <c r="F6608" s="1" t="str">
        <f>IFERROR(__xludf.DUMMYFUNCTION("""COMPUTED_VALUE"""),"P5453")</f>
        <v>P5453</v>
      </c>
      <c r="G6608" s="1">
        <f>IFERROR(__xludf.DUMMYFUNCTION("""COMPUTED_VALUE"""),21.0)</f>
        <v>21</v>
      </c>
    </row>
    <row r="6609">
      <c r="A6609" s="1" t="str">
        <f t="shared" si="1"/>
        <v>EN P836 303</v>
      </c>
      <c r="C6609" s="1" t="str">
        <f t="shared" si="2"/>
        <v>PT P836</v>
      </c>
      <c r="E6609" s="1" t="str">
        <f>IFERROR(__xludf.DUMMYFUNCTION("SPLIT(A:A,"" "",TRUE,TRUE)"),"EN")</f>
        <v>EN</v>
      </c>
      <c r="F6609" s="1" t="str">
        <f>IFERROR(__xludf.DUMMYFUNCTION("""COMPUTED_VALUE"""),"P836")</f>
        <v>P836</v>
      </c>
      <c r="G6609" s="1">
        <f>IFERROR(__xludf.DUMMYFUNCTION("""COMPUTED_VALUE"""),303.0)</f>
        <v>303</v>
      </c>
    </row>
    <row r="6610">
      <c r="A6610" s="1" t="str">
        <f t="shared" si="1"/>
        <v>EN P4138 70</v>
      </c>
      <c r="C6610" s="1" t="str">
        <f t="shared" si="2"/>
        <v>PT P4138</v>
      </c>
      <c r="E6610" s="1" t="str">
        <f>IFERROR(__xludf.DUMMYFUNCTION("SPLIT(A:A,"" "",TRUE,TRUE)"),"EN")</f>
        <v>EN</v>
      </c>
      <c r="F6610" s="1" t="str">
        <f>IFERROR(__xludf.DUMMYFUNCTION("""COMPUTED_VALUE"""),"P4138")</f>
        <v>P4138</v>
      </c>
      <c r="G6610" s="1">
        <f>IFERROR(__xludf.DUMMYFUNCTION("""COMPUTED_VALUE"""),70.0)</f>
        <v>70</v>
      </c>
    </row>
    <row r="6611">
      <c r="A6611" s="1" t="str">
        <f t="shared" si="1"/>
        <v>EN P3640 59</v>
      </c>
      <c r="C6611" s="1" t="str">
        <f t="shared" si="2"/>
        <v>PT P3640</v>
      </c>
      <c r="E6611" s="1" t="str">
        <f>IFERROR(__xludf.DUMMYFUNCTION("SPLIT(A:A,"" "",TRUE,TRUE)"),"EN")</f>
        <v>EN</v>
      </c>
      <c r="F6611" s="1" t="str">
        <f>IFERROR(__xludf.DUMMYFUNCTION("""COMPUTED_VALUE"""),"P3640")</f>
        <v>P3640</v>
      </c>
      <c r="G6611" s="1">
        <f>IFERROR(__xludf.DUMMYFUNCTION("""COMPUTED_VALUE"""),59.0)</f>
        <v>59</v>
      </c>
    </row>
    <row r="6612">
      <c r="A6612" s="1" t="str">
        <f t="shared" si="1"/>
        <v>EN P5607 80</v>
      </c>
      <c r="C6612" s="1" t="str">
        <f t="shared" si="2"/>
        <v>PT P5607</v>
      </c>
      <c r="E6612" s="1" t="str">
        <f>IFERROR(__xludf.DUMMYFUNCTION("SPLIT(A:A,"" "",TRUE,TRUE)"),"EN")</f>
        <v>EN</v>
      </c>
      <c r="F6612" s="1" t="str">
        <f>IFERROR(__xludf.DUMMYFUNCTION("""COMPUTED_VALUE"""),"P5607")</f>
        <v>P5607</v>
      </c>
      <c r="G6612" s="1">
        <f>IFERROR(__xludf.DUMMYFUNCTION("""COMPUTED_VALUE"""),80.0)</f>
        <v>80</v>
      </c>
    </row>
    <row r="6613">
      <c r="A6613" s="1" t="str">
        <f t="shared" si="1"/>
        <v>EN P2444 117</v>
      </c>
      <c r="C6613" s="1" t="str">
        <f t="shared" si="2"/>
        <v>PT P2444</v>
      </c>
      <c r="E6613" s="1" t="str">
        <f>IFERROR(__xludf.DUMMYFUNCTION("SPLIT(A:A,"" "",TRUE,TRUE)"),"EN")</f>
        <v>EN</v>
      </c>
      <c r="F6613" s="1" t="str">
        <f>IFERROR(__xludf.DUMMYFUNCTION("""COMPUTED_VALUE"""),"P2444")</f>
        <v>P2444</v>
      </c>
      <c r="G6613" s="1">
        <f>IFERROR(__xludf.DUMMYFUNCTION("""COMPUTED_VALUE"""),117.0)</f>
        <v>117</v>
      </c>
    </row>
    <row r="6614">
      <c r="A6614" s="1" t="str">
        <f t="shared" si="1"/>
        <v>EN P4622 18</v>
      </c>
      <c r="C6614" s="1" t="str">
        <f t="shared" si="2"/>
        <v>PT P4622</v>
      </c>
      <c r="E6614" s="1" t="str">
        <f>IFERROR(__xludf.DUMMYFUNCTION("SPLIT(A:A,"" "",TRUE,TRUE)"),"EN")</f>
        <v>EN</v>
      </c>
      <c r="F6614" s="1" t="str">
        <f>IFERROR(__xludf.DUMMYFUNCTION("""COMPUTED_VALUE"""),"P4622")</f>
        <v>P4622</v>
      </c>
      <c r="G6614" s="1">
        <f>IFERROR(__xludf.DUMMYFUNCTION("""COMPUTED_VALUE"""),18.0)</f>
        <v>18</v>
      </c>
    </row>
    <row r="6615">
      <c r="A6615" s="1" t="str">
        <f t="shared" si="1"/>
        <v>EN P321 390</v>
      </c>
      <c r="C6615" s="1" t="str">
        <f t="shared" si="2"/>
        <v>PT P321</v>
      </c>
      <c r="E6615" s="1" t="str">
        <f>IFERROR(__xludf.DUMMYFUNCTION("SPLIT(A:A,"" "",TRUE,TRUE)"),"EN")</f>
        <v>EN</v>
      </c>
      <c r="F6615" s="1" t="str">
        <f>IFERROR(__xludf.DUMMYFUNCTION("""COMPUTED_VALUE"""),"P321")</f>
        <v>P321</v>
      </c>
      <c r="G6615" s="1">
        <f>IFERROR(__xludf.DUMMYFUNCTION("""COMPUTED_VALUE"""),390.0)</f>
        <v>390</v>
      </c>
    </row>
    <row r="6616">
      <c r="A6616" s="1" t="str">
        <f t="shared" si="1"/>
        <v>EN P1916 374</v>
      </c>
      <c r="C6616" s="1" t="str">
        <f t="shared" si="2"/>
        <v>PT P1916</v>
      </c>
      <c r="E6616" s="1" t="str">
        <f>IFERROR(__xludf.DUMMYFUNCTION("SPLIT(A:A,"" "",TRUE,TRUE)"),"EN")</f>
        <v>EN</v>
      </c>
      <c r="F6616" s="1" t="str">
        <f>IFERROR(__xludf.DUMMYFUNCTION("""COMPUTED_VALUE"""),"P1916")</f>
        <v>P1916</v>
      </c>
      <c r="G6616" s="1">
        <f>IFERROR(__xludf.DUMMYFUNCTION("""COMPUTED_VALUE"""),374.0)</f>
        <v>374</v>
      </c>
    </row>
    <row r="6617">
      <c r="A6617" s="1" t="str">
        <f t="shared" si="1"/>
        <v>EN P394 1</v>
      </c>
      <c r="C6617" s="1" t="str">
        <f t="shared" si="2"/>
        <v>PT P394</v>
      </c>
      <c r="E6617" s="1" t="str">
        <f>IFERROR(__xludf.DUMMYFUNCTION("SPLIT(A:A,"" "",TRUE,TRUE)"),"EN")</f>
        <v>EN</v>
      </c>
      <c r="F6617" s="1" t="str">
        <f>IFERROR(__xludf.DUMMYFUNCTION("""COMPUTED_VALUE"""),"P394")</f>
        <v>P394</v>
      </c>
      <c r="G6617" s="1">
        <f>IFERROR(__xludf.DUMMYFUNCTION("""COMPUTED_VALUE"""),1.0)</f>
        <v>1</v>
      </c>
    </row>
    <row r="6618">
      <c r="A6618" s="1" t="str">
        <f t="shared" si="1"/>
        <v>EN P3612 199</v>
      </c>
      <c r="C6618" s="1" t="str">
        <f t="shared" si="2"/>
        <v>PT P3612</v>
      </c>
      <c r="E6618" s="1" t="str">
        <f>IFERROR(__xludf.DUMMYFUNCTION("SPLIT(A:A,"" "",TRUE,TRUE)"),"EN")</f>
        <v>EN</v>
      </c>
      <c r="F6618" s="1" t="str">
        <f>IFERROR(__xludf.DUMMYFUNCTION("""COMPUTED_VALUE"""),"P3612")</f>
        <v>P3612</v>
      </c>
      <c r="G6618" s="1">
        <f>IFERROR(__xludf.DUMMYFUNCTION("""COMPUTED_VALUE"""),199.0)</f>
        <v>199</v>
      </c>
    </row>
    <row r="6619">
      <c r="A6619" s="1" t="str">
        <f t="shared" si="1"/>
        <v>EN P3900 330</v>
      </c>
      <c r="C6619" s="1" t="str">
        <f t="shared" si="2"/>
        <v>PT P3900</v>
      </c>
      <c r="E6619" s="1" t="str">
        <f>IFERROR(__xludf.DUMMYFUNCTION("SPLIT(A:A,"" "",TRUE,TRUE)"),"EN")</f>
        <v>EN</v>
      </c>
      <c r="F6619" s="1" t="str">
        <f>IFERROR(__xludf.DUMMYFUNCTION("""COMPUTED_VALUE"""),"P3900")</f>
        <v>P3900</v>
      </c>
      <c r="G6619" s="1">
        <f>IFERROR(__xludf.DUMMYFUNCTION("""COMPUTED_VALUE"""),330.0)</f>
        <v>330</v>
      </c>
    </row>
    <row r="6620">
      <c r="A6620" s="1" t="str">
        <f t="shared" si="1"/>
        <v>EN P5690 399</v>
      </c>
      <c r="C6620" s="1" t="str">
        <f t="shared" si="2"/>
        <v>PT P5690</v>
      </c>
      <c r="E6620" s="1" t="str">
        <f>IFERROR(__xludf.DUMMYFUNCTION("SPLIT(A:A,"" "",TRUE,TRUE)"),"EN")</f>
        <v>EN</v>
      </c>
      <c r="F6620" s="1" t="str">
        <f>IFERROR(__xludf.DUMMYFUNCTION("""COMPUTED_VALUE"""),"P5690")</f>
        <v>P5690</v>
      </c>
      <c r="G6620" s="1">
        <f>IFERROR(__xludf.DUMMYFUNCTION("""COMPUTED_VALUE"""),399.0)</f>
        <v>399</v>
      </c>
    </row>
    <row r="6621">
      <c r="A6621" s="1" t="str">
        <f t="shared" si="1"/>
        <v>EN P2078 372</v>
      </c>
      <c r="C6621" s="1" t="str">
        <f t="shared" si="2"/>
        <v>PT P2078</v>
      </c>
      <c r="E6621" s="1" t="str">
        <f>IFERROR(__xludf.DUMMYFUNCTION("SPLIT(A:A,"" "",TRUE,TRUE)"),"EN")</f>
        <v>EN</v>
      </c>
      <c r="F6621" s="1" t="str">
        <f>IFERROR(__xludf.DUMMYFUNCTION("""COMPUTED_VALUE"""),"P2078")</f>
        <v>P2078</v>
      </c>
      <c r="G6621" s="1">
        <f>IFERROR(__xludf.DUMMYFUNCTION("""COMPUTED_VALUE"""),372.0)</f>
        <v>372</v>
      </c>
    </row>
    <row r="6622">
      <c r="A6622" s="1" t="str">
        <f t="shared" si="1"/>
        <v>EN P2128 155</v>
      </c>
      <c r="C6622" s="1" t="str">
        <f t="shared" si="2"/>
        <v>PT P2128</v>
      </c>
      <c r="E6622" s="1" t="str">
        <f>IFERROR(__xludf.DUMMYFUNCTION("SPLIT(A:A,"" "",TRUE,TRUE)"),"EN")</f>
        <v>EN</v>
      </c>
      <c r="F6622" s="1" t="str">
        <f>IFERROR(__xludf.DUMMYFUNCTION("""COMPUTED_VALUE"""),"P2128")</f>
        <v>P2128</v>
      </c>
      <c r="G6622" s="1">
        <f>IFERROR(__xludf.DUMMYFUNCTION("""COMPUTED_VALUE"""),155.0)</f>
        <v>155</v>
      </c>
    </row>
    <row r="6623">
      <c r="A6623" s="1" t="str">
        <f t="shared" si="1"/>
        <v>EN P1421 192</v>
      </c>
      <c r="C6623" s="1" t="str">
        <f t="shared" si="2"/>
        <v>PT P1421</v>
      </c>
      <c r="E6623" s="1" t="str">
        <f>IFERROR(__xludf.DUMMYFUNCTION("SPLIT(A:A,"" "",TRUE,TRUE)"),"EN")</f>
        <v>EN</v>
      </c>
      <c r="F6623" s="1" t="str">
        <f>IFERROR(__xludf.DUMMYFUNCTION("""COMPUTED_VALUE"""),"P1421")</f>
        <v>P1421</v>
      </c>
      <c r="G6623" s="1">
        <f>IFERROR(__xludf.DUMMYFUNCTION("""COMPUTED_VALUE"""),192.0)</f>
        <v>192</v>
      </c>
    </row>
    <row r="6624">
      <c r="A6624" s="1" t="str">
        <f t="shared" si="1"/>
        <v>EN P5077 376</v>
      </c>
      <c r="C6624" s="1" t="str">
        <f t="shared" si="2"/>
        <v>PT P5077</v>
      </c>
      <c r="E6624" s="1" t="str">
        <f>IFERROR(__xludf.DUMMYFUNCTION("SPLIT(A:A,"" "",TRUE,TRUE)"),"EN")</f>
        <v>EN</v>
      </c>
      <c r="F6624" s="1" t="str">
        <f>IFERROR(__xludf.DUMMYFUNCTION("""COMPUTED_VALUE"""),"P5077")</f>
        <v>P5077</v>
      </c>
      <c r="G6624" s="1">
        <f>IFERROR(__xludf.DUMMYFUNCTION("""COMPUTED_VALUE"""),376.0)</f>
        <v>376</v>
      </c>
    </row>
    <row r="6625">
      <c r="A6625" s="1" t="str">
        <f t="shared" si="1"/>
        <v>EN P4165 359</v>
      </c>
      <c r="C6625" s="1" t="str">
        <f t="shared" si="2"/>
        <v>PT P4165</v>
      </c>
      <c r="E6625" s="1" t="str">
        <f>IFERROR(__xludf.DUMMYFUNCTION("SPLIT(A:A,"" "",TRUE,TRUE)"),"EN")</f>
        <v>EN</v>
      </c>
      <c r="F6625" s="1" t="str">
        <f>IFERROR(__xludf.DUMMYFUNCTION("""COMPUTED_VALUE"""),"P4165")</f>
        <v>P4165</v>
      </c>
      <c r="G6625" s="1">
        <f>IFERROR(__xludf.DUMMYFUNCTION("""COMPUTED_VALUE"""),359.0)</f>
        <v>359</v>
      </c>
    </row>
    <row r="6626">
      <c r="A6626" s="1" t="str">
        <f t="shared" si="1"/>
        <v>EN P1900 344</v>
      </c>
      <c r="C6626" s="1" t="str">
        <f t="shared" si="2"/>
        <v>PT P1900</v>
      </c>
      <c r="E6626" s="1" t="str">
        <f>IFERROR(__xludf.DUMMYFUNCTION("SPLIT(A:A,"" "",TRUE,TRUE)"),"EN")</f>
        <v>EN</v>
      </c>
      <c r="F6626" s="1" t="str">
        <f>IFERROR(__xludf.DUMMYFUNCTION("""COMPUTED_VALUE"""),"P1900")</f>
        <v>P1900</v>
      </c>
      <c r="G6626" s="1">
        <f>IFERROR(__xludf.DUMMYFUNCTION("""COMPUTED_VALUE"""),344.0)</f>
        <v>344</v>
      </c>
    </row>
    <row r="6627">
      <c r="A6627" s="1" t="str">
        <f t="shared" si="1"/>
        <v>EN P1938 130</v>
      </c>
      <c r="C6627" s="1" t="str">
        <f t="shared" si="2"/>
        <v>PT P1938</v>
      </c>
      <c r="E6627" s="1" t="str">
        <f>IFERROR(__xludf.DUMMYFUNCTION("SPLIT(A:A,"" "",TRUE,TRUE)"),"EN")</f>
        <v>EN</v>
      </c>
      <c r="F6627" s="1" t="str">
        <f>IFERROR(__xludf.DUMMYFUNCTION("""COMPUTED_VALUE"""),"P1938")</f>
        <v>P1938</v>
      </c>
      <c r="G6627" s="1">
        <f>IFERROR(__xludf.DUMMYFUNCTION("""COMPUTED_VALUE"""),130.0)</f>
        <v>130</v>
      </c>
    </row>
    <row r="6628">
      <c r="A6628" s="1" t="str">
        <f t="shared" si="1"/>
        <v>EN P3000 144</v>
      </c>
      <c r="C6628" s="1" t="str">
        <f t="shared" si="2"/>
        <v>PT P3000</v>
      </c>
      <c r="E6628" s="1" t="str">
        <f>IFERROR(__xludf.DUMMYFUNCTION("SPLIT(A:A,"" "",TRUE,TRUE)"),"EN")</f>
        <v>EN</v>
      </c>
      <c r="F6628" s="1" t="str">
        <f>IFERROR(__xludf.DUMMYFUNCTION("""COMPUTED_VALUE"""),"P3000")</f>
        <v>P3000</v>
      </c>
      <c r="G6628" s="1">
        <f>IFERROR(__xludf.DUMMYFUNCTION("""COMPUTED_VALUE"""),144.0)</f>
        <v>144</v>
      </c>
    </row>
    <row r="6629">
      <c r="A6629" s="1" t="str">
        <f t="shared" si="1"/>
        <v>EN P4204 87</v>
      </c>
      <c r="C6629" s="1" t="str">
        <f t="shared" si="2"/>
        <v>PT P4204</v>
      </c>
      <c r="E6629" s="1" t="str">
        <f>IFERROR(__xludf.DUMMYFUNCTION("SPLIT(A:A,"" "",TRUE,TRUE)"),"EN")</f>
        <v>EN</v>
      </c>
      <c r="F6629" s="1" t="str">
        <f>IFERROR(__xludf.DUMMYFUNCTION("""COMPUTED_VALUE"""),"P4204")</f>
        <v>P4204</v>
      </c>
      <c r="G6629" s="1">
        <f>IFERROR(__xludf.DUMMYFUNCTION("""COMPUTED_VALUE"""),87.0)</f>
        <v>87</v>
      </c>
    </row>
    <row r="6630">
      <c r="A6630" s="1" t="str">
        <f t="shared" si="1"/>
        <v>EN P4222 184</v>
      </c>
      <c r="C6630" s="1" t="str">
        <f t="shared" si="2"/>
        <v>PT P4222</v>
      </c>
      <c r="E6630" s="1" t="str">
        <f>IFERROR(__xludf.DUMMYFUNCTION("SPLIT(A:A,"" "",TRUE,TRUE)"),"EN")</f>
        <v>EN</v>
      </c>
      <c r="F6630" s="1" t="str">
        <f>IFERROR(__xludf.DUMMYFUNCTION("""COMPUTED_VALUE"""),"P4222")</f>
        <v>P4222</v>
      </c>
      <c r="G6630" s="1">
        <f>IFERROR(__xludf.DUMMYFUNCTION("""COMPUTED_VALUE"""),184.0)</f>
        <v>184</v>
      </c>
    </row>
    <row r="6631">
      <c r="A6631" s="1" t="str">
        <f t="shared" si="1"/>
        <v>EN P4576 248</v>
      </c>
      <c r="C6631" s="1" t="str">
        <f t="shared" si="2"/>
        <v>PT P4576</v>
      </c>
      <c r="E6631" s="1" t="str">
        <f>IFERROR(__xludf.DUMMYFUNCTION("SPLIT(A:A,"" "",TRUE,TRUE)"),"EN")</f>
        <v>EN</v>
      </c>
      <c r="F6631" s="1" t="str">
        <f>IFERROR(__xludf.DUMMYFUNCTION("""COMPUTED_VALUE"""),"P4576")</f>
        <v>P4576</v>
      </c>
      <c r="G6631" s="1">
        <f>IFERROR(__xludf.DUMMYFUNCTION("""COMPUTED_VALUE"""),248.0)</f>
        <v>248</v>
      </c>
    </row>
    <row r="6632">
      <c r="A6632" s="1" t="str">
        <f t="shared" si="1"/>
        <v>EN P4073 364</v>
      </c>
      <c r="C6632" s="1" t="str">
        <f t="shared" si="2"/>
        <v>PT P4073</v>
      </c>
      <c r="E6632" s="1" t="str">
        <f>IFERROR(__xludf.DUMMYFUNCTION("SPLIT(A:A,"" "",TRUE,TRUE)"),"EN")</f>
        <v>EN</v>
      </c>
      <c r="F6632" s="1" t="str">
        <f>IFERROR(__xludf.DUMMYFUNCTION("""COMPUTED_VALUE"""),"P4073")</f>
        <v>P4073</v>
      </c>
      <c r="G6632" s="1">
        <f>IFERROR(__xludf.DUMMYFUNCTION("""COMPUTED_VALUE"""),364.0)</f>
        <v>364</v>
      </c>
    </row>
    <row r="6633">
      <c r="A6633" s="1" t="str">
        <f t="shared" si="1"/>
        <v>EN P1125 21</v>
      </c>
      <c r="C6633" s="1" t="str">
        <f t="shared" si="2"/>
        <v>PT P1125</v>
      </c>
      <c r="E6633" s="1" t="str">
        <f>IFERROR(__xludf.DUMMYFUNCTION("SPLIT(A:A,"" "",TRUE,TRUE)"),"EN")</f>
        <v>EN</v>
      </c>
      <c r="F6633" s="1" t="str">
        <f>IFERROR(__xludf.DUMMYFUNCTION("""COMPUTED_VALUE"""),"P1125")</f>
        <v>P1125</v>
      </c>
      <c r="G6633" s="1">
        <f>IFERROR(__xludf.DUMMYFUNCTION("""COMPUTED_VALUE"""),21.0)</f>
        <v>21</v>
      </c>
    </row>
    <row r="6634">
      <c r="A6634" s="1" t="str">
        <f t="shared" si="1"/>
        <v>EN P3253 156</v>
      </c>
      <c r="C6634" s="1" t="str">
        <f t="shared" si="2"/>
        <v>PT P3253</v>
      </c>
      <c r="E6634" s="1" t="str">
        <f>IFERROR(__xludf.DUMMYFUNCTION("SPLIT(A:A,"" "",TRUE,TRUE)"),"EN")</f>
        <v>EN</v>
      </c>
      <c r="F6634" s="1" t="str">
        <f>IFERROR(__xludf.DUMMYFUNCTION("""COMPUTED_VALUE"""),"P3253")</f>
        <v>P3253</v>
      </c>
      <c r="G6634" s="1">
        <f>IFERROR(__xludf.DUMMYFUNCTION("""COMPUTED_VALUE"""),156.0)</f>
        <v>156</v>
      </c>
    </row>
    <row r="6635">
      <c r="A6635" s="1" t="str">
        <f t="shared" si="1"/>
        <v>EN P5662 119</v>
      </c>
      <c r="C6635" s="1" t="str">
        <f t="shared" si="2"/>
        <v>PT P5662</v>
      </c>
      <c r="E6635" s="1" t="str">
        <f>IFERROR(__xludf.DUMMYFUNCTION("SPLIT(A:A,"" "",TRUE,TRUE)"),"EN")</f>
        <v>EN</v>
      </c>
      <c r="F6635" s="1" t="str">
        <f>IFERROR(__xludf.DUMMYFUNCTION("""COMPUTED_VALUE"""),"P5662")</f>
        <v>P5662</v>
      </c>
      <c r="G6635" s="1">
        <f>IFERROR(__xludf.DUMMYFUNCTION("""COMPUTED_VALUE"""),119.0)</f>
        <v>119</v>
      </c>
    </row>
    <row r="6636">
      <c r="A6636" s="1" t="str">
        <f t="shared" si="1"/>
        <v>EN P5813 176</v>
      </c>
      <c r="C6636" s="1" t="str">
        <f t="shared" si="2"/>
        <v>PT P5813</v>
      </c>
      <c r="E6636" s="1" t="str">
        <f>IFERROR(__xludf.DUMMYFUNCTION("SPLIT(A:A,"" "",TRUE,TRUE)"),"EN")</f>
        <v>EN</v>
      </c>
      <c r="F6636" s="1" t="str">
        <f>IFERROR(__xludf.DUMMYFUNCTION("""COMPUTED_VALUE"""),"P5813")</f>
        <v>P5813</v>
      </c>
      <c r="G6636" s="1">
        <f>IFERROR(__xludf.DUMMYFUNCTION("""COMPUTED_VALUE"""),176.0)</f>
        <v>176</v>
      </c>
    </row>
    <row r="6637">
      <c r="A6637" s="1" t="str">
        <f t="shared" si="1"/>
        <v>EN P1372 320</v>
      </c>
      <c r="C6637" s="1" t="str">
        <f t="shared" si="2"/>
        <v>PT P1372</v>
      </c>
      <c r="E6637" s="1" t="str">
        <f>IFERROR(__xludf.DUMMYFUNCTION("SPLIT(A:A,"" "",TRUE,TRUE)"),"EN")</f>
        <v>EN</v>
      </c>
      <c r="F6637" s="1" t="str">
        <f>IFERROR(__xludf.DUMMYFUNCTION("""COMPUTED_VALUE"""),"P1372")</f>
        <v>P1372</v>
      </c>
      <c r="G6637" s="1">
        <f>IFERROR(__xludf.DUMMYFUNCTION("""COMPUTED_VALUE"""),320.0)</f>
        <v>320</v>
      </c>
    </row>
    <row r="6638">
      <c r="A6638" s="1" t="str">
        <f t="shared" si="1"/>
        <v>EN P5863 150</v>
      </c>
      <c r="C6638" s="1" t="str">
        <f t="shared" si="2"/>
        <v>PT P5863</v>
      </c>
      <c r="E6638" s="1" t="str">
        <f>IFERROR(__xludf.DUMMYFUNCTION("SPLIT(A:A,"" "",TRUE,TRUE)"),"EN")</f>
        <v>EN</v>
      </c>
      <c r="F6638" s="1" t="str">
        <f>IFERROR(__xludf.DUMMYFUNCTION("""COMPUTED_VALUE"""),"P5863")</f>
        <v>P5863</v>
      </c>
      <c r="G6638" s="1">
        <f>IFERROR(__xludf.DUMMYFUNCTION("""COMPUTED_VALUE"""),150.0)</f>
        <v>150</v>
      </c>
    </row>
    <row r="6639">
      <c r="A6639" s="1" t="str">
        <f t="shared" si="1"/>
        <v>EN P2412 336</v>
      </c>
      <c r="C6639" s="1" t="str">
        <f t="shared" si="2"/>
        <v>PT P2412</v>
      </c>
      <c r="E6639" s="1" t="str">
        <f>IFERROR(__xludf.DUMMYFUNCTION("SPLIT(A:A,"" "",TRUE,TRUE)"),"EN")</f>
        <v>EN</v>
      </c>
      <c r="F6639" s="1" t="str">
        <f>IFERROR(__xludf.DUMMYFUNCTION("""COMPUTED_VALUE"""),"P2412")</f>
        <v>P2412</v>
      </c>
      <c r="G6639" s="1">
        <f>IFERROR(__xludf.DUMMYFUNCTION("""COMPUTED_VALUE"""),336.0)</f>
        <v>336</v>
      </c>
    </row>
    <row r="6640">
      <c r="A6640" s="1" t="str">
        <f t="shared" si="1"/>
        <v>EN P3005 301</v>
      </c>
      <c r="C6640" s="1" t="str">
        <f t="shared" si="2"/>
        <v>PT P3005</v>
      </c>
      <c r="E6640" s="1" t="str">
        <f>IFERROR(__xludf.DUMMYFUNCTION("SPLIT(A:A,"" "",TRUE,TRUE)"),"EN")</f>
        <v>EN</v>
      </c>
      <c r="F6640" s="1" t="str">
        <f>IFERROR(__xludf.DUMMYFUNCTION("""COMPUTED_VALUE"""),"P3005")</f>
        <v>P3005</v>
      </c>
      <c r="G6640" s="1">
        <f>IFERROR(__xludf.DUMMYFUNCTION("""COMPUTED_VALUE"""),301.0)</f>
        <v>301</v>
      </c>
    </row>
    <row r="6641">
      <c r="A6641" s="1" t="str">
        <f t="shared" si="1"/>
        <v>EN P875 51</v>
      </c>
      <c r="C6641" s="1" t="str">
        <f t="shared" si="2"/>
        <v>PT P875</v>
      </c>
      <c r="E6641" s="1" t="str">
        <f>IFERROR(__xludf.DUMMYFUNCTION("SPLIT(A:A,"" "",TRUE,TRUE)"),"EN")</f>
        <v>EN</v>
      </c>
      <c r="F6641" s="1" t="str">
        <f>IFERROR(__xludf.DUMMYFUNCTION("""COMPUTED_VALUE"""),"P875")</f>
        <v>P875</v>
      </c>
      <c r="G6641" s="1">
        <f>IFERROR(__xludf.DUMMYFUNCTION("""COMPUTED_VALUE"""),51.0)</f>
        <v>51</v>
      </c>
    </row>
    <row r="6642">
      <c r="A6642" s="1" t="str">
        <f t="shared" si="1"/>
        <v>EN P3590 331</v>
      </c>
      <c r="C6642" s="1" t="str">
        <f t="shared" si="2"/>
        <v>PT P3590</v>
      </c>
      <c r="E6642" s="1" t="str">
        <f>IFERROR(__xludf.DUMMYFUNCTION("SPLIT(A:A,"" "",TRUE,TRUE)"),"EN")</f>
        <v>EN</v>
      </c>
      <c r="F6642" s="1" t="str">
        <f>IFERROR(__xludf.DUMMYFUNCTION("""COMPUTED_VALUE"""),"P3590")</f>
        <v>P3590</v>
      </c>
      <c r="G6642" s="1">
        <f>IFERROR(__xludf.DUMMYFUNCTION("""COMPUTED_VALUE"""),331.0)</f>
        <v>331</v>
      </c>
    </row>
    <row r="6643">
      <c r="A6643" s="1" t="str">
        <f t="shared" si="1"/>
        <v>EN P109 381</v>
      </c>
      <c r="C6643" s="1" t="str">
        <f t="shared" si="2"/>
        <v>PT P109</v>
      </c>
      <c r="E6643" s="1" t="str">
        <f>IFERROR(__xludf.DUMMYFUNCTION("SPLIT(A:A,"" "",TRUE,TRUE)"),"EN")</f>
        <v>EN</v>
      </c>
      <c r="F6643" s="1" t="str">
        <f>IFERROR(__xludf.DUMMYFUNCTION("""COMPUTED_VALUE"""),"P109")</f>
        <v>P109</v>
      </c>
      <c r="G6643" s="1">
        <f>IFERROR(__xludf.DUMMYFUNCTION("""COMPUTED_VALUE"""),381.0)</f>
        <v>381</v>
      </c>
    </row>
    <row r="6644">
      <c r="A6644" s="1" t="str">
        <f t="shared" si="1"/>
        <v>EN P3543 357</v>
      </c>
      <c r="C6644" s="1" t="str">
        <f t="shared" si="2"/>
        <v>PT P3543</v>
      </c>
      <c r="E6644" s="1" t="str">
        <f>IFERROR(__xludf.DUMMYFUNCTION("SPLIT(A:A,"" "",TRUE,TRUE)"),"EN")</f>
        <v>EN</v>
      </c>
      <c r="F6644" s="1" t="str">
        <f>IFERROR(__xludf.DUMMYFUNCTION("""COMPUTED_VALUE"""),"P3543")</f>
        <v>P3543</v>
      </c>
      <c r="G6644" s="1">
        <f>IFERROR(__xludf.DUMMYFUNCTION("""COMPUTED_VALUE"""),357.0)</f>
        <v>357</v>
      </c>
    </row>
    <row r="6645">
      <c r="A6645" s="1" t="str">
        <f t="shared" si="1"/>
        <v>EN P4561 228</v>
      </c>
      <c r="C6645" s="1" t="str">
        <f t="shared" si="2"/>
        <v>PT P4561</v>
      </c>
      <c r="E6645" s="1" t="str">
        <f>IFERROR(__xludf.DUMMYFUNCTION("SPLIT(A:A,"" "",TRUE,TRUE)"),"EN")</f>
        <v>EN</v>
      </c>
      <c r="F6645" s="1" t="str">
        <f>IFERROR(__xludf.DUMMYFUNCTION("""COMPUTED_VALUE"""),"P4561")</f>
        <v>P4561</v>
      </c>
      <c r="G6645" s="1">
        <f>IFERROR(__xludf.DUMMYFUNCTION("""COMPUTED_VALUE"""),228.0)</f>
        <v>228</v>
      </c>
    </row>
    <row r="6646">
      <c r="A6646" s="1" t="str">
        <f t="shared" si="1"/>
        <v>EN P3824 90</v>
      </c>
      <c r="C6646" s="1" t="str">
        <f t="shared" si="2"/>
        <v>PT P3824</v>
      </c>
      <c r="E6646" s="1" t="str">
        <f>IFERROR(__xludf.DUMMYFUNCTION("SPLIT(A:A,"" "",TRUE,TRUE)"),"EN")</f>
        <v>EN</v>
      </c>
      <c r="F6646" s="1" t="str">
        <f>IFERROR(__xludf.DUMMYFUNCTION("""COMPUTED_VALUE"""),"P3824")</f>
        <v>P3824</v>
      </c>
      <c r="G6646" s="1">
        <f>IFERROR(__xludf.DUMMYFUNCTION("""COMPUTED_VALUE"""),90.0)</f>
        <v>90</v>
      </c>
    </row>
    <row r="6647">
      <c r="A6647" s="1" t="str">
        <f t="shared" si="1"/>
        <v>EN P1259 37</v>
      </c>
      <c r="C6647" s="1" t="str">
        <f t="shared" si="2"/>
        <v>PT P1259</v>
      </c>
      <c r="E6647" s="1" t="str">
        <f>IFERROR(__xludf.DUMMYFUNCTION("SPLIT(A:A,"" "",TRUE,TRUE)"),"EN")</f>
        <v>EN</v>
      </c>
      <c r="F6647" s="1" t="str">
        <f>IFERROR(__xludf.DUMMYFUNCTION("""COMPUTED_VALUE"""),"P1259")</f>
        <v>P1259</v>
      </c>
      <c r="G6647" s="1">
        <f>IFERROR(__xludf.DUMMYFUNCTION("""COMPUTED_VALUE"""),37.0)</f>
        <v>37</v>
      </c>
    </row>
    <row r="6648">
      <c r="A6648" s="1" t="str">
        <f t="shared" si="1"/>
        <v>EN P1582 375</v>
      </c>
      <c r="C6648" s="1" t="str">
        <f t="shared" si="2"/>
        <v>PT P1582</v>
      </c>
      <c r="E6648" s="1" t="str">
        <f>IFERROR(__xludf.DUMMYFUNCTION("SPLIT(A:A,"" "",TRUE,TRUE)"),"EN")</f>
        <v>EN</v>
      </c>
      <c r="F6648" s="1" t="str">
        <f>IFERROR(__xludf.DUMMYFUNCTION("""COMPUTED_VALUE"""),"P1582")</f>
        <v>P1582</v>
      </c>
      <c r="G6648" s="1">
        <f>IFERROR(__xludf.DUMMYFUNCTION("""COMPUTED_VALUE"""),375.0)</f>
        <v>375</v>
      </c>
    </row>
    <row r="6649">
      <c r="A6649" s="1" t="str">
        <f t="shared" si="1"/>
        <v>EN P2633 303</v>
      </c>
      <c r="C6649" s="1" t="str">
        <f t="shared" si="2"/>
        <v>PT P2633</v>
      </c>
      <c r="E6649" s="1" t="str">
        <f>IFERROR(__xludf.DUMMYFUNCTION("SPLIT(A:A,"" "",TRUE,TRUE)"),"EN")</f>
        <v>EN</v>
      </c>
      <c r="F6649" s="1" t="str">
        <f>IFERROR(__xludf.DUMMYFUNCTION("""COMPUTED_VALUE"""),"P2633")</f>
        <v>P2633</v>
      </c>
      <c r="G6649" s="1">
        <f>IFERROR(__xludf.DUMMYFUNCTION("""COMPUTED_VALUE"""),303.0)</f>
        <v>303</v>
      </c>
    </row>
    <row r="6650">
      <c r="A6650" s="1" t="str">
        <f t="shared" si="1"/>
        <v>EN P767 371</v>
      </c>
      <c r="C6650" s="1" t="str">
        <f t="shared" si="2"/>
        <v>PT P767</v>
      </c>
      <c r="E6650" s="1" t="str">
        <f>IFERROR(__xludf.DUMMYFUNCTION("SPLIT(A:A,"" "",TRUE,TRUE)"),"EN")</f>
        <v>EN</v>
      </c>
      <c r="F6650" s="1" t="str">
        <f>IFERROR(__xludf.DUMMYFUNCTION("""COMPUTED_VALUE"""),"P767")</f>
        <v>P767</v>
      </c>
      <c r="G6650" s="1">
        <f>IFERROR(__xludf.DUMMYFUNCTION("""COMPUTED_VALUE"""),371.0)</f>
        <v>371</v>
      </c>
    </row>
    <row r="6651">
      <c r="A6651" s="1" t="str">
        <f t="shared" si="1"/>
        <v>EN P4663 11</v>
      </c>
      <c r="C6651" s="1" t="str">
        <f t="shared" si="2"/>
        <v>PT P4663</v>
      </c>
      <c r="E6651" s="1" t="str">
        <f>IFERROR(__xludf.DUMMYFUNCTION("SPLIT(A:A,"" "",TRUE,TRUE)"),"EN")</f>
        <v>EN</v>
      </c>
      <c r="F6651" s="1" t="str">
        <f>IFERROR(__xludf.DUMMYFUNCTION("""COMPUTED_VALUE"""),"P4663")</f>
        <v>P4663</v>
      </c>
      <c r="G6651" s="1">
        <f>IFERROR(__xludf.DUMMYFUNCTION("""COMPUTED_VALUE"""),11.0)</f>
        <v>11</v>
      </c>
    </row>
    <row r="6652">
      <c r="A6652" s="1" t="str">
        <f t="shared" si="1"/>
        <v>EN P5342 278</v>
      </c>
      <c r="C6652" s="1" t="str">
        <f t="shared" si="2"/>
        <v>PT P5342</v>
      </c>
      <c r="E6652" s="1" t="str">
        <f>IFERROR(__xludf.DUMMYFUNCTION("SPLIT(A:A,"" "",TRUE,TRUE)"),"EN")</f>
        <v>EN</v>
      </c>
      <c r="F6652" s="1" t="str">
        <f>IFERROR(__xludf.DUMMYFUNCTION("""COMPUTED_VALUE"""),"P5342")</f>
        <v>P5342</v>
      </c>
      <c r="G6652" s="1">
        <f>IFERROR(__xludf.DUMMYFUNCTION("""COMPUTED_VALUE"""),278.0)</f>
        <v>278</v>
      </c>
    </row>
    <row r="6653">
      <c r="A6653" s="1" t="str">
        <f t="shared" si="1"/>
        <v>EN P4313 289</v>
      </c>
      <c r="C6653" s="1" t="str">
        <f t="shared" si="2"/>
        <v>PT P4313</v>
      </c>
      <c r="E6653" s="1" t="str">
        <f>IFERROR(__xludf.DUMMYFUNCTION("SPLIT(A:A,"" "",TRUE,TRUE)"),"EN")</f>
        <v>EN</v>
      </c>
      <c r="F6653" s="1" t="str">
        <f>IFERROR(__xludf.DUMMYFUNCTION("""COMPUTED_VALUE"""),"P4313")</f>
        <v>P4313</v>
      </c>
      <c r="G6653" s="1">
        <f>IFERROR(__xludf.DUMMYFUNCTION("""COMPUTED_VALUE"""),289.0)</f>
        <v>289</v>
      </c>
    </row>
    <row r="6654">
      <c r="A6654" s="1" t="str">
        <f t="shared" si="1"/>
        <v>EN P2291 346</v>
      </c>
      <c r="C6654" s="1" t="str">
        <f t="shared" si="2"/>
        <v>PT P2291</v>
      </c>
      <c r="E6654" s="1" t="str">
        <f>IFERROR(__xludf.DUMMYFUNCTION("SPLIT(A:A,"" "",TRUE,TRUE)"),"EN")</f>
        <v>EN</v>
      </c>
      <c r="F6654" s="1" t="str">
        <f>IFERROR(__xludf.DUMMYFUNCTION("""COMPUTED_VALUE"""),"P2291")</f>
        <v>P2291</v>
      </c>
      <c r="G6654" s="1">
        <f>IFERROR(__xludf.DUMMYFUNCTION("""COMPUTED_VALUE"""),346.0)</f>
        <v>346</v>
      </c>
    </row>
    <row r="6655">
      <c r="A6655" s="1" t="str">
        <f t="shared" si="1"/>
        <v>EN P1885 3</v>
      </c>
      <c r="C6655" s="1" t="str">
        <f t="shared" si="2"/>
        <v>PT P1885</v>
      </c>
      <c r="E6655" s="1" t="str">
        <f>IFERROR(__xludf.DUMMYFUNCTION("SPLIT(A:A,"" "",TRUE,TRUE)"),"EN")</f>
        <v>EN</v>
      </c>
      <c r="F6655" s="1" t="str">
        <f>IFERROR(__xludf.DUMMYFUNCTION("""COMPUTED_VALUE"""),"P1885")</f>
        <v>P1885</v>
      </c>
      <c r="G6655" s="1">
        <f>IFERROR(__xludf.DUMMYFUNCTION("""COMPUTED_VALUE"""),3.0)</f>
        <v>3</v>
      </c>
    </row>
    <row r="6656">
      <c r="A6656" s="1" t="str">
        <f t="shared" si="1"/>
        <v>EN P2406 315</v>
      </c>
      <c r="C6656" s="1" t="str">
        <f t="shared" si="2"/>
        <v>PT P2406</v>
      </c>
      <c r="E6656" s="1" t="str">
        <f>IFERROR(__xludf.DUMMYFUNCTION("SPLIT(A:A,"" "",TRUE,TRUE)"),"EN")</f>
        <v>EN</v>
      </c>
      <c r="F6656" s="1" t="str">
        <f>IFERROR(__xludf.DUMMYFUNCTION("""COMPUTED_VALUE"""),"P2406")</f>
        <v>P2406</v>
      </c>
      <c r="G6656" s="1">
        <f>IFERROR(__xludf.DUMMYFUNCTION("""COMPUTED_VALUE"""),315.0)</f>
        <v>315</v>
      </c>
    </row>
    <row r="6657">
      <c r="A6657" s="1" t="str">
        <f t="shared" si="1"/>
        <v>EN P3261 340</v>
      </c>
      <c r="C6657" s="1" t="str">
        <f t="shared" si="2"/>
        <v>PT P3261</v>
      </c>
      <c r="E6657" s="1" t="str">
        <f>IFERROR(__xludf.DUMMYFUNCTION("SPLIT(A:A,"" "",TRUE,TRUE)"),"EN")</f>
        <v>EN</v>
      </c>
      <c r="F6657" s="1" t="str">
        <f>IFERROR(__xludf.DUMMYFUNCTION("""COMPUTED_VALUE"""),"P3261")</f>
        <v>P3261</v>
      </c>
      <c r="G6657" s="1">
        <f>IFERROR(__xludf.DUMMYFUNCTION("""COMPUTED_VALUE"""),340.0)</f>
        <v>340</v>
      </c>
    </row>
    <row r="6658">
      <c r="A6658" s="1" t="str">
        <f t="shared" si="1"/>
        <v>EN P2250 304</v>
      </c>
      <c r="C6658" s="1" t="str">
        <f t="shared" si="2"/>
        <v>PT P2250</v>
      </c>
      <c r="E6658" s="1" t="str">
        <f>IFERROR(__xludf.DUMMYFUNCTION("SPLIT(A:A,"" "",TRUE,TRUE)"),"EN")</f>
        <v>EN</v>
      </c>
      <c r="F6658" s="1" t="str">
        <f>IFERROR(__xludf.DUMMYFUNCTION("""COMPUTED_VALUE"""),"P2250")</f>
        <v>P2250</v>
      </c>
      <c r="G6658" s="1">
        <f>IFERROR(__xludf.DUMMYFUNCTION("""COMPUTED_VALUE"""),304.0)</f>
        <v>304</v>
      </c>
    </row>
    <row r="6659">
      <c r="A6659" s="1" t="str">
        <f t="shared" si="1"/>
        <v>EN P2056 101</v>
      </c>
      <c r="C6659" s="1" t="str">
        <f t="shared" si="2"/>
        <v>PT P2056</v>
      </c>
      <c r="E6659" s="1" t="str">
        <f>IFERROR(__xludf.DUMMYFUNCTION("SPLIT(A:A,"" "",TRUE,TRUE)"),"EN")</f>
        <v>EN</v>
      </c>
      <c r="F6659" s="1" t="str">
        <f>IFERROR(__xludf.DUMMYFUNCTION("""COMPUTED_VALUE"""),"P2056")</f>
        <v>P2056</v>
      </c>
      <c r="G6659" s="1">
        <f>IFERROR(__xludf.DUMMYFUNCTION("""COMPUTED_VALUE"""),101.0)</f>
        <v>101</v>
      </c>
    </row>
    <row r="6660">
      <c r="A6660" s="1" t="str">
        <f t="shared" si="1"/>
        <v>EN P4831 7</v>
      </c>
      <c r="C6660" s="1" t="str">
        <f t="shared" si="2"/>
        <v>PT P4831</v>
      </c>
      <c r="E6660" s="1" t="str">
        <f>IFERROR(__xludf.DUMMYFUNCTION("SPLIT(A:A,"" "",TRUE,TRUE)"),"EN")</f>
        <v>EN</v>
      </c>
      <c r="F6660" s="1" t="str">
        <f>IFERROR(__xludf.DUMMYFUNCTION("""COMPUTED_VALUE"""),"P4831")</f>
        <v>P4831</v>
      </c>
      <c r="G6660" s="1">
        <f>IFERROR(__xludf.DUMMYFUNCTION("""COMPUTED_VALUE"""),7.0)</f>
        <v>7</v>
      </c>
    </row>
    <row r="6661">
      <c r="A6661" s="1" t="str">
        <f t="shared" si="1"/>
        <v>EN P2395 164</v>
      </c>
      <c r="C6661" s="1" t="str">
        <f t="shared" si="2"/>
        <v>PT P2395</v>
      </c>
      <c r="E6661" s="1" t="str">
        <f>IFERROR(__xludf.DUMMYFUNCTION("SPLIT(A:A,"" "",TRUE,TRUE)"),"EN")</f>
        <v>EN</v>
      </c>
      <c r="F6661" s="1" t="str">
        <f>IFERROR(__xludf.DUMMYFUNCTION("""COMPUTED_VALUE"""),"P2395")</f>
        <v>P2395</v>
      </c>
      <c r="G6661" s="1">
        <f>IFERROR(__xludf.DUMMYFUNCTION("""COMPUTED_VALUE"""),164.0)</f>
        <v>164</v>
      </c>
    </row>
    <row r="6662">
      <c r="A6662" s="1" t="str">
        <f t="shared" si="1"/>
        <v>EN P5356 349</v>
      </c>
      <c r="C6662" s="1" t="str">
        <f t="shared" si="2"/>
        <v>PT P5356</v>
      </c>
      <c r="E6662" s="1" t="str">
        <f>IFERROR(__xludf.DUMMYFUNCTION("SPLIT(A:A,"" "",TRUE,TRUE)"),"EN")</f>
        <v>EN</v>
      </c>
      <c r="F6662" s="1" t="str">
        <f>IFERROR(__xludf.DUMMYFUNCTION("""COMPUTED_VALUE"""),"P5356")</f>
        <v>P5356</v>
      </c>
      <c r="G6662" s="1">
        <f>IFERROR(__xludf.DUMMYFUNCTION("""COMPUTED_VALUE"""),349.0)</f>
        <v>349</v>
      </c>
    </row>
    <row r="6663">
      <c r="A6663" s="1" t="str">
        <f t="shared" si="1"/>
        <v>EN P3501 307</v>
      </c>
      <c r="C6663" s="1" t="str">
        <f t="shared" si="2"/>
        <v>PT P3501</v>
      </c>
      <c r="E6663" s="1" t="str">
        <f>IFERROR(__xludf.DUMMYFUNCTION("SPLIT(A:A,"" "",TRUE,TRUE)"),"EN")</f>
        <v>EN</v>
      </c>
      <c r="F6663" s="1" t="str">
        <f>IFERROR(__xludf.DUMMYFUNCTION("""COMPUTED_VALUE"""),"P3501")</f>
        <v>P3501</v>
      </c>
      <c r="G6663" s="1">
        <f>IFERROR(__xludf.DUMMYFUNCTION("""COMPUTED_VALUE"""),307.0)</f>
        <v>307</v>
      </c>
    </row>
    <row r="6664">
      <c r="A6664" s="1" t="str">
        <f t="shared" si="1"/>
        <v>EN P5921 13</v>
      </c>
      <c r="C6664" s="1" t="str">
        <f t="shared" si="2"/>
        <v>PT P5921</v>
      </c>
      <c r="E6664" s="1" t="str">
        <f>IFERROR(__xludf.DUMMYFUNCTION("SPLIT(A:A,"" "",TRUE,TRUE)"),"EN")</f>
        <v>EN</v>
      </c>
      <c r="F6664" s="1" t="str">
        <f>IFERROR(__xludf.DUMMYFUNCTION("""COMPUTED_VALUE"""),"P5921")</f>
        <v>P5921</v>
      </c>
      <c r="G6664" s="1">
        <f>IFERROR(__xludf.DUMMYFUNCTION("""COMPUTED_VALUE"""),13.0)</f>
        <v>13</v>
      </c>
    </row>
    <row r="6665">
      <c r="A6665" s="1" t="str">
        <f t="shared" si="1"/>
        <v>EN P5303 293</v>
      </c>
      <c r="C6665" s="1" t="str">
        <f t="shared" si="2"/>
        <v>PT P5303</v>
      </c>
      <c r="E6665" s="1" t="str">
        <f>IFERROR(__xludf.DUMMYFUNCTION("SPLIT(A:A,"" "",TRUE,TRUE)"),"EN")</f>
        <v>EN</v>
      </c>
      <c r="F6665" s="1" t="str">
        <f>IFERROR(__xludf.DUMMYFUNCTION("""COMPUTED_VALUE"""),"P5303")</f>
        <v>P5303</v>
      </c>
      <c r="G6665" s="1">
        <f>IFERROR(__xludf.DUMMYFUNCTION("""COMPUTED_VALUE"""),293.0)</f>
        <v>293</v>
      </c>
    </row>
    <row r="6666">
      <c r="A6666" s="1" t="str">
        <f t="shared" si="1"/>
        <v>EN P3186 171</v>
      </c>
      <c r="C6666" s="1" t="str">
        <f t="shared" si="2"/>
        <v>PT P3186</v>
      </c>
      <c r="E6666" s="1" t="str">
        <f>IFERROR(__xludf.DUMMYFUNCTION("SPLIT(A:A,"" "",TRUE,TRUE)"),"EN")</f>
        <v>EN</v>
      </c>
      <c r="F6666" s="1" t="str">
        <f>IFERROR(__xludf.DUMMYFUNCTION("""COMPUTED_VALUE"""),"P3186")</f>
        <v>P3186</v>
      </c>
      <c r="G6666" s="1">
        <f>IFERROR(__xludf.DUMMYFUNCTION("""COMPUTED_VALUE"""),171.0)</f>
        <v>171</v>
      </c>
    </row>
    <row r="6667">
      <c r="A6667" s="1" t="str">
        <f t="shared" si="1"/>
        <v>EN P127 309</v>
      </c>
      <c r="C6667" s="1" t="str">
        <f t="shared" si="2"/>
        <v>PT P127</v>
      </c>
      <c r="E6667" s="1" t="str">
        <f>IFERROR(__xludf.DUMMYFUNCTION("SPLIT(A:A,"" "",TRUE,TRUE)"),"EN")</f>
        <v>EN</v>
      </c>
      <c r="F6667" s="1" t="str">
        <f>IFERROR(__xludf.DUMMYFUNCTION("""COMPUTED_VALUE"""),"P127")</f>
        <v>P127</v>
      </c>
      <c r="G6667" s="1">
        <f>IFERROR(__xludf.DUMMYFUNCTION("""COMPUTED_VALUE"""),309.0)</f>
        <v>309</v>
      </c>
    </row>
    <row r="6668">
      <c r="A6668" s="1" t="str">
        <f t="shared" si="1"/>
        <v>EN P5995 247</v>
      </c>
      <c r="C6668" s="1" t="str">
        <f t="shared" si="2"/>
        <v>PT P5995</v>
      </c>
      <c r="E6668" s="1" t="str">
        <f>IFERROR(__xludf.DUMMYFUNCTION("SPLIT(A:A,"" "",TRUE,TRUE)"),"EN")</f>
        <v>EN</v>
      </c>
      <c r="F6668" s="1" t="str">
        <f>IFERROR(__xludf.DUMMYFUNCTION("""COMPUTED_VALUE"""),"P5995")</f>
        <v>P5995</v>
      </c>
      <c r="G6668" s="1">
        <f>IFERROR(__xludf.DUMMYFUNCTION("""COMPUTED_VALUE"""),247.0)</f>
        <v>247</v>
      </c>
    </row>
    <row r="6669">
      <c r="A6669" s="1" t="str">
        <f t="shared" si="1"/>
        <v>EN P2974 195</v>
      </c>
      <c r="C6669" s="1" t="str">
        <f t="shared" si="2"/>
        <v>PT P2974</v>
      </c>
      <c r="E6669" s="1" t="str">
        <f>IFERROR(__xludf.DUMMYFUNCTION("SPLIT(A:A,"" "",TRUE,TRUE)"),"EN")</f>
        <v>EN</v>
      </c>
      <c r="F6669" s="1" t="str">
        <f>IFERROR(__xludf.DUMMYFUNCTION("""COMPUTED_VALUE"""),"P2974")</f>
        <v>P2974</v>
      </c>
      <c r="G6669" s="1">
        <f>IFERROR(__xludf.DUMMYFUNCTION("""COMPUTED_VALUE"""),195.0)</f>
        <v>195</v>
      </c>
    </row>
    <row r="6670">
      <c r="A6670" s="1" t="str">
        <f t="shared" si="1"/>
        <v>EN P5416 64</v>
      </c>
      <c r="C6670" s="1" t="str">
        <f t="shared" si="2"/>
        <v>PT P5416</v>
      </c>
      <c r="E6670" s="1" t="str">
        <f>IFERROR(__xludf.DUMMYFUNCTION("SPLIT(A:A,"" "",TRUE,TRUE)"),"EN")</f>
        <v>EN</v>
      </c>
      <c r="F6670" s="1" t="str">
        <f>IFERROR(__xludf.DUMMYFUNCTION("""COMPUTED_VALUE"""),"P5416")</f>
        <v>P5416</v>
      </c>
      <c r="G6670" s="1">
        <f>IFERROR(__xludf.DUMMYFUNCTION("""COMPUTED_VALUE"""),64.0)</f>
        <v>64</v>
      </c>
    </row>
    <row r="6671">
      <c r="A6671" s="1" t="str">
        <f t="shared" si="1"/>
        <v>EN P4044 81</v>
      </c>
      <c r="C6671" s="1" t="str">
        <f t="shared" si="2"/>
        <v>PT P4044</v>
      </c>
      <c r="E6671" s="1" t="str">
        <f>IFERROR(__xludf.DUMMYFUNCTION("SPLIT(A:A,"" "",TRUE,TRUE)"),"EN")</f>
        <v>EN</v>
      </c>
      <c r="F6671" s="1" t="str">
        <f>IFERROR(__xludf.DUMMYFUNCTION("""COMPUTED_VALUE"""),"P4044")</f>
        <v>P4044</v>
      </c>
      <c r="G6671" s="1">
        <f>IFERROR(__xludf.DUMMYFUNCTION("""COMPUTED_VALUE"""),81.0)</f>
        <v>81</v>
      </c>
    </row>
    <row r="6672">
      <c r="A6672" s="1" t="str">
        <f t="shared" si="1"/>
        <v>EN P1988 72</v>
      </c>
      <c r="C6672" s="1" t="str">
        <f t="shared" si="2"/>
        <v>PT P1988</v>
      </c>
      <c r="E6672" s="1" t="str">
        <f>IFERROR(__xludf.DUMMYFUNCTION("SPLIT(A:A,"" "",TRUE,TRUE)"),"EN")</f>
        <v>EN</v>
      </c>
      <c r="F6672" s="1" t="str">
        <f>IFERROR(__xludf.DUMMYFUNCTION("""COMPUTED_VALUE"""),"P1988")</f>
        <v>P1988</v>
      </c>
      <c r="G6672" s="1">
        <f>IFERROR(__xludf.DUMMYFUNCTION("""COMPUTED_VALUE"""),72.0)</f>
        <v>72</v>
      </c>
    </row>
    <row r="6673">
      <c r="A6673" s="1" t="str">
        <f t="shared" si="1"/>
        <v>EN P4052 247</v>
      </c>
      <c r="C6673" s="1" t="str">
        <f t="shared" si="2"/>
        <v>PT P4052</v>
      </c>
      <c r="E6673" s="1" t="str">
        <f>IFERROR(__xludf.DUMMYFUNCTION("SPLIT(A:A,"" "",TRUE,TRUE)"),"EN")</f>
        <v>EN</v>
      </c>
      <c r="F6673" s="1" t="str">
        <f>IFERROR(__xludf.DUMMYFUNCTION("""COMPUTED_VALUE"""),"P4052")</f>
        <v>P4052</v>
      </c>
      <c r="G6673" s="1">
        <f>IFERROR(__xludf.DUMMYFUNCTION("""COMPUTED_VALUE"""),247.0)</f>
        <v>247</v>
      </c>
    </row>
    <row r="6674">
      <c r="A6674" s="1" t="str">
        <f t="shared" si="1"/>
        <v>EN P3869 281</v>
      </c>
      <c r="C6674" s="1" t="str">
        <f t="shared" si="2"/>
        <v>PT P3869</v>
      </c>
      <c r="E6674" s="1" t="str">
        <f>IFERROR(__xludf.DUMMYFUNCTION("SPLIT(A:A,"" "",TRUE,TRUE)"),"EN")</f>
        <v>EN</v>
      </c>
      <c r="F6674" s="1" t="str">
        <f>IFERROR(__xludf.DUMMYFUNCTION("""COMPUTED_VALUE"""),"P3869")</f>
        <v>P3869</v>
      </c>
      <c r="G6674" s="1">
        <f>IFERROR(__xludf.DUMMYFUNCTION("""COMPUTED_VALUE"""),281.0)</f>
        <v>281</v>
      </c>
    </row>
    <row r="6675">
      <c r="A6675" s="1" t="str">
        <f t="shared" si="1"/>
        <v>EN P1375 23</v>
      </c>
      <c r="C6675" s="1" t="str">
        <f t="shared" si="2"/>
        <v>PT P1375</v>
      </c>
      <c r="E6675" s="1" t="str">
        <f>IFERROR(__xludf.DUMMYFUNCTION("SPLIT(A:A,"" "",TRUE,TRUE)"),"EN")</f>
        <v>EN</v>
      </c>
      <c r="F6675" s="1" t="str">
        <f>IFERROR(__xludf.DUMMYFUNCTION("""COMPUTED_VALUE"""),"P1375")</f>
        <v>P1375</v>
      </c>
      <c r="G6675" s="1">
        <f>IFERROR(__xludf.DUMMYFUNCTION("""COMPUTED_VALUE"""),23.0)</f>
        <v>23</v>
      </c>
    </row>
    <row r="6676">
      <c r="A6676" s="1" t="str">
        <f t="shared" si="1"/>
        <v>EN P5215 106</v>
      </c>
      <c r="C6676" s="1" t="str">
        <f t="shared" si="2"/>
        <v>PT P5215</v>
      </c>
      <c r="E6676" s="1" t="str">
        <f>IFERROR(__xludf.DUMMYFUNCTION("SPLIT(A:A,"" "",TRUE,TRUE)"),"EN")</f>
        <v>EN</v>
      </c>
      <c r="F6676" s="1" t="str">
        <f>IFERROR(__xludf.DUMMYFUNCTION("""COMPUTED_VALUE"""),"P5215")</f>
        <v>P5215</v>
      </c>
      <c r="G6676" s="1">
        <f>IFERROR(__xludf.DUMMYFUNCTION("""COMPUTED_VALUE"""),106.0)</f>
        <v>106</v>
      </c>
    </row>
    <row r="6677">
      <c r="A6677" s="1" t="str">
        <f t="shared" si="1"/>
        <v>EN P2322 345</v>
      </c>
      <c r="C6677" s="1" t="str">
        <f t="shared" si="2"/>
        <v>PT P2322</v>
      </c>
      <c r="E6677" s="1" t="str">
        <f>IFERROR(__xludf.DUMMYFUNCTION("SPLIT(A:A,"" "",TRUE,TRUE)"),"EN")</f>
        <v>EN</v>
      </c>
      <c r="F6677" s="1" t="str">
        <f>IFERROR(__xludf.DUMMYFUNCTION("""COMPUTED_VALUE"""),"P2322")</f>
        <v>P2322</v>
      </c>
      <c r="G6677" s="1">
        <f>IFERROR(__xludf.DUMMYFUNCTION("""COMPUTED_VALUE"""),345.0)</f>
        <v>345</v>
      </c>
    </row>
    <row r="6678">
      <c r="A6678" s="1" t="str">
        <f t="shared" si="1"/>
        <v>EN P459 291</v>
      </c>
      <c r="C6678" s="1" t="str">
        <f t="shared" si="2"/>
        <v>PT P459</v>
      </c>
      <c r="E6678" s="1" t="str">
        <f>IFERROR(__xludf.DUMMYFUNCTION("SPLIT(A:A,"" "",TRUE,TRUE)"),"EN")</f>
        <v>EN</v>
      </c>
      <c r="F6678" s="1" t="str">
        <f>IFERROR(__xludf.DUMMYFUNCTION("""COMPUTED_VALUE"""),"P459")</f>
        <v>P459</v>
      </c>
      <c r="G6678" s="1">
        <f>IFERROR(__xludf.DUMMYFUNCTION("""COMPUTED_VALUE"""),291.0)</f>
        <v>291</v>
      </c>
    </row>
    <row r="6679">
      <c r="A6679" s="1" t="str">
        <f t="shared" si="1"/>
        <v>EN P5726 249</v>
      </c>
      <c r="C6679" s="1" t="str">
        <f t="shared" si="2"/>
        <v>PT P5726</v>
      </c>
      <c r="E6679" s="1" t="str">
        <f>IFERROR(__xludf.DUMMYFUNCTION("SPLIT(A:A,"" "",TRUE,TRUE)"),"EN")</f>
        <v>EN</v>
      </c>
      <c r="F6679" s="1" t="str">
        <f>IFERROR(__xludf.DUMMYFUNCTION("""COMPUTED_VALUE"""),"P5726")</f>
        <v>P5726</v>
      </c>
      <c r="G6679" s="1">
        <f>IFERROR(__xludf.DUMMYFUNCTION("""COMPUTED_VALUE"""),249.0)</f>
        <v>249</v>
      </c>
    </row>
    <row r="6680">
      <c r="A6680" s="1" t="str">
        <f t="shared" si="1"/>
        <v>EN P3135 53</v>
      </c>
      <c r="C6680" s="1" t="str">
        <f t="shared" si="2"/>
        <v>PT P3135</v>
      </c>
      <c r="E6680" s="1" t="str">
        <f>IFERROR(__xludf.DUMMYFUNCTION("SPLIT(A:A,"" "",TRUE,TRUE)"),"EN")</f>
        <v>EN</v>
      </c>
      <c r="F6680" s="1" t="str">
        <f>IFERROR(__xludf.DUMMYFUNCTION("""COMPUTED_VALUE"""),"P3135")</f>
        <v>P3135</v>
      </c>
      <c r="G6680" s="1">
        <f>IFERROR(__xludf.DUMMYFUNCTION("""COMPUTED_VALUE"""),53.0)</f>
        <v>53</v>
      </c>
    </row>
    <row r="6681">
      <c r="A6681" s="1" t="str">
        <f t="shared" si="1"/>
        <v>EN P4645 384</v>
      </c>
      <c r="C6681" s="1" t="str">
        <f t="shared" si="2"/>
        <v>PT P4645</v>
      </c>
      <c r="E6681" s="1" t="str">
        <f>IFERROR(__xludf.DUMMYFUNCTION("SPLIT(A:A,"" "",TRUE,TRUE)"),"EN")</f>
        <v>EN</v>
      </c>
      <c r="F6681" s="1" t="str">
        <f>IFERROR(__xludf.DUMMYFUNCTION("""COMPUTED_VALUE"""),"P4645")</f>
        <v>P4645</v>
      </c>
      <c r="G6681" s="1">
        <f>IFERROR(__xludf.DUMMYFUNCTION("""COMPUTED_VALUE"""),384.0)</f>
        <v>384</v>
      </c>
    </row>
    <row r="6682">
      <c r="A6682" s="1" t="str">
        <f t="shared" si="1"/>
        <v>EN P3611 19</v>
      </c>
      <c r="C6682" s="1" t="str">
        <f t="shared" si="2"/>
        <v>PT P3611</v>
      </c>
      <c r="E6682" s="1" t="str">
        <f>IFERROR(__xludf.DUMMYFUNCTION("SPLIT(A:A,"" "",TRUE,TRUE)"),"EN")</f>
        <v>EN</v>
      </c>
      <c r="F6682" s="1" t="str">
        <f>IFERROR(__xludf.DUMMYFUNCTION("""COMPUTED_VALUE"""),"P3611")</f>
        <v>P3611</v>
      </c>
      <c r="G6682" s="1">
        <f>IFERROR(__xludf.DUMMYFUNCTION("""COMPUTED_VALUE"""),19.0)</f>
        <v>19</v>
      </c>
    </row>
    <row r="6683">
      <c r="A6683" s="1" t="str">
        <f t="shared" si="1"/>
        <v>EN P3263 307</v>
      </c>
      <c r="C6683" s="1" t="str">
        <f t="shared" si="2"/>
        <v>PT P3263</v>
      </c>
      <c r="E6683" s="1" t="str">
        <f>IFERROR(__xludf.DUMMYFUNCTION("SPLIT(A:A,"" "",TRUE,TRUE)"),"EN")</f>
        <v>EN</v>
      </c>
      <c r="F6683" s="1" t="str">
        <f>IFERROR(__xludf.DUMMYFUNCTION("""COMPUTED_VALUE"""),"P3263")</f>
        <v>P3263</v>
      </c>
      <c r="G6683" s="1">
        <f>IFERROR(__xludf.DUMMYFUNCTION("""COMPUTED_VALUE"""),307.0)</f>
        <v>307</v>
      </c>
    </row>
    <row r="6684">
      <c r="A6684" s="1" t="str">
        <f t="shared" si="1"/>
        <v>EN P4458 291</v>
      </c>
      <c r="C6684" s="1" t="str">
        <f t="shared" si="2"/>
        <v>PT P4458</v>
      </c>
      <c r="E6684" s="1" t="str">
        <f>IFERROR(__xludf.DUMMYFUNCTION("SPLIT(A:A,"" "",TRUE,TRUE)"),"EN")</f>
        <v>EN</v>
      </c>
      <c r="F6684" s="1" t="str">
        <f>IFERROR(__xludf.DUMMYFUNCTION("""COMPUTED_VALUE"""),"P4458")</f>
        <v>P4458</v>
      </c>
      <c r="G6684" s="1">
        <f>IFERROR(__xludf.DUMMYFUNCTION("""COMPUTED_VALUE"""),291.0)</f>
        <v>291</v>
      </c>
    </row>
    <row r="6685">
      <c r="A6685" s="1" t="str">
        <f t="shared" si="1"/>
        <v>EN P4045 377</v>
      </c>
      <c r="C6685" s="1" t="str">
        <f t="shared" si="2"/>
        <v>PT P4045</v>
      </c>
      <c r="E6685" s="1" t="str">
        <f>IFERROR(__xludf.DUMMYFUNCTION("SPLIT(A:A,"" "",TRUE,TRUE)"),"EN")</f>
        <v>EN</v>
      </c>
      <c r="F6685" s="1" t="str">
        <f>IFERROR(__xludf.DUMMYFUNCTION("""COMPUTED_VALUE"""),"P4045")</f>
        <v>P4045</v>
      </c>
      <c r="G6685" s="1">
        <f>IFERROR(__xludf.DUMMYFUNCTION("""COMPUTED_VALUE"""),377.0)</f>
        <v>377</v>
      </c>
    </row>
    <row r="6686">
      <c r="A6686" s="1" t="str">
        <f t="shared" si="1"/>
        <v>EN P1261 43</v>
      </c>
      <c r="C6686" s="1" t="str">
        <f t="shared" si="2"/>
        <v>PT P1261</v>
      </c>
      <c r="E6686" s="1" t="str">
        <f>IFERROR(__xludf.DUMMYFUNCTION("SPLIT(A:A,"" "",TRUE,TRUE)"),"EN")</f>
        <v>EN</v>
      </c>
      <c r="F6686" s="1" t="str">
        <f>IFERROR(__xludf.DUMMYFUNCTION("""COMPUTED_VALUE"""),"P1261")</f>
        <v>P1261</v>
      </c>
      <c r="G6686" s="1">
        <f>IFERROR(__xludf.DUMMYFUNCTION("""COMPUTED_VALUE"""),43.0)</f>
        <v>43</v>
      </c>
    </row>
    <row r="6687">
      <c r="A6687" s="1" t="str">
        <f t="shared" si="1"/>
        <v>EN P4865 348</v>
      </c>
      <c r="C6687" s="1" t="str">
        <f t="shared" si="2"/>
        <v>PT P4865</v>
      </c>
      <c r="E6687" s="1" t="str">
        <f>IFERROR(__xludf.DUMMYFUNCTION("SPLIT(A:A,"" "",TRUE,TRUE)"),"EN")</f>
        <v>EN</v>
      </c>
      <c r="F6687" s="1" t="str">
        <f>IFERROR(__xludf.DUMMYFUNCTION("""COMPUTED_VALUE"""),"P4865")</f>
        <v>P4865</v>
      </c>
      <c r="G6687" s="1">
        <f>IFERROR(__xludf.DUMMYFUNCTION("""COMPUTED_VALUE"""),348.0)</f>
        <v>348</v>
      </c>
    </row>
    <row r="6688">
      <c r="A6688" s="1" t="str">
        <f t="shared" si="1"/>
        <v>EN P2428 250</v>
      </c>
      <c r="C6688" s="1" t="str">
        <f t="shared" si="2"/>
        <v>PT P2428</v>
      </c>
      <c r="E6688" s="1" t="str">
        <f>IFERROR(__xludf.DUMMYFUNCTION("SPLIT(A:A,"" "",TRUE,TRUE)"),"EN")</f>
        <v>EN</v>
      </c>
      <c r="F6688" s="1" t="str">
        <f>IFERROR(__xludf.DUMMYFUNCTION("""COMPUTED_VALUE"""),"P2428")</f>
        <v>P2428</v>
      </c>
      <c r="G6688" s="1">
        <f>IFERROR(__xludf.DUMMYFUNCTION("""COMPUTED_VALUE"""),250.0)</f>
        <v>250</v>
      </c>
    </row>
    <row r="6689">
      <c r="A6689" s="1" t="str">
        <f t="shared" si="1"/>
        <v>EN P172 48</v>
      </c>
      <c r="C6689" s="1" t="str">
        <f t="shared" si="2"/>
        <v>PT P172</v>
      </c>
      <c r="E6689" s="1" t="str">
        <f>IFERROR(__xludf.DUMMYFUNCTION("SPLIT(A:A,"" "",TRUE,TRUE)"),"EN")</f>
        <v>EN</v>
      </c>
      <c r="F6689" s="1" t="str">
        <f>IFERROR(__xludf.DUMMYFUNCTION("""COMPUTED_VALUE"""),"P172")</f>
        <v>P172</v>
      </c>
      <c r="G6689" s="1">
        <f>IFERROR(__xludf.DUMMYFUNCTION("""COMPUTED_VALUE"""),48.0)</f>
        <v>48</v>
      </c>
    </row>
    <row r="6690">
      <c r="A6690" s="1" t="str">
        <f t="shared" si="1"/>
        <v>EN P4002 229</v>
      </c>
      <c r="C6690" s="1" t="str">
        <f t="shared" si="2"/>
        <v>PT P4002</v>
      </c>
      <c r="E6690" s="1" t="str">
        <f>IFERROR(__xludf.DUMMYFUNCTION("SPLIT(A:A,"" "",TRUE,TRUE)"),"EN")</f>
        <v>EN</v>
      </c>
      <c r="F6690" s="1" t="str">
        <f>IFERROR(__xludf.DUMMYFUNCTION("""COMPUTED_VALUE"""),"P4002")</f>
        <v>P4002</v>
      </c>
      <c r="G6690" s="1">
        <f>IFERROR(__xludf.DUMMYFUNCTION("""COMPUTED_VALUE"""),229.0)</f>
        <v>229</v>
      </c>
    </row>
    <row r="6691">
      <c r="A6691" s="1" t="str">
        <f t="shared" si="1"/>
        <v>EN P2315 40</v>
      </c>
      <c r="C6691" s="1" t="str">
        <f t="shared" si="2"/>
        <v>PT P2315</v>
      </c>
      <c r="E6691" s="1" t="str">
        <f>IFERROR(__xludf.DUMMYFUNCTION("SPLIT(A:A,"" "",TRUE,TRUE)"),"EN")</f>
        <v>EN</v>
      </c>
      <c r="F6691" s="1" t="str">
        <f>IFERROR(__xludf.DUMMYFUNCTION("""COMPUTED_VALUE"""),"P2315")</f>
        <v>P2315</v>
      </c>
      <c r="G6691" s="1">
        <f>IFERROR(__xludf.DUMMYFUNCTION("""COMPUTED_VALUE"""),40.0)</f>
        <v>40</v>
      </c>
    </row>
    <row r="6692">
      <c r="A6692" s="1" t="str">
        <f t="shared" si="1"/>
        <v>EN P4606 300</v>
      </c>
      <c r="C6692" s="1" t="str">
        <f t="shared" si="2"/>
        <v>PT P4606</v>
      </c>
      <c r="E6692" s="1" t="str">
        <f>IFERROR(__xludf.DUMMYFUNCTION("SPLIT(A:A,"" "",TRUE,TRUE)"),"EN")</f>
        <v>EN</v>
      </c>
      <c r="F6692" s="1" t="str">
        <f>IFERROR(__xludf.DUMMYFUNCTION("""COMPUTED_VALUE"""),"P4606")</f>
        <v>P4606</v>
      </c>
      <c r="G6692" s="1">
        <f>IFERROR(__xludf.DUMMYFUNCTION("""COMPUTED_VALUE"""),300.0)</f>
        <v>300</v>
      </c>
    </row>
    <row r="6693">
      <c r="A6693" s="1" t="str">
        <f t="shared" si="1"/>
        <v>EN P2833 267</v>
      </c>
      <c r="C6693" s="1" t="str">
        <f t="shared" si="2"/>
        <v>PT P2833</v>
      </c>
      <c r="E6693" s="1" t="str">
        <f>IFERROR(__xludf.DUMMYFUNCTION("SPLIT(A:A,"" "",TRUE,TRUE)"),"EN")</f>
        <v>EN</v>
      </c>
      <c r="F6693" s="1" t="str">
        <f>IFERROR(__xludf.DUMMYFUNCTION("""COMPUTED_VALUE"""),"P2833")</f>
        <v>P2833</v>
      </c>
      <c r="G6693" s="1">
        <f>IFERROR(__xludf.DUMMYFUNCTION("""COMPUTED_VALUE"""),267.0)</f>
        <v>267</v>
      </c>
    </row>
    <row r="6694">
      <c r="A6694" s="1" t="str">
        <f t="shared" si="1"/>
        <v>EN P1473 379</v>
      </c>
      <c r="C6694" s="1" t="str">
        <f t="shared" si="2"/>
        <v>PT P1473</v>
      </c>
      <c r="E6694" s="1" t="str">
        <f>IFERROR(__xludf.DUMMYFUNCTION("SPLIT(A:A,"" "",TRUE,TRUE)"),"EN")</f>
        <v>EN</v>
      </c>
      <c r="F6694" s="1" t="str">
        <f>IFERROR(__xludf.DUMMYFUNCTION("""COMPUTED_VALUE"""),"P1473")</f>
        <v>P1473</v>
      </c>
      <c r="G6694" s="1">
        <f>IFERROR(__xludf.DUMMYFUNCTION("""COMPUTED_VALUE"""),379.0)</f>
        <v>379</v>
      </c>
    </row>
    <row r="6695">
      <c r="A6695" s="1" t="str">
        <f t="shared" si="1"/>
        <v>EN P4983 29</v>
      </c>
      <c r="C6695" s="1" t="str">
        <f t="shared" si="2"/>
        <v>PT P4983</v>
      </c>
      <c r="E6695" s="1" t="str">
        <f>IFERROR(__xludf.DUMMYFUNCTION("SPLIT(A:A,"" "",TRUE,TRUE)"),"EN")</f>
        <v>EN</v>
      </c>
      <c r="F6695" s="1" t="str">
        <f>IFERROR(__xludf.DUMMYFUNCTION("""COMPUTED_VALUE"""),"P4983")</f>
        <v>P4983</v>
      </c>
      <c r="G6695" s="1">
        <f>IFERROR(__xludf.DUMMYFUNCTION("""COMPUTED_VALUE"""),29.0)</f>
        <v>29</v>
      </c>
    </row>
    <row r="6696">
      <c r="A6696" s="1" t="str">
        <f t="shared" si="1"/>
        <v>EN P3013 372</v>
      </c>
      <c r="C6696" s="1" t="str">
        <f t="shared" si="2"/>
        <v>PT P3013</v>
      </c>
      <c r="E6696" s="1" t="str">
        <f>IFERROR(__xludf.DUMMYFUNCTION("SPLIT(A:A,"" "",TRUE,TRUE)"),"EN")</f>
        <v>EN</v>
      </c>
      <c r="F6696" s="1" t="str">
        <f>IFERROR(__xludf.DUMMYFUNCTION("""COMPUTED_VALUE"""),"P3013")</f>
        <v>P3013</v>
      </c>
      <c r="G6696" s="1">
        <f>IFERROR(__xludf.DUMMYFUNCTION("""COMPUTED_VALUE"""),372.0)</f>
        <v>372</v>
      </c>
    </row>
    <row r="6697">
      <c r="A6697" s="1" t="str">
        <f t="shared" si="1"/>
        <v>EN P3819 360</v>
      </c>
      <c r="C6697" s="1" t="str">
        <f t="shared" si="2"/>
        <v>PT P3819</v>
      </c>
      <c r="E6697" s="1" t="str">
        <f>IFERROR(__xludf.DUMMYFUNCTION("SPLIT(A:A,"" "",TRUE,TRUE)"),"EN")</f>
        <v>EN</v>
      </c>
      <c r="F6697" s="1" t="str">
        <f>IFERROR(__xludf.DUMMYFUNCTION("""COMPUTED_VALUE"""),"P3819")</f>
        <v>P3819</v>
      </c>
      <c r="G6697" s="1">
        <f>IFERROR(__xludf.DUMMYFUNCTION("""COMPUTED_VALUE"""),360.0)</f>
        <v>360</v>
      </c>
    </row>
    <row r="6698">
      <c r="A6698" s="1" t="str">
        <f t="shared" si="1"/>
        <v>EN P578 159</v>
      </c>
      <c r="C6698" s="1" t="str">
        <f t="shared" si="2"/>
        <v>PT P578</v>
      </c>
      <c r="E6698" s="1" t="str">
        <f>IFERROR(__xludf.DUMMYFUNCTION("SPLIT(A:A,"" "",TRUE,TRUE)"),"EN")</f>
        <v>EN</v>
      </c>
      <c r="F6698" s="1" t="str">
        <f>IFERROR(__xludf.DUMMYFUNCTION("""COMPUTED_VALUE"""),"P578")</f>
        <v>P578</v>
      </c>
      <c r="G6698" s="1">
        <f>IFERROR(__xludf.DUMMYFUNCTION("""COMPUTED_VALUE"""),159.0)</f>
        <v>159</v>
      </c>
    </row>
    <row r="6699">
      <c r="A6699" s="1" t="str">
        <f t="shared" si="1"/>
        <v>EN P4974 44</v>
      </c>
      <c r="C6699" s="1" t="str">
        <f t="shared" si="2"/>
        <v>PT P4974</v>
      </c>
      <c r="E6699" s="1" t="str">
        <f>IFERROR(__xludf.DUMMYFUNCTION("SPLIT(A:A,"" "",TRUE,TRUE)"),"EN")</f>
        <v>EN</v>
      </c>
      <c r="F6699" s="1" t="str">
        <f>IFERROR(__xludf.DUMMYFUNCTION("""COMPUTED_VALUE"""),"P4974")</f>
        <v>P4974</v>
      </c>
      <c r="G6699" s="1">
        <f>IFERROR(__xludf.DUMMYFUNCTION("""COMPUTED_VALUE"""),44.0)</f>
        <v>44</v>
      </c>
    </row>
    <row r="6700">
      <c r="A6700" s="1" t="str">
        <f t="shared" si="1"/>
        <v>EN P5942 247</v>
      </c>
      <c r="C6700" s="1" t="str">
        <f t="shared" si="2"/>
        <v>PT P5942</v>
      </c>
      <c r="E6700" s="1" t="str">
        <f>IFERROR(__xludf.DUMMYFUNCTION("SPLIT(A:A,"" "",TRUE,TRUE)"),"EN")</f>
        <v>EN</v>
      </c>
      <c r="F6700" s="1" t="str">
        <f>IFERROR(__xludf.DUMMYFUNCTION("""COMPUTED_VALUE"""),"P5942")</f>
        <v>P5942</v>
      </c>
      <c r="G6700" s="1">
        <f>IFERROR(__xludf.DUMMYFUNCTION("""COMPUTED_VALUE"""),247.0)</f>
        <v>247</v>
      </c>
    </row>
    <row r="6701">
      <c r="A6701" s="1" t="str">
        <f t="shared" si="1"/>
        <v>EN P5733 265</v>
      </c>
      <c r="C6701" s="1" t="str">
        <f t="shared" si="2"/>
        <v>PT P5733</v>
      </c>
      <c r="E6701" s="1" t="str">
        <f>IFERROR(__xludf.DUMMYFUNCTION("SPLIT(A:A,"" "",TRUE,TRUE)"),"EN")</f>
        <v>EN</v>
      </c>
      <c r="F6701" s="1" t="str">
        <f>IFERROR(__xludf.DUMMYFUNCTION("""COMPUTED_VALUE"""),"P5733")</f>
        <v>P5733</v>
      </c>
      <c r="G6701" s="1">
        <f>IFERROR(__xludf.DUMMYFUNCTION("""COMPUTED_VALUE"""),265.0)</f>
        <v>265</v>
      </c>
    </row>
    <row r="6702">
      <c r="A6702" s="1" t="str">
        <f t="shared" si="1"/>
        <v>EN P3610 106</v>
      </c>
      <c r="C6702" s="1" t="str">
        <f t="shared" si="2"/>
        <v>PT P3610</v>
      </c>
      <c r="E6702" s="1" t="str">
        <f>IFERROR(__xludf.DUMMYFUNCTION("SPLIT(A:A,"" "",TRUE,TRUE)"),"EN")</f>
        <v>EN</v>
      </c>
      <c r="F6702" s="1" t="str">
        <f>IFERROR(__xludf.DUMMYFUNCTION("""COMPUTED_VALUE"""),"P3610")</f>
        <v>P3610</v>
      </c>
      <c r="G6702" s="1">
        <f>IFERROR(__xludf.DUMMYFUNCTION("""COMPUTED_VALUE"""),106.0)</f>
        <v>106</v>
      </c>
    </row>
    <row r="6703">
      <c r="A6703" s="1" t="str">
        <f t="shared" si="1"/>
        <v>EN P2181 261</v>
      </c>
      <c r="C6703" s="1" t="str">
        <f t="shared" si="2"/>
        <v>PT P2181</v>
      </c>
      <c r="E6703" s="1" t="str">
        <f>IFERROR(__xludf.DUMMYFUNCTION("SPLIT(A:A,"" "",TRUE,TRUE)"),"EN")</f>
        <v>EN</v>
      </c>
      <c r="F6703" s="1" t="str">
        <f>IFERROR(__xludf.DUMMYFUNCTION("""COMPUTED_VALUE"""),"P2181")</f>
        <v>P2181</v>
      </c>
      <c r="G6703" s="1">
        <f>IFERROR(__xludf.DUMMYFUNCTION("""COMPUTED_VALUE"""),261.0)</f>
        <v>261</v>
      </c>
    </row>
    <row r="6704">
      <c r="A6704" s="1" t="str">
        <f t="shared" si="1"/>
        <v>EN P2296 138</v>
      </c>
      <c r="C6704" s="1" t="str">
        <f t="shared" si="2"/>
        <v>PT P2296</v>
      </c>
      <c r="E6704" s="1" t="str">
        <f>IFERROR(__xludf.DUMMYFUNCTION("SPLIT(A:A,"" "",TRUE,TRUE)"),"EN")</f>
        <v>EN</v>
      </c>
      <c r="F6704" s="1" t="str">
        <f>IFERROR(__xludf.DUMMYFUNCTION("""COMPUTED_VALUE"""),"P2296")</f>
        <v>P2296</v>
      </c>
      <c r="G6704" s="1">
        <f>IFERROR(__xludf.DUMMYFUNCTION("""COMPUTED_VALUE"""),138.0)</f>
        <v>138</v>
      </c>
    </row>
    <row r="6705">
      <c r="A6705" s="1" t="str">
        <f t="shared" si="1"/>
        <v>EN P23 168</v>
      </c>
      <c r="C6705" s="1" t="str">
        <f t="shared" si="2"/>
        <v>PT P23</v>
      </c>
      <c r="E6705" s="1" t="str">
        <f>IFERROR(__xludf.DUMMYFUNCTION("SPLIT(A:A,"" "",TRUE,TRUE)"),"EN")</f>
        <v>EN</v>
      </c>
      <c r="F6705" s="1" t="str">
        <f>IFERROR(__xludf.DUMMYFUNCTION("""COMPUTED_VALUE"""),"P23")</f>
        <v>P23</v>
      </c>
      <c r="G6705" s="1">
        <f>IFERROR(__xludf.DUMMYFUNCTION("""COMPUTED_VALUE"""),168.0)</f>
        <v>168</v>
      </c>
    </row>
    <row r="6706">
      <c r="A6706" s="1" t="str">
        <f t="shared" si="1"/>
        <v>EN P1882 363</v>
      </c>
      <c r="C6706" s="1" t="str">
        <f t="shared" si="2"/>
        <v>PT P1882</v>
      </c>
      <c r="E6706" s="1" t="str">
        <f>IFERROR(__xludf.DUMMYFUNCTION("SPLIT(A:A,"" "",TRUE,TRUE)"),"EN")</f>
        <v>EN</v>
      </c>
      <c r="F6706" s="1" t="str">
        <f>IFERROR(__xludf.DUMMYFUNCTION("""COMPUTED_VALUE"""),"P1882")</f>
        <v>P1882</v>
      </c>
      <c r="G6706" s="1">
        <f>IFERROR(__xludf.DUMMYFUNCTION("""COMPUTED_VALUE"""),363.0)</f>
        <v>363</v>
      </c>
    </row>
    <row r="6707">
      <c r="A6707" s="1" t="str">
        <f t="shared" si="1"/>
        <v>EN P237 203</v>
      </c>
      <c r="C6707" s="1" t="str">
        <f t="shared" si="2"/>
        <v>PT P237</v>
      </c>
      <c r="E6707" s="1" t="str">
        <f>IFERROR(__xludf.DUMMYFUNCTION("SPLIT(A:A,"" "",TRUE,TRUE)"),"EN")</f>
        <v>EN</v>
      </c>
      <c r="F6707" s="1" t="str">
        <f>IFERROR(__xludf.DUMMYFUNCTION("""COMPUTED_VALUE"""),"P237")</f>
        <v>P237</v>
      </c>
      <c r="G6707" s="1">
        <f>IFERROR(__xludf.DUMMYFUNCTION("""COMPUTED_VALUE"""),203.0)</f>
        <v>203</v>
      </c>
    </row>
    <row r="6708">
      <c r="A6708" s="1" t="str">
        <f t="shared" si="1"/>
        <v>EN P777 284</v>
      </c>
      <c r="C6708" s="1" t="str">
        <f t="shared" si="2"/>
        <v>PT P777</v>
      </c>
      <c r="E6708" s="1" t="str">
        <f>IFERROR(__xludf.DUMMYFUNCTION("SPLIT(A:A,"" "",TRUE,TRUE)"),"EN")</f>
        <v>EN</v>
      </c>
      <c r="F6708" s="1" t="str">
        <f>IFERROR(__xludf.DUMMYFUNCTION("""COMPUTED_VALUE"""),"P777")</f>
        <v>P777</v>
      </c>
      <c r="G6708" s="1">
        <f>IFERROR(__xludf.DUMMYFUNCTION("""COMPUTED_VALUE"""),284.0)</f>
        <v>284</v>
      </c>
    </row>
    <row r="6709">
      <c r="A6709" s="1" t="str">
        <f t="shared" si="1"/>
        <v>EN P3946 386</v>
      </c>
      <c r="C6709" s="1" t="str">
        <f t="shared" si="2"/>
        <v>PT P3946</v>
      </c>
      <c r="E6709" s="1" t="str">
        <f>IFERROR(__xludf.DUMMYFUNCTION("SPLIT(A:A,"" "",TRUE,TRUE)"),"EN")</f>
        <v>EN</v>
      </c>
      <c r="F6709" s="1" t="str">
        <f>IFERROR(__xludf.DUMMYFUNCTION("""COMPUTED_VALUE"""),"P3946")</f>
        <v>P3946</v>
      </c>
      <c r="G6709" s="1">
        <f>IFERROR(__xludf.DUMMYFUNCTION("""COMPUTED_VALUE"""),386.0)</f>
        <v>386</v>
      </c>
    </row>
    <row r="6710">
      <c r="A6710" s="1" t="str">
        <f t="shared" si="1"/>
        <v>EN P1935 342</v>
      </c>
      <c r="C6710" s="1" t="str">
        <f t="shared" si="2"/>
        <v>PT P1935</v>
      </c>
      <c r="E6710" s="1" t="str">
        <f>IFERROR(__xludf.DUMMYFUNCTION("SPLIT(A:A,"" "",TRUE,TRUE)"),"EN")</f>
        <v>EN</v>
      </c>
      <c r="F6710" s="1" t="str">
        <f>IFERROR(__xludf.DUMMYFUNCTION("""COMPUTED_VALUE"""),"P1935")</f>
        <v>P1935</v>
      </c>
      <c r="G6710" s="1">
        <f>IFERROR(__xludf.DUMMYFUNCTION("""COMPUTED_VALUE"""),342.0)</f>
        <v>342</v>
      </c>
    </row>
    <row r="6711">
      <c r="A6711" s="1" t="str">
        <f t="shared" si="1"/>
        <v>EN P5785 13</v>
      </c>
      <c r="C6711" s="1" t="str">
        <f t="shared" si="2"/>
        <v>PT P5785</v>
      </c>
      <c r="E6711" s="1" t="str">
        <f>IFERROR(__xludf.DUMMYFUNCTION("SPLIT(A:A,"" "",TRUE,TRUE)"),"EN")</f>
        <v>EN</v>
      </c>
      <c r="F6711" s="1" t="str">
        <f>IFERROR(__xludf.DUMMYFUNCTION("""COMPUTED_VALUE"""),"P5785")</f>
        <v>P5785</v>
      </c>
      <c r="G6711" s="1">
        <f>IFERROR(__xludf.DUMMYFUNCTION("""COMPUTED_VALUE"""),13.0)</f>
        <v>13</v>
      </c>
    </row>
    <row r="6712">
      <c r="A6712" s="1" t="str">
        <f t="shared" si="1"/>
        <v>EN P5768 391</v>
      </c>
      <c r="C6712" s="1" t="str">
        <f t="shared" si="2"/>
        <v>PT P5768</v>
      </c>
      <c r="E6712" s="1" t="str">
        <f>IFERROR(__xludf.DUMMYFUNCTION("SPLIT(A:A,"" "",TRUE,TRUE)"),"EN")</f>
        <v>EN</v>
      </c>
      <c r="F6712" s="1" t="str">
        <f>IFERROR(__xludf.DUMMYFUNCTION("""COMPUTED_VALUE"""),"P5768")</f>
        <v>P5768</v>
      </c>
      <c r="G6712" s="1">
        <f>IFERROR(__xludf.DUMMYFUNCTION("""COMPUTED_VALUE"""),391.0)</f>
        <v>391</v>
      </c>
    </row>
    <row r="6713">
      <c r="A6713" s="1" t="str">
        <f t="shared" si="1"/>
        <v>EN P3658 336</v>
      </c>
      <c r="C6713" s="1" t="str">
        <f t="shared" si="2"/>
        <v>PT P3658</v>
      </c>
      <c r="E6713" s="1" t="str">
        <f>IFERROR(__xludf.DUMMYFUNCTION("SPLIT(A:A,"" "",TRUE,TRUE)"),"EN")</f>
        <v>EN</v>
      </c>
      <c r="F6713" s="1" t="str">
        <f>IFERROR(__xludf.DUMMYFUNCTION("""COMPUTED_VALUE"""),"P3658")</f>
        <v>P3658</v>
      </c>
      <c r="G6713" s="1">
        <f>IFERROR(__xludf.DUMMYFUNCTION("""COMPUTED_VALUE"""),336.0)</f>
        <v>336</v>
      </c>
    </row>
    <row r="6714">
      <c r="A6714" s="1" t="str">
        <f t="shared" si="1"/>
        <v>EN P923 176</v>
      </c>
      <c r="C6714" s="1" t="str">
        <f t="shared" si="2"/>
        <v>PT P923</v>
      </c>
      <c r="E6714" s="1" t="str">
        <f>IFERROR(__xludf.DUMMYFUNCTION("SPLIT(A:A,"" "",TRUE,TRUE)"),"EN")</f>
        <v>EN</v>
      </c>
      <c r="F6714" s="1" t="str">
        <f>IFERROR(__xludf.DUMMYFUNCTION("""COMPUTED_VALUE"""),"P923")</f>
        <v>P923</v>
      </c>
      <c r="G6714" s="1">
        <f>IFERROR(__xludf.DUMMYFUNCTION("""COMPUTED_VALUE"""),176.0)</f>
        <v>176</v>
      </c>
    </row>
    <row r="6715">
      <c r="A6715" s="1" t="str">
        <f t="shared" si="1"/>
        <v>EN P5067 164</v>
      </c>
      <c r="C6715" s="1" t="str">
        <f t="shared" si="2"/>
        <v>PT P5067</v>
      </c>
      <c r="E6715" s="1" t="str">
        <f>IFERROR(__xludf.DUMMYFUNCTION("SPLIT(A:A,"" "",TRUE,TRUE)"),"EN")</f>
        <v>EN</v>
      </c>
      <c r="F6715" s="1" t="str">
        <f>IFERROR(__xludf.DUMMYFUNCTION("""COMPUTED_VALUE"""),"P5067")</f>
        <v>P5067</v>
      </c>
      <c r="G6715" s="1">
        <f>IFERROR(__xludf.DUMMYFUNCTION("""COMPUTED_VALUE"""),164.0)</f>
        <v>164</v>
      </c>
    </row>
    <row r="6716">
      <c r="A6716" s="1" t="str">
        <f t="shared" si="1"/>
        <v>EN P3233 247</v>
      </c>
      <c r="C6716" s="1" t="str">
        <f t="shared" si="2"/>
        <v>PT P3233</v>
      </c>
      <c r="E6716" s="1" t="str">
        <f>IFERROR(__xludf.DUMMYFUNCTION("SPLIT(A:A,"" "",TRUE,TRUE)"),"EN")</f>
        <v>EN</v>
      </c>
      <c r="F6716" s="1" t="str">
        <f>IFERROR(__xludf.DUMMYFUNCTION("""COMPUTED_VALUE"""),"P3233")</f>
        <v>P3233</v>
      </c>
      <c r="G6716" s="1">
        <f>IFERROR(__xludf.DUMMYFUNCTION("""COMPUTED_VALUE"""),247.0)</f>
        <v>247</v>
      </c>
    </row>
    <row r="6717">
      <c r="A6717" s="1" t="str">
        <f t="shared" si="1"/>
        <v>EN P152 349</v>
      </c>
      <c r="C6717" s="1" t="str">
        <f t="shared" si="2"/>
        <v>PT P152</v>
      </c>
      <c r="E6717" s="1" t="str">
        <f>IFERROR(__xludf.DUMMYFUNCTION("SPLIT(A:A,"" "",TRUE,TRUE)"),"EN")</f>
        <v>EN</v>
      </c>
      <c r="F6717" s="1" t="str">
        <f>IFERROR(__xludf.DUMMYFUNCTION("""COMPUTED_VALUE"""),"P152")</f>
        <v>P152</v>
      </c>
      <c r="G6717" s="1">
        <f>IFERROR(__xludf.DUMMYFUNCTION("""COMPUTED_VALUE"""),349.0)</f>
        <v>349</v>
      </c>
    </row>
    <row r="6718">
      <c r="A6718" s="1" t="str">
        <f t="shared" si="1"/>
        <v>EN P3247 144</v>
      </c>
      <c r="C6718" s="1" t="str">
        <f t="shared" si="2"/>
        <v>PT P3247</v>
      </c>
      <c r="E6718" s="1" t="str">
        <f>IFERROR(__xludf.DUMMYFUNCTION("SPLIT(A:A,"" "",TRUE,TRUE)"),"EN")</f>
        <v>EN</v>
      </c>
      <c r="F6718" s="1" t="str">
        <f>IFERROR(__xludf.DUMMYFUNCTION("""COMPUTED_VALUE"""),"P3247")</f>
        <v>P3247</v>
      </c>
      <c r="G6718" s="1">
        <f>IFERROR(__xludf.DUMMYFUNCTION("""COMPUTED_VALUE"""),144.0)</f>
        <v>144</v>
      </c>
    </row>
    <row r="6719">
      <c r="A6719" s="1" t="str">
        <f t="shared" si="1"/>
        <v>EN P1266 233</v>
      </c>
      <c r="C6719" s="1" t="str">
        <f t="shared" si="2"/>
        <v>PT P1266</v>
      </c>
      <c r="E6719" s="1" t="str">
        <f>IFERROR(__xludf.DUMMYFUNCTION("SPLIT(A:A,"" "",TRUE,TRUE)"),"EN")</f>
        <v>EN</v>
      </c>
      <c r="F6719" s="1" t="str">
        <f>IFERROR(__xludf.DUMMYFUNCTION("""COMPUTED_VALUE"""),"P1266")</f>
        <v>P1266</v>
      </c>
      <c r="G6719" s="1">
        <f>IFERROR(__xludf.DUMMYFUNCTION("""COMPUTED_VALUE"""),233.0)</f>
        <v>233</v>
      </c>
    </row>
    <row r="6720">
      <c r="A6720" s="1" t="str">
        <f t="shared" si="1"/>
        <v>EN P1489 123</v>
      </c>
      <c r="C6720" s="1" t="str">
        <f t="shared" si="2"/>
        <v>PT P1489</v>
      </c>
      <c r="E6720" s="1" t="str">
        <f>IFERROR(__xludf.DUMMYFUNCTION("SPLIT(A:A,"" "",TRUE,TRUE)"),"EN")</f>
        <v>EN</v>
      </c>
      <c r="F6720" s="1" t="str">
        <f>IFERROR(__xludf.DUMMYFUNCTION("""COMPUTED_VALUE"""),"P1489")</f>
        <v>P1489</v>
      </c>
      <c r="G6720" s="1">
        <f>IFERROR(__xludf.DUMMYFUNCTION("""COMPUTED_VALUE"""),123.0)</f>
        <v>123</v>
      </c>
    </row>
    <row r="6721">
      <c r="A6721" s="1" t="str">
        <f t="shared" si="1"/>
        <v>EN P2246 176</v>
      </c>
      <c r="C6721" s="1" t="str">
        <f t="shared" si="2"/>
        <v>PT P2246</v>
      </c>
      <c r="E6721" s="1" t="str">
        <f>IFERROR(__xludf.DUMMYFUNCTION("SPLIT(A:A,"" "",TRUE,TRUE)"),"EN")</f>
        <v>EN</v>
      </c>
      <c r="F6721" s="1" t="str">
        <f>IFERROR(__xludf.DUMMYFUNCTION("""COMPUTED_VALUE"""),"P2246")</f>
        <v>P2246</v>
      </c>
      <c r="G6721" s="1">
        <f>IFERROR(__xludf.DUMMYFUNCTION("""COMPUTED_VALUE"""),176.0)</f>
        <v>176</v>
      </c>
    </row>
    <row r="6722">
      <c r="A6722" s="1" t="str">
        <f t="shared" si="1"/>
        <v>EN P4038 345</v>
      </c>
      <c r="C6722" s="1" t="str">
        <f t="shared" si="2"/>
        <v>PT P4038</v>
      </c>
      <c r="E6722" s="1" t="str">
        <f>IFERROR(__xludf.DUMMYFUNCTION("SPLIT(A:A,"" "",TRUE,TRUE)"),"EN")</f>
        <v>EN</v>
      </c>
      <c r="F6722" s="1" t="str">
        <f>IFERROR(__xludf.DUMMYFUNCTION("""COMPUTED_VALUE"""),"P4038")</f>
        <v>P4038</v>
      </c>
      <c r="G6722" s="1">
        <f>IFERROR(__xludf.DUMMYFUNCTION("""COMPUTED_VALUE"""),345.0)</f>
        <v>345</v>
      </c>
    </row>
    <row r="6723">
      <c r="A6723" s="1" t="str">
        <f t="shared" si="1"/>
        <v>EN P5573 234</v>
      </c>
      <c r="C6723" s="1" t="str">
        <f t="shared" si="2"/>
        <v>PT P5573</v>
      </c>
      <c r="E6723" s="1" t="str">
        <f>IFERROR(__xludf.DUMMYFUNCTION("SPLIT(A:A,"" "",TRUE,TRUE)"),"EN")</f>
        <v>EN</v>
      </c>
      <c r="F6723" s="1" t="str">
        <f>IFERROR(__xludf.DUMMYFUNCTION("""COMPUTED_VALUE"""),"P5573")</f>
        <v>P5573</v>
      </c>
      <c r="G6723" s="1">
        <f>IFERROR(__xludf.DUMMYFUNCTION("""COMPUTED_VALUE"""),234.0)</f>
        <v>234</v>
      </c>
    </row>
    <row r="6724">
      <c r="A6724" s="1" t="str">
        <f t="shared" si="1"/>
        <v>EN P5166 113</v>
      </c>
      <c r="C6724" s="1" t="str">
        <f t="shared" si="2"/>
        <v>PT P5166</v>
      </c>
      <c r="E6724" s="1" t="str">
        <f>IFERROR(__xludf.DUMMYFUNCTION("SPLIT(A:A,"" "",TRUE,TRUE)"),"EN")</f>
        <v>EN</v>
      </c>
      <c r="F6724" s="1" t="str">
        <f>IFERROR(__xludf.DUMMYFUNCTION("""COMPUTED_VALUE"""),"P5166")</f>
        <v>P5166</v>
      </c>
      <c r="G6724" s="1">
        <f>IFERROR(__xludf.DUMMYFUNCTION("""COMPUTED_VALUE"""),113.0)</f>
        <v>113</v>
      </c>
    </row>
    <row r="6725">
      <c r="A6725" s="1" t="str">
        <f t="shared" si="1"/>
        <v>EN P4348 144</v>
      </c>
      <c r="C6725" s="1" t="str">
        <f t="shared" si="2"/>
        <v>PT P4348</v>
      </c>
      <c r="E6725" s="1" t="str">
        <f>IFERROR(__xludf.DUMMYFUNCTION("SPLIT(A:A,"" "",TRUE,TRUE)"),"EN")</f>
        <v>EN</v>
      </c>
      <c r="F6725" s="1" t="str">
        <f>IFERROR(__xludf.DUMMYFUNCTION("""COMPUTED_VALUE"""),"P4348")</f>
        <v>P4348</v>
      </c>
      <c r="G6725" s="1">
        <f>IFERROR(__xludf.DUMMYFUNCTION("""COMPUTED_VALUE"""),144.0)</f>
        <v>144</v>
      </c>
    </row>
    <row r="6726">
      <c r="A6726" s="1" t="str">
        <f t="shared" si="1"/>
        <v>EN P4563 198</v>
      </c>
      <c r="C6726" s="1" t="str">
        <f t="shared" si="2"/>
        <v>PT P4563</v>
      </c>
      <c r="E6726" s="1" t="str">
        <f>IFERROR(__xludf.DUMMYFUNCTION("SPLIT(A:A,"" "",TRUE,TRUE)"),"EN")</f>
        <v>EN</v>
      </c>
      <c r="F6726" s="1" t="str">
        <f>IFERROR(__xludf.DUMMYFUNCTION("""COMPUTED_VALUE"""),"P4563")</f>
        <v>P4563</v>
      </c>
      <c r="G6726" s="1">
        <f>IFERROR(__xludf.DUMMYFUNCTION("""COMPUTED_VALUE"""),198.0)</f>
        <v>198</v>
      </c>
    </row>
    <row r="6727">
      <c r="A6727" s="1" t="str">
        <f t="shared" si="1"/>
        <v>EN P2437 107</v>
      </c>
      <c r="C6727" s="1" t="str">
        <f t="shared" si="2"/>
        <v>PT P2437</v>
      </c>
      <c r="E6727" s="1" t="str">
        <f>IFERROR(__xludf.DUMMYFUNCTION("SPLIT(A:A,"" "",TRUE,TRUE)"),"EN")</f>
        <v>EN</v>
      </c>
      <c r="F6727" s="1" t="str">
        <f>IFERROR(__xludf.DUMMYFUNCTION("""COMPUTED_VALUE"""),"P2437")</f>
        <v>P2437</v>
      </c>
      <c r="G6727" s="1">
        <f>IFERROR(__xludf.DUMMYFUNCTION("""COMPUTED_VALUE"""),107.0)</f>
        <v>107</v>
      </c>
    </row>
    <row r="6728">
      <c r="A6728" s="1" t="str">
        <f t="shared" si="1"/>
        <v>EN P210 12</v>
      </c>
      <c r="C6728" s="1" t="str">
        <f t="shared" si="2"/>
        <v>PT P210</v>
      </c>
      <c r="E6728" s="1" t="str">
        <f>IFERROR(__xludf.DUMMYFUNCTION("SPLIT(A:A,"" "",TRUE,TRUE)"),"EN")</f>
        <v>EN</v>
      </c>
      <c r="F6728" s="1" t="str">
        <f>IFERROR(__xludf.DUMMYFUNCTION("""COMPUTED_VALUE"""),"P210")</f>
        <v>P210</v>
      </c>
      <c r="G6728" s="1">
        <f>IFERROR(__xludf.DUMMYFUNCTION("""COMPUTED_VALUE"""),12.0)</f>
        <v>12</v>
      </c>
    </row>
    <row r="6729">
      <c r="A6729" s="1" t="str">
        <f t="shared" si="1"/>
        <v>EN P184 208</v>
      </c>
      <c r="C6729" s="1" t="str">
        <f t="shared" si="2"/>
        <v>PT P184</v>
      </c>
      <c r="E6729" s="1" t="str">
        <f>IFERROR(__xludf.DUMMYFUNCTION("SPLIT(A:A,"" "",TRUE,TRUE)"),"EN")</f>
        <v>EN</v>
      </c>
      <c r="F6729" s="1" t="str">
        <f>IFERROR(__xludf.DUMMYFUNCTION("""COMPUTED_VALUE"""),"P184")</f>
        <v>P184</v>
      </c>
      <c r="G6729" s="1">
        <f>IFERROR(__xludf.DUMMYFUNCTION("""COMPUTED_VALUE"""),208.0)</f>
        <v>208</v>
      </c>
    </row>
    <row r="6730">
      <c r="A6730" s="1" t="str">
        <f t="shared" si="1"/>
        <v>EN P147 235</v>
      </c>
      <c r="C6730" s="1" t="str">
        <f t="shared" si="2"/>
        <v>PT P147</v>
      </c>
      <c r="E6730" s="1" t="str">
        <f>IFERROR(__xludf.DUMMYFUNCTION("SPLIT(A:A,"" "",TRUE,TRUE)"),"EN")</f>
        <v>EN</v>
      </c>
      <c r="F6730" s="1" t="str">
        <f>IFERROR(__xludf.DUMMYFUNCTION("""COMPUTED_VALUE"""),"P147")</f>
        <v>P147</v>
      </c>
      <c r="G6730" s="1">
        <f>IFERROR(__xludf.DUMMYFUNCTION("""COMPUTED_VALUE"""),235.0)</f>
        <v>235</v>
      </c>
    </row>
    <row r="6731">
      <c r="A6731" s="1" t="str">
        <f t="shared" si="1"/>
        <v>EN P964 266</v>
      </c>
      <c r="C6731" s="1" t="str">
        <f t="shared" si="2"/>
        <v>PT P964</v>
      </c>
      <c r="E6731" s="1" t="str">
        <f>IFERROR(__xludf.DUMMYFUNCTION("SPLIT(A:A,"" "",TRUE,TRUE)"),"EN")</f>
        <v>EN</v>
      </c>
      <c r="F6731" s="1" t="str">
        <f>IFERROR(__xludf.DUMMYFUNCTION("""COMPUTED_VALUE"""),"P964")</f>
        <v>P964</v>
      </c>
      <c r="G6731" s="1">
        <f>IFERROR(__xludf.DUMMYFUNCTION("""COMPUTED_VALUE"""),266.0)</f>
        <v>266</v>
      </c>
    </row>
    <row r="6732">
      <c r="A6732" s="1" t="str">
        <f t="shared" si="1"/>
        <v>EN P5246 274</v>
      </c>
      <c r="C6732" s="1" t="str">
        <f t="shared" si="2"/>
        <v>PT P5246</v>
      </c>
      <c r="E6732" s="1" t="str">
        <f>IFERROR(__xludf.DUMMYFUNCTION("SPLIT(A:A,"" "",TRUE,TRUE)"),"EN")</f>
        <v>EN</v>
      </c>
      <c r="F6732" s="1" t="str">
        <f>IFERROR(__xludf.DUMMYFUNCTION("""COMPUTED_VALUE"""),"P5246")</f>
        <v>P5246</v>
      </c>
      <c r="G6732" s="1">
        <f>IFERROR(__xludf.DUMMYFUNCTION("""COMPUTED_VALUE"""),274.0)</f>
        <v>274</v>
      </c>
    </row>
    <row r="6733">
      <c r="A6733" s="1" t="str">
        <f t="shared" si="1"/>
        <v>EN P1224 250</v>
      </c>
      <c r="C6733" s="1" t="str">
        <f t="shared" si="2"/>
        <v>PT P1224</v>
      </c>
      <c r="E6733" s="1" t="str">
        <f>IFERROR(__xludf.DUMMYFUNCTION("SPLIT(A:A,"" "",TRUE,TRUE)"),"EN")</f>
        <v>EN</v>
      </c>
      <c r="F6733" s="1" t="str">
        <f>IFERROR(__xludf.DUMMYFUNCTION("""COMPUTED_VALUE"""),"P1224")</f>
        <v>P1224</v>
      </c>
      <c r="G6733" s="1">
        <f>IFERROR(__xludf.DUMMYFUNCTION("""COMPUTED_VALUE"""),250.0)</f>
        <v>250</v>
      </c>
    </row>
    <row r="6734">
      <c r="A6734" s="1" t="str">
        <f t="shared" si="1"/>
        <v>EN P2698 382</v>
      </c>
      <c r="C6734" s="1" t="str">
        <f t="shared" si="2"/>
        <v>PT P2698</v>
      </c>
      <c r="E6734" s="1" t="str">
        <f>IFERROR(__xludf.DUMMYFUNCTION("SPLIT(A:A,"" "",TRUE,TRUE)"),"EN")</f>
        <v>EN</v>
      </c>
      <c r="F6734" s="1" t="str">
        <f>IFERROR(__xludf.DUMMYFUNCTION("""COMPUTED_VALUE"""),"P2698")</f>
        <v>P2698</v>
      </c>
      <c r="G6734" s="1">
        <f>IFERROR(__xludf.DUMMYFUNCTION("""COMPUTED_VALUE"""),382.0)</f>
        <v>382</v>
      </c>
    </row>
    <row r="6735">
      <c r="A6735" s="1" t="str">
        <f t="shared" si="1"/>
        <v>EN P3916 217</v>
      </c>
      <c r="C6735" s="1" t="str">
        <f t="shared" si="2"/>
        <v>PT P3916</v>
      </c>
      <c r="E6735" s="1" t="str">
        <f>IFERROR(__xludf.DUMMYFUNCTION("SPLIT(A:A,"" "",TRUE,TRUE)"),"EN")</f>
        <v>EN</v>
      </c>
      <c r="F6735" s="1" t="str">
        <f>IFERROR(__xludf.DUMMYFUNCTION("""COMPUTED_VALUE"""),"P3916")</f>
        <v>P3916</v>
      </c>
      <c r="G6735" s="1">
        <f>IFERROR(__xludf.DUMMYFUNCTION("""COMPUTED_VALUE"""),217.0)</f>
        <v>217</v>
      </c>
    </row>
    <row r="6736">
      <c r="A6736" s="1" t="str">
        <f t="shared" si="1"/>
        <v>EN P153 278</v>
      </c>
      <c r="C6736" s="1" t="str">
        <f t="shared" si="2"/>
        <v>PT P153</v>
      </c>
      <c r="E6736" s="1" t="str">
        <f>IFERROR(__xludf.DUMMYFUNCTION("SPLIT(A:A,"" "",TRUE,TRUE)"),"EN")</f>
        <v>EN</v>
      </c>
      <c r="F6736" s="1" t="str">
        <f>IFERROR(__xludf.DUMMYFUNCTION("""COMPUTED_VALUE"""),"P153")</f>
        <v>P153</v>
      </c>
      <c r="G6736" s="1">
        <f>IFERROR(__xludf.DUMMYFUNCTION("""COMPUTED_VALUE"""),278.0)</f>
        <v>278</v>
      </c>
    </row>
    <row r="6737">
      <c r="A6737" s="1" t="str">
        <f t="shared" si="1"/>
        <v>EN P1 278</v>
      </c>
      <c r="C6737" s="1" t="str">
        <f t="shared" si="2"/>
        <v>PT P1</v>
      </c>
      <c r="E6737" s="1" t="str">
        <f>IFERROR(__xludf.DUMMYFUNCTION("SPLIT(A:A,"" "",TRUE,TRUE)"),"EN")</f>
        <v>EN</v>
      </c>
      <c r="F6737" s="1" t="str">
        <f>IFERROR(__xludf.DUMMYFUNCTION("""COMPUTED_VALUE"""),"P1")</f>
        <v>P1</v>
      </c>
      <c r="G6737" s="1">
        <f>IFERROR(__xludf.DUMMYFUNCTION("""COMPUTED_VALUE"""),278.0)</f>
        <v>278</v>
      </c>
    </row>
    <row r="6738">
      <c r="A6738" s="1" t="str">
        <f t="shared" si="1"/>
        <v>EN P5410 186</v>
      </c>
      <c r="C6738" s="1" t="str">
        <f t="shared" si="2"/>
        <v>PT P5410</v>
      </c>
      <c r="E6738" s="1" t="str">
        <f>IFERROR(__xludf.DUMMYFUNCTION("SPLIT(A:A,"" "",TRUE,TRUE)"),"EN")</f>
        <v>EN</v>
      </c>
      <c r="F6738" s="1" t="str">
        <f>IFERROR(__xludf.DUMMYFUNCTION("""COMPUTED_VALUE"""),"P5410")</f>
        <v>P5410</v>
      </c>
      <c r="G6738" s="1">
        <f>IFERROR(__xludf.DUMMYFUNCTION("""COMPUTED_VALUE"""),186.0)</f>
        <v>186</v>
      </c>
    </row>
    <row r="6739">
      <c r="A6739" s="1" t="str">
        <f t="shared" si="1"/>
        <v>EN P3283 329</v>
      </c>
      <c r="C6739" s="1" t="str">
        <f t="shared" si="2"/>
        <v>PT P3283</v>
      </c>
      <c r="E6739" s="1" t="str">
        <f>IFERROR(__xludf.DUMMYFUNCTION("SPLIT(A:A,"" "",TRUE,TRUE)"),"EN")</f>
        <v>EN</v>
      </c>
      <c r="F6739" s="1" t="str">
        <f>IFERROR(__xludf.DUMMYFUNCTION("""COMPUTED_VALUE"""),"P3283")</f>
        <v>P3283</v>
      </c>
      <c r="G6739" s="1">
        <f>IFERROR(__xludf.DUMMYFUNCTION("""COMPUTED_VALUE"""),329.0)</f>
        <v>329</v>
      </c>
    </row>
    <row r="6740">
      <c r="A6740" s="1" t="str">
        <f t="shared" si="1"/>
        <v>EN P178 218</v>
      </c>
      <c r="C6740" s="1" t="str">
        <f t="shared" si="2"/>
        <v>PT P178</v>
      </c>
      <c r="E6740" s="1" t="str">
        <f>IFERROR(__xludf.DUMMYFUNCTION("SPLIT(A:A,"" "",TRUE,TRUE)"),"EN")</f>
        <v>EN</v>
      </c>
      <c r="F6740" s="1" t="str">
        <f>IFERROR(__xludf.DUMMYFUNCTION("""COMPUTED_VALUE"""),"P178")</f>
        <v>P178</v>
      </c>
      <c r="G6740" s="1">
        <f>IFERROR(__xludf.DUMMYFUNCTION("""COMPUTED_VALUE"""),218.0)</f>
        <v>218</v>
      </c>
    </row>
    <row r="6741">
      <c r="A6741" s="1" t="str">
        <f t="shared" si="1"/>
        <v>EN P45 83</v>
      </c>
      <c r="C6741" s="1" t="str">
        <f t="shared" si="2"/>
        <v>PT P45</v>
      </c>
      <c r="E6741" s="1" t="str">
        <f>IFERROR(__xludf.DUMMYFUNCTION("SPLIT(A:A,"" "",TRUE,TRUE)"),"EN")</f>
        <v>EN</v>
      </c>
      <c r="F6741" s="1" t="str">
        <f>IFERROR(__xludf.DUMMYFUNCTION("""COMPUTED_VALUE"""),"P45")</f>
        <v>P45</v>
      </c>
      <c r="G6741" s="1">
        <f>IFERROR(__xludf.DUMMYFUNCTION("""COMPUTED_VALUE"""),83.0)</f>
        <v>83</v>
      </c>
    </row>
    <row r="6742">
      <c r="A6742" s="1" t="str">
        <f t="shared" si="1"/>
        <v>EN P2748 178</v>
      </c>
      <c r="C6742" s="1" t="str">
        <f t="shared" si="2"/>
        <v>PT P2748</v>
      </c>
      <c r="E6742" s="1" t="str">
        <f>IFERROR(__xludf.DUMMYFUNCTION("SPLIT(A:A,"" "",TRUE,TRUE)"),"EN")</f>
        <v>EN</v>
      </c>
      <c r="F6742" s="1" t="str">
        <f>IFERROR(__xludf.DUMMYFUNCTION("""COMPUTED_VALUE"""),"P2748")</f>
        <v>P2748</v>
      </c>
      <c r="G6742" s="1">
        <f>IFERROR(__xludf.DUMMYFUNCTION("""COMPUTED_VALUE"""),178.0)</f>
        <v>178</v>
      </c>
    </row>
    <row r="6743">
      <c r="A6743" s="1" t="str">
        <f t="shared" si="1"/>
        <v>EN P4873 381</v>
      </c>
      <c r="C6743" s="1" t="str">
        <f t="shared" si="2"/>
        <v>PT P4873</v>
      </c>
      <c r="E6743" s="1" t="str">
        <f>IFERROR(__xludf.DUMMYFUNCTION("SPLIT(A:A,"" "",TRUE,TRUE)"),"EN")</f>
        <v>EN</v>
      </c>
      <c r="F6743" s="1" t="str">
        <f>IFERROR(__xludf.DUMMYFUNCTION("""COMPUTED_VALUE"""),"P4873")</f>
        <v>P4873</v>
      </c>
      <c r="G6743" s="1">
        <f>IFERROR(__xludf.DUMMYFUNCTION("""COMPUTED_VALUE"""),381.0)</f>
        <v>381</v>
      </c>
    </row>
    <row r="6744">
      <c r="A6744" s="1" t="str">
        <f t="shared" si="1"/>
        <v>EN P5429 251</v>
      </c>
      <c r="C6744" s="1" t="str">
        <f t="shared" si="2"/>
        <v>PT P5429</v>
      </c>
      <c r="E6744" s="1" t="str">
        <f>IFERROR(__xludf.DUMMYFUNCTION("SPLIT(A:A,"" "",TRUE,TRUE)"),"EN")</f>
        <v>EN</v>
      </c>
      <c r="F6744" s="1" t="str">
        <f>IFERROR(__xludf.DUMMYFUNCTION("""COMPUTED_VALUE"""),"P5429")</f>
        <v>P5429</v>
      </c>
      <c r="G6744" s="1">
        <f>IFERROR(__xludf.DUMMYFUNCTION("""COMPUTED_VALUE"""),251.0)</f>
        <v>251</v>
      </c>
    </row>
    <row r="6745">
      <c r="A6745" s="1" t="str">
        <f t="shared" si="1"/>
        <v>EN P1634 393</v>
      </c>
      <c r="C6745" s="1" t="str">
        <f t="shared" si="2"/>
        <v>PT P1634</v>
      </c>
      <c r="E6745" s="1" t="str">
        <f>IFERROR(__xludf.DUMMYFUNCTION("SPLIT(A:A,"" "",TRUE,TRUE)"),"EN")</f>
        <v>EN</v>
      </c>
      <c r="F6745" s="1" t="str">
        <f>IFERROR(__xludf.DUMMYFUNCTION("""COMPUTED_VALUE"""),"P1634")</f>
        <v>P1634</v>
      </c>
      <c r="G6745" s="1">
        <f>IFERROR(__xludf.DUMMYFUNCTION("""COMPUTED_VALUE"""),393.0)</f>
        <v>393</v>
      </c>
    </row>
    <row r="6746">
      <c r="A6746" s="1" t="str">
        <f t="shared" si="1"/>
        <v>EN P282 42</v>
      </c>
      <c r="C6746" s="1" t="str">
        <f t="shared" si="2"/>
        <v>PT P282</v>
      </c>
      <c r="E6746" s="1" t="str">
        <f>IFERROR(__xludf.DUMMYFUNCTION("SPLIT(A:A,"" "",TRUE,TRUE)"),"EN")</f>
        <v>EN</v>
      </c>
      <c r="F6746" s="1" t="str">
        <f>IFERROR(__xludf.DUMMYFUNCTION("""COMPUTED_VALUE"""),"P282")</f>
        <v>P282</v>
      </c>
      <c r="G6746" s="1">
        <f>IFERROR(__xludf.DUMMYFUNCTION("""COMPUTED_VALUE"""),42.0)</f>
        <v>42</v>
      </c>
    </row>
    <row r="6747">
      <c r="A6747" s="1" t="str">
        <f t="shared" si="1"/>
        <v>EN P1905 169</v>
      </c>
      <c r="C6747" s="1" t="str">
        <f t="shared" si="2"/>
        <v>PT P1905</v>
      </c>
      <c r="E6747" s="1" t="str">
        <f>IFERROR(__xludf.DUMMYFUNCTION("SPLIT(A:A,"" "",TRUE,TRUE)"),"EN")</f>
        <v>EN</v>
      </c>
      <c r="F6747" s="1" t="str">
        <f>IFERROR(__xludf.DUMMYFUNCTION("""COMPUTED_VALUE"""),"P1905")</f>
        <v>P1905</v>
      </c>
      <c r="G6747" s="1">
        <f>IFERROR(__xludf.DUMMYFUNCTION("""COMPUTED_VALUE"""),169.0)</f>
        <v>169</v>
      </c>
    </row>
    <row r="6748">
      <c r="A6748" s="1" t="str">
        <f t="shared" si="1"/>
        <v>EN P1077 232</v>
      </c>
      <c r="C6748" s="1" t="str">
        <f t="shared" si="2"/>
        <v>PT P1077</v>
      </c>
      <c r="E6748" s="1" t="str">
        <f>IFERROR(__xludf.DUMMYFUNCTION("SPLIT(A:A,"" "",TRUE,TRUE)"),"EN")</f>
        <v>EN</v>
      </c>
      <c r="F6748" s="1" t="str">
        <f>IFERROR(__xludf.DUMMYFUNCTION("""COMPUTED_VALUE"""),"P1077")</f>
        <v>P1077</v>
      </c>
      <c r="G6748" s="1">
        <f>IFERROR(__xludf.DUMMYFUNCTION("""COMPUTED_VALUE"""),232.0)</f>
        <v>232</v>
      </c>
    </row>
    <row r="6749">
      <c r="A6749" s="1" t="str">
        <f t="shared" si="1"/>
        <v>EN P2075 87</v>
      </c>
      <c r="C6749" s="1" t="str">
        <f t="shared" si="2"/>
        <v>PT P2075</v>
      </c>
      <c r="E6749" s="1" t="str">
        <f>IFERROR(__xludf.DUMMYFUNCTION("SPLIT(A:A,"" "",TRUE,TRUE)"),"EN")</f>
        <v>EN</v>
      </c>
      <c r="F6749" s="1" t="str">
        <f>IFERROR(__xludf.DUMMYFUNCTION("""COMPUTED_VALUE"""),"P2075")</f>
        <v>P2075</v>
      </c>
      <c r="G6749" s="1">
        <f>IFERROR(__xludf.DUMMYFUNCTION("""COMPUTED_VALUE"""),87.0)</f>
        <v>87</v>
      </c>
    </row>
    <row r="6750">
      <c r="A6750" s="1" t="str">
        <f t="shared" si="1"/>
        <v>EN P4468 163</v>
      </c>
      <c r="C6750" s="1" t="str">
        <f t="shared" si="2"/>
        <v>PT P4468</v>
      </c>
      <c r="E6750" s="1" t="str">
        <f>IFERROR(__xludf.DUMMYFUNCTION("SPLIT(A:A,"" "",TRUE,TRUE)"),"EN")</f>
        <v>EN</v>
      </c>
      <c r="F6750" s="1" t="str">
        <f>IFERROR(__xludf.DUMMYFUNCTION("""COMPUTED_VALUE"""),"P4468")</f>
        <v>P4468</v>
      </c>
      <c r="G6750" s="1">
        <f>IFERROR(__xludf.DUMMYFUNCTION("""COMPUTED_VALUE"""),163.0)</f>
        <v>163</v>
      </c>
    </row>
    <row r="6751">
      <c r="A6751" s="1" t="str">
        <f t="shared" si="1"/>
        <v>EN P5038 386</v>
      </c>
      <c r="C6751" s="1" t="str">
        <f t="shared" si="2"/>
        <v>PT P5038</v>
      </c>
      <c r="E6751" s="1" t="str">
        <f>IFERROR(__xludf.DUMMYFUNCTION("SPLIT(A:A,"" "",TRUE,TRUE)"),"EN")</f>
        <v>EN</v>
      </c>
      <c r="F6751" s="1" t="str">
        <f>IFERROR(__xludf.DUMMYFUNCTION("""COMPUTED_VALUE"""),"P5038")</f>
        <v>P5038</v>
      </c>
      <c r="G6751" s="1">
        <f>IFERROR(__xludf.DUMMYFUNCTION("""COMPUTED_VALUE"""),386.0)</f>
        <v>386</v>
      </c>
    </row>
    <row r="6752">
      <c r="A6752" s="1" t="str">
        <f t="shared" si="1"/>
        <v>EN P5114 252</v>
      </c>
      <c r="C6752" s="1" t="str">
        <f t="shared" si="2"/>
        <v>PT P5114</v>
      </c>
      <c r="E6752" s="1" t="str">
        <f>IFERROR(__xludf.DUMMYFUNCTION("SPLIT(A:A,"" "",TRUE,TRUE)"),"EN")</f>
        <v>EN</v>
      </c>
      <c r="F6752" s="1" t="str">
        <f>IFERROR(__xludf.DUMMYFUNCTION("""COMPUTED_VALUE"""),"P5114")</f>
        <v>P5114</v>
      </c>
      <c r="G6752" s="1">
        <f>IFERROR(__xludf.DUMMYFUNCTION("""COMPUTED_VALUE"""),252.0)</f>
        <v>252</v>
      </c>
    </row>
    <row r="6753">
      <c r="A6753" s="1" t="str">
        <f t="shared" si="1"/>
        <v>EN P4732 113</v>
      </c>
      <c r="C6753" s="1" t="str">
        <f t="shared" si="2"/>
        <v>PT P4732</v>
      </c>
      <c r="E6753" s="1" t="str">
        <f>IFERROR(__xludf.DUMMYFUNCTION("SPLIT(A:A,"" "",TRUE,TRUE)"),"EN")</f>
        <v>EN</v>
      </c>
      <c r="F6753" s="1" t="str">
        <f>IFERROR(__xludf.DUMMYFUNCTION("""COMPUTED_VALUE"""),"P4732")</f>
        <v>P4732</v>
      </c>
      <c r="G6753" s="1">
        <f>IFERROR(__xludf.DUMMYFUNCTION("""COMPUTED_VALUE"""),113.0)</f>
        <v>113</v>
      </c>
    </row>
    <row r="6754">
      <c r="A6754" s="1" t="str">
        <f t="shared" si="1"/>
        <v>EN P1962 44</v>
      </c>
      <c r="C6754" s="1" t="str">
        <f t="shared" si="2"/>
        <v>PT P1962</v>
      </c>
      <c r="E6754" s="1" t="str">
        <f>IFERROR(__xludf.DUMMYFUNCTION("SPLIT(A:A,"" "",TRUE,TRUE)"),"EN")</f>
        <v>EN</v>
      </c>
      <c r="F6754" s="1" t="str">
        <f>IFERROR(__xludf.DUMMYFUNCTION("""COMPUTED_VALUE"""),"P1962")</f>
        <v>P1962</v>
      </c>
      <c r="G6754" s="1">
        <f>IFERROR(__xludf.DUMMYFUNCTION("""COMPUTED_VALUE"""),44.0)</f>
        <v>44</v>
      </c>
    </row>
    <row r="6755">
      <c r="A6755" s="1" t="str">
        <f t="shared" si="1"/>
        <v>EN P3817 65</v>
      </c>
      <c r="C6755" s="1" t="str">
        <f t="shared" si="2"/>
        <v>PT P3817</v>
      </c>
      <c r="E6755" s="1" t="str">
        <f>IFERROR(__xludf.DUMMYFUNCTION("SPLIT(A:A,"" "",TRUE,TRUE)"),"EN")</f>
        <v>EN</v>
      </c>
      <c r="F6755" s="1" t="str">
        <f>IFERROR(__xludf.DUMMYFUNCTION("""COMPUTED_VALUE"""),"P3817")</f>
        <v>P3817</v>
      </c>
      <c r="G6755" s="1">
        <f>IFERROR(__xludf.DUMMYFUNCTION("""COMPUTED_VALUE"""),65.0)</f>
        <v>65</v>
      </c>
    </row>
    <row r="6756">
      <c r="A6756" s="1" t="str">
        <f t="shared" si="1"/>
        <v>EN P5989 316</v>
      </c>
      <c r="C6756" s="1" t="str">
        <f t="shared" si="2"/>
        <v>PT P5989</v>
      </c>
      <c r="E6756" s="1" t="str">
        <f>IFERROR(__xludf.DUMMYFUNCTION("SPLIT(A:A,"" "",TRUE,TRUE)"),"EN")</f>
        <v>EN</v>
      </c>
      <c r="F6756" s="1" t="str">
        <f>IFERROR(__xludf.DUMMYFUNCTION("""COMPUTED_VALUE"""),"P5989")</f>
        <v>P5989</v>
      </c>
      <c r="G6756" s="1">
        <f>IFERROR(__xludf.DUMMYFUNCTION("""COMPUTED_VALUE"""),316.0)</f>
        <v>316</v>
      </c>
    </row>
    <row r="6757">
      <c r="A6757" s="1" t="str">
        <f t="shared" si="1"/>
        <v>EN P2507 65</v>
      </c>
      <c r="C6757" s="1" t="str">
        <f t="shared" si="2"/>
        <v>PT P2507</v>
      </c>
      <c r="E6757" s="1" t="str">
        <f>IFERROR(__xludf.DUMMYFUNCTION("SPLIT(A:A,"" "",TRUE,TRUE)"),"EN")</f>
        <v>EN</v>
      </c>
      <c r="F6757" s="1" t="str">
        <f>IFERROR(__xludf.DUMMYFUNCTION("""COMPUTED_VALUE"""),"P2507")</f>
        <v>P2507</v>
      </c>
      <c r="G6757" s="1">
        <f>IFERROR(__xludf.DUMMYFUNCTION("""COMPUTED_VALUE"""),65.0)</f>
        <v>65</v>
      </c>
    </row>
    <row r="6758">
      <c r="A6758" s="1" t="str">
        <f t="shared" si="1"/>
        <v>EN P5546 353</v>
      </c>
      <c r="C6758" s="1" t="str">
        <f t="shared" si="2"/>
        <v>PT P5546</v>
      </c>
      <c r="E6758" s="1" t="str">
        <f>IFERROR(__xludf.DUMMYFUNCTION("SPLIT(A:A,"" "",TRUE,TRUE)"),"EN")</f>
        <v>EN</v>
      </c>
      <c r="F6758" s="1" t="str">
        <f>IFERROR(__xludf.DUMMYFUNCTION("""COMPUTED_VALUE"""),"P5546")</f>
        <v>P5546</v>
      </c>
      <c r="G6758" s="1">
        <f>IFERROR(__xludf.DUMMYFUNCTION("""COMPUTED_VALUE"""),353.0)</f>
        <v>353</v>
      </c>
    </row>
    <row r="6759">
      <c r="A6759" s="1" t="str">
        <f t="shared" si="1"/>
        <v>EN P5992 206</v>
      </c>
      <c r="C6759" s="1" t="str">
        <f t="shared" si="2"/>
        <v>PT P5992</v>
      </c>
      <c r="E6759" s="1" t="str">
        <f>IFERROR(__xludf.DUMMYFUNCTION("SPLIT(A:A,"" "",TRUE,TRUE)"),"EN")</f>
        <v>EN</v>
      </c>
      <c r="F6759" s="1" t="str">
        <f>IFERROR(__xludf.DUMMYFUNCTION("""COMPUTED_VALUE"""),"P5992")</f>
        <v>P5992</v>
      </c>
      <c r="G6759" s="1">
        <f>IFERROR(__xludf.DUMMYFUNCTION("""COMPUTED_VALUE"""),206.0)</f>
        <v>206</v>
      </c>
    </row>
    <row r="6760">
      <c r="A6760" s="1" t="str">
        <f t="shared" si="1"/>
        <v>EN P5968 386</v>
      </c>
      <c r="C6760" s="1" t="str">
        <f t="shared" si="2"/>
        <v>PT P5968</v>
      </c>
      <c r="E6760" s="1" t="str">
        <f>IFERROR(__xludf.DUMMYFUNCTION("SPLIT(A:A,"" "",TRUE,TRUE)"),"EN")</f>
        <v>EN</v>
      </c>
      <c r="F6760" s="1" t="str">
        <f>IFERROR(__xludf.DUMMYFUNCTION("""COMPUTED_VALUE"""),"P5968")</f>
        <v>P5968</v>
      </c>
      <c r="G6760" s="1">
        <f>IFERROR(__xludf.DUMMYFUNCTION("""COMPUTED_VALUE"""),386.0)</f>
        <v>386</v>
      </c>
    </row>
    <row r="6761">
      <c r="A6761" s="1" t="str">
        <f t="shared" si="1"/>
        <v>EN P4979 272</v>
      </c>
      <c r="C6761" s="1" t="str">
        <f t="shared" si="2"/>
        <v>PT P4979</v>
      </c>
      <c r="E6761" s="1" t="str">
        <f>IFERROR(__xludf.DUMMYFUNCTION("SPLIT(A:A,"" "",TRUE,TRUE)"),"EN")</f>
        <v>EN</v>
      </c>
      <c r="F6761" s="1" t="str">
        <f>IFERROR(__xludf.DUMMYFUNCTION("""COMPUTED_VALUE"""),"P4979")</f>
        <v>P4979</v>
      </c>
      <c r="G6761" s="1">
        <f>IFERROR(__xludf.DUMMYFUNCTION("""COMPUTED_VALUE"""),272.0)</f>
        <v>272</v>
      </c>
    </row>
    <row r="6762">
      <c r="A6762" s="1" t="str">
        <f t="shared" si="1"/>
        <v>EN P5253 285</v>
      </c>
      <c r="C6762" s="1" t="str">
        <f t="shared" si="2"/>
        <v>PT P5253</v>
      </c>
      <c r="E6762" s="1" t="str">
        <f>IFERROR(__xludf.DUMMYFUNCTION("SPLIT(A:A,"" "",TRUE,TRUE)"),"EN")</f>
        <v>EN</v>
      </c>
      <c r="F6762" s="1" t="str">
        <f>IFERROR(__xludf.DUMMYFUNCTION("""COMPUTED_VALUE"""),"P5253")</f>
        <v>P5253</v>
      </c>
      <c r="G6762" s="1">
        <f>IFERROR(__xludf.DUMMYFUNCTION("""COMPUTED_VALUE"""),285.0)</f>
        <v>285</v>
      </c>
    </row>
    <row r="6763">
      <c r="A6763" s="1" t="str">
        <f t="shared" si="1"/>
        <v>EN P2664 64</v>
      </c>
      <c r="C6763" s="1" t="str">
        <f t="shared" si="2"/>
        <v>PT P2664</v>
      </c>
      <c r="E6763" s="1" t="str">
        <f>IFERROR(__xludf.DUMMYFUNCTION("SPLIT(A:A,"" "",TRUE,TRUE)"),"EN")</f>
        <v>EN</v>
      </c>
      <c r="F6763" s="1" t="str">
        <f>IFERROR(__xludf.DUMMYFUNCTION("""COMPUTED_VALUE"""),"P2664")</f>
        <v>P2664</v>
      </c>
      <c r="G6763" s="1">
        <f>IFERROR(__xludf.DUMMYFUNCTION("""COMPUTED_VALUE"""),64.0)</f>
        <v>64</v>
      </c>
    </row>
    <row r="6764">
      <c r="A6764" s="1" t="str">
        <f t="shared" si="1"/>
        <v>EN P3557 107</v>
      </c>
      <c r="C6764" s="1" t="str">
        <f t="shared" si="2"/>
        <v>PT P3557</v>
      </c>
      <c r="E6764" s="1" t="str">
        <f>IFERROR(__xludf.DUMMYFUNCTION("SPLIT(A:A,"" "",TRUE,TRUE)"),"EN")</f>
        <v>EN</v>
      </c>
      <c r="F6764" s="1" t="str">
        <f>IFERROR(__xludf.DUMMYFUNCTION("""COMPUTED_VALUE"""),"P3557")</f>
        <v>P3557</v>
      </c>
      <c r="G6764" s="1">
        <f>IFERROR(__xludf.DUMMYFUNCTION("""COMPUTED_VALUE"""),107.0)</f>
        <v>107</v>
      </c>
    </row>
    <row r="6765">
      <c r="A6765" s="1" t="str">
        <f t="shared" si="1"/>
        <v>EN P5930 347</v>
      </c>
      <c r="C6765" s="1" t="str">
        <f t="shared" si="2"/>
        <v>PT P5930</v>
      </c>
      <c r="E6765" s="1" t="str">
        <f>IFERROR(__xludf.DUMMYFUNCTION("SPLIT(A:A,"" "",TRUE,TRUE)"),"EN")</f>
        <v>EN</v>
      </c>
      <c r="F6765" s="1" t="str">
        <f>IFERROR(__xludf.DUMMYFUNCTION("""COMPUTED_VALUE"""),"P5930")</f>
        <v>P5930</v>
      </c>
      <c r="G6765" s="1">
        <f>IFERROR(__xludf.DUMMYFUNCTION("""COMPUTED_VALUE"""),347.0)</f>
        <v>347</v>
      </c>
    </row>
    <row r="6766">
      <c r="A6766" s="1" t="str">
        <f t="shared" si="1"/>
        <v>EN P784 18</v>
      </c>
      <c r="C6766" s="1" t="str">
        <f t="shared" si="2"/>
        <v>PT P784</v>
      </c>
      <c r="E6766" s="1" t="str">
        <f>IFERROR(__xludf.DUMMYFUNCTION("SPLIT(A:A,"" "",TRUE,TRUE)"),"EN")</f>
        <v>EN</v>
      </c>
      <c r="F6766" s="1" t="str">
        <f>IFERROR(__xludf.DUMMYFUNCTION("""COMPUTED_VALUE"""),"P784")</f>
        <v>P784</v>
      </c>
      <c r="G6766" s="1">
        <f>IFERROR(__xludf.DUMMYFUNCTION("""COMPUTED_VALUE"""),18.0)</f>
        <v>18</v>
      </c>
    </row>
    <row r="6767">
      <c r="A6767" s="1" t="str">
        <f t="shared" si="1"/>
        <v>EN P2729 316</v>
      </c>
      <c r="C6767" s="1" t="str">
        <f t="shared" si="2"/>
        <v>PT P2729</v>
      </c>
      <c r="E6767" s="1" t="str">
        <f>IFERROR(__xludf.DUMMYFUNCTION("SPLIT(A:A,"" "",TRUE,TRUE)"),"EN")</f>
        <v>EN</v>
      </c>
      <c r="F6767" s="1" t="str">
        <f>IFERROR(__xludf.DUMMYFUNCTION("""COMPUTED_VALUE"""),"P2729")</f>
        <v>P2729</v>
      </c>
      <c r="G6767" s="1">
        <f>IFERROR(__xludf.DUMMYFUNCTION("""COMPUTED_VALUE"""),316.0)</f>
        <v>316</v>
      </c>
    </row>
    <row r="6768">
      <c r="A6768" s="1" t="str">
        <f t="shared" si="1"/>
        <v>EN P1805 55</v>
      </c>
      <c r="C6768" s="1" t="str">
        <f t="shared" si="2"/>
        <v>PT P1805</v>
      </c>
      <c r="E6768" s="1" t="str">
        <f>IFERROR(__xludf.DUMMYFUNCTION("SPLIT(A:A,"" "",TRUE,TRUE)"),"EN")</f>
        <v>EN</v>
      </c>
      <c r="F6768" s="1" t="str">
        <f>IFERROR(__xludf.DUMMYFUNCTION("""COMPUTED_VALUE"""),"P1805")</f>
        <v>P1805</v>
      </c>
      <c r="G6768" s="1">
        <f>IFERROR(__xludf.DUMMYFUNCTION("""COMPUTED_VALUE"""),55.0)</f>
        <v>55</v>
      </c>
    </row>
    <row r="6769">
      <c r="A6769" s="1" t="str">
        <f t="shared" si="1"/>
        <v>EN P5443 45</v>
      </c>
      <c r="C6769" s="1" t="str">
        <f t="shared" si="2"/>
        <v>PT P5443</v>
      </c>
      <c r="E6769" s="1" t="str">
        <f>IFERROR(__xludf.DUMMYFUNCTION("SPLIT(A:A,"" "",TRUE,TRUE)"),"EN")</f>
        <v>EN</v>
      </c>
      <c r="F6769" s="1" t="str">
        <f>IFERROR(__xludf.DUMMYFUNCTION("""COMPUTED_VALUE"""),"P5443")</f>
        <v>P5443</v>
      </c>
      <c r="G6769" s="1">
        <f>IFERROR(__xludf.DUMMYFUNCTION("""COMPUTED_VALUE"""),45.0)</f>
        <v>45</v>
      </c>
    </row>
    <row r="6770">
      <c r="A6770" s="1" t="str">
        <f t="shared" si="1"/>
        <v>EN P4800 128</v>
      </c>
      <c r="C6770" s="1" t="str">
        <f t="shared" si="2"/>
        <v>PT P4800</v>
      </c>
      <c r="E6770" s="1" t="str">
        <f>IFERROR(__xludf.DUMMYFUNCTION("SPLIT(A:A,"" "",TRUE,TRUE)"),"EN")</f>
        <v>EN</v>
      </c>
      <c r="F6770" s="1" t="str">
        <f>IFERROR(__xludf.DUMMYFUNCTION("""COMPUTED_VALUE"""),"P4800")</f>
        <v>P4800</v>
      </c>
      <c r="G6770" s="1">
        <f>IFERROR(__xludf.DUMMYFUNCTION("""COMPUTED_VALUE"""),128.0)</f>
        <v>128</v>
      </c>
    </row>
    <row r="6771">
      <c r="A6771" s="1" t="str">
        <f t="shared" si="1"/>
        <v>EN P5573 210</v>
      </c>
      <c r="C6771" s="1" t="str">
        <f t="shared" si="2"/>
        <v>PT P5573</v>
      </c>
      <c r="E6771" s="1" t="str">
        <f>IFERROR(__xludf.DUMMYFUNCTION("SPLIT(A:A,"" "",TRUE,TRUE)"),"EN")</f>
        <v>EN</v>
      </c>
      <c r="F6771" s="1" t="str">
        <f>IFERROR(__xludf.DUMMYFUNCTION("""COMPUTED_VALUE"""),"P5573")</f>
        <v>P5573</v>
      </c>
      <c r="G6771" s="1">
        <f>IFERROR(__xludf.DUMMYFUNCTION("""COMPUTED_VALUE"""),210.0)</f>
        <v>210</v>
      </c>
    </row>
    <row r="6772">
      <c r="A6772" s="1" t="str">
        <f t="shared" si="1"/>
        <v>EN P4846 24</v>
      </c>
      <c r="C6772" s="1" t="str">
        <f t="shared" si="2"/>
        <v>PT P4846</v>
      </c>
      <c r="E6772" s="1" t="str">
        <f>IFERROR(__xludf.DUMMYFUNCTION("SPLIT(A:A,"" "",TRUE,TRUE)"),"EN")</f>
        <v>EN</v>
      </c>
      <c r="F6772" s="1" t="str">
        <f>IFERROR(__xludf.DUMMYFUNCTION("""COMPUTED_VALUE"""),"P4846")</f>
        <v>P4846</v>
      </c>
      <c r="G6772" s="1">
        <f>IFERROR(__xludf.DUMMYFUNCTION("""COMPUTED_VALUE"""),24.0)</f>
        <v>24</v>
      </c>
    </row>
    <row r="6773">
      <c r="A6773" s="1" t="str">
        <f t="shared" si="1"/>
        <v>EN P4312 395</v>
      </c>
      <c r="C6773" s="1" t="str">
        <f t="shared" si="2"/>
        <v>PT P4312</v>
      </c>
      <c r="E6773" s="1" t="str">
        <f>IFERROR(__xludf.DUMMYFUNCTION("SPLIT(A:A,"" "",TRUE,TRUE)"),"EN")</f>
        <v>EN</v>
      </c>
      <c r="F6773" s="1" t="str">
        <f>IFERROR(__xludf.DUMMYFUNCTION("""COMPUTED_VALUE"""),"P4312")</f>
        <v>P4312</v>
      </c>
      <c r="G6773" s="1">
        <f>IFERROR(__xludf.DUMMYFUNCTION("""COMPUTED_VALUE"""),395.0)</f>
        <v>395</v>
      </c>
    </row>
    <row r="6774">
      <c r="A6774" s="1" t="str">
        <f t="shared" si="1"/>
        <v>EN P4167 358</v>
      </c>
      <c r="C6774" s="1" t="str">
        <f t="shared" si="2"/>
        <v>PT P4167</v>
      </c>
      <c r="E6774" s="1" t="str">
        <f>IFERROR(__xludf.DUMMYFUNCTION("SPLIT(A:A,"" "",TRUE,TRUE)"),"EN")</f>
        <v>EN</v>
      </c>
      <c r="F6774" s="1" t="str">
        <f>IFERROR(__xludf.DUMMYFUNCTION("""COMPUTED_VALUE"""),"P4167")</f>
        <v>P4167</v>
      </c>
      <c r="G6774" s="1">
        <f>IFERROR(__xludf.DUMMYFUNCTION("""COMPUTED_VALUE"""),358.0)</f>
        <v>358</v>
      </c>
    </row>
    <row r="6775">
      <c r="A6775" s="1" t="str">
        <f t="shared" si="1"/>
        <v>EN P4487 285</v>
      </c>
      <c r="C6775" s="1" t="str">
        <f t="shared" si="2"/>
        <v>PT P4487</v>
      </c>
      <c r="E6775" s="1" t="str">
        <f>IFERROR(__xludf.DUMMYFUNCTION("SPLIT(A:A,"" "",TRUE,TRUE)"),"EN")</f>
        <v>EN</v>
      </c>
      <c r="F6775" s="1" t="str">
        <f>IFERROR(__xludf.DUMMYFUNCTION("""COMPUTED_VALUE"""),"P4487")</f>
        <v>P4487</v>
      </c>
      <c r="G6775" s="1">
        <f>IFERROR(__xludf.DUMMYFUNCTION("""COMPUTED_VALUE"""),285.0)</f>
        <v>285</v>
      </c>
    </row>
    <row r="6776">
      <c r="A6776" s="1" t="str">
        <f t="shared" si="1"/>
        <v>EN P2506 383</v>
      </c>
      <c r="C6776" s="1" t="str">
        <f t="shared" si="2"/>
        <v>PT P2506</v>
      </c>
      <c r="E6776" s="1" t="str">
        <f>IFERROR(__xludf.DUMMYFUNCTION("SPLIT(A:A,"" "",TRUE,TRUE)"),"EN")</f>
        <v>EN</v>
      </c>
      <c r="F6776" s="1" t="str">
        <f>IFERROR(__xludf.DUMMYFUNCTION("""COMPUTED_VALUE"""),"P2506")</f>
        <v>P2506</v>
      </c>
      <c r="G6776" s="1">
        <f>IFERROR(__xludf.DUMMYFUNCTION("""COMPUTED_VALUE"""),383.0)</f>
        <v>383</v>
      </c>
    </row>
    <row r="6777">
      <c r="A6777" s="1" t="str">
        <f t="shared" si="1"/>
        <v>EN P3948 341</v>
      </c>
      <c r="C6777" s="1" t="str">
        <f t="shared" si="2"/>
        <v>PT P3948</v>
      </c>
      <c r="E6777" s="1" t="str">
        <f>IFERROR(__xludf.DUMMYFUNCTION("SPLIT(A:A,"" "",TRUE,TRUE)"),"EN")</f>
        <v>EN</v>
      </c>
      <c r="F6777" s="1" t="str">
        <f>IFERROR(__xludf.DUMMYFUNCTION("""COMPUTED_VALUE"""),"P3948")</f>
        <v>P3948</v>
      </c>
      <c r="G6777" s="1">
        <f>IFERROR(__xludf.DUMMYFUNCTION("""COMPUTED_VALUE"""),341.0)</f>
        <v>341</v>
      </c>
    </row>
    <row r="6778">
      <c r="A6778" s="1" t="str">
        <f t="shared" si="1"/>
        <v>EN P5749 192</v>
      </c>
      <c r="C6778" s="1" t="str">
        <f t="shared" si="2"/>
        <v>PT P5749</v>
      </c>
      <c r="E6778" s="1" t="str">
        <f>IFERROR(__xludf.DUMMYFUNCTION("SPLIT(A:A,"" "",TRUE,TRUE)"),"EN")</f>
        <v>EN</v>
      </c>
      <c r="F6778" s="1" t="str">
        <f>IFERROR(__xludf.DUMMYFUNCTION("""COMPUTED_VALUE"""),"P5749")</f>
        <v>P5749</v>
      </c>
      <c r="G6778" s="1">
        <f>IFERROR(__xludf.DUMMYFUNCTION("""COMPUTED_VALUE"""),192.0)</f>
        <v>192</v>
      </c>
    </row>
    <row r="6779">
      <c r="A6779" s="1" t="str">
        <f t="shared" si="1"/>
        <v>EN P752 368</v>
      </c>
      <c r="C6779" s="1" t="str">
        <f t="shared" si="2"/>
        <v>PT P752</v>
      </c>
      <c r="E6779" s="1" t="str">
        <f>IFERROR(__xludf.DUMMYFUNCTION("SPLIT(A:A,"" "",TRUE,TRUE)"),"EN")</f>
        <v>EN</v>
      </c>
      <c r="F6779" s="1" t="str">
        <f>IFERROR(__xludf.DUMMYFUNCTION("""COMPUTED_VALUE"""),"P752")</f>
        <v>P752</v>
      </c>
      <c r="G6779" s="1">
        <f>IFERROR(__xludf.DUMMYFUNCTION("""COMPUTED_VALUE"""),368.0)</f>
        <v>368</v>
      </c>
    </row>
    <row r="6780">
      <c r="A6780" s="1" t="str">
        <f t="shared" si="1"/>
        <v>EN P4303 225</v>
      </c>
      <c r="C6780" s="1" t="str">
        <f t="shared" si="2"/>
        <v>PT P4303</v>
      </c>
      <c r="E6780" s="1" t="str">
        <f>IFERROR(__xludf.DUMMYFUNCTION("SPLIT(A:A,"" "",TRUE,TRUE)"),"EN")</f>
        <v>EN</v>
      </c>
      <c r="F6780" s="1" t="str">
        <f>IFERROR(__xludf.DUMMYFUNCTION("""COMPUTED_VALUE"""),"P4303")</f>
        <v>P4303</v>
      </c>
      <c r="G6780" s="1">
        <f>IFERROR(__xludf.DUMMYFUNCTION("""COMPUTED_VALUE"""),225.0)</f>
        <v>225</v>
      </c>
    </row>
    <row r="6781">
      <c r="A6781" s="1" t="str">
        <f t="shared" si="1"/>
        <v>EN P4510 254</v>
      </c>
      <c r="C6781" s="1" t="str">
        <f t="shared" si="2"/>
        <v>PT P4510</v>
      </c>
      <c r="E6781" s="1" t="str">
        <f>IFERROR(__xludf.DUMMYFUNCTION("SPLIT(A:A,"" "",TRUE,TRUE)"),"EN")</f>
        <v>EN</v>
      </c>
      <c r="F6781" s="1" t="str">
        <f>IFERROR(__xludf.DUMMYFUNCTION("""COMPUTED_VALUE"""),"P4510")</f>
        <v>P4510</v>
      </c>
      <c r="G6781" s="1">
        <f>IFERROR(__xludf.DUMMYFUNCTION("""COMPUTED_VALUE"""),254.0)</f>
        <v>254</v>
      </c>
    </row>
    <row r="6782">
      <c r="A6782" s="1" t="str">
        <f t="shared" si="1"/>
        <v>EN P836 243</v>
      </c>
      <c r="C6782" s="1" t="str">
        <f t="shared" si="2"/>
        <v>PT P836</v>
      </c>
      <c r="E6782" s="1" t="str">
        <f>IFERROR(__xludf.DUMMYFUNCTION("SPLIT(A:A,"" "",TRUE,TRUE)"),"EN")</f>
        <v>EN</v>
      </c>
      <c r="F6782" s="1" t="str">
        <f>IFERROR(__xludf.DUMMYFUNCTION("""COMPUTED_VALUE"""),"P836")</f>
        <v>P836</v>
      </c>
      <c r="G6782" s="1">
        <f>IFERROR(__xludf.DUMMYFUNCTION("""COMPUTED_VALUE"""),243.0)</f>
        <v>243</v>
      </c>
    </row>
    <row r="6783">
      <c r="A6783" s="1" t="str">
        <f t="shared" si="1"/>
        <v>EN P3863 267</v>
      </c>
      <c r="C6783" s="1" t="str">
        <f t="shared" si="2"/>
        <v>PT P3863</v>
      </c>
      <c r="E6783" s="1" t="str">
        <f>IFERROR(__xludf.DUMMYFUNCTION("SPLIT(A:A,"" "",TRUE,TRUE)"),"EN")</f>
        <v>EN</v>
      </c>
      <c r="F6783" s="1" t="str">
        <f>IFERROR(__xludf.DUMMYFUNCTION("""COMPUTED_VALUE"""),"P3863")</f>
        <v>P3863</v>
      </c>
      <c r="G6783" s="1">
        <f>IFERROR(__xludf.DUMMYFUNCTION("""COMPUTED_VALUE"""),267.0)</f>
        <v>267</v>
      </c>
    </row>
    <row r="6784">
      <c r="A6784" s="1" t="str">
        <f t="shared" si="1"/>
        <v>EN P5692 149</v>
      </c>
      <c r="C6784" s="1" t="str">
        <f t="shared" si="2"/>
        <v>PT P5692</v>
      </c>
      <c r="E6784" s="1" t="str">
        <f>IFERROR(__xludf.DUMMYFUNCTION("SPLIT(A:A,"" "",TRUE,TRUE)"),"EN")</f>
        <v>EN</v>
      </c>
      <c r="F6784" s="1" t="str">
        <f>IFERROR(__xludf.DUMMYFUNCTION("""COMPUTED_VALUE"""),"P5692")</f>
        <v>P5692</v>
      </c>
      <c r="G6784" s="1">
        <f>IFERROR(__xludf.DUMMYFUNCTION("""COMPUTED_VALUE"""),149.0)</f>
        <v>149</v>
      </c>
    </row>
    <row r="6785">
      <c r="A6785" s="1" t="str">
        <f t="shared" si="1"/>
        <v>EN P1467 157</v>
      </c>
      <c r="C6785" s="1" t="str">
        <f t="shared" si="2"/>
        <v>PT P1467</v>
      </c>
      <c r="E6785" s="1" t="str">
        <f>IFERROR(__xludf.DUMMYFUNCTION("SPLIT(A:A,"" "",TRUE,TRUE)"),"EN")</f>
        <v>EN</v>
      </c>
      <c r="F6785" s="1" t="str">
        <f>IFERROR(__xludf.DUMMYFUNCTION("""COMPUTED_VALUE"""),"P1467")</f>
        <v>P1467</v>
      </c>
      <c r="G6785" s="1">
        <f>IFERROR(__xludf.DUMMYFUNCTION("""COMPUTED_VALUE"""),157.0)</f>
        <v>157</v>
      </c>
    </row>
    <row r="6786">
      <c r="A6786" s="1" t="str">
        <f t="shared" si="1"/>
        <v>EN P1785 297</v>
      </c>
      <c r="C6786" s="1" t="str">
        <f t="shared" si="2"/>
        <v>PT P1785</v>
      </c>
      <c r="E6786" s="1" t="str">
        <f>IFERROR(__xludf.DUMMYFUNCTION("SPLIT(A:A,"" "",TRUE,TRUE)"),"EN")</f>
        <v>EN</v>
      </c>
      <c r="F6786" s="1" t="str">
        <f>IFERROR(__xludf.DUMMYFUNCTION("""COMPUTED_VALUE"""),"P1785")</f>
        <v>P1785</v>
      </c>
      <c r="G6786" s="1">
        <f>IFERROR(__xludf.DUMMYFUNCTION("""COMPUTED_VALUE"""),297.0)</f>
        <v>297</v>
      </c>
    </row>
    <row r="6787">
      <c r="A6787" s="1" t="str">
        <f t="shared" si="1"/>
        <v>EN P855 225</v>
      </c>
      <c r="C6787" s="1" t="str">
        <f t="shared" si="2"/>
        <v>PT P855</v>
      </c>
      <c r="E6787" s="1" t="str">
        <f>IFERROR(__xludf.DUMMYFUNCTION("SPLIT(A:A,"" "",TRUE,TRUE)"),"EN")</f>
        <v>EN</v>
      </c>
      <c r="F6787" s="1" t="str">
        <f>IFERROR(__xludf.DUMMYFUNCTION("""COMPUTED_VALUE"""),"P855")</f>
        <v>P855</v>
      </c>
      <c r="G6787" s="1">
        <f>IFERROR(__xludf.DUMMYFUNCTION("""COMPUTED_VALUE"""),225.0)</f>
        <v>225</v>
      </c>
    </row>
    <row r="6788">
      <c r="A6788" s="1" t="str">
        <f t="shared" si="1"/>
        <v>EN P4875 373</v>
      </c>
      <c r="C6788" s="1" t="str">
        <f t="shared" si="2"/>
        <v>PT P4875</v>
      </c>
      <c r="E6788" s="1" t="str">
        <f>IFERROR(__xludf.DUMMYFUNCTION("SPLIT(A:A,"" "",TRUE,TRUE)"),"EN")</f>
        <v>EN</v>
      </c>
      <c r="F6788" s="1" t="str">
        <f>IFERROR(__xludf.DUMMYFUNCTION("""COMPUTED_VALUE"""),"P4875")</f>
        <v>P4875</v>
      </c>
      <c r="G6788" s="1">
        <f>IFERROR(__xludf.DUMMYFUNCTION("""COMPUTED_VALUE"""),373.0)</f>
        <v>373</v>
      </c>
    </row>
    <row r="6789">
      <c r="A6789" s="1" t="str">
        <f t="shared" si="1"/>
        <v>EN P298 234</v>
      </c>
      <c r="C6789" s="1" t="str">
        <f t="shared" si="2"/>
        <v>PT P298</v>
      </c>
      <c r="E6789" s="1" t="str">
        <f>IFERROR(__xludf.DUMMYFUNCTION("SPLIT(A:A,"" "",TRUE,TRUE)"),"EN")</f>
        <v>EN</v>
      </c>
      <c r="F6789" s="1" t="str">
        <f>IFERROR(__xludf.DUMMYFUNCTION("""COMPUTED_VALUE"""),"P298")</f>
        <v>P298</v>
      </c>
      <c r="G6789" s="1">
        <f>IFERROR(__xludf.DUMMYFUNCTION("""COMPUTED_VALUE"""),234.0)</f>
        <v>234</v>
      </c>
    </row>
    <row r="6790">
      <c r="A6790" s="1" t="str">
        <f t="shared" si="1"/>
        <v>EN P5962 19</v>
      </c>
      <c r="C6790" s="1" t="str">
        <f t="shared" si="2"/>
        <v>PT P5962</v>
      </c>
      <c r="E6790" s="1" t="str">
        <f>IFERROR(__xludf.DUMMYFUNCTION("SPLIT(A:A,"" "",TRUE,TRUE)"),"EN")</f>
        <v>EN</v>
      </c>
      <c r="F6790" s="1" t="str">
        <f>IFERROR(__xludf.DUMMYFUNCTION("""COMPUTED_VALUE"""),"P5962")</f>
        <v>P5962</v>
      </c>
      <c r="G6790" s="1">
        <f>IFERROR(__xludf.DUMMYFUNCTION("""COMPUTED_VALUE"""),19.0)</f>
        <v>19</v>
      </c>
    </row>
    <row r="6791">
      <c r="A6791" s="1" t="str">
        <f t="shared" si="1"/>
        <v>EN P5185 379</v>
      </c>
      <c r="C6791" s="1" t="str">
        <f t="shared" si="2"/>
        <v>PT P5185</v>
      </c>
      <c r="E6791" s="1" t="str">
        <f>IFERROR(__xludf.DUMMYFUNCTION("SPLIT(A:A,"" "",TRUE,TRUE)"),"EN")</f>
        <v>EN</v>
      </c>
      <c r="F6791" s="1" t="str">
        <f>IFERROR(__xludf.DUMMYFUNCTION("""COMPUTED_VALUE"""),"P5185")</f>
        <v>P5185</v>
      </c>
      <c r="G6791" s="1">
        <f>IFERROR(__xludf.DUMMYFUNCTION("""COMPUTED_VALUE"""),379.0)</f>
        <v>379</v>
      </c>
    </row>
    <row r="6792">
      <c r="A6792" s="1" t="str">
        <f t="shared" si="1"/>
        <v>EN P4030 243</v>
      </c>
      <c r="C6792" s="1" t="str">
        <f t="shared" si="2"/>
        <v>PT P4030</v>
      </c>
      <c r="E6792" s="1" t="str">
        <f>IFERROR(__xludf.DUMMYFUNCTION("SPLIT(A:A,"" "",TRUE,TRUE)"),"EN")</f>
        <v>EN</v>
      </c>
      <c r="F6792" s="1" t="str">
        <f>IFERROR(__xludf.DUMMYFUNCTION("""COMPUTED_VALUE"""),"P4030")</f>
        <v>P4030</v>
      </c>
      <c r="G6792" s="1">
        <f>IFERROR(__xludf.DUMMYFUNCTION("""COMPUTED_VALUE"""),243.0)</f>
        <v>243</v>
      </c>
    </row>
    <row r="6793">
      <c r="A6793" s="1" t="str">
        <f t="shared" si="1"/>
        <v>EN P4545 48</v>
      </c>
      <c r="C6793" s="1" t="str">
        <f t="shared" si="2"/>
        <v>PT P4545</v>
      </c>
      <c r="E6793" s="1" t="str">
        <f>IFERROR(__xludf.DUMMYFUNCTION("SPLIT(A:A,"" "",TRUE,TRUE)"),"EN")</f>
        <v>EN</v>
      </c>
      <c r="F6793" s="1" t="str">
        <f>IFERROR(__xludf.DUMMYFUNCTION("""COMPUTED_VALUE"""),"P4545")</f>
        <v>P4545</v>
      </c>
      <c r="G6793" s="1">
        <f>IFERROR(__xludf.DUMMYFUNCTION("""COMPUTED_VALUE"""),48.0)</f>
        <v>48</v>
      </c>
    </row>
    <row r="6794">
      <c r="A6794" s="1" t="str">
        <f t="shared" si="1"/>
        <v>EN P1582 377</v>
      </c>
      <c r="C6794" s="1" t="str">
        <f t="shared" si="2"/>
        <v>PT P1582</v>
      </c>
      <c r="E6794" s="1" t="str">
        <f>IFERROR(__xludf.DUMMYFUNCTION("SPLIT(A:A,"" "",TRUE,TRUE)"),"EN")</f>
        <v>EN</v>
      </c>
      <c r="F6794" s="1" t="str">
        <f>IFERROR(__xludf.DUMMYFUNCTION("""COMPUTED_VALUE"""),"P1582")</f>
        <v>P1582</v>
      </c>
      <c r="G6794" s="1">
        <f>IFERROR(__xludf.DUMMYFUNCTION("""COMPUTED_VALUE"""),377.0)</f>
        <v>377</v>
      </c>
    </row>
    <row r="6795">
      <c r="A6795" s="1" t="str">
        <f t="shared" si="1"/>
        <v>EN P3130 89</v>
      </c>
      <c r="C6795" s="1" t="str">
        <f t="shared" si="2"/>
        <v>PT P3130</v>
      </c>
      <c r="E6795" s="1" t="str">
        <f>IFERROR(__xludf.DUMMYFUNCTION("SPLIT(A:A,"" "",TRUE,TRUE)"),"EN")</f>
        <v>EN</v>
      </c>
      <c r="F6795" s="1" t="str">
        <f>IFERROR(__xludf.DUMMYFUNCTION("""COMPUTED_VALUE"""),"P3130")</f>
        <v>P3130</v>
      </c>
      <c r="G6795" s="1">
        <f>IFERROR(__xludf.DUMMYFUNCTION("""COMPUTED_VALUE"""),89.0)</f>
        <v>89</v>
      </c>
    </row>
    <row r="6796">
      <c r="A6796" s="1" t="str">
        <f t="shared" si="1"/>
        <v>EN P2272 23</v>
      </c>
      <c r="C6796" s="1" t="str">
        <f t="shared" si="2"/>
        <v>PT P2272</v>
      </c>
      <c r="E6796" s="1" t="str">
        <f>IFERROR(__xludf.DUMMYFUNCTION("SPLIT(A:A,"" "",TRUE,TRUE)"),"EN")</f>
        <v>EN</v>
      </c>
      <c r="F6796" s="1" t="str">
        <f>IFERROR(__xludf.DUMMYFUNCTION("""COMPUTED_VALUE"""),"P2272")</f>
        <v>P2272</v>
      </c>
      <c r="G6796" s="1">
        <f>IFERROR(__xludf.DUMMYFUNCTION("""COMPUTED_VALUE"""),23.0)</f>
        <v>23</v>
      </c>
    </row>
    <row r="6797">
      <c r="A6797" s="1" t="str">
        <f t="shared" si="1"/>
        <v>EN P5929 239</v>
      </c>
      <c r="C6797" s="1" t="str">
        <f t="shared" si="2"/>
        <v>PT P5929</v>
      </c>
      <c r="E6797" s="1" t="str">
        <f>IFERROR(__xludf.DUMMYFUNCTION("SPLIT(A:A,"" "",TRUE,TRUE)"),"EN")</f>
        <v>EN</v>
      </c>
      <c r="F6797" s="1" t="str">
        <f>IFERROR(__xludf.DUMMYFUNCTION("""COMPUTED_VALUE"""),"P5929")</f>
        <v>P5929</v>
      </c>
      <c r="G6797" s="1">
        <f>IFERROR(__xludf.DUMMYFUNCTION("""COMPUTED_VALUE"""),239.0)</f>
        <v>239</v>
      </c>
    </row>
    <row r="6798">
      <c r="A6798" s="1" t="str">
        <f t="shared" si="1"/>
        <v>EN P5513 375</v>
      </c>
      <c r="C6798" s="1" t="str">
        <f t="shared" si="2"/>
        <v>PT P5513</v>
      </c>
      <c r="E6798" s="1" t="str">
        <f>IFERROR(__xludf.DUMMYFUNCTION("SPLIT(A:A,"" "",TRUE,TRUE)"),"EN")</f>
        <v>EN</v>
      </c>
      <c r="F6798" s="1" t="str">
        <f>IFERROR(__xludf.DUMMYFUNCTION("""COMPUTED_VALUE"""),"P5513")</f>
        <v>P5513</v>
      </c>
      <c r="G6798" s="1">
        <f>IFERROR(__xludf.DUMMYFUNCTION("""COMPUTED_VALUE"""),375.0)</f>
        <v>375</v>
      </c>
    </row>
    <row r="6799">
      <c r="A6799" s="1" t="str">
        <f t="shared" si="1"/>
        <v>EN P1175 164</v>
      </c>
      <c r="C6799" s="1" t="str">
        <f t="shared" si="2"/>
        <v>PT P1175</v>
      </c>
      <c r="E6799" s="1" t="str">
        <f>IFERROR(__xludf.DUMMYFUNCTION("SPLIT(A:A,"" "",TRUE,TRUE)"),"EN")</f>
        <v>EN</v>
      </c>
      <c r="F6799" s="1" t="str">
        <f>IFERROR(__xludf.DUMMYFUNCTION("""COMPUTED_VALUE"""),"P1175")</f>
        <v>P1175</v>
      </c>
      <c r="G6799" s="1">
        <f>IFERROR(__xludf.DUMMYFUNCTION("""COMPUTED_VALUE"""),164.0)</f>
        <v>164</v>
      </c>
    </row>
    <row r="6800">
      <c r="A6800" s="1" t="str">
        <f t="shared" si="1"/>
        <v>EN P1204 32</v>
      </c>
      <c r="C6800" s="1" t="str">
        <f t="shared" si="2"/>
        <v>PT P1204</v>
      </c>
      <c r="E6800" s="1" t="str">
        <f>IFERROR(__xludf.DUMMYFUNCTION("SPLIT(A:A,"" "",TRUE,TRUE)"),"EN")</f>
        <v>EN</v>
      </c>
      <c r="F6800" s="1" t="str">
        <f>IFERROR(__xludf.DUMMYFUNCTION("""COMPUTED_VALUE"""),"P1204")</f>
        <v>P1204</v>
      </c>
      <c r="G6800" s="1">
        <f>IFERROR(__xludf.DUMMYFUNCTION("""COMPUTED_VALUE"""),32.0)</f>
        <v>32</v>
      </c>
    </row>
    <row r="6801">
      <c r="A6801" s="1" t="str">
        <f t="shared" si="1"/>
        <v>EN P738 150</v>
      </c>
      <c r="C6801" s="1" t="str">
        <f t="shared" si="2"/>
        <v>PT P738</v>
      </c>
      <c r="E6801" s="1" t="str">
        <f>IFERROR(__xludf.DUMMYFUNCTION("SPLIT(A:A,"" "",TRUE,TRUE)"),"EN")</f>
        <v>EN</v>
      </c>
      <c r="F6801" s="1" t="str">
        <f>IFERROR(__xludf.DUMMYFUNCTION("""COMPUTED_VALUE"""),"P738")</f>
        <v>P738</v>
      </c>
      <c r="G6801" s="1">
        <f>IFERROR(__xludf.DUMMYFUNCTION("""COMPUTED_VALUE"""),150.0)</f>
        <v>150</v>
      </c>
    </row>
    <row r="6802">
      <c r="A6802" s="1" t="str">
        <f t="shared" si="1"/>
        <v>EN P4648 158</v>
      </c>
      <c r="C6802" s="1" t="str">
        <f t="shared" si="2"/>
        <v>PT P4648</v>
      </c>
      <c r="E6802" s="1" t="str">
        <f>IFERROR(__xludf.DUMMYFUNCTION("SPLIT(A:A,"" "",TRUE,TRUE)"),"EN")</f>
        <v>EN</v>
      </c>
      <c r="F6802" s="1" t="str">
        <f>IFERROR(__xludf.DUMMYFUNCTION("""COMPUTED_VALUE"""),"P4648")</f>
        <v>P4648</v>
      </c>
      <c r="G6802" s="1">
        <f>IFERROR(__xludf.DUMMYFUNCTION("""COMPUTED_VALUE"""),158.0)</f>
        <v>158</v>
      </c>
    </row>
    <row r="6803">
      <c r="A6803" s="1" t="str">
        <f t="shared" si="1"/>
        <v>EN P1333 273</v>
      </c>
      <c r="C6803" s="1" t="str">
        <f t="shared" si="2"/>
        <v>PT P1333</v>
      </c>
      <c r="E6803" s="1" t="str">
        <f>IFERROR(__xludf.DUMMYFUNCTION("SPLIT(A:A,"" "",TRUE,TRUE)"),"EN")</f>
        <v>EN</v>
      </c>
      <c r="F6803" s="1" t="str">
        <f>IFERROR(__xludf.DUMMYFUNCTION("""COMPUTED_VALUE"""),"P1333")</f>
        <v>P1333</v>
      </c>
      <c r="G6803" s="1">
        <f>IFERROR(__xludf.DUMMYFUNCTION("""COMPUTED_VALUE"""),273.0)</f>
        <v>273</v>
      </c>
    </row>
    <row r="6804">
      <c r="A6804" s="1" t="str">
        <f t="shared" si="1"/>
        <v>EN P3379 219</v>
      </c>
      <c r="C6804" s="1" t="str">
        <f t="shared" si="2"/>
        <v>PT P3379</v>
      </c>
      <c r="E6804" s="1" t="str">
        <f>IFERROR(__xludf.DUMMYFUNCTION("SPLIT(A:A,"" "",TRUE,TRUE)"),"EN")</f>
        <v>EN</v>
      </c>
      <c r="F6804" s="1" t="str">
        <f>IFERROR(__xludf.DUMMYFUNCTION("""COMPUTED_VALUE"""),"P3379")</f>
        <v>P3379</v>
      </c>
      <c r="G6804" s="1">
        <f>IFERROR(__xludf.DUMMYFUNCTION("""COMPUTED_VALUE"""),219.0)</f>
        <v>219</v>
      </c>
    </row>
    <row r="6805">
      <c r="A6805" s="1" t="str">
        <f t="shared" si="1"/>
        <v>EN P4206 125</v>
      </c>
      <c r="C6805" s="1" t="str">
        <f t="shared" si="2"/>
        <v>PT P4206</v>
      </c>
      <c r="E6805" s="1" t="str">
        <f>IFERROR(__xludf.DUMMYFUNCTION("SPLIT(A:A,"" "",TRUE,TRUE)"),"EN")</f>
        <v>EN</v>
      </c>
      <c r="F6805" s="1" t="str">
        <f>IFERROR(__xludf.DUMMYFUNCTION("""COMPUTED_VALUE"""),"P4206")</f>
        <v>P4206</v>
      </c>
      <c r="G6805" s="1">
        <f>IFERROR(__xludf.DUMMYFUNCTION("""COMPUTED_VALUE"""),125.0)</f>
        <v>125</v>
      </c>
    </row>
    <row r="6806">
      <c r="A6806" s="1" t="str">
        <f t="shared" si="1"/>
        <v>EN P3921 78</v>
      </c>
      <c r="C6806" s="1" t="str">
        <f t="shared" si="2"/>
        <v>PT P3921</v>
      </c>
      <c r="E6806" s="1" t="str">
        <f>IFERROR(__xludf.DUMMYFUNCTION("SPLIT(A:A,"" "",TRUE,TRUE)"),"EN")</f>
        <v>EN</v>
      </c>
      <c r="F6806" s="1" t="str">
        <f>IFERROR(__xludf.DUMMYFUNCTION("""COMPUTED_VALUE"""),"P3921")</f>
        <v>P3921</v>
      </c>
      <c r="G6806" s="1">
        <f>IFERROR(__xludf.DUMMYFUNCTION("""COMPUTED_VALUE"""),78.0)</f>
        <v>78</v>
      </c>
    </row>
    <row r="6807">
      <c r="A6807" s="1" t="str">
        <f t="shared" si="1"/>
        <v>EN P2874 348</v>
      </c>
      <c r="C6807" s="1" t="str">
        <f t="shared" si="2"/>
        <v>PT P2874</v>
      </c>
      <c r="E6807" s="1" t="str">
        <f>IFERROR(__xludf.DUMMYFUNCTION("SPLIT(A:A,"" "",TRUE,TRUE)"),"EN")</f>
        <v>EN</v>
      </c>
      <c r="F6807" s="1" t="str">
        <f>IFERROR(__xludf.DUMMYFUNCTION("""COMPUTED_VALUE"""),"P2874")</f>
        <v>P2874</v>
      </c>
      <c r="G6807" s="1">
        <f>IFERROR(__xludf.DUMMYFUNCTION("""COMPUTED_VALUE"""),348.0)</f>
        <v>348</v>
      </c>
    </row>
    <row r="6808">
      <c r="A6808" s="1" t="str">
        <f t="shared" si="1"/>
        <v>EN P3518 237</v>
      </c>
      <c r="C6808" s="1" t="str">
        <f t="shared" si="2"/>
        <v>PT P3518</v>
      </c>
      <c r="E6808" s="1" t="str">
        <f>IFERROR(__xludf.DUMMYFUNCTION("SPLIT(A:A,"" "",TRUE,TRUE)"),"EN")</f>
        <v>EN</v>
      </c>
      <c r="F6808" s="1" t="str">
        <f>IFERROR(__xludf.DUMMYFUNCTION("""COMPUTED_VALUE"""),"P3518")</f>
        <v>P3518</v>
      </c>
      <c r="G6808" s="1">
        <f>IFERROR(__xludf.DUMMYFUNCTION("""COMPUTED_VALUE"""),237.0)</f>
        <v>237</v>
      </c>
    </row>
    <row r="6809">
      <c r="A6809" s="1" t="str">
        <f t="shared" si="1"/>
        <v>EN P78 139</v>
      </c>
      <c r="C6809" s="1" t="str">
        <f t="shared" si="2"/>
        <v>PT P78</v>
      </c>
      <c r="E6809" s="1" t="str">
        <f>IFERROR(__xludf.DUMMYFUNCTION("SPLIT(A:A,"" "",TRUE,TRUE)"),"EN")</f>
        <v>EN</v>
      </c>
      <c r="F6809" s="1" t="str">
        <f>IFERROR(__xludf.DUMMYFUNCTION("""COMPUTED_VALUE"""),"P78")</f>
        <v>P78</v>
      </c>
      <c r="G6809" s="1">
        <f>IFERROR(__xludf.DUMMYFUNCTION("""COMPUTED_VALUE"""),139.0)</f>
        <v>139</v>
      </c>
    </row>
    <row r="6810">
      <c r="A6810" s="1" t="str">
        <f t="shared" si="1"/>
        <v>EN P1559 193</v>
      </c>
      <c r="C6810" s="1" t="str">
        <f t="shared" si="2"/>
        <v>PT P1559</v>
      </c>
      <c r="E6810" s="1" t="str">
        <f>IFERROR(__xludf.DUMMYFUNCTION("SPLIT(A:A,"" "",TRUE,TRUE)"),"EN")</f>
        <v>EN</v>
      </c>
      <c r="F6810" s="1" t="str">
        <f>IFERROR(__xludf.DUMMYFUNCTION("""COMPUTED_VALUE"""),"P1559")</f>
        <v>P1559</v>
      </c>
      <c r="G6810" s="1">
        <f>IFERROR(__xludf.DUMMYFUNCTION("""COMPUTED_VALUE"""),193.0)</f>
        <v>193</v>
      </c>
    </row>
    <row r="6811">
      <c r="A6811" s="1" t="str">
        <f t="shared" si="1"/>
        <v>EN P4417 73</v>
      </c>
      <c r="C6811" s="1" t="str">
        <f t="shared" si="2"/>
        <v>PT P4417</v>
      </c>
      <c r="E6811" s="1" t="str">
        <f>IFERROR(__xludf.DUMMYFUNCTION("SPLIT(A:A,"" "",TRUE,TRUE)"),"EN")</f>
        <v>EN</v>
      </c>
      <c r="F6811" s="1" t="str">
        <f>IFERROR(__xludf.DUMMYFUNCTION("""COMPUTED_VALUE"""),"P4417")</f>
        <v>P4417</v>
      </c>
      <c r="G6811" s="1">
        <f>IFERROR(__xludf.DUMMYFUNCTION("""COMPUTED_VALUE"""),73.0)</f>
        <v>73</v>
      </c>
    </row>
    <row r="6812">
      <c r="A6812" s="1" t="str">
        <f t="shared" si="1"/>
        <v>EN P3814 106</v>
      </c>
      <c r="C6812" s="1" t="str">
        <f t="shared" si="2"/>
        <v>PT P3814</v>
      </c>
      <c r="E6812" s="1" t="str">
        <f>IFERROR(__xludf.DUMMYFUNCTION("SPLIT(A:A,"" "",TRUE,TRUE)"),"EN")</f>
        <v>EN</v>
      </c>
      <c r="F6812" s="1" t="str">
        <f>IFERROR(__xludf.DUMMYFUNCTION("""COMPUTED_VALUE"""),"P3814")</f>
        <v>P3814</v>
      </c>
      <c r="G6812" s="1">
        <f>IFERROR(__xludf.DUMMYFUNCTION("""COMPUTED_VALUE"""),106.0)</f>
        <v>106</v>
      </c>
    </row>
    <row r="6813">
      <c r="A6813" s="1" t="str">
        <f t="shared" si="1"/>
        <v>EN P4091 107</v>
      </c>
      <c r="C6813" s="1" t="str">
        <f t="shared" si="2"/>
        <v>PT P4091</v>
      </c>
      <c r="E6813" s="1" t="str">
        <f>IFERROR(__xludf.DUMMYFUNCTION("SPLIT(A:A,"" "",TRUE,TRUE)"),"EN")</f>
        <v>EN</v>
      </c>
      <c r="F6813" s="1" t="str">
        <f>IFERROR(__xludf.DUMMYFUNCTION("""COMPUTED_VALUE"""),"P4091")</f>
        <v>P4091</v>
      </c>
      <c r="G6813" s="1">
        <f>IFERROR(__xludf.DUMMYFUNCTION("""COMPUTED_VALUE"""),107.0)</f>
        <v>107</v>
      </c>
    </row>
    <row r="6814">
      <c r="A6814" s="1" t="str">
        <f t="shared" si="1"/>
        <v>EN P1648 368</v>
      </c>
      <c r="C6814" s="1" t="str">
        <f t="shared" si="2"/>
        <v>PT P1648</v>
      </c>
      <c r="E6814" s="1" t="str">
        <f>IFERROR(__xludf.DUMMYFUNCTION("SPLIT(A:A,"" "",TRUE,TRUE)"),"EN")</f>
        <v>EN</v>
      </c>
      <c r="F6814" s="1" t="str">
        <f>IFERROR(__xludf.DUMMYFUNCTION("""COMPUTED_VALUE"""),"P1648")</f>
        <v>P1648</v>
      </c>
      <c r="G6814" s="1">
        <f>IFERROR(__xludf.DUMMYFUNCTION("""COMPUTED_VALUE"""),368.0)</f>
        <v>368</v>
      </c>
    </row>
    <row r="6815">
      <c r="A6815" s="1" t="str">
        <f t="shared" si="1"/>
        <v>EN P5844 281</v>
      </c>
      <c r="C6815" s="1" t="str">
        <f t="shared" si="2"/>
        <v>PT P5844</v>
      </c>
      <c r="E6815" s="1" t="str">
        <f>IFERROR(__xludf.DUMMYFUNCTION("SPLIT(A:A,"" "",TRUE,TRUE)"),"EN")</f>
        <v>EN</v>
      </c>
      <c r="F6815" s="1" t="str">
        <f>IFERROR(__xludf.DUMMYFUNCTION("""COMPUTED_VALUE"""),"P5844")</f>
        <v>P5844</v>
      </c>
      <c r="G6815" s="1">
        <f>IFERROR(__xludf.DUMMYFUNCTION("""COMPUTED_VALUE"""),281.0)</f>
        <v>281</v>
      </c>
    </row>
    <row r="6816">
      <c r="A6816" s="1" t="str">
        <f t="shared" si="1"/>
        <v>EN P2160 129</v>
      </c>
      <c r="C6816" s="1" t="str">
        <f t="shared" si="2"/>
        <v>PT P2160</v>
      </c>
      <c r="E6816" s="1" t="str">
        <f>IFERROR(__xludf.DUMMYFUNCTION("SPLIT(A:A,"" "",TRUE,TRUE)"),"EN")</f>
        <v>EN</v>
      </c>
      <c r="F6816" s="1" t="str">
        <f>IFERROR(__xludf.DUMMYFUNCTION("""COMPUTED_VALUE"""),"P2160")</f>
        <v>P2160</v>
      </c>
      <c r="G6816" s="1">
        <f>IFERROR(__xludf.DUMMYFUNCTION("""COMPUTED_VALUE"""),129.0)</f>
        <v>129</v>
      </c>
    </row>
    <row r="6817">
      <c r="A6817" s="1" t="str">
        <f t="shared" si="1"/>
        <v>EN P1564 128</v>
      </c>
      <c r="C6817" s="1" t="str">
        <f t="shared" si="2"/>
        <v>PT P1564</v>
      </c>
      <c r="E6817" s="1" t="str">
        <f>IFERROR(__xludf.DUMMYFUNCTION("SPLIT(A:A,"" "",TRUE,TRUE)"),"EN")</f>
        <v>EN</v>
      </c>
      <c r="F6817" s="1" t="str">
        <f>IFERROR(__xludf.DUMMYFUNCTION("""COMPUTED_VALUE"""),"P1564")</f>
        <v>P1564</v>
      </c>
      <c r="G6817" s="1">
        <f>IFERROR(__xludf.DUMMYFUNCTION("""COMPUTED_VALUE"""),128.0)</f>
        <v>128</v>
      </c>
    </row>
    <row r="6818">
      <c r="A6818" s="1" t="str">
        <f t="shared" si="1"/>
        <v>EN P1608 70</v>
      </c>
      <c r="C6818" s="1" t="str">
        <f t="shared" si="2"/>
        <v>PT P1608</v>
      </c>
      <c r="E6818" s="1" t="str">
        <f>IFERROR(__xludf.DUMMYFUNCTION("SPLIT(A:A,"" "",TRUE,TRUE)"),"EN")</f>
        <v>EN</v>
      </c>
      <c r="F6818" s="1" t="str">
        <f>IFERROR(__xludf.DUMMYFUNCTION("""COMPUTED_VALUE"""),"P1608")</f>
        <v>P1608</v>
      </c>
      <c r="G6818" s="1">
        <f>IFERROR(__xludf.DUMMYFUNCTION("""COMPUTED_VALUE"""),70.0)</f>
        <v>70</v>
      </c>
    </row>
    <row r="6819">
      <c r="A6819" s="1" t="str">
        <f t="shared" si="1"/>
        <v>EN P5000 126</v>
      </c>
      <c r="C6819" s="1" t="str">
        <f t="shared" si="2"/>
        <v>PT P5000</v>
      </c>
      <c r="E6819" s="1" t="str">
        <f>IFERROR(__xludf.DUMMYFUNCTION("SPLIT(A:A,"" "",TRUE,TRUE)"),"EN")</f>
        <v>EN</v>
      </c>
      <c r="F6819" s="1" t="str">
        <f>IFERROR(__xludf.DUMMYFUNCTION("""COMPUTED_VALUE"""),"P5000")</f>
        <v>P5000</v>
      </c>
      <c r="G6819" s="1">
        <f>IFERROR(__xludf.DUMMYFUNCTION("""COMPUTED_VALUE"""),126.0)</f>
        <v>126</v>
      </c>
    </row>
    <row r="6820">
      <c r="A6820" s="1" t="str">
        <f t="shared" si="1"/>
        <v>EN P5640 356</v>
      </c>
      <c r="C6820" s="1" t="str">
        <f t="shared" si="2"/>
        <v>PT P5640</v>
      </c>
      <c r="E6820" s="1" t="str">
        <f>IFERROR(__xludf.DUMMYFUNCTION("SPLIT(A:A,"" "",TRUE,TRUE)"),"EN")</f>
        <v>EN</v>
      </c>
      <c r="F6820" s="1" t="str">
        <f>IFERROR(__xludf.DUMMYFUNCTION("""COMPUTED_VALUE"""),"P5640")</f>
        <v>P5640</v>
      </c>
      <c r="G6820" s="1">
        <f>IFERROR(__xludf.DUMMYFUNCTION("""COMPUTED_VALUE"""),356.0)</f>
        <v>356</v>
      </c>
    </row>
    <row r="6821">
      <c r="A6821" s="1" t="str">
        <f t="shared" si="1"/>
        <v>EN P825 204</v>
      </c>
      <c r="C6821" s="1" t="str">
        <f t="shared" si="2"/>
        <v>PT P825</v>
      </c>
      <c r="E6821" s="1" t="str">
        <f>IFERROR(__xludf.DUMMYFUNCTION("SPLIT(A:A,"" "",TRUE,TRUE)"),"EN")</f>
        <v>EN</v>
      </c>
      <c r="F6821" s="1" t="str">
        <f>IFERROR(__xludf.DUMMYFUNCTION("""COMPUTED_VALUE"""),"P825")</f>
        <v>P825</v>
      </c>
      <c r="G6821" s="1">
        <f>IFERROR(__xludf.DUMMYFUNCTION("""COMPUTED_VALUE"""),204.0)</f>
        <v>204</v>
      </c>
    </row>
    <row r="6822">
      <c r="A6822" s="1" t="str">
        <f t="shared" si="1"/>
        <v>EN P1654 219</v>
      </c>
      <c r="C6822" s="1" t="str">
        <f t="shared" si="2"/>
        <v>PT P1654</v>
      </c>
      <c r="E6822" s="1" t="str">
        <f>IFERROR(__xludf.DUMMYFUNCTION("SPLIT(A:A,"" "",TRUE,TRUE)"),"EN")</f>
        <v>EN</v>
      </c>
      <c r="F6822" s="1" t="str">
        <f>IFERROR(__xludf.DUMMYFUNCTION("""COMPUTED_VALUE"""),"P1654")</f>
        <v>P1654</v>
      </c>
      <c r="G6822" s="1">
        <f>IFERROR(__xludf.DUMMYFUNCTION("""COMPUTED_VALUE"""),219.0)</f>
        <v>219</v>
      </c>
    </row>
    <row r="6823">
      <c r="A6823" s="1" t="str">
        <f t="shared" si="1"/>
        <v>EN P3643 74</v>
      </c>
      <c r="C6823" s="1" t="str">
        <f t="shared" si="2"/>
        <v>PT P3643</v>
      </c>
      <c r="E6823" s="1" t="str">
        <f>IFERROR(__xludf.DUMMYFUNCTION("SPLIT(A:A,"" "",TRUE,TRUE)"),"EN")</f>
        <v>EN</v>
      </c>
      <c r="F6823" s="1" t="str">
        <f>IFERROR(__xludf.DUMMYFUNCTION("""COMPUTED_VALUE"""),"P3643")</f>
        <v>P3643</v>
      </c>
      <c r="G6823" s="1">
        <f>IFERROR(__xludf.DUMMYFUNCTION("""COMPUTED_VALUE"""),74.0)</f>
        <v>74</v>
      </c>
    </row>
    <row r="6824">
      <c r="A6824" s="1" t="str">
        <f t="shared" si="1"/>
        <v>EN P3111 41</v>
      </c>
      <c r="C6824" s="1" t="str">
        <f t="shared" si="2"/>
        <v>PT P3111</v>
      </c>
      <c r="E6824" s="1" t="str">
        <f>IFERROR(__xludf.DUMMYFUNCTION("SPLIT(A:A,"" "",TRUE,TRUE)"),"EN")</f>
        <v>EN</v>
      </c>
      <c r="F6824" s="1" t="str">
        <f>IFERROR(__xludf.DUMMYFUNCTION("""COMPUTED_VALUE"""),"P3111")</f>
        <v>P3111</v>
      </c>
      <c r="G6824" s="1">
        <f>IFERROR(__xludf.DUMMYFUNCTION("""COMPUTED_VALUE"""),41.0)</f>
        <v>41</v>
      </c>
    </row>
    <row r="6825">
      <c r="A6825" s="1" t="str">
        <f t="shared" si="1"/>
        <v>EN P1672 304</v>
      </c>
      <c r="C6825" s="1" t="str">
        <f t="shared" si="2"/>
        <v>PT P1672</v>
      </c>
      <c r="E6825" s="1" t="str">
        <f>IFERROR(__xludf.DUMMYFUNCTION("SPLIT(A:A,"" "",TRUE,TRUE)"),"EN")</f>
        <v>EN</v>
      </c>
      <c r="F6825" s="1" t="str">
        <f>IFERROR(__xludf.DUMMYFUNCTION("""COMPUTED_VALUE"""),"P1672")</f>
        <v>P1672</v>
      </c>
      <c r="G6825" s="1">
        <f>IFERROR(__xludf.DUMMYFUNCTION("""COMPUTED_VALUE"""),304.0)</f>
        <v>304</v>
      </c>
    </row>
    <row r="6826">
      <c r="A6826" s="1" t="str">
        <f t="shared" si="1"/>
        <v>EN P839 378</v>
      </c>
      <c r="C6826" s="1" t="str">
        <f t="shared" si="2"/>
        <v>PT P839</v>
      </c>
      <c r="E6826" s="1" t="str">
        <f>IFERROR(__xludf.DUMMYFUNCTION("SPLIT(A:A,"" "",TRUE,TRUE)"),"EN")</f>
        <v>EN</v>
      </c>
      <c r="F6826" s="1" t="str">
        <f>IFERROR(__xludf.DUMMYFUNCTION("""COMPUTED_VALUE"""),"P839")</f>
        <v>P839</v>
      </c>
      <c r="G6826" s="1">
        <f>IFERROR(__xludf.DUMMYFUNCTION("""COMPUTED_VALUE"""),378.0)</f>
        <v>378</v>
      </c>
    </row>
    <row r="6827">
      <c r="A6827" s="1" t="str">
        <f t="shared" si="1"/>
        <v>EN P2598 368</v>
      </c>
      <c r="C6827" s="1" t="str">
        <f t="shared" si="2"/>
        <v>PT P2598</v>
      </c>
      <c r="E6827" s="1" t="str">
        <f>IFERROR(__xludf.DUMMYFUNCTION("SPLIT(A:A,"" "",TRUE,TRUE)"),"EN")</f>
        <v>EN</v>
      </c>
      <c r="F6827" s="1" t="str">
        <f>IFERROR(__xludf.DUMMYFUNCTION("""COMPUTED_VALUE"""),"P2598")</f>
        <v>P2598</v>
      </c>
      <c r="G6827" s="1">
        <f>IFERROR(__xludf.DUMMYFUNCTION("""COMPUTED_VALUE"""),368.0)</f>
        <v>368</v>
      </c>
    </row>
    <row r="6828">
      <c r="A6828" s="1" t="str">
        <f t="shared" si="1"/>
        <v>EN P222 11</v>
      </c>
      <c r="C6828" s="1" t="str">
        <f t="shared" si="2"/>
        <v>PT P222</v>
      </c>
      <c r="E6828" s="1" t="str">
        <f>IFERROR(__xludf.DUMMYFUNCTION("SPLIT(A:A,"" "",TRUE,TRUE)"),"EN")</f>
        <v>EN</v>
      </c>
      <c r="F6828" s="1" t="str">
        <f>IFERROR(__xludf.DUMMYFUNCTION("""COMPUTED_VALUE"""),"P222")</f>
        <v>P222</v>
      </c>
      <c r="G6828" s="1">
        <f>IFERROR(__xludf.DUMMYFUNCTION("""COMPUTED_VALUE"""),11.0)</f>
        <v>11</v>
      </c>
    </row>
    <row r="6829">
      <c r="A6829" s="1" t="str">
        <f t="shared" si="1"/>
        <v>EN P3584 110</v>
      </c>
      <c r="C6829" s="1" t="str">
        <f t="shared" si="2"/>
        <v>PT P3584</v>
      </c>
      <c r="E6829" s="1" t="str">
        <f>IFERROR(__xludf.DUMMYFUNCTION("SPLIT(A:A,"" "",TRUE,TRUE)"),"EN")</f>
        <v>EN</v>
      </c>
      <c r="F6829" s="1" t="str">
        <f>IFERROR(__xludf.DUMMYFUNCTION("""COMPUTED_VALUE"""),"P3584")</f>
        <v>P3584</v>
      </c>
      <c r="G6829" s="1">
        <f>IFERROR(__xludf.DUMMYFUNCTION("""COMPUTED_VALUE"""),110.0)</f>
        <v>110</v>
      </c>
    </row>
    <row r="6830">
      <c r="A6830" s="1" t="str">
        <f t="shared" si="1"/>
        <v>EN P5756 264</v>
      </c>
      <c r="C6830" s="1" t="str">
        <f t="shared" si="2"/>
        <v>PT P5756</v>
      </c>
      <c r="E6830" s="1" t="str">
        <f>IFERROR(__xludf.DUMMYFUNCTION("SPLIT(A:A,"" "",TRUE,TRUE)"),"EN")</f>
        <v>EN</v>
      </c>
      <c r="F6830" s="1" t="str">
        <f>IFERROR(__xludf.DUMMYFUNCTION("""COMPUTED_VALUE"""),"P5756")</f>
        <v>P5756</v>
      </c>
      <c r="G6830" s="1">
        <f>IFERROR(__xludf.DUMMYFUNCTION("""COMPUTED_VALUE"""),264.0)</f>
        <v>264</v>
      </c>
    </row>
    <row r="6831">
      <c r="A6831" s="1" t="str">
        <f t="shared" si="1"/>
        <v>EN P3576 18</v>
      </c>
      <c r="C6831" s="1" t="str">
        <f t="shared" si="2"/>
        <v>PT P3576</v>
      </c>
      <c r="E6831" s="1" t="str">
        <f>IFERROR(__xludf.DUMMYFUNCTION("SPLIT(A:A,"" "",TRUE,TRUE)"),"EN")</f>
        <v>EN</v>
      </c>
      <c r="F6831" s="1" t="str">
        <f>IFERROR(__xludf.DUMMYFUNCTION("""COMPUTED_VALUE"""),"P3576")</f>
        <v>P3576</v>
      </c>
      <c r="G6831" s="1">
        <f>IFERROR(__xludf.DUMMYFUNCTION("""COMPUTED_VALUE"""),18.0)</f>
        <v>18</v>
      </c>
    </row>
    <row r="6832">
      <c r="A6832" s="1" t="str">
        <f t="shared" si="1"/>
        <v>EN P5698 181</v>
      </c>
      <c r="C6832" s="1" t="str">
        <f t="shared" si="2"/>
        <v>PT P5698</v>
      </c>
      <c r="E6832" s="1" t="str">
        <f>IFERROR(__xludf.DUMMYFUNCTION("SPLIT(A:A,"" "",TRUE,TRUE)"),"EN")</f>
        <v>EN</v>
      </c>
      <c r="F6832" s="1" t="str">
        <f>IFERROR(__xludf.DUMMYFUNCTION("""COMPUTED_VALUE"""),"P5698")</f>
        <v>P5698</v>
      </c>
      <c r="G6832" s="1">
        <f>IFERROR(__xludf.DUMMYFUNCTION("""COMPUTED_VALUE"""),181.0)</f>
        <v>181</v>
      </c>
    </row>
    <row r="6833">
      <c r="A6833" s="1" t="str">
        <f t="shared" si="1"/>
        <v>EN P5895 301</v>
      </c>
      <c r="C6833" s="1" t="str">
        <f t="shared" si="2"/>
        <v>PT P5895</v>
      </c>
      <c r="E6833" s="1" t="str">
        <f>IFERROR(__xludf.DUMMYFUNCTION("SPLIT(A:A,"" "",TRUE,TRUE)"),"EN")</f>
        <v>EN</v>
      </c>
      <c r="F6833" s="1" t="str">
        <f>IFERROR(__xludf.DUMMYFUNCTION("""COMPUTED_VALUE"""),"P5895")</f>
        <v>P5895</v>
      </c>
      <c r="G6833" s="1">
        <f>IFERROR(__xludf.DUMMYFUNCTION("""COMPUTED_VALUE"""),301.0)</f>
        <v>301</v>
      </c>
    </row>
    <row r="6834">
      <c r="A6834" s="1" t="str">
        <f t="shared" si="1"/>
        <v>EN P1486 241</v>
      </c>
      <c r="C6834" s="1" t="str">
        <f t="shared" si="2"/>
        <v>PT P1486</v>
      </c>
      <c r="E6834" s="1" t="str">
        <f>IFERROR(__xludf.DUMMYFUNCTION("SPLIT(A:A,"" "",TRUE,TRUE)"),"EN")</f>
        <v>EN</v>
      </c>
      <c r="F6834" s="1" t="str">
        <f>IFERROR(__xludf.DUMMYFUNCTION("""COMPUTED_VALUE"""),"P1486")</f>
        <v>P1486</v>
      </c>
      <c r="G6834" s="1">
        <f>IFERROR(__xludf.DUMMYFUNCTION("""COMPUTED_VALUE"""),241.0)</f>
        <v>241</v>
      </c>
    </row>
    <row r="6835">
      <c r="A6835" s="1" t="str">
        <f t="shared" si="1"/>
        <v>EN P635 171</v>
      </c>
      <c r="C6835" s="1" t="str">
        <f t="shared" si="2"/>
        <v>PT P635</v>
      </c>
      <c r="E6835" s="1" t="str">
        <f>IFERROR(__xludf.DUMMYFUNCTION("SPLIT(A:A,"" "",TRUE,TRUE)"),"EN")</f>
        <v>EN</v>
      </c>
      <c r="F6835" s="1" t="str">
        <f>IFERROR(__xludf.DUMMYFUNCTION("""COMPUTED_VALUE"""),"P635")</f>
        <v>P635</v>
      </c>
      <c r="G6835" s="1">
        <f>IFERROR(__xludf.DUMMYFUNCTION("""COMPUTED_VALUE"""),171.0)</f>
        <v>171</v>
      </c>
    </row>
    <row r="6836">
      <c r="A6836" s="1" t="str">
        <f t="shared" si="1"/>
        <v>EN P3229 131</v>
      </c>
      <c r="C6836" s="1" t="str">
        <f t="shared" si="2"/>
        <v>PT P3229</v>
      </c>
      <c r="E6836" s="1" t="str">
        <f>IFERROR(__xludf.DUMMYFUNCTION("SPLIT(A:A,"" "",TRUE,TRUE)"),"EN")</f>
        <v>EN</v>
      </c>
      <c r="F6836" s="1" t="str">
        <f>IFERROR(__xludf.DUMMYFUNCTION("""COMPUTED_VALUE"""),"P3229")</f>
        <v>P3229</v>
      </c>
      <c r="G6836" s="1">
        <f>IFERROR(__xludf.DUMMYFUNCTION("""COMPUTED_VALUE"""),131.0)</f>
        <v>131</v>
      </c>
    </row>
    <row r="6837">
      <c r="A6837" s="1" t="str">
        <f t="shared" si="1"/>
        <v>EN P1643 126</v>
      </c>
      <c r="C6837" s="1" t="str">
        <f t="shared" si="2"/>
        <v>PT P1643</v>
      </c>
      <c r="E6837" s="1" t="str">
        <f>IFERROR(__xludf.DUMMYFUNCTION("SPLIT(A:A,"" "",TRUE,TRUE)"),"EN")</f>
        <v>EN</v>
      </c>
      <c r="F6837" s="1" t="str">
        <f>IFERROR(__xludf.DUMMYFUNCTION("""COMPUTED_VALUE"""),"P1643")</f>
        <v>P1643</v>
      </c>
      <c r="G6837" s="1">
        <f>IFERROR(__xludf.DUMMYFUNCTION("""COMPUTED_VALUE"""),126.0)</f>
        <v>126</v>
      </c>
    </row>
    <row r="6838">
      <c r="A6838" s="1" t="str">
        <f t="shared" si="1"/>
        <v>EN P3889 389</v>
      </c>
      <c r="C6838" s="1" t="str">
        <f t="shared" si="2"/>
        <v>PT P3889</v>
      </c>
      <c r="E6838" s="1" t="str">
        <f>IFERROR(__xludf.DUMMYFUNCTION("SPLIT(A:A,"" "",TRUE,TRUE)"),"EN")</f>
        <v>EN</v>
      </c>
      <c r="F6838" s="1" t="str">
        <f>IFERROR(__xludf.DUMMYFUNCTION("""COMPUTED_VALUE"""),"P3889")</f>
        <v>P3889</v>
      </c>
      <c r="G6838" s="1">
        <f>IFERROR(__xludf.DUMMYFUNCTION("""COMPUTED_VALUE"""),389.0)</f>
        <v>389</v>
      </c>
    </row>
    <row r="6839">
      <c r="A6839" s="1" t="str">
        <f t="shared" si="1"/>
        <v>EN P5714 298</v>
      </c>
      <c r="C6839" s="1" t="str">
        <f t="shared" si="2"/>
        <v>PT P5714</v>
      </c>
      <c r="E6839" s="1" t="str">
        <f>IFERROR(__xludf.DUMMYFUNCTION("SPLIT(A:A,"" "",TRUE,TRUE)"),"EN")</f>
        <v>EN</v>
      </c>
      <c r="F6839" s="1" t="str">
        <f>IFERROR(__xludf.DUMMYFUNCTION("""COMPUTED_VALUE"""),"P5714")</f>
        <v>P5714</v>
      </c>
      <c r="G6839" s="1">
        <f>IFERROR(__xludf.DUMMYFUNCTION("""COMPUTED_VALUE"""),298.0)</f>
        <v>298</v>
      </c>
    </row>
    <row r="6840">
      <c r="A6840" s="1" t="str">
        <f t="shared" si="1"/>
        <v>EN P4799 378</v>
      </c>
      <c r="C6840" s="1" t="str">
        <f t="shared" si="2"/>
        <v>PT P4799</v>
      </c>
      <c r="E6840" s="1" t="str">
        <f>IFERROR(__xludf.DUMMYFUNCTION("SPLIT(A:A,"" "",TRUE,TRUE)"),"EN")</f>
        <v>EN</v>
      </c>
      <c r="F6840" s="1" t="str">
        <f>IFERROR(__xludf.DUMMYFUNCTION("""COMPUTED_VALUE"""),"P4799")</f>
        <v>P4799</v>
      </c>
      <c r="G6840" s="1">
        <f>IFERROR(__xludf.DUMMYFUNCTION("""COMPUTED_VALUE"""),378.0)</f>
        <v>378</v>
      </c>
    </row>
    <row r="6841">
      <c r="A6841" s="1" t="str">
        <f t="shared" si="1"/>
        <v>EN P4297 120</v>
      </c>
      <c r="C6841" s="1" t="str">
        <f t="shared" si="2"/>
        <v>PT P4297</v>
      </c>
      <c r="E6841" s="1" t="str">
        <f>IFERROR(__xludf.DUMMYFUNCTION("SPLIT(A:A,"" "",TRUE,TRUE)"),"EN")</f>
        <v>EN</v>
      </c>
      <c r="F6841" s="1" t="str">
        <f>IFERROR(__xludf.DUMMYFUNCTION("""COMPUTED_VALUE"""),"P4297")</f>
        <v>P4297</v>
      </c>
      <c r="G6841" s="1">
        <f>IFERROR(__xludf.DUMMYFUNCTION("""COMPUTED_VALUE"""),120.0)</f>
        <v>120</v>
      </c>
    </row>
    <row r="6842">
      <c r="A6842" s="1" t="str">
        <f t="shared" si="1"/>
        <v>EN P1807 212</v>
      </c>
      <c r="C6842" s="1" t="str">
        <f t="shared" si="2"/>
        <v>PT P1807</v>
      </c>
      <c r="E6842" s="1" t="str">
        <f>IFERROR(__xludf.DUMMYFUNCTION("SPLIT(A:A,"" "",TRUE,TRUE)"),"EN")</f>
        <v>EN</v>
      </c>
      <c r="F6842" s="1" t="str">
        <f>IFERROR(__xludf.DUMMYFUNCTION("""COMPUTED_VALUE"""),"P1807")</f>
        <v>P1807</v>
      </c>
      <c r="G6842" s="1">
        <f>IFERROR(__xludf.DUMMYFUNCTION("""COMPUTED_VALUE"""),212.0)</f>
        <v>212</v>
      </c>
    </row>
    <row r="6843">
      <c r="A6843" s="1" t="str">
        <f t="shared" si="1"/>
        <v>EN P4232 77</v>
      </c>
      <c r="C6843" s="1" t="str">
        <f t="shared" si="2"/>
        <v>PT P4232</v>
      </c>
      <c r="E6843" s="1" t="str">
        <f>IFERROR(__xludf.DUMMYFUNCTION("SPLIT(A:A,"" "",TRUE,TRUE)"),"EN")</f>
        <v>EN</v>
      </c>
      <c r="F6843" s="1" t="str">
        <f>IFERROR(__xludf.DUMMYFUNCTION("""COMPUTED_VALUE"""),"P4232")</f>
        <v>P4232</v>
      </c>
      <c r="G6843" s="1">
        <f>IFERROR(__xludf.DUMMYFUNCTION("""COMPUTED_VALUE"""),77.0)</f>
        <v>77</v>
      </c>
    </row>
    <row r="6844">
      <c r="A6844" s="1" t="str">
        <f t="shared" si="1"/>
        <v>EN P790 70</v>
      </c>
      <c r="C6844" s="1" t="str">
        <f t="shared" si="2"/>
        <v>PT P790</v>
      </c>
      <c r="E6844" s="1" t="str">
        <f>IFERROR(__xludf.DUMMYFUNCTION("SPLIT(A:A,"" "",TRUE,TRUE)"),"EN")</f>
        <v>EN</v>
      </c>
      <c r="F6844" s="1" t="str">
        <f>IFERROR(__xludf.DUMMYFUNCTION("""COMPUTED_VALUE"""),"P790")</f>
        <v>P790</v>
      </c>
      <c r="G6844" s="1">
        <f>IFERROR(__xludf.DUMMYFUNCTION("""COMPUTED_VALUE"""),70.0)</f>
        <v>70</v>
      </c>
    </row>
    <row r="6845">
      <c r="A6845" s="1" t="str">
        <f t="shared" si="1"/>
        <v>EN P4080 111</v>
      </c>
      <c r="C6845" s="1" t="str">
        <f t="shared" si="2"/>
        <v>PT P4080</v>
      </c>
      <c r="E6845" s="1" t="str">
        <f>IFERROR(__xludf.DUMMYFUNCTION("SPLIT(A:A,"" "",TRUE,TRUE)"),"EN")</f>
        <v>EN</v>
      </c>
      <c r="F6845" s="1" t="str">
        <f>IFERROR(__xludf.DUMMYFUNCTION("""COMPUTED_VALUE"""),"P4080")</f>
        <v>P4080</v>
      </c>
      <c r="G6845" s="1">
        <f>IFERROR(__xludf.DUMMYFUNCTION("""COMPUTED_VALUE"""),111.0)</f>
        <v>111</v>
      </c>
    </row>
    <row r="6846">
      <c r="A6846" s="1" t="str">
        <f t="shared" si="1"/>
        <v>EN P1272 376</v>
      </c>
      <c r="C6846" s="1" t="str">
        <f t="shared" si="2"/>
        <v>PT P1272</v>
      </c>
      <c r="E6846" s="1" t="str">
        <f>IFERROR(__xludf.DUMMYFUNCTION("SPLIT(A:A,"" "",TRUE,TRUE)"),"EN")</f>
        <v>EN</v>
      </c>
      <c r="F6846" s="1" t="str">
        <f>IFERROR(__xludf.DUMMYFUNCTION("""COMPUTED_VALUE"""),"P1272")</f>
        <v>P1272</v>
      </c>
      <c r="G6846" s="1">
        <f>IFERROR(__xludf.DUMMYFUNCTION("""COMPUTED_VALUE"""),376.0)</f>
        <v>376</v>
      </c>
    </row>
    <row r="6847">
      <c r="A6847" s="1" t="str">
        <f t="shared" si="1"/>
        <v>EN P2192 389</v>
      </c>
      <c r="C6847" s="1" t="str">
        <f t="shared" si="2"/>
        <v>PT P2192</v>
      </c>
      <c r="E6847" s="1" t="str">
        <f>IFERROR(__xludf.DUMMYFUNCTION("SPLIT(A:A,"" "",TRUE,TRUE)"),"EN")</f>
        <v>EN</v>
      </c>
      <c r="F6847" s="1" t="str">
        <f>IFERROR(__xludf.DUMMYFUNCTION("""COMPUTED_VALUE"""),"P2192")</f>
        <v>P2192</v>
      </c>
      <c r="G6847" s="1">
        <f>IFERROR(__xludf.DUMMYFUNCTION("""COMPUTED_VALUE"""),389.0)</f>
        <v>389</v>
      </c>
    </row>
    <row r="6848">
      <c r="A6848" s="1" t="str">
        <f t="shared" si="1"/>
        <v>EN P1698 127</v>
      </c>
      <c r="C6848" s="1" t="str">
        <f t="shared" si="2"/>
        <v>PT P1698</v>
      </c>
      <c r="E6848" s="1" t="str">
        <f>IFERROR(__xludf.DUMMYFUNCTION("SPLIT(A:A,"" "",TRUE,TRUE)"),"EN")</f>
        <v>EN</v>
      </c>
      <c r="F6848" s="1" t="str">
        <f>IFERROR(__xludf.DUMMYFUNCTION("""COMPUTED_VALUE"""),"P1698")</f>
        <v>P1698</v>
      </c>
      <c r="G6848" s="1">
        <f>IFERROR(__xludf.DUMMYFUNCTION("""COMPUTED_VALUE"""),127.0)</f>
        <v>127</v>
      </c>
    </row>
    <row r="6849">
      <c r="A6849" s="1" t="str">
        <f t="shared" si="1"/>
        <v>EN P4099 376</v>
      </c>
      <c r="C6849" s="1" t="str">
        <f t="shared" si="2"/>
        <v>PT P4099</v>
      </c>
      <c r="E6849" s="1" t="str">
        <f>IFERROR(__xludf.DUMMYFUNCTION("SPLIT(A:A,"" "",TRUE,TRUE)"),"EN")</f>
        <v>EN</v>
      </c>
      <c r="F6849" s="1" t="str">
        <f>IFERROR(__xludf.DUMMYFUNCTION("""COMPUTED_VALUE"""),"P4099")</f>
        <v>P4099</v>
      </c>
      <c r="G6849" s="1">
        <f>IFERROR(__xludf.DUMMYFUNCTION("""COMPUTED_VALUE"""),376.0)</f>
        <v>376</v>
      </c>
    </row>
    <row r="6850">
      <c r="A6850" s="1" t="str">
        <f t="shared" si="1"/>
        <v>EN P1319 333</v>
      </c>
      <c r="C6850" s="1" t="str">
        <f t="shared" si="2"/>
        <v>PT P1319</v>
      </c>
      <c r="E6850" s="1" t="str">
        <f>IFERROR(__xludf.DUMMYFUNCTION("SPLIT(A:A,"" "",TRUE,TRUE)"),"EN")</f>
        <v>EN</v>
      </c>
      <c r="F6850" s="1" t="str">
        <f>IFERROR(__xludf.DUMMYFUNCTION("""COMPUTED_VALUE"""),"P1319")</f>
        <v>P1319</v>
      </c>
      <c r="G6850" s="1">
        <f>IFERROR(__xludf.DUMMYFUNCTION("""COMPUTED_VALUE"""),333.0)</f>
        <v>333</v>
      </c>
    </row>
    <row r="6851">
      <c r="A6851" s="1" t="str">
        <f t="shared" si="1"/>
        <v>EN P3759 115</v>
      </c>
      <c r="C6851" s="1" t="str">
        <f t="shared" si="2"/>
        <v>PT P3759</v>
      </c>
      <c r="E6851" s="1" t="str">
        <f>IFERROR(__xludf.DUMMYFUNCTION("SPLIT(A:A,"" "",TRUE,TRUE)"),"EN")</f>
        <v>EN</v>
      </c>
      <c r="F6851" s="1" t="str">
        <f>IFERROR(__xludf.DUMMYFUNCTION("""COMPUTED_VALUE"""),"P3759")</f>
        <v>P3759</v>
      </c>
      <c r="G6851" s="1">
        <f>IFERROR(__xludf.DUMMYFUNCTION("""COMPUTED_VALUE"""),115.0)</f>
        <v>115</v>
      </c>
    </row>
    <row r="6852">
      <c r="A6852" s="1" t="str">
        <f t="shared" si="1"/>
        <v>EN P1798 154</v>
      </c>
      <c r="C6852" s="1" t="str">
        <f t="shared" si="2"/>
        <v>PT P1798</v>
      </c>
      <c r="E6852" s="1" t="str">
        <f>IFERROR(__xludf.DUMMYFUNCTION("SPLIT(A:A,"" "",TRUE,TRUE)"),"EN")</f>
        <v>EN</v>
      </c>
      <c r="F6852" s="1" t="str">
        <f>IFERROR(__xludf.DUMMYFUNCTION("""COMPUTED_VALUE"""),"P1798")</f>
        <v>P1798</v>
      </c>
      <c r="G6852" s="1">
        <f>IFERROR(__xludf.DUMMYFUNCTION("""COMPUTED_VALUE"""),154.0)</f>
        <v>154</v>
      </c>
    </row>
    <row r="6853">
      <c r="A6853" s="1" t="str">
        <f t="shared" si="1"/>
        <v>EN P5989 284</v>
      </c>
      <c r="C6853" s="1" t="str">
        <f t="shared" si="2"/>
        <v>PT P5989</v>
      </c>
      <c r="E6853" s="1" t="str">
        <f>IFERROR(__xludf.DUMMYFUNCTION("SPLIT(A:A,"" "",TRUE,TRUE)"),"EN")</f>
        <v>EN</v>
      </c>
      <c r="F6853" s="1" t="str">
        <f>IFERROR(__xludf.DUMMYFUNCTION("""COMPUTED_VALUE"""),"P5989")</f>
        <v>P5989</v>
      </c>
      <c r="G6853" s="1">
        <f>IFERROR(__xludf.DUMMYFUNCTION("""COMPUTED_VALUE"""),284.0)</f>
        <v>284</v>
      </c>
    </row>
    <row r="6854">
      <c r="A6854" s="1" t="str">
        <f t="shared" si="1"/>
        <v>EN P2458 230</v>
      </c>
      <c r="C6854" s="1" t="str">
        <f t="shared" si="2"/>
        <v>PT P2458</v>
      </c>
      <c r="E6854" s="1" t="str">
        <f>IFERROR(__xludf.DUMMYFUNCTION("SPLIT(A:A,"" "",TRUE,TRUE)"),"EN")</f>
        <v>EN</v>
      </c>
      <c r="F6854" s="1" t="str">
        <f>IFERROR(__xludf.DUMMYFUNCTION("""COMPUTED_VALUE"""),"P2458")</f>
        <v>P2458</v>
      </c>
      <c r="G6854" s="1">
        <f>IFERROR(__xludf.DUMMYFUNCTION("""COMPUTED_VALUE"""),230.0)</f>
        <v>230</v>
      </c>
    </row>
    <row r="6855">
      <c r="A6855" s="1" t="str">
        <f t="shared" si="1"/>
        <v>EN P5775 349</v>
      </c>
      <c r="C6855" s="1" t="str">
        <f t="shared" si="2"/>
        <v>PT P5775</v>
      </c>
      <c r="E6855" s="1" t="str">
        <f>IFERROR(__xludf.DUMMYFUNCTION("SPLIT(A:A,"" "",TRUE,TRUE)"),"EN")</f>
        <v>EN</v>
      </c>
      <c r="F6855" s="1" t="str">
        <f>IFERROR(__xludf.DUMMYFUNCTION("""COMPUTED_VALUE"""),"P5775")</f>
        <v>P5775</v>
      </c>
      <c r="G6855" s="1">
        <f>IFERROR(__xludf.DUMMYFUNCTION("""COMPUTED_VALUE"""),349.0)</f>
        <v>349</v>
      </c>
    </row>
    <row r="6856">
      <c r="A6856" s="1" t="str">
        <f t="shared" si="1"/>
        <v>EN P2588 355</v>
      </c>
      <c r="C6856" s="1" t="str">
        <f t="shared" si="2"/>
        <v>PT P2588</v>
      </c>
      <c r="E6856" s="1" t="str">
        <f>IFERROR(__xludf.DUMMYFUNCTION("SPLIT(A:A,"" "",TRUE,TRUE)"),"EN")</f>
        <v>EN</v>
      </c>
      <c r="F6856" s="1" t="str">
        <f>IFERROR(__xludf.DUMMYFUNCTION("""COMPUTED_VALUE"""),"P2588")</f>
        <v>P2588</v>
      </c>
      <c r="G6856" s="1">
        <f>IFERROR(__xludf.DUMMYFUNCTION("""COMPUTED_VALUE"""),355.0)</f>
        <v>355</v>
      </c>
    </row>
    <row r="6857">
      <c r="A6857" s="1" t="str">
        <f t="shared" si="1"/>
        <v>EN P2284 95</v>
      </c>
      <c r="C6857" s="1" t="str">
        <f t="shared" si="2"/>
        <v>PT P2284</v>
      </c>
      <c r="E6857" s="1" t="str">
        <f>IFERROR(__xludf.DUMMYFUNCTION("SPLIT(A:A,"" "",TRUE,TRUE)"),"EN")</f>
        <v>EN</v>
      </c>
      <c r="F6857" s="1" t="str">
        <f>IFERROR(__xludf.DUMMYFUNCTION("""COMPUTED_VALUE"""),"P2284")</f>
        <v>P2284</v>
      </c>
      <c r="G6857" s="1">
        <f>IFERROR(__xludf.DUMMYFUNCTION("""COMPUTED_VALUE"""),95.0)</f>
        <v>95</v>
      </c>
    </row>
    <row r="6858">
      <c r="A6858" s="1" t="str">
        <f t="shared" si="1"/>
        <v>EN P431 361</v>
      </c>
      <c r="C6858" s="1" t="str">
        <f t="shared" si="2"/>
        <v>PT P431</v>
      </c>
      <c r="E6858" s="1" t="str">
        <f>IFERROR(__xludf.DUMMYFUNCTION("SPLIT(A:A,"" "",TRUE,TRUE)"),"EN")</f>
        <v>EN</v>
      </c>
      <c r="F6858" s="1" t="str">
        <f>IFERROR(__xludf.DUMMYFUNCTION("""COMPUTED_VALUE"""),"P431")</f>
        <v>P431</v>
      </c>
      <c r="G6858" s="1">
        <f>IFERROR(__xludf.DUMMYFUNCTION("""COMPUTED_VALUE"""),361.0)</f>
        <v>361</v>
      </c>
    </row>
    <row r="6859">
      <c r="A6859" s="1" t="str">
        <f t="shared" si="1"/>
        <v>EN P1166 114</v>
      </c>
      <c r="C6859" s="1" t="str">
        <f t="shared" si="2"/>
        <v>PT P1166</v>
      </c>
      <c r="E6859" s="1" t="str">
        <f>IFERROR(__xludf.DUMMYFUNCTION("SPLIT(A:A,"" "",TRUE,TRUE)"),"EN")</f>
        <v>EN</v>
      </c>
      <c r="F6859" s="1" t="str">
        <f>IFERROR(__xludf.DUMMYFUNCTION("""COMPUTED_VALUE"""),"P1166")</f>
        <v>P1166</v>
      </c>
      <c r="G6859" s="1">
        <f>IFERROR(__xludf.DUMMYFUNCTION("""COMPUTED_VALUE"""),114.0)</f>
        <v>114</v>
      </c>
    </row>
    <row r="6860">
      <c r="A6860" s="1" t="str">
        <f t="shared" si="1"/>
        <v>EN P1359 176</v>
      </c>
      <c r="C6860" s="1" t="str">
        <f t="shared" si="2"/>
        <v>PT P1359</v>
      </c>
      <c r="E6860" s="1" t="str">
        <f>IFERROR(__xludf.DUMMYFUNCTION("SPLIT(A:A,"" "",TRUE,TRUE)"),"EN")</f>
        <v>EN</v>
      </c>
      <c r="F6860" s="1" t="str">
        <f>IFERROR(__xludf.DUMMYFUNCTION("""COMPUTED_VALUE"""),"P1359")</f>
        <v>P1359</v>
      </c>
      <c r="G6860" s="1">
        <f>IFERROR(__xludf.DUMMYFUNCTION("""COMPUTED_VALUE"""),176.0)</f>
        <v>176</v>
      </c>
    </row>
    <row r="6861">
      <c r="A6861" s="1" t="str">
        <f t="shared" si="1"/>
        <v>EN P4228 58</v>
      </c>
      <c r="C6861" s="1" t="str">
        <f t="shared" si="2"/>
        <v>PT P4228</v>
      </c>
      <c r="E6861" s="1" t="str">
        <f>IFERROR(__xludf.DUMMYFUNCTION("SPLIT(A:A,"" "",TRUE,TRUE)"),"EN")</f>
        <v>EN</v>
      </c>
      <c r="F6861" s="1" t="str">
        <f>IFERROR(__xludf.DUMMYFUNCTION("""COMPUTED_VALUE"""),"P4228")</f>
        <v>P4228</v>
      </c>
      <c r="G6861" s="1">
        <f>IFERROR(__xludf.DUMMYFUNCTION("""COMPUTED_VALUE"""),58.0)</f>
        <v>58</v>
      </c>
    </row>
    <row r="6862">
      <c r="A6862" s="1" t="str">
        <f t="shared" si="1"/>
        <v>EN P3297 354</v>
      </c>
      <c r="C6862" s="1" t="str">
        <f t="shared" si="2"/>
        <v>PT P3297</v>
      </c>
      <c r="E6862" s="1" t="str">
        <f>IFERROR(__xludf.DUMMYFUNCTION("SPLIT(A:A,"" "",TRUE,TRUE)"),"EN")</f>
        <v>EN</v>
      </c>
      <c r="F6862" s="1" t="str">
        <f>IFERROR(__xludf.DUMMYFUNCTION("""COMPUTED_VALUE"""),"P3297")</f>
        <v>P3297</v>
      </c>
      <c r="G6862" s="1">
        <f>IFERROR(__xludf.DUMMYFUNCTION("""COMPUTED_VALUE"""),354.0)</f>
        <v>354</v>
      </c>
    </row>
    <row r="6863">
      <c r="A6863" s="1" t="str">
        <f t="shared" si="1"/>
        <v>EN P2705 197</v>
      </c>
      <c r="C6863" s="1" t="str">
        <f t="shared" si="2"/>
        <v>PT P2705</v>
      </c>
      <c r="E6863" s="1" t="str">
        <f>IFERROR(__xludf.DUMMYFUNCTION("SPLIT(A:A,"" "",TRUE,TRUE)"),"EN")</f>
        <v>EN</v>
      </c>
      <c r="F6863" s="1" t="str">
        <f>IFERROR(__xludf.DUMMYFUNCTION("""COMPUTED_VALUE"""),"P2705")</f>
        <v>P2705</v>
      </c>
      <c r="G6863" s="1">
        <f>IFERROR(__xludf.DUMMYFUNCTION("""COMPUTED_VALUE"""),197.0)</f>
        <v>197</v>
      </c>
    </row>
    <row r="6864">
      <c r="A6864" s="1" t="str">
        <f t="shared" si="1"/>
        <v>EN P1717 299</v>
      </c>
      <c r="C6864" s="1" t="str">
        <f t="shared" si="2"/>
        <v>PT P1717</v>
      </c>
      <c r="E6864" s="1" t="str">
        <f>IFERROR(__xludf.DUMMYFUNCTION("SPLIT(A:A,"" "",TRUE,TRUE)"),"EN")</f>
        <v>EN</v>
      </c>
      <c r="F6864" s="1" t="str">
        <f>IFERROR(__xludf.DUMMYFUNCTION("""COMPUTED_VALUE"""),"P1717")</f>
        <v>P1717</v>
      </c>
      <c r="G6864" s="1">
        <f>IFERROR(__xludf.DUMMYFUNCTION("""COMPUTED_VALUE"""),299.0)</f>
        <v>299</v>
      </c>
    </row>
    <row r="6865">
      <c r="A6865" s="1" t="str">
        <f t="shared" si="1"/>
        <v>EN P3229 247</v>
      </c>
      <c r="C6865" s="1" t="str">
        <f t="shared" si="2"/>
        <v>PT P3229</v>
      </c>
      <c r="E6865" s="1" t="str">
        <f>IFERROR(__xludf.DUMMYFUNCTION("SPLIT(A:A,"" "",TRUE,TRUE)"),"EN")</f>
        <v>EN</v>
      </c>
      <c r="F6865" s="1" t="str">
        <f>IFERROR(__xludf.DUMMYFUNCTION("""COMPUTED_VALUE"""),"P3229")</f>
        <v>P3229</v>
      </c>
      <c r="G6865" s="1">
        <f>IFERROR(__xludf.DUMMYFUNCTION("""COMPUTED_VALUE"""),247.0)</f>
        <v>247</v>
      </c>
    </row>
    <row r="6866">
      <c r="A6866" s="1" t="str">
        <f t="shared" si="1"/>
        <v>EN P3475 356</v>
      </c>
      <c r="C6866" s="1" t="str">
        <f t="shared" si="2"/>
        <v>PT P3475</v>
      </c>
      <c r="E6866" s="1" t="str">
        <f>IFERROR(__xludf.DUMMYFUNCTION("SPLIT(A:A,"" "",TRUE,TRUE)"),"EN")</f>
        <v>EN</v>
      </c>
      <c r="F6866" s="1" t="str">
        <f>IFERROR(__xludf.DUMMYFUNCTION("""COMPUTED_VALUE"""),"P3475")</f>
        <v>P3475</v>
      </c>
      <c r="G6866" s="1">
        <f>IFERROR(__xludf.DUMMYFUNCTION("""COMPUTED_VALUE"""),356.0)</f>
        <v>356</v>
      </c>
    </row>
    <row r="6867">
      <c r="A6867" s="1" t="str">
        <f t="shared" si="1"/>
        <v>EN P4093 196</v>
      </c>
      <c r="C6867" s="1" t="str">
        <f t="shared" si="2"/>
        <v>PT P4093</v>
      </c>
      <c r="E6867" s="1" t="str">
        <f>IFERROR(__xludf.DUMMYFUNCTION("SPLIT(A:A,"" "",TRUE,TRUE)"),"EN")</f>
        <v>EN</v>
      </c>
      <c r="F6867" s="1" t="str">
        <f>IFERROR(__xludf.DUMMYFUNCTION("""COMPUTED_VALUE"""),"P4093")</f>
        <v>P4093</v>
      </c>
      <c r="G6867" s="1">
        <f>IFERROR(__xludf.DUMMYFUNCTION("""COMPUTED_VALUE"""),196.0)</f>
        <v>196</v>
      </c>
    </row>
    <row r="6868">
      <c r="A6868" s="1" t="str">
        <f t="shared" si="1"/>
        <v>EN P2392 312</v>
      </c>
      <c r="C6868" s="1" t="str">
        <f t="shared" si="2"/>
        <v>PT P2392</v>
      </c>
      <c r="E6868" s="1" t="str">
        <f>IFERROR(__xludf.DUMMYFUNCTION("SPLIT(A:A,"" "",TRUE,TRUE)"),"EN")</f>
        <v>EN</v>
      </c>
      <c r="F6868" s="1" t="str">
        <f>IFERROR(__xludf.DUMMYFUNCTION("""COMPUTED_VALUE"""),"P2392")</f>
        <v>P2392</v>
      </c>
      <c r="G6868" s="1">
        <f>IFERROR(__xludf.DUMMYFUNCTION("""COMPUTED_VALUE"""),312.0)</f>
        <v>312</v>
      </c>
    </row>
    <row r="6869">
      <c r="A6869" s="1" t="str">
        <f t="shared" si="1"/>
        <v>EN P5682 321</v>
      </c>
      <c r="C6869" s="1" t="str">
        <f t="shared" si="2"/>
        <v>PT P5682</v>
      </c>
      <c r="E6869" s="1" t="str">
        <f>IFERROR(__xludf.DUMMYFUNCTION("SPLIT(A:A,"" "",TRUE,TRUE)"),"EN")</f>
        <v>EN</v>
      </c>
      <c r="F6869" s="1" t="str">
        <f>IFERROR(__xludf.DUMMYFUNCTION("""COMPUTED_VALUE"""),"P5682")</f>
        <v>P5682</v>
      </c>
      <c r="G6869" s="1">
        <f>IFERROR(__xludf.DUMMYFUNCTION("""COMPUTED_VALUE"""),321.0)</f>
        <v>321</v>
      </c>
    </row>
    <row r="6870">
      <c r="A6870" s="1" t="str">
        <f t="shared" si="1"/>
        <v>EN P5788 200</v>
      </c>
      <c r="C6870" s="1" t="str">
        <f t="shared" si="2"/>
        <v>PT P5788</v>
      </c>
      <c r="E6870" s="1" t="str">
        <f>IFERROR(__xludf.DUMMYFUNCTION("SPLIT(A:A,"" "",TRUE,TRUE)"),"EN")</f>
        <v>EN</v>
      </c>
      <c r="F6870" s="1" t="str">
        <f>IFERROR(__xludf.DUMMYFUNCTION("""COMPUTED_VALUE"""),"P5788")</f>
        <v>P5788</v>
      </c>
      <c r="G6870" s="1">
        <f>IFERROR(__xludf.DUMMYFUNCTION("""COMPUTED_VALUE"""),200.0)</f>
        <v>200</v>
      </c>
    </row>
    <row r="6871">
      <c r="A6871" s="1" t="str">
        <f t="shared" si="1"/>
        <v>EN P814 379</v>
      </c>
      <c r="C6871" s="1" t="str">
        <f t="shared" si="2"/>
        <v>PT P814</v>
      </c>
      <c r="E6871" s="1" t="str">
        <f>IFERROR(__xludf.DUMMYFUNCTION("SPLIT(A:A,"" "",TRUE,TRUE)"),"EN")</f>
        <v>EN</v>
      </c>
      <c r="F6871" s="1" t="str">
        <f>IFERROR(__xludf.DUMMYFUNCTION("""COMPUTED_VALUE"""),"P814")</f>
        <v>P814</v>
      </c>
      <c r="G6871" s="1">
        <f>IFERROR(__xludf.DUMMYFUNCTION("""COMPUTED_VALUE"""),379.0)</f>
        <v>379</v>
      </c>
    </row>
    <row r="6872">
      <c r="A6872" s="1" t="str">
        <f t="shared" si="1"/>
        <v>EN P188 98</v>
      </c>
      <c r="C6872" s="1" t="str">
        <f t="shared" si="2"/>
        <v>PT P188</v>
      </c>
      <c r="E6872" s="1" t="str">
        <f>IFERROR(__xludf.DUMMYFUNCTION("SPLIT(A:A,"" "",TRUE,TRUE)"),"EN")</f>
        <v>EN</v>
      </c>
      <c r="F6872" s="1" t="str">
        <f>IFERROR(__xludf.DUMMYFUNCTION("""COMPUTED_VALUE"""),"P188")</f>
        <v>P188</v>
      </c>
      <c r="G6872" s="1">
        <f>IFERROR(__xludf.DUMMYFUNCTION("""COMPUTED_VALUE"""),98.0)</f>
        <v>98</v>
      </c>
    </row>
    <row r="6873">
      <c r="A6873" s="1" t="str">
        <f t="shared" si="1"/>
        <v>EN P353 13</v>
      </c>
      <c r="C6873" s="1" t="str">
        <f t="shared" si="2"/>
        <v>PT P353</v>
      </c>
      <c r="E6873" s="1" t="str">
        <f>IFERROR(__xludf.DUMMYFUNCTION("SPLIT(A:A,"" "",TRUE,TRUE)"),"EN")</f>
        <v>EN</v>
      </c>
      <c r="F6873" s="1" t="str">
        <f>IFERROR(__xludf.DUMMYFUNCTION("""COMPUTED_VALUE"""),"P353")</f>
        <v>P353</v>
      </c>
      <c r="G6873" s="1">
        <f>IFERROR(__xludf.DUMMYFUNCTION("""COMPUTED_VALUE"""),13.0)</f>
        <v>13</v>
      </c>
    </row>
    <row r="6874">
      <c r="A6874" s="1" t="str">
        <f t="shared" si="1"/>
        <v>EN P4134 232</v>
      </c>
      <c r="C6874" s="1" t="str">
        <f t="shared" si="2"/>
        <v>PT P4134</v>
      </c>
      <c r="E6874" s="1" t="str">
        <f>IFERROR(__xludf.DUMMYFUNCTION("SPLIT(A:A,"" "",TRUE,TRUE)"),"EN")</f>
        <v>EN</v>
      </c>
      <c r="F6874" s="1" t="str">
        <f>IFERROR(__xludf.DUMMYFUNCTION("""COMPUTED_VALUE"""),"P4134")</f>
        <v>P4134</v>
      </c>
      <c r="G6874" s="1">
        <f>IFERROR(__xludf.DUMMYFUNCTION("""COMPUTED_VALUE"""),232.0)</f>
        <v>232</v>
      </c>
    </row>
    <row r="6875">
      <c r="A6875" s="1" t="str">
        <f t="shared" si="1"/>
        <v>EN P2738 65</v>
      </c>
      <c r="C6875" s="1" t="str">
        <f t="shared" si="2"/>
        <v>PT P2738</v>
      </c>
      <c r="E6875" s="1" t="str">
        <f>IFERROR(__xludf.DUMMYFUNCTION("SPLIT(A:A,"" "",TRUE,TRUE)"),"EN")</f>
        <v>EN</v>
      </c>
      <c r="F6875" s="1" t="str">
        <f>IFERROR(__xludf.DUMMYFUNCTION("""COMPUTED_VALUE"""),"P2738")</f>
        <v>P2738</v>
      </c>
      <c r="G6875" s="1">
        <f>IFERROR(__xludf.DUMMYFUNCTION("""COMPUTED_VALUE"""),65.0)</f>
        <v>65</v>
      </c>
    </row>
    <row r="6876">
      <c r="A6876" s="1" t="str">
        <f t="shared" si="1"/>
        <v>EN P2377 241</v>
      </c>
      <c r="C6876" s="1" t="str">
        <f t="shared" si="2"/>
        <v>PT P2377</v>
      </c>
      <c r="E6876" s="1" t="str">
        <f>IFERROR(__xludf.DUMMYFUNCTION("SPLIT(A:A,"" "",TRUE,TRUE)"),"EN")</f>
        <v>EN</v>
      </c>
      <c r="F6876" s="1" t="str">
        <f>IFERROR(__xludf.DUMMYFUNCTION("""COMPUTED_VALUE"""),"P2377")</f>
        <v>P2377</v>
      </c>
      <c r="G6876" s="1">
        <f>IFERROR(__xludf.DUMMYFUNCTION("""COMPUTED_VALUE"""),241.0)</f>
        <v>241</v>
      </c>
    </row>
    <row r="6877">
      <c r="A6877" s="1" t="str">
        <f t="shared" si="1"/>
        <v>EN P1053 148</v>
      </c>
      <c r="C6877" s="1" t="str">
        <f t="shared" si="2"/>
        <v>PT P1053</v>
      </c>
      <c r="E6877" s="1" t="str">
        <f>IFERROR(__xludf.DUMMYFUNCTION("SPLIT(A:A,"" "",TRUE,TRUE)"),"EN")</f>
        <v>EN</v>
      </c>
      <c r="F6877" s="1" t="str">
        <f>IFERROR(__xludf.DUMMYFUNCTION("""COMPUTED_VALUE"""),"P1053")</f>
        <v>P1053</v>
      </c>
      <c r="G6877" s="1">
        <f>IFERROR(__xludf.DUMMYFUNCTION("""COMPUTED_VALUE"""),148.0)</f>
        <v>148</v>
      </c>
    </row>
    <row r="6878">
      <c r="A6878" s="1" t="str">
        <f t="shared" si="1"/>
        <v>EN P4833 370</v>
      </c>
      <c r="C6878" s="1" t="str">
        <f t="shared" si="2"/>
        <v>PT P4833</v>
      </c>
      <c r="E6878" s="1" t="str">
        <f>IFERROR(__xludf.DUMMYFUNCTION("SPLIT(A:A,"" "",TRUE,TRUE)"),"EN")</f>
        <v>EN</v>
      </c>
      <c r="F6878" s="1" t="str">
        <f>IFERROR(__xludf.DUMMYFUNCTION("""COMPUTED_VALUE"""),"P4833")</f>
        <v>P4833</v>
      </c>
      <c r="G6878" s="1">
        <f>IFERROR(__xludf.DUMMYFUNCTION("""COMPUTED_VALUE"""),370.0)</f>
        <v>370</v>
      </c>
    </row>
    <row r="6879">
      <c r="A6879" s="1" t="str">
        <f t="shared" si="1"/>
        <v>EN P1913 323</v>
      </c>
      <c r="C6879" s="1" t="str">
        <f t="shared" si="2"/>
        <v>PT P1913</v>
      </c>
      <c r="E6879" s="1" t="str">
        <f>IFERROR(__xludf.DUMMYFUNCTION("SPLIT(A:A,"" "",TRUE,TRUE)"),"EN")</f>
        <v>EN</v>
      </c>
      <c r="F6879" s="1" t="str">
        <f>IFERROR(__xludf.DUMMYFUNCTION("""COMPUTED_VALUE"""),"P1913")</f>
        <v>P1913</v>
      </c>
      <c r="G6879" s="1">
        <f>IFERROR(__xludf.DUMMYFUNCTION("""COMPUTED_VALUE"""),323.0)</f>
        <v>323</v>
      </c>
    </row>
    <row r="6880">
      <c r="A6880" s="1" t="str">
        <f t="shared" si="1"/>
        <v>EN P3409 104</v>
      </c>
      <c r="C6880" s="1" t="str">
        <f t="shared" si="2"/>
        <v>PT P3409</v>
      </c>
      <c r="E6880" s="1" t="str">
        <f>IFERROR(__xludf.DUMMYFUNCTION("SPLIT(A:A,"" "",TRUE,TRUE)"),"EN")</f>
        <v>EN</v>
      </c>
      <c r="F6880" s="1" t="str">
        <f>IFERROR(__xludf.DUMMYFUNCTION("""COMPUTED_VALUE"""),"P3409")</f>
        <v>P3409</v>
      </c>
      <c r="G6880" s="1">
        <f>IFERROR(__xludf.DUMMYFUNCTION("""COMPUTED_VALUE"""),104.0)</f>
        <v>104</v>
      </c>
    </row>
    <row r="6881">
      <c r="A6881" s="1" t="str">
        <f t="shared" si="1"/>
        <v>EN P2799 398</v>
      </c>
      <c r="C6881" s="1" t="str">
        <f t="shared" si="2"/>
        <v>PT P2799</v>
      </c>
      <c r="E6881" s="1" t="str">
        <f>IFERROR(__xludf.DUMMYFUNCTION("SPLIT(A:A,"" "",TRUE,TRUE)"),"EN")</f>
        <v>EN</v>
      </c>
      <c r="F6881" s="1" t="str">
        <f>IFERROR(__xludf.DUMMYFUNCTION("""COMPUTED_VALUE"""),"P2799")</f>
        <v>P2799</v>
      </c>
      <c r="G6881" s="1">
        <f>IFERROR(__xludf.DUMMYFUNCTION("""COMPUTED_VALUE"""),398.0)</f>
        <v>398</v>
      </c>
    </row>
    <row r="6882">
      <c r="A6882" s="1" t="str">
        <f t="shared" si="1"/>
        <v>EN P4271 74</v>
      </c>
      <c r="C6882" s="1" t="str">
        <f t="shared" si="2"/>
        <v>PT P4271</v>
      </c>
      <c r="E6882" s="1" t="str">
        <f>IFERROR(__xludf.DUMMYFUNCTION("SPLIT(A:A,"" "",TRUE,TRUE)"),"EN")</f>
        <v>EN</v>
      </c>
      <c r="F6882" s="1" t="str">
        <f>IFERROR(__xludf.DUMMYFUNCTION("""COMPUTED_VALUE"""),"P4271")</f>
        <v>P4271</v>
      </c>
      <c r="G6882" s="1">
        <f>IFERROR(__xludf.DUMMYFUNCTION("""COMPUTED_VALUE"""),74.0)</f>
        <v>74</v>
      </c>
    </row>
    <row r="6883">
      <c r="A6883" s="1" t="str">
        <f t="shared" si="1"/>
        <v>EN P4519 85</v>
      </c>
      <c r="C6883" s="1" t="str">
        <f t="shared" si="2"/>
        <v>PT P4519</v>
      </c>
      <c r="E6883" s="1" t="str">
        <f>IFERROR(__xludf.DUMMYFUNCTION("SPLIT(A:A,"" "",TRUE,TRUE)"),"EN")</f>
        <v>EN</v>
      </c>
      <c r="F6883" s="1" t="str">
        <f>IFERROR(__xludf.DUMMYFUNCTION("""COMPUTED_VALUE"""),"P4519")</f>
        <v>P4519</v>
      </c>
      <c r="G6883" s="1">
        <f>IFERROR(__xludf.DUMMYFUNCTION("""COMPUTED_VALUE"""),85.0)</f>
        <v>85</v>
      </c>
    </row>
    <row r="6884">
      <c r="A6884" s="1" t="str">
        <f t="shared" si="1"/>
        <v>EN P2249 285</v>
      </c>
      <c r="C6884" s="1" t="str">
        <f t="shared" si="2"/>
        <v>PT P2249</v>
      </c>
      <c r="E6884" s="1" t="str">
        <f>IFERROR(__xludf.DUMMYFUNCTION("SPLIT(A:A,"" "",TRUE,TRUE)"),"EN")</f>
        <v>EN</v>
      </c>
      <c r="F6884" s="1" t="str">
        <f>IFERROR(__xludf.DUMMYFUNCTION("""COMPUTED_VALUE"""),"P2249")</f>
        <v>P2249</v>
      </c>
      <c r="G6884" s="1">
        <f>IFERROR(__xludf.DUMMYFUNCTION("""COMPUTED_VALUE"""),285.0)</f>
        <v>285</v>
      </c>
    </row>
    <row r="6885">
      <c r="A6885" s="1" t="str">
        <f t="shared" si="1"/>
        <v>EN P3177 157</v>
      </c>
      <c r="C6885" s="1" t="str">
        <f t="shared" si="2"/>
        <v>PT P3177</v>
      </c>
      <c r="E6885" s="1" t="str">
        <f>IFERROR(__xludf.DUMMYFUNCTION("SPLIT(A:A,"" "",TRUE,TRUE)"),"EN")</f>
        <v>EN</v>
      </c>
      <c r="F6885" s="1" t="str">
        <f>IFERROR(__xludf.DUMMYFUNCTION("""COMPUTED_VALUE"""),"P3177")</f>
        <v>P3177</v>
      </c>
      <c r="G6885" s="1">
        <f>IFERROR(__xludf.DUMMYFUNCTION("""COMPUTED_VALUE"""),157.0)</f>
        <v>157</v>
      </c>
    </row>
    <row r="6886">
      <c r="A6886" s="1" t="str">
        <f t="shared" si="1"/>
        <v>EN P3891 400</v>
      </c>
      <c r="C6886" s="1" t="str">
        <f t="shared" si="2"/>
        <v>PT P3891</v>
      </c>
      <c r="E6886" s="1" t="str">
        <f>IFERROR(__xludf.DUMMYFUNCTION("SPLIT(A:A,"" "",TRUE,TRUE)"),"EN")</f>
        <v>EN</v>
      </c>
      <c r="F6886" s="1" t="str">
        <f>IFERROR(__xludf.DUMMYFUNCTION("""COMPUTED_VALUE"""),"P3891")</f>
        <v>P3891</v>
      </c>
      <c r="G6886" s="1">
        <f>IFERROR(__xludf.DUMMYFUNCTION("""COMPUTED_VALUE"""),400.0)</f>
        <v>400</v>
      </c>
    </row>
    <row r="6887">
      <c r="A6887" s="1" t="str">
        <f t="shared" si="1"/>
        <v>EN P3455 88</v>
      </c>
      <c r="C6887" s="1" t="str">
        <f t="shared" si="2"/>
        <v>PT P3455</v>
      </c>
      <c r="E6887" s="1" t="str">
        <f>IFERROR(__xludf.DUMMYFUNCTION("SPLIT(A:A,"" "",TRUE,TRUE)"),"EN")</f>
        <v>EN</v>
      </c>
      <c r="F6887" s="1" t="str">
        <f>IFERROR(__xludf.DUMMYFUNCTION("""COMPUTED_VALUE"""),"P3455")</f>
        <v>P3455</v>
      </c>
      <c r="G6887" s="1">
        <f>IFERROR(__xludf.DUMMYFUNCTION("""COMPUTED_VALUE"""),88.0)</f>
        <v>88</v>
      </c>
    </row>
    <row r="6888">
      <c r="A6888" s="1" t="str">
        <f t="shared" si="1"/>
        <v>EN P184 295</v>
      </c>
      <c r="C6888" s="1" t="str">
        <f t="shared" si="2"/>
        <v>PT P184</v>
      </c>
      <c r="E6888" s="1" t="str">
        <f>IFERROR(__xludf.DUMMYFUNCTION("SPLIT(A:A,"" "",TRUE,TRUE)"),"EN")</f>
        <v>EN</v>
      </c>
      <c r="F6888" s="1" t="str">
        <f>IFERROR(__xludf.DUMMYFUNCTION("""COMPUTED_VALUE"""),"P184")</f>
        <v>P184</v>
      </c>
      <c r="G6888" s="1">
        <f>IFERROR(__xludf.DUMMYFUNCTION("""COMPUTED_VALUE"""),295.0)</f>
        <v>295</v>
      </c>
    </row>
    <row r="6889">
      <c r="A6889" s="1" t="str">
        <f t="shared" si="1"/>
        <v>EN P2128 177</v>
      </c>
      <c r="C6889" s="1" t="str">
        <f t="shared" si="2"/>
        <v>PT P2128</v>
      </c>
      <c r="E6889" s="1" t="str">
        <f>IFERROR(__xludf.DUMMYFUNCTION("SPLIT(A:A,"" "",TRUE,TRUE)"),"EN")</f>
        <v>EN</v>
      </c>
      <c r="F6889" s="1" t="str">
        <f>IFERROR(__xludf.DUMMYFUNCTION("""COMPUTED_VALUE"""),"P2128")</f>
        <v>P2128</v>
      </c>
      <c r="G6889" s="1">
        <f>IFERROR(__xludf.DUMMYFUNCTION("""COMPUTED_VALUE"""),177.0)</f>
        <v>177</v>
      </c>
    </row>
    <row r="6890">
      <c r="A6890" s="1" t="str">
        <f t="shared" si="1"/>
        <v>EN P3155 220</v>
      </c>
      <c r="C6890" s="1" t="str">
        <f t="shared" si="2"/>
        <v>PT P3155</v>
      </c>
      <c r="E6890" s="1" t="str">
        <f>IFERROR(__xludf.DUMMYFUNCTION("SPLIT(A:A,"" "",TRUE,TRUE)"),"EN")</f>
        <v>EN</v>
      </c>
      <c r="F6890" s="1" t="str">
        <f>IFERROR(__xludf.DUMMYFUNCTION("""COMPUTED_VALUE"""),"P3155")</f>
        <v>P3155</v>
      </c>
      <c r="G6890" s="1">
        <f>IFERROR(__xludf.DUMMYFUNCTION("""COMPUTED_VALUE"""),220.0)</f>
        <v>220</v>
      </c>
    </row>
    <row r="6891">
      <c r="A6891" s="1" t="str">
        <f t="shared" si="1"/>
        <v>EN P3490 340</v>
      </c>
      <c r="C6891" s="1" t="str">
        <f t="shared" si="2"/>
        <v>PT P3490</v>
      </c>
      <c r="E6891" s="1" t="str">
        <f>IFERROR(__xludf.DUMMYFUNCTION("SPLIT(A:A,"" "",TRUE,TRUE)"),"EN")</f>
        <v>EN</v>
      </c>
      <c r="F6891" s="1" t="str">
        <f>IFERROR(__xludf.DUMMYFUNCTION("""COMPUTED_VALUE"""),"P3490")</f>
        <v>P3490</v>
      </c>
      <c r="G6891" s="1">
        <f>IFERROR(__xludf.DUMMYFUNCTION("""COMPUTED_VALUE"""),340.0)</f>
        <v>340</v>
      </c>
    </row>
    <row r="6892">
      <c r="A6892" s="1" t="str">
        <f t="shared" si="1"/>
        <v>EN P4445 363</v>
      </c>
      <c r="C6892" s="1" t="str">
        <f t="shared" si="2"/>
        <v>PT P4445</v>
      </c>
      <c r="E6892" s="1" t="str">
        <f>IFERROR(__xludf.DUMMYFUNCTION("SPLIT(A:A,"" "",TRUE,TRUE)"),"EN")</f>
        <v>EN</v>
      </c>
      <c r="F6892" s="1" t="str">
        <f>IFERROR(__xludf.DUMMYFUNCTION("""COMPUTED_VALUE"""),"P4445")</f>
        <v>P4445</v>
      </c>
      <c r="G6892" s="1">
        <f>IFERROR(__xludf.DUMMYFUNCTION("""COMPUTED_VALUE"""),363.0)</f>
        <v>363</v>
      </c>
    </row>
    <row r="6893">
      <c r="A6893" s="1" t="str">
        <f t="shared" si="1"/>
        <v>EN P2853 303</v>
      </c>
      <c r="C6893" s="1" t="str">
        <f t="shared" si="2"/>
        <v>PT P2853</v>
      </c>
      <c r="E6893" s="1" t="str">
        <f>IFERROR(__xludf.DUMMYFUNCTION("SPLIT(A:A,"" "",TRUE,TRUE)"),"EN")</f>
        <v>EN</v>
      </c>
      <c r="F6893" s="1" t="str">
        <f>IFERROR(__xludf.DUMMYFUNCTION("""COMPUTED_VALUE"""),"P2853")</f>
        <v>P2853</v>
      </c>
      <c r="G6893" s="1">
        <f>IFERROR(__xludf.DUMMYFUNCTION("""COMPUTED_VALUE"""),303.0)</f>
        <v>303</v>
      </c>
    </row>
    <row r="6894">
      <c r="A6894" s="1" t="str">
        <f t="shared" si="1"/>
        <v>EN P2525 387</v>
      </c>
      <c r="C6894" s="1" t="str">
        <f t="shared" si="2"/>
        <v>PT P2525</v>
      </c>
      <c r="E6894" s="1" t="str">
        <f>IFERROR(__xludf.DUMMYFUNCTION("SPLIT(A:A,"" "",TRUE,TRUE)"),"EN")</f>
        <v>EN</v>
      </c>
      <c r="F6894" s="1" t="str">
        <f>IFERROR(__xludf.DUMMYFUNCTION("""COMPUTED_VALUE"""),"P2525")</f>
        <v>P2525</v>
      </c>
      <c r="G6894" s="1">
        <f>IFERROR(__xludf.DUMMYFUNCTION("""COMPUTED_VALUE"""),387.0)</f>
        <v>387</v>
      </c>
    </row>
    <row r="6895">
      <c r="A6895" s="1" t="str">
        <f t="shared" si="1"/>
        <v>EN P2473 99</v>
      </c>
      <c r="C6895" s="1" t="str">
        <f t="shared" si="2"/>
        <v>PT P2473</v>
      </c>
      <c r="E6895" s="1" t="str">
        <f>IFERROR(__xludf.DUMMYFUNCTION("SPLIT(A:A,"" "",TRUE,TRUE)"),"EN")</f>
        <v>EN</v>
      </c>
      <c r="F6895" s="1" t="str">
        <f>IFERROR(__xludf.DUMMYFUNCTION("""COMPUTED_VALUE"""),"P2473")</f>
        <v>P2473</v>
      </c>
      <c r="G6895" s="1">
        <f>IFERROR(__xludf.DUMMYFUNCTION("""COMPUTED_VALUE"""),99.0)</f>
        <v>99</v>
      </c>
    </row>
    <row r="6896">
      <c r="A6896" s="1" t="str">
        <f t="shared" si="1"/>
        <v>EN P4460 17</v>
      </c>
      <c r="C6896" s="1" t="str">
        <f t="shared" si="2"/>
        <v>PT P4460</v>
      </c>
      <c r="E6896" s="1" t="str">
        <f>IFERROR(__xludf.DUMMYFUNCTION("SPLIT(A:A,"" "",TRUE,TRUE)"),"EN")</f>
        <v>EN</v>
      </c>
      <c r="F6896" s="1" t="str">
        <f>IFERROR(__xludf.DUMMYFUNCTION("""COMPUTED_VALUE"""),"P4460")</f>
        <v>P4460</v>
      </c>
      <c r="G6896" s="1">
        <f>IFERROR(__xludf.DUMMYFUNCTION("""COMPUTED_VALUE"""),17.0)</f>
        <v>17</v>
      </c>
    </row>
    <row r="6897">
      <c r="A6897" s="1" t="str">
        <f t="shared" si="1"/>
        <v>EN P2050 387</v>
      </c>
      <c r="C6897" s="1" t="str">
        <f t="shared" si="2"/>
        <v>PT P2050</v>
      </c>
      <c r="E6897" s="1" t="str">
        <f>IFERROR(__xludf.DUMMYFUNCTION("SPLIT(A:A,"" "",TRUE,TRUE)"),"EN")</f>
        <v>EN</v>
      </c>
      <c r="F6897" s="1" t="str">
        <f>IFERROR(__xludf.DUMMYFUNCTION("""COMPUTED_VALUE"""),"P2050")</f>
        <v>P2050</v>
      </c>
      <c r="G6897" s="1">
        <f>IFERROR(__xludf.DUMMYFUNCTION("""COMPUTED_VALUE"""),387.0)</f>
        <v>387</v>
      </c>
    </row>
    <row r="6898">
      <c r="A6898" s="1" t="str">
        <f t="shared" si="1"/>
        <v>EN P2085 103</v>
      </c>
      <c r="C6898" s="1" t="str">
        <f t="shared" si="2"/>
        <v>PT P2085</v>
      </c>
      <c r="E6898" s="1" t="str">
        <f>IFERROR(__xludf.DUMMYFUNCTION("SPLIT(A:A,"" "",TRUE,TRUE)"),"EN")</f>
        <v>EN</v>
      </c>
      <c r="F6898" s="1" t="str">
        <f>IFERROR(__xludf.DUMMYFUNCTION("""COMPUTED_VALUE"""),"P2085")</f>
        <v>P2085</v>
      </c>
      <c r="G6898" s="1">
        <f>IFERROR(__xludf.DUMMYFUNCTION("""COMPUTED_VALUE"""),103.0)</f>
        <v>103</v>
      </c>
    </row>
    <row r="6899">
      <c r="A6899" s="1" t="str">
        <f t="shared" si="1"/>
        <v>EN P1541 294</v>
      </c>
      <c r="C6899" s="1" t="str">
        <f t="shared" si="2"/>
        <v>PT P1541</v>
      </c>
      <c r="E6899" s="1" t="str">
        <f>IFERROR(__xludf.DUMMYFUNCTION("SPLIT(A:A,"" "",TRUE,TRUE)"),"EN")</f>
        <v>EN</v>
      </c>
      <c r="F6899" s="1" t="str">
        <f>IFERROR(__xludf.DUMMYFUNCTION("""COMPUTED_VALUE"""),"P1541")</f>
        <v>P1541</v>
      </c>
      <c r="G6899" s="1">
        <f>IFERROR(__xludf.DUMMYFUNCTION("""COMPUTED_VALUE"""),294.0)</f>
        <v>294</v>
      </c>
    </row>
    <row r="6900">
      <c r="A6900" s="1" t="str">
        <f t="shared" si="1"/>
        <v>EN P3097 154</v>
      </c>
      <c r="C6900" s="1" t="str">
        <f t="shared" si="2"/>
        <v>PT P3097</v>
      </c>
      <c r="E6900" s="1" t="str">
        <f>IFERROR(__xludf.DUMMYFUNCTION("SPLIT(A:A,"" "",TRUE,TRUE)"),"EN")</f>
        <v>EN</v>
      </c>
      <c r="F6900" s="1" t="str">
        <f>IFERROR(__xludf.DUMMYFUNCTION("""COMPUTED_VALUE"""),"P3097")</f>
        <v>P3097</v>
      </c>
      <c r="G6900" s="1">
        <f>IFERROR(__xludf.DUMMYFUNCTION("""COMPUTED_VALUE"""),154.0)</f>
        <v>154</v>
      </c>
    </row>
    <row r="6901">
      <c r="A6901" s="1" t="str">
        <f t="shared" si="1"/>
        <v>EN P1211 307</v>
      </c>
      <c r="C6901" s="1" t="str">
        <f t="shared" si="2"/>
        <v>PT P1211</v>
      </c>
      <c r="E6901" s="1" t="str">
        <f>IFERROR(__xludf.DUMMYFUNCTION("SPLIT(A:A,"" "",TRUE,TRUE)"),"EN")</f>
        <v>EN</v>
      </c>
      <c r="F6901" s="1" t="str">
        <f>IFERROR(__xludf.DUMMYFUNCTION("""COMPUTED_VALUE"""),"P1211")</f>
        <v>P1211</v>
      </c>
      <c r="G6901" s="1">
        <f>IFERROR(__xludf.DUMMYFUNCTION("""COMPUTED_VALUE"""),307.0)</f>
        <v>307</v>
      </c>
    </row>
    <row r="6902">
      <c r="A6902" s="1" t="str">
        <f t="shared" si="1"/>
        <v>EN P856 298</v>
      </c>
      <c r="C6902" s="1" t="str">
        <f t="shared" si="2"/>
        <v>PT P856</v>
      </c>
      <c r="E6902" s="1" t="str">
        <f>IFERROR(__xludf.DUMMYFUNCTION("SPLIT(A:A,"" "",TRUE,TRUE)"),"EN")</f>
        <v>EN</v>
      </c>
      <c r="F6902" s="1" t="str">
        <f>IFERROR(__xludf.DUMMYFUNCTION("""COMPUTED_VALUE"""),"P856")</f>
        <v>P856</v>
      </c>
      <c r="G6902" s="1">
        <f>IFERROR(__xludf.DUMMYFUNCTION("""COMPUTED_VALUE"""),298.0)</f>
        <v>298</v>
      </c>
    </row>
    <row r="6903">
      <c r="A6903" s="1" t="str">
        <f t="shared" si="1"/>
        <v>EN P4789 365</v>
      </c>
      <c r="C6903" s="1" t="str">
        <f t="shared" si="2"/>
        <v>PT P4789</v>
      </c>
      <c r="E6903" s="1" t="str">
        <f>IFERROR(__xludf.DUMMYFUNCTION("SPLIT(A:A,"" "",TRUE,TRUE)"),"EN")</f>
        <v>EN</v>
      </c>
      <c r="F6903" s="1" t="str">
        <f>IFERROR(__xludf.DUMMYFUNCTION("""COMPUTED_VALUE"""),"P4789")</f>
        <v>P4789</v>
      </c>
      <c r="G6903" s="1">
        <f>IFERROR(__xludf.DUMMYFUNCTION("""COMPUTED_VALUE"""),365.0)</f>
        <v>365</v>
      </c>
    </row>
    <row r="6904">
      <c r="A6904" s="1" t="str">
        <f t="shared" si="1"/>
        <v>EN P717 228</v>
      </c>
      <c r="C6904" s="1" t="str">
        <f t="shared" si="2"/>
        <v>PT P717</v>
      </c>
      <c r="E6904" s="1" t="str">
        <f>IFERROR(__xludf.DUMMYFUNCTION("SPLIT(A:A,"" "",TRUE,TRUE)"),"EN")</f>
        <v>EN</v>
      </c>
      <c r="F6904" s="1" t="str">
        <f>IFERROR(__xludf.DUMMYFUNCTION("""COMPUTED_VALUE"""),"P717")</f>
        <v>P717</v>
      </c>
      <c r="G6904" s="1">
        <f>IFERROR(__xludf.DUMMYFUNCTION("""COMPUTED_VALUE"""),228.0)</f>
        <v>228</v>
      </c>
    </row>
    <row r="6905">
      <c r="A6905" s="1" t="str">
        <f t="shared" si="1"/>
        <v>EN P164 352</v>
      </c>
      <c r="C6905" s="1" t="str">
        <f t="shared" si="2"/>
        <v>PT P164</v>
      </c>
      <c r="E6905" s="1" t="str">
        <f>IFERROR(__xludf.DUMMYFUNCTION("SPLIT(A:A,"" "",TRUE,TRUE)"),"EN")</f>
        <v>EN</v>
      </c>
      <c r="F6905" s="1" t="str">
        <f>IFERROR(__xludf.DUMMYFUNCTION("""COMPUTED_VALUE"""),"P164")</f>
        <v>P164</v>
      </c>
      <c r="G6905" s="1">
        <f>IFERROR(__xludf.DUMMYFUNCTION("""COMPUTED_VALUE"""),352.0)</f>
        <v>352</v>
      </c>
    </row>
    <row r="6906">
      <c r="A6906" s="1" t="str">
        <f t="shared" si="1"/>
        <v>EN P3416 62</v>
      </c>
      <c r="C6906" s="1" t="str">
        <f t="shared" si="2"/>
        <v>PT P3416</v>
      </c>
      <c r="E6906" s="1" t="str">
        <f>IFERROR(__xludf.DUMMYFUNCTION("SPLIT(A:A,"" "",TRUE,TRUE)"),"EN")</f>
        <v>EN</v>
      </c>
      <c r="F6906" s="1" t="str">
        <f>IFERROR(__xludf.DUMMYFUNCTION("""COMPUTED_VALUE"""),"P3416")</f>
        <v>P3416</v>
      </c>
      <c r="G6906" s="1">
        <f>IFERROR(__xludf.DUMMYFUNCTION("""COMPUTED_VALUE"""),62.0)</f>
        <v>62</v>
      </c>
    </row>
    <row r="6907">
      <c r="A6907" s="1" t="str">
        <f t="shared" si="1"/>
        <v>EN P373 31</v>
      </c>
      <c r="C6907" s="1" t="str">
        <f t="shared" si="2"/>
        <v>PT P373</v>
      </c>
      <c r="E6907" s="1" t="str">
        <f>IFERROR(__xludf.DUMMYFUNCTION("SPLIT(A:A,"" "",TRUE,TRUE)"),"EN")</f>
        <v>EN</v>
      </c>
      <c r="F6907" s="1" t="str">
        <f>IFERROR(__xludf.DUMMYFUNCTION("""COMPUTED_VALUE"""),"P373")</f>
        <v>P373</v>
      </c>
      <c r="G6907" s="1">
        <f>IFERROR(__xludf.DUMMYFUNCTION("""COMPUTED_VALUE"""),31.0)</f>
        <v>31</v>
      </c>
    </row>
    <row r="6908">
      <c r="A6908" s="1" t="str">
        <f t="shared" si="1"/>
        <v>EN P5374 284</v>
      </c>
      <c r="C6908" s="1" t="str">
        <f t="shared" si="2"/>
        <v>PT P5374</v>
      </c>
      <c r="E6908" s="1" t="str">
        <f>IFERROR(__xludf.DUMMYFUNCTION("SPLIT(A:A,"" "",TRUE,TRUE)"),"EN")</f>
        <v>EN</v>
      </c>
      <c r="F6908" s="1" t="str">
        <f>IFERROR(__xludf.DUMMYFUNCTION("""COMPUTED_VALUE"""),"P5374")</f>
        <v>P5374</v>
      </c>
      <c r="G6908" s="1">
        <f>IFERROR(__xludf.DUMMYFUNCTION("""COMPUTED_VALUE"""),284.0)</f>
        <v>284</v>
      </c>
    </row>
    <row r="6909">
      <c r="A6909" s="1" t="str">
        <f t="shared" si="1"/>
        <v>EN P1591 132</v>
      </c>
      <c r="C6909" s="1" t="str">
        <f t="shared" si="2"/>
        <v>PT P1591</v>
      </c>
      <c r="E6909" s="1" t="str">
        <f>IFERROR(__xludf.DUMMYFUNCTION("SPLIT(A:A,"" "",TRUE,TRUE)"),"EN")</f>
        <v>EN</v>
      </c>
      <c r="F6909" s="1" t="str">
        <f>IFERROR(__xludf.DUMMYFUNCTION("""COMPUTED_VALUE"""),"P1591")</f>
        <v>P1591</v>
      </c>
      <c r="G6909" s="1">
        <f>IFERROR(__xludf.DUMMYFUNCTION("""COMPUTED_VALUE"""),132.0)</f>
        <v>132</v>
      </c>
    </row>
    <row r="6910">
      <c r="A6910" s="1" t="str">
        <f t="shared" si="1"/>
        <v>EN P5903 334</v>
      </c>
      <c r="C6910" s="1" t="str">
        <f t="shared" si="2"/>
        <v>PT P5903</v>
      </c>
      <c r="E6910" s="1" t="str">
        <f>IFERROR(__xludf.DUMMYFUNCTION("SPLIT(A:A,"" "",TRUE,TRUE)"),"EN")</f>
        <v>EN</v>
      </c>
      <c r="F6910" s="1" t="str">
        <f>IFERROR(__xludf.DUMMYFUNCTION("""COMPUTED_VALUE"""),"P5903")</f>
        <v>P5903</v>
      </c>
      <c r="G6910" s="1">
        <f>IFERROR(__xludf.DUMMYFUNCTION("""COMPUTED_VALUE"""),334.0)</f>
        <v>334</v>
      </c>
    </row>
    <row r="6911">
      <c r="A6911" s="1" t="str">
        <f t="shared" si="1"/>
        <v>EN P495 197</v>
      </c>
      <c r="C6911" s="1" t="str">
        <f t="shared" si="2"/>
        <v>PT P495</v>
      </c>
      <c r="E6911" s="1" t="str">
        <f>IFERROR(__xludf.DUMMYFUNCTION("SPLIT(A:A,"" "",TRUE,TRUE)"),"EN")</f>
        <v>EN</v>
      </c>
      <c r="F6911" s="1" t="str">
        <f>IFERROR(__xludf.DUMMYFUNCTION("""COMPUTED_VALUE"""),"P495")</f>
        <v>P495</v>
      </c>
      <c r="G6911" s="1">
        <f>IFERROR(__xludf.DUMMYFUNCTION("""COMPUTED_VALUE"""),197.0)</f>
        <v>197</v>
      </c>
    </row>
    <row r="6912">
      <c r="A6912" s="1" t="str">
        <f t="shared" si="1"/>
        <v>EN P10 65</v>
      </c>
      <c r="C6912" s="1" t="str">
        <f t="shared" si="2"/>
        <v>PT P10</v>
      </c>
      <c r="E6912" s="1" t="str">
        <f>IFERROR(__xludf.DUMMYFUNCTION("SPLIT(A:A,"" "",TRUE,TRUE)"),"EN")</f>
        <v>EN</v>
      </c>
      <c r="F6912" s="1" t="str">
        <f>IFERROR(__xludf.DUMMYFUNCTION("""COMPUTED_VALUE"""),"P10")</f>
        <v>P10</v>
      </c>
      <c r="G6912" s="1">
        <f>IFERROR(__xludf.DUMMYFUNCTION("""COMPUTED_VALUE"""),65.0)</f>
        <v>65</v>
      </c>
    </row>
    <row r="6913">
      <c r="A6913" s="1" t="str">
        <f t="shared" si="1"/>
        <v>EN P2729 249</v>
      </c>
      <c r="C6913" s="1" t="str">
        <f t="shared" si="2"/>
        <v>PT P2729</v>
      </c>
      <c r="E6913" s="1" t="str">
        <f>IFERROR(__xludf.DUMMYFUNCTION("SPLIT(A:A,"" "",TRUE,TRUE)"),"EN")</f>
        <v>EN</v>
      </c>
      <c r="F6913" s="1" t="str">
        <f>IFERROR(__xludf.DUMMYFUNCTION("""COMPUTED_VALUE"""),"P2729")</f>
        <v>P2729</v>
      </c>
      <c r="G6913" s="1">
        <f>IFERROR(__xludf.DUMMYFUNCTION("""COMPUTED_VALUE"""),249.0)</f>
        <v>249</v>
      </c>
    </row>
    <row r="6914">
      <c r="A6914" s="1" t="str">
        <f t="shared" si="1"/>
        <v>EN P975 312</v>
      </c>
      <c r="C6914" s="1" t="str">
        <f t="shared" si="2"/>
        <v>PT P975</v>
      </c>
      <c r="E6914" s="1" t="str">
        <f>IFERROR(__xludf.DUMMYFUNCTION("SPLIT(A:A,"" "",TRUE,TRUE)"),"EN")</f>
        <v>EN</v>
      </c>
      <c r="F6914" s="1" t="str">
        <f>IFERROR(__xludf.DUMMYFUNCTION("""COMPUTED_VALUE"""),"P975")</f>
        <v>P975</v>
      </c>
      <c r="G6914" s="1">
        <f>IFERROR(__xludf.DUMMYFUNCTION("""COMPUTED_VALUE"""),312.0)</f>
        <v>312</v>
      </c>
    </row>
    <row r="6915">
      <c r="A6915" s="1" t="str">
        <f t="shared" si="1"/>
        <v>EN P3238 86</v>
      </c>
      <c r="C6915" s="1" t="str">
        <f t="shared" si="2"/>
        <v>PT P3238</v>
      </c>
      <c r="E6915" s="1" t="str">
        <f>IFERROR(__xludf.DUMMYFUNCTION("SPLIT(A:A,"" "",TRUE,TRUE)"),"EN")</f>
        <v>EN</v>
      </c>
      <c r="F6915" s="1" t="str">
        <f>IFERROR(__xludf.DUMMYFUNCTION("""COMPUTED_VALUE"""),"P3238")</f>
        <v>P3238</v>
      </c>
      <c r="G6915" s="1">
        <f>IFERROR(__xludf.DUMMYFUNCTION("""COMPUTED_VALUE"""),86.0)</f>
        <v>86</v>
      </c>
    </row>
    <row r="6916">
      <c r="A6916" s="1" t="str">
        <f t="shared" si="1"/>
        <v>EN P2968 316</v>
      </c>
      <c r="C6916" s="1" t="str">
        <f t="shared" si="2"/>
        <v>PT P2968</v>
      </c>
      <c r="E6916" s="1" t="str">
        <f>IFERROR(__xludf.DUMMYFUNCTION("SPLIT(A:A,"" "",TRUE,TRUE)"),"EN")</f>
        <v>EN</v>
      </c>
      <c r="F6916" s="1" t="str">
        <f>IFERROR(__xludf.DUMMYFUNCTION("""COMPUTED_VALUE"""),"P2968")</f>
        <v>P2968</v>
      </c>
      <c r="G6916" s="1">
        <f>IFERROR(__xludf.DUMMYFUNCTION("""COMPUTED_VALUE"""),316.0)</f>
        <v>316</v>
      </c>
    </row>
    <row r="6917">
      <c r="A6917" s="1" t="str">
        <f t="shared" si="1"/>
        <v>EN P5951 293</v>
      </c>
      <c r="C6917" s="1" t="str">
        <f t="shared" si="2"/>
        <v>PT P5951</v>
      </c>
      <c r="E6917" s="1" t="str">
        <f>IFERROR(__xludf.DUMMYFUNCTION("SPLIT(A:A,"" "",TRUE,TRUE)"),"EN")</f>
        <v>EN</v>
      </c>
      <c r="F6917" s="1" t="str">
        <f>IFERROR(__xludf.DUMMYFUNCTION("""COMPUTED_VALUE"""),"P5951")</f>
        <v>P5951</v>
      </c>
      <c r="G6917" s="1">
        <f>IFERROR(__xludf.DUMMYFUNCTION("""COMPUTED_VALUE"""),293.0)</f>
        <v>293</v>
      </c>
    </row>
    <row r="6918">
      <c r="A6918" s="1" t="str">
        <f t="shared" si="1"/>
        <v>EN P836 158</v>
      </c>
      <c r="C6918" s="1" t="str">
        <f t="shared" si="2"/>
        <v>PT P836</v>
      </c>
      <c r="E6918" s="1" t="str">
        <f>IFERROR(__xludf.DUMMYFUNCTION("SPLIT(A:A,"" "",TRUE,TRUE)"),"EN")</f>
        <v>EN</v>
      </c>
      <c r="F6918" s="1" t="str">
        <f>IFERROR(__xludf.DUMMYFUNCTION("""COMPUTED_VALUE"""),"P836")</f>
        <v>P836</v>
      </c>
      <c r="G6918" s="1">
        <f>IFERROR(__xludf.DUMMYFUNCTION("""COMPUTED_VALUE"""),158.0)</f>
        <v>158</v>
      </c>
    </row>
    <row r="6919">
      <c r="A6919" s="1" t="str">
        <f t="shared" si="1"/>
        <v>EN P4712 209</v>
      </c>
      <c r="C6919" s="1" t="str">
        <f t="shared" si="2"/>
        <v>PT P4712</v>
      </c>
      <c r="E6919" s="1" t="str">
        <f>IFERROR(__xludf.DUMMYFUNCTION("SPLIT(A:A,"" "",TRUE,TRUE)"),"EN")</f>
        <v>EN</v>
      </c>
      <c r="F6919" s="1" t="str">
        <f>IFERROR(__xludf.DUMMYFUNCTION("""COMPUTED_VALUE"""),"P4712")</f>
        <v>P4712</v>
      </c>
      <c r="G6919" s="1">
        <f>IFERROR(__xludf.DUMMYFUNCTION("""COMPUTED_VALUE"""),209.0)</f>
        <v>209</v>
      </c>
    </row>
    <row r="6920">
      <c r="A6920" s="1" t="str">
        <f t="shared" si="1"/>
        <v>EN P5660 316</v>
      </c>
      <c r="C6920" s="1" t="str">
        <f t="shared" si="2"/>
        <v>PT P5660</v>
      </c>
      <c r="E6920" s="1" t="str">
        <f>IFERROR(__xludf.DUMMYFUNCTION("SPLIT(A:A,"" "",TRUE,TRUE)"),"EN")</f>
        <v>EN</v>
      </c>
      <c r="F6920" s="1" t="str">
        <f>IFERROR(__xludf.DUMMYFUNCTION("""COMPUTED_VALUE"""),"P5660")</f>
        <v>P5660</v>
      </c>
      <c r="G6920" s="1">
        <f>IFERROR(__xludf.DUMMYFUNCTION("""COMPUTED_VALUE"""),316.0)</f>
        <v>316</v>
      </c>
    </row>
    <row r="6921">
      <c r="A6921" s="1" t="str">
        <f t="shared" si="1"/>
        <v>EN P3462 13</v>
      </c>
      <c r="C6921" s="1" t="str">
        <f t="shared" si="2"/>
        <v>PT P3462</v>
      </c>
      <c r="E6921" s="1" t="str">
        <f>IFERROR(__xludf.DUMMYFUNCTION("SPLIT(A:A,"" "",TRUE,TRUE)"),"EN")</f>
        <v>EN</v>
      </c>
      <c r="F6921" s="1" t="str">
        <f>IFERROR(__xludf.DUMMYFUNCTION("""COMPUTED_VALUE"""),"P3462")</f>
        <v>P3462</v>
      </c>
      <c r="G6921" s="1">
        <f>IFERROR(__xludf.DUMMYFUNCTION("""COMPUTED_VALUE"""),13.0)</f>
        <v>13</v>
      </c>
    </row>
    <row r="6922">
      <c r="A6922" s="1" t="str">
        <f t="shared" si="1"/>
        <v>EN P887 84</v>
      </c>
      <c r="C6922" s="1" t="str">
        <f t="shared" si="2"/>
        <v>PT P887</v>
      </c>
      <c r="E6922" s="1" t="str">
        <f>IFERROR(__xludf.DUMMYFUNCTION("SPLIT(A:A,"" "",TRUE,TRUE)"),"EN")</f>
        <v>EN</v>
      </c>
      <c r="F6922" s="1" t="str">
        <f>IFERROR(__xludf.DUMMYFUNCTION("""COMPUTED_VALUE"""),"P887")</f>
        <v>P887</v>
      </c>
      <c r="G6922" s="1">
        <f>IFERROR(__xludf.DUMMYFUNCTION("""COMPUTED_VALUE"""),84.0)</f>
        <v>84</v>
      </c>
    </row>
    <row r="6923">
      <c r="A6923" s="1" t="str">
        <f t="shared" si="1"/>
        <v>EN P5461 69</v>
      </c>
      <c r="C6923" s="1" t="str">
        <f t="shared" si="2"/>
        <v>PT P5461</v>
      </c>
      <c r="E6923" s="1" t="str">
        <f>IFERROR(__xludf.DUMMYFUNCTION("SPLIT(A:A,"" "",TRUE,TRUE)"),"EN")</f>
        <v>EN</v>
      </c>
      <c r="F6923" s="1" t="str">
        <f>IFERROR(__xludf.DUMMYFUNCTION("""COMPUTED_VALUE"""),"P5461")</f>
        <v>P5461</v>
      </c>
      <c r="G6923" s="1">
        <f>IFERROR(__xludf.DUMMYFUNCTION("""COMPUTED_VALUE"""),69.0)</f>
        <v>69</v>
      </c>
    </row>
    <row r="6924">
      <c r="A6924" s="1" t="str">
        <f t="shared" si="1"/>
        <v>EN P4737 159</v>
      </c>
      <c r="C6924" s="1" t="str">
        <f t="shared" si="2"/>
        <v>PT P4737</v>
      </c>
      <c r="E6924" s="1" t="str">
        <f>IFERROR(__xludf.DUMMYFUNCTION("SPLIT(A:A,"" "",TRUE,TRUE)"),"EN")</f>
        <v>EN</v>
      </c>
      <c r="F6924" s="1" t="str">
        <f>IFERROR(__xludf.DUMMYFUNCTION("""COMPUTED_VALUE"""),"P4737")</f>
        <v>P4737</v>
      </c>
      <c r="G6924" s="1">
        <f>IFERROR(__xludf.DUMMYFUNCTION("""COMPUTED_VALUE"""),159.0)</f>
        <v>159</v>
      </c>
    </row>
    <row r="6925">
      <c r="A6925" s="1" t="str">
        <f t="shared" si="1"/>
        <v>EN P797 205</v>
      </c>
      <c r="C6925" s="1" t="str">
        <f t="shared" si="2"/>
        <v>PT P797</v>
      </c>
      <c r="E6925" s="1" t="str">
        <f>IFERROR(__xludf.DUMMYFUNCTION("SPLIT(A:A,"" "",TRUE,TRUE)"),"EN")</f>
        <v>EN</v>
      </c>
      <c r="F6925" s="1" t="str">
        <f>IFERROR(__xludf.DUMMYFUNCTION("""COMPUTED_VALUE"""),"P797")</f>
        <v>P797</v>
      </c>
      <c r="G6925" s="1">
        <f>IFERROR(__xludf.DUMMYFUNCTION("""COMPUTED_VALUE"""),205.0)</f>
        <v>205</v>
      </c>
    </row>
    <row r="6926">
      <c r="A6926" s="1" t="str">
        <f t="shared" si="1"/>
        <v>EN P117 388</v>
      </c>
      <c r="C6926" s="1" t="str">
        <f t="shared" si="2"/>
        <v>PT P117</v>
      </c>
      <c r="E6926" s="1" t="str">
        <f>IFERROR(__xludf.DUMMYFUNCTION("SPLIT(A:A,"" "",TRUE,TRUE)"),"EN")</f>
        <v>EN</v>
      </c>
      <c r="F6926" s="1" t="str">
        <f>IFERROR(__xludf.DUMMYFUNCTION("""COMPUTED_VALUE"""),"P117")</f>
        <v>P117</v>
      </c>
      <c r="G6926" s="1">
        <f>IFERROR(__xludf.DUMMYFUNCTION("""COMPUTED_VALUE"""),388.0)</f>
        <v>388</v>
      </c>
    </row>
    <row r="6927">
      <c r="A6927" s="1" t="str">
        <f t="shared" si="1"/>
        <v>EN P4618 7</v>
      </c>
      <c r="C6927" s="1" t="str">
        <f t="shared" si="2"/>
        <v>PT P4618</v>
      </c>
      <c r="E6927" s="1" t="str">
        <f>IFERROR(__xludf.DUMMYFUNCTION("SPLIT(A:A,"" "",TRUE,TRUE)"),"EN")</f>
        <v>EN</v>
      </c>
      <c r="F6927" s="1" t="str">
        <f>IFERROR(__xludf.DUMMYFUNCTION("""COMPUTED_VALUE"""),"P4618")</f>
        <v>P4618</v>
      </c>
      <c r="G6927" s="1">
        <f>IFERROR(__xludf.DUMMYFUNCTION("""COMPUTED_VALUE"""),7.0)</f>
        <v>7</v>
      </c>
    </row>
    <row r="6928">
      <c r="A6928" s="1" t="str">
        <f t="shared" si="1"/>
        <v>EN P5585 16</v>
      </c>
      <c r="C6928" s="1" t="str">
        <f t="shared" si="2"/>
        <v>PT P5585</v>
      </c>
      <c r="E6928" s="1" t="str">
        <f>IFERROR(__xludf.DUMMYFUNCTION("SPLIT(A:A,"" "",TRUE,TRUE)"),"EN")</f>
        <v>EN</v>
      </c>
      <c r="F6928" s="1" t="str">
        <f>IFERROR(__xludf.DUMMYFUNCTION("""COMPUTED_VALUE"""),"P5585")</f>
        <v>P5585</v>
      </c>
      <c r="G6928" s="1">
        <f>IFERROR(__xludf.DUMMYFUNCTION("""COMPUTED_VALUE"""),16.0)</f>
        <v>16</v>
      </c>
    </row>
    <row r="6929">
      <c r="A6929" s="1" t="str">
        <f t="shared" si="1"/>
        <v>EN P1351 384</v>
      </c>
      <c r="C6929" s="1" t="str">
        <f t="shared" si="2"/>
        <v>PT P1351</v>
      </c>
      <c r="E6929" s="1" t="str">
        <f>IFERROR(__xludf.DUMMYFUNCTION("SPLIT(A:A,"" "",TRUE,TRUE)"),"EN")</f>
        <v>EN</v>
      </c>
      <c r="F6929" s="1" t="str">
        <f>IFERROR(__xludf.DUMMYFUNCTION("""COMPUTED_VALUE"""),"P1351")</f>
        <v>P1351</v>
      </c>
      <c r="G6929" s="1">
        <f>IFERROR(__xludf.DUMMYFUNCTION("""COMPUTED_VALUE"""),384.0)</f>
        <v>384</v>
      </c>
    </row>
    <row r="6930">
      <c r="A6930" s="1" t="str">
        <f t="shared" si="1"/>
        <v>EN P3790 322</v>
      </c>
      <c r="C6930" s="1" t="str">
        <f t="shared" si="2"/>
        <v>PT P3790</v>
      </c>
      <c r="E6930" s="1" t="str">
        <f>IFERROR(__xludf.DUMMYFUNCTION("SPLIT(A:A,"" "",TRUE,TRUE)"),"EN")</f>
        <v>EN</v>
      </c>
      <c r="F6930" s="1" t="str">
        <f>IFERROR(__xludf.DUMMYFUNCTION("""COMPUTED_VALUE"""),"P3790")</f>
        <v>P3790</v>
      </c>
      <c r="G6930" s="1">
        <f>IFERROR(__xludf.DUMMYFUNCTION("""COMPUTED_VALUE"""),322.0)</f>
        <v>322</v>
      </c>
    </row>
    <row r="6931">
      <c r="A6931" s="1" t="str">
        <f t="shared" si="1"/>
        <v>EN P729 276</v>
      </c>
      <c r="C6931" s="1" t="str">
        <f t="shared" si="2"/>
        <v>PT P729</v>
      </c>
      <c r="E6931" s="1" t="str">
        <f>IFERROR(__xludf.DUMMYFUNCTION("SPLIT(A:A,"" "",TRUE,TRUE)"),"EN")</f>
        <v>EN</v>
      </c>
      <c r="F6931" s="1" t="str">
        <f>IFERROR(__xludf.DUMMYFUNCTION("""COMPUTED_VALUE"""),"P729")</f>
        <v>P729</v>
      </c>
      <c r="G6931" s="1">
        <f>IFERROR(__xludf.DUMMYFUNCTION("""COMPUTED_VALUE"""),276.0)</f>
        <v>276</v>
      </c>
    </row>
    <row r="6932">
      <c r="A6932" s="1" t="str">
        <f t="shared" si="1"/>
        <v>EN P1489 296</v>
      </c>
      <c r="C6932" s="1" t="str">
        <f t="shared" si="2"/>
        <v>PT P1489</v>
      </c>
      <c r="E6932" s="1" t="str">
        <f>IFERROR(__xludf.DUMMYFUNCTION("SPLIT(A:A,"" "",TRUE,TRUE)"),"EN")</f>
        <v>EN</v>
      </c>
      <c r="F6932" s="1" t="str">
        <f>IFERROR(__xludf.DUMMYFUNCTION("""COMPUTED_VALUE"""),"P1489")</f>
        <v>P1489</v>
      </c>
      <c r="G6932" s="1">
        <f>IFERROR(__xludf.DUMMYFUNCTION("""COMPUTED_VALUE"""),296.0)</f>
        <v>296</v>
      </c>
    </row>
    <row r="6933">
      <c r="A6933" s="1" t="str">
        <f t="shared" si="1"/>
        <v>EN P1638 374</v>
      </c>
      <c r="C6933" s="1" t="str">
        <f t="shared" si="2"/>
        <v>PT P1638</v>
      </c>
      <c r="E6933" s="1" t="str">
        <f>IFERROR(__xludf.DUMMYFUNCTION("SPLIT(A:A,"" "",TRUE,TRUE)"),"EN")</f>
        <v>EN</v>
      </c>
      <c r="F6933" s="1" t="str">
        <f>IFERROR(__xludf.DUMMYFUNCTION("""COMPUTED_VALUE"""),"P1638")</f>
        <v>P1638</v>
      </c>
      <c r="G6933" s="1">
        <f>IFERROR(__xludf.DUMMYFUNCTION("""COMPUTED_VALUE"""),374.0)</f>
        <v>374</v>
      </c>
    </row>
    <row r="6934">
      <c r="A6934" s="1" t="str">
        <f t="shared" si="1"/>
        <v>EN P1542 160</v>
      </c>
      <c r="C6934" s="1" t="str">
        <f t="shared" si="2"/>
        <v>PT P1542</v>
      </c>
      <c r="E6934" s="1" t="str">
        <f>IFERROR(__xludf.DUMMYFUNCTION("SPLIT(A:A,"" "",TRUE,TRUE)"),"EN")</f>
        <v>EN</v>
      </c>
      <c r="F6934" s="1" t="str">
        <f>IFERROR(__xludf.DUMMYFUNCTION("""COMPUTED_VALUE"""),"P1542")</f>
        <v>P1542</v>
      </c>
      <c r="G6934" s="1">
        <f>IFERROR(__xludf.DUMMYFUNCTION("""COMPUTED_VALUE"""),160.0)</f>
        <v>160</v>
      </c>
    </row>
    <row r="6935">
      <c r="A6935" s="1" t="str">
        <f t="shared" si="1"/>
        <v>EN P1754 170</v>
      </c>
      <c r="C6935" s="1" t="str">
        <f t="shared" si="2"/>
        <v>PT P1754</v>
      </c>
      <c r="E6935" s="1" t="str">
        <f>IFERROR(__xludf.DUMMYFUNCTION("SPLIT(A:A,"" "",TRUE,TRUE)"),"EN")</f>
        <v>EN</v>
      </c>
      <c r="F6935" s="1" t="str">
        <f>IFERROR(__xludf.DUMMYFUNCTION("""COMPUTED_VALUE"""),"P1754")</f>
        <v>P1754</v>
      </c>
      <c r="G6935" s="1">
        <f>IFERROR(__xludf.DUMMYFUNCTION("""COMPUTED_VALUE"""),170.0)</f>
        <v>170</v>
      </c>
    </row>
    <row r="6936">
      <c r="A6936" s="1" t="str">
        <f t="shared" si="1"/>
        <v>EN P296 349</v>
      </c>
      <c r="C6936" s="1" t="str">
        <f t="shared" si="2"/>
        <v>PT P296</v>
      </c>
      <c r="E6936" s="1" t="str">
        <f>IFERROR(__xludf.DUMMYFUNCTION("SPLIT(A:A,"" "",TRUE,TRUE)"),"EN")</f>
        <v>EN</v>
      </c>
      <c r="F6936" s="1" t="str">
        <f>IFERROR(__xludf.DUMMYFUNCTION("""COMPUTED_VALUE"""),"P296")</f>
        <v>P296</v>
      </c>
      <c r="G6936" s="1">
        <f>IFERROR(__xludf.DUMMYFUNCTION("""COMPUTED_VALUE"""),349.0)</f>
        <v>349</v>
      </c>
    </row>
    <row r="6937">
      <c r="A6937" s="1" t="str">
        <f t="shared" si="1"/>
        <v>EN P498 286</v>
      </c>
      <c r="C6937" s="1" t="str">
        <f t="shared" si="2"/>
        <v>PT P498</v>
      </c>
      <c r="E6937" s="1" t="str">
        <f>IFERROR(__xludf.DUMMYFUNCTION("SPLIT(A:A,"" "",TRUE,TRUE)"),"EN")</f>
        <v>EN</v>
      </c>
      <c r="F6937" s="1" t="str">
        <f>IFERROR(__xludf.DUMMYFUNCTION("""COMPUTED_VALUE"""),"P498")</f>
        <v>P498</v>
      </c>
      <c r="G6937" s="1">
        <f>IFERROR(__xludf.DUMMYFUNCTION("""COMPUTED_VALUE"""),286.0)</f>
        <v>286</v>
      </c>
    </row>
    <row r="6938">
      <c r="A6938" s="1" t="str">
        <f t="shared" si="1"/>
        <v>EN P5452 152</v>
      </c>
      <c r="C6938" s="1" t="str">
        <f t="shared" si="2"/>
        <v>PT P5452</v>
      </c>
      <c r="E6938" s="1" t="str">
        <f>IFERROR(__xludf.DUMMYFUNCTION("SPLIT(A:A,"" "",TRUE,TRUE)"),"EN")</f>
        <v>EN</v>
      </c>
      <c r="F6938" s="1" t="str">
        <f>IFERROR(__xludf.DUMMYFUNCTION("""COMPUTED_VALUE"""),"P5452")</f>
        <v>P5452</v>
      </c>
      <c r="G6938" s="1">
        <f>IFERROR(__xludf.DUMMYFUNCTION("""COMPUTED_VALUE"""),152.0)</f>
        <v>152</v>
      </c>
    </row>
    <row r="6939">
      <c r="A6939" s="1" t="str">
        <f t="shared" si="1"/>
        <v>EN P158 83</v>
      </c>
      <c r="C6939" s="1" t="str">
        <f t="shared" si="2"/>
        <v>PT P158</v>
      </c>
      <c r="E6939" s="1" t="str">
        <f>IFERROR(__xludf.DUMMYFUNCTION("SPLIT(A:A,"" "",TRUE,TRUE)"),"EN")</f>
        <v>EN</v>
      </c>
      <c r="F6939" s="1" t="str">
        <f>IFERROR(__xludf.DUMMYFUNCTION("""COMPUTED_VALUE"""),"P158")</f>
        <v>P158</v>
      </c>
      <c r="G6939" s="1">
        <f>IFERROR(__xludf.DUMMYFUNCTION("""COMPUTED_VALUE"""),83.0)</f>
        <v>83</v>
      </c>
    </row>
    <row r="6940">
      <c r="A6940" s="1" t="str">
        <f t="shared" si="1"/>
        <v>EN P3920 215</v>
      </c>
      <c r="C6940" s="1" t="str">
        <f t="shared" si="2"/>
        <v>PT P3920</v>
      </c>
      <c r="E6940" s="1" t="str">
        <f>IFERROR(__xludf.DUMMYFUNCTION("SPLIT(A:A,"" "",TRUE,TRUE)"),"EN")</f>
        <v>EN</v>
      </c>
      <c r="F6940" s="1" t="str">
        <f>IFERROR(__xludf.DUMMYFUNCTION("""COMPUTED_VALUE"""),"P3920")</f>
        <v>P3920</v>
      </c>
      <c r="G6940" s="1">
        <f>IFERROR(__xludf.DUMMYFUNCTION("""COMPUTED_VALUE"""),215.0)</f>
        <v>215</v>
      </c>
    </row>
    <row r="6941">
      <c r="A6941" s="1" t="str">
        <f t="shared" si="1"/>
        <v>EN P2962 221</v>
      </c>
      <c r="C6941" s="1" t="str">
        <f t="shared" si="2"/>
        <v>PT P2962</v>
      </c>
      <c r="E6941" s="1" t="str">
        <f>IFERROR(__xludf.DUMMYFUNCTION("SPLIT(A:A,"" "",TRUE,TRUE)"),"EN")</f>
        <v>EN</v>
      </c>
      <c r="F6941" s="1" t="str">
        <f>IFERROR(__xludf.DUMMYFUNCTION("""COMPUTED_VALUE"""),"P2962")</f>
        <v>P2962</v>
      </c>
      <c r="G6941" s="1">
        <f>IFERROR(__xludf.DUMMYFUNCTION("""COMPUTED_VALUE"""),221.0)</f>
        <v>221</v>
      </c>
    </row>
    <row r="6942">
      <c r="A6942" s="1" t="str">
        <f t="shared" si="1"/>
        <v>EN P185 142</v>
      </c>
      <c r="C6942" s="1" t="str">
        <f t="shared" si="2"/>
        <v>PT P185</v>
      </c>
      <c r="E6942" s="1" t="str">
        <f>IFERROR(__xludf.DUMMYFUNCTION("SPLIT(A:A,"" "",TRUE,TRUE)"),"EN")</f>
        <v>EN</v>
      </c>
      <c r="F6942" s="1" t="str">
        <f>IFERROR(__xludf.DUMMYFUNCTION("""COMPUTED_VALUE"""),"P185")</f>
        <v>P185</v>
      </c>
      <c r="G6942" s="1">
        <f>IFERROR(__xludf.DUMMYFUNCTION("""COMPUTED_VALUE"""),142.0)</f>
        <v>142</v>
      </c>
    </row>
    <row r="6943">
      <c r="A6943" s="1" t="str">
        <f t="shared" si="1"/>
        <v>EN P2598 319</v>
      </c>
      <c r="C6943" s="1" t="str">
        <f t="shared" si="2"/>
        <v>PT P2598</v>
      </c>
      <c r="E6943" s="1" t="str">
        <f>IFERROR(__xludf.DUMMYFUNCTION("SPLIT(A:A,"" "",TRUE,TRUE)"),"EN")</f>
        <v>EN</v>
      </c>
      <c r="F6943" s="1" t="str">
        <f>IFERROR(__xludf.DUMMYFUNCTION("""COMPUTED_VALUE"""),"P2598")</f>
        <v>P2598</v>
      </c>
      <c r="G6943" s="1">
        <f>IFERROR(__xludf.DUMMYFUNCTION("""COMPUTED_VALUE"""),319.0)</f>
        <v>319</v>
      </c>
    </row>
    <row r="6944">
      <c r="A6944" s="1" t="str">
        <f t="shared" si="1"/>
        <v>EN P3521 68</v>
      </c>
      <c r="C6944" s="1" t="str">
        <f t="shared" si="2"/>
        <v>PT P3521</v>
      </c>
      <c r="E6944" s="1" t="str">
        <f>IFERROR(__xludf.DUMMYFUNCTION("SPLIT(A:A,"" "",TRUE,TRUE)"),"EN")</f>
        <v>EN</v>
      </c>
      <c r="F6944" s="1" t="str">
        <f>IFERROR(__xludf.DUMMYFUNCTION("""COMPUTED_VALUE"""),"P3521")</f>
        <v>P3521</v>
      </c>
      <c r="G6944" s="1">
        <f>IFERROR(__xludf.DUMMYFUNCTION("""COMPUTED_VALUE"""),68.0)</f>
        <v>68</v>
      </c>
    </row>
    <row r="6945">
      <c r="A6945" s="1" t="str">
        <f t="shared" si="1"/>
        <v>EN P980 354</v>
      </c>
      <c r="C6945" s="1" t="str">
        <f t="shared" si="2"/>
        <v>PT P980</v>
      </c>
      <c r="E6945" s="1" t="str">
        <f>IFERROR(__xludf.DUMMYFUNCTION("SPLIT(A:A,"" "",TRUE,TRUE)"),"EN")</f>
        <v>EN</v>
      </c>
      <c r="F6945" s="1" t="str">
        <f>IFERROR(__xludf.DUMMYFUNCTION("""COMPUTED_VALUE"""),"P980")</f>
        <v>P980</v>
      </c>
      <c r="G6945" s="1">
        <f>IFERROR(__xludf.DUMMYFUNCTION("""COMPUTED_VALUE"""),354.0)</f>
        <v>354</v>
      </c>
    </row>
    <row r="6946">
      <c r="A6946" s="1" t="str">
        <f t="shared" si="1"/>
        <v>EN P788 108</v>
      </c>
      <c r="C6946" s="1" t="str">
        <f t="shared" si="2"/>
        <v>PT P788</v>
      </c>
      <c r="E6946" s="1" t="str">
        <f>IFERROR(__xludf.DUMMYFUNCTION("SPLIT(A:A,"" "",TRUE,TRUE)"),"EN")</f>
        <v>EN</v>
      </c>
      <c r="F6946" s="1" t="str">
        <f>IFERROR(__xludf.DUMMYFUNCTION("""COMPUTED_VALUE"""),"P788")</f>
        <v>P788</v>
      </c>
      <c r="G6946" s="1">
        <f>IFERROR(__xludf.DUMMYFUNCTION("""COMPUTED_VALUE"""),108.0)</f>
        <v>108</v>
      </c>
    </row>
    <row r="6947">
      <c r="A6947" s="1" t="str">
        <f t="shared" si="1"/>
        <v>EN P1129 142</v>
      </c>
      <c r="C6947" s="1" t="str">
        <f t="shared" si="2"/>
        <v>PT P1129</v>
      </c>
      <c r="E6947" s="1" t="str">
        <f>IFERROR(__xludf.DUMMYFUNCTION("SPLIT(A:A,"" "",TRUE,TRUE)"),"EN")</f>
        <v>EN</v>
      </c>
      <c r="F6947" s="1" t="str">
        <f>IFERROR(__xludf.DUMMYFUNCTION("""COMPUTED_VALUE"""),"P1129")</f>
        <v>P1129</v>
      </c>
      <c r="G6947" s="1">
        <f>IFERROR(__xludf.DUMMYFUNCTION("""COMPUTED_VALUE"""),142.0)</f>
        <v>142</v>
      </c>
    </row>
    <row r="6948">
      <c r="A6948" s="1" t="str">
        <f t="shared" si="1"/>
        <v>EN P693 64</v>
      </c>
      <c r="C6948" s="1" t="str">
        <f t="shared" si="2"/>
        <v>PT P693</v>
      </c>
      <c r="E6948" s="1" t="str">
        <f>IFERROR(__xludf.DUMMYFUNCTION("SPLIT(A:A,"" "",TRUE,TRUE)"),"EN")</f>
        <v>EN</v>
      </c>
      <c r="F6948" s="1" t="str">
        <f>IFERROR(__xludf.DUMMYFUNCTION("""COMPUTED_VALUE"""),"P693")</f>
        <v>P693</v>
      </c>
      <c r="G6948" s="1">
        <f>IFERROR(__xludf.DUMMYFUNCTION("""COMPUTED_VALUE"""),64.0)</f>
        <v>64</v>
      </c>
    </row>
    <row r="6949">
      <c r="A6949" s="1" t="str">
        <f t="shared" si="1"/>
        <v>EN P4736 156</v>
      </c>
      <c r="C6949" s="1" t="str">
        <f t="shared" si="2"/>
        <v>PT P4736</v>
      </c>
      <c r="E6949" s="1" t="str">
        <f>IFERROR(__xludf.DUMMYFUNCTION("SPLIT(A:A,"" "",TRUE,TRUE)"),"EN")</f>
        <v>EN</v>
      </c>
      <c r="F6949" s="1" t="str">
        <f>IFERROR(__xludf.DUMMYFUNCTION("""COMPUTED_VALUE"""),"P4736")</f>
        <v>P4736</v>
      </c>
      <c r="G6949" s="1">
        <f>IFERROR(__xludf.DUMMYFUNCTION("""COMPUTED_VALUE"""),156.0)</f>
        <v>156</v>
      </c>
    </row>
    <row r="6950">
      <c r="A6950" s="1" t="str">
        <f t="shared" si="1"/>
        <v>EN P1232 29</v>
      </c>
      <c r="C6950" s="1" t="str">
        <f t="shared" si="2"/>
        <v>PT P1232</v>
      </c>
      <c r="E6950" s="1" t="str">
        <f>IFERROR(__xludf.DUMMYFUNCTION("SPLIT(A:A,"" "",TRUE,TRUE)"),"EN")</f>
        <v>EN</v>
      </c>
      <c r="F6950" s="1" t="str">
        <f>IFERROR(__xludf.DUMMYFUNCTION("""COMPUTED_VALUE"""),"P1232")</f>
        <v>P1232</v>
      </c>
      <c r="G6950" s="1">
        <f>IFERROR(__xludf.DUMMYFUNCTION("""COMPUTED_VALUE"""),29.0)</f>
        <v>29</v>
      </c>
    </row>
    <row r="6951">
      <c r="A6951" s="1" t="str">
        <f t="shared" si="1"/>
        <v>EN P2417 276</v>
      </c>
      <c r="C6951" s="1" t="str">
        <f t="shared" si="2"/>
        <v>PT P2417</v>
      </c>
      <c r="E6951" s="1" t="str">
        <f>IFERROR(__xludf.DUMMYFUNCTION("SPLIT(A:A,"" "",TRUE,TRUE)"),"EN")</f>
        <v>EN</v>
      </c>
      <c r="F6951" s="1" t="str">
        <f>IFERROR(__xludf.DUMMYFUNCTION("""COMPUTED_VALUE"""),"P2417")</f>
        <v>P2417</v>
      </c>
      <c r="G6951" s="1">
        <f>IFERROR(__xludf.DUMMYFUNCTION("""COMPUTED_VALUE"""),276.0)</f>
        <v>276</v>
      </c>
    </row>
    <row r="6952">
      <c r="A6952" s="1" t="str">
        <f t="shared" si="1"/>
        <v>EN P497 229</v>
      </c>
      <c r="C6952" s="1" t="str">
        <f t="shared" si="2"/>
        <v>PT P497</v>
      </c>
      <c r="E6952" s="1" t="str">
        <f>IFERROR(__xludf.DUMMYFUNCTION("SPLIT(A:A,"" "",TRUE,TRUE)"),"EN")</f>
        <v>EN</v>
      </c>
      <c r="F6952" s="1" t="str">
        <f>IFERROR(__xludf.DUMMYFUNCTION("""COMPUTED_VALUE"""),"P497")</f>
        <v>P497</v>
      </c>
      <c r="G6952" s="1">
        <f>IFERROR(__xludf.DUMMYFUNCTION("""COMPUTED_VALUE"""),229.0)</f>
        <v>229</v>
      </c>
    </row>
    <row r="6953">
      <c r="A6953" s="1" t="str">
        <f t="shared" si="1"/>
        <v>EN P1740 393</v>
      </c>
      <c r="C6953" s="1" t="str">
        <f t="shared" si="2"/>
        <v>PT P1740</v>
      </c>
      <c r="E6953" s="1" t="str">
        <f>IFERROR(__xludf.DUMMYFUNCTION("SPLIT(A:A,"" "",TRUE,TRUE)"),"EN")</f>
        <v>EN</v>
      </c>
      <c r="F6953" s="1" t="str">
        <f>IFERROR(__xludf.DUMMYFUNCTION("""COMPUTED_VALUE"""),"P1740")</f>
        <v>P1740</v>
      </c>
      <c r="G6953" s="1">
        <f>IFERROR(__xludf.DUMMYFUNCTION("""COMPUTED_VALUE"""),393.0)</f>
        <v>393</v>
      </c>
    </row>
    <row r="6954">
      <c r="A6954" s="1" t="str">
        <f t="shared" si="1"/>
        <v>EN P272 326</v>
      </c>
      <c r="C6954" s="1" t="str">
        <f t="shared" si="2"/>
        <v>PT P272</v>
      </c>
      <c r="E6954" s="1" t="str">
        <f>IFERROR(__xludf.DUMMYFUNCTION("SPLIT(A:A,"" "",TRUE,TRUE)"),"EN")</f>
        <v>EN</v>
      </c>
      <c r="F6954" s="1" t="str">
        <f>IFERROR(__xludf.DUMMYFUNCTION("""COMPUTED_VALUE"""),"P272")</f>
        <v>P272</v>
      </c>
      <c r="G6954" s="1">
        <f>IFERROR(__xludf.DUMMYFUNCTION("""COMPUTED_VALUE"""),326.0)</f>
        <v>326</v>
      </c>
    </row>
    <row r="6955">
      <c r="A6955" s="1" t="str">
        <f t="shared" si="1"/>
        <v>EN P4904 152</v>
      </c>
      <c r="C6955" s="1" t="str">
        <f t="shared" si="2"/>
        <v>PT P4904</v>
      </c>
      <c r="E6955" s="1" t="str">
        <f>IFERROR(__xludf.DUMMYFUNCTION("SPLIT(A:A,"" "",TRUE,TRUE)"),"EN")</f>
        <v>EN</v>
      </c>
      <c r="F6955" s="1" t="str">
        <f>IFERROR(__xludf.DUMMYFUNCTION("""COMPUTED_VALUE"""),"P4904")</f>
        <v>P4904</v>
      </c>
      <c r="G6955" s="1">
        <f>IFERROR(__xludf.DUMMYFUNCTION("""COMPUTED_VALUE"""),152.0)</f>
        <v>152</v>
      </c>
    </row>
    <row r="6956">
      <c r="A6956" s="1" t="str">
        <f t="shared" si="1"/>
        <v>EN P1677 114</v>
      </c>
      <c r="C6956" s="1" t="str">
        <f t="shared" si="2"/>
        <v>PT P1677</v>
      </c>
      <c r="E6956" s="1" t="str">
        <f>IFERROR(__xludf.DUMMYFUNCTION("SPLIT(A:A,"" "",TRUE,TRUE)"),"EN")</f>
        <v>EN</v>
      </c>
      <c r="F6956" s="1" t="str">
        <f>IFERROR(__xludf.DUMMYFUNCTION("""COMPUTED_VALUE"""),"P1677")</f>
        <v>P1677</v>
      </c>
      <c r="G6956" s="1">
        <f>IFERROR(__xludf.DUMMYFUNCTION("""COMPUTED_VALUE"""),114.0)</f>
        <v>114</v>
      </c>
    </row>
    <row r="6957">
      <c r="A6957" s="1" t="str">
        <f t="shared" si="1"/>
        <v>EN P4433 75</v>
      </c>
      <c r="C6957" s="1" t="str">
        <f t="shared" si="2"/>
        <v>PT P4433</v>
      </c>
      <c r="E6957" s="1" t="str">
        <f>IFERROR(__xludf.DUMMYFUNCTION("SPLIT(A:A,"" "",TRUE,TRUE)"),"EN")</f>
        <v>EN</v>
      </c>
      <c r="F6957" s="1" t="str">
        <f>IFERROR(__xludf.DUMMYFUNCTION("""COMPUTED_VALUE"""),"P4433")</f>
        <v>P4433</v>
      </c>
      <c r="G6957" s="1">
        <f>IFERROR(__xludf.DUMMYFUNCTION("""COMPUTED_VALUE"""),75.0)</f>
        <v>75</v>
      </c>
    </row>
    <row r="6958">
      <c r="A6958" s="1" t="str">
        <f t="shared" si="1"/>
        <v>EN P4726 284</v>
      </c>
      <c r="C6958" s="1" t="str">
        <f t="shared" si="2"/>
        <v>PT P4726</v>
      </c>
      <c r="E6958" s="1" t="str">
        <f>IFERROR(__xludf.DUMMYFUNCTION("SPLIT(A:A,"" "",TRUE,TRUE)"),"EN")</f>
        <v>EN</v>
      </c>
      <c r="F6958" s="1" t="str">
        <f>IFERROR(__xludf.DUMMYFUNCTION("""COMPUTED_VALUE"""),"P4726")</f>
        <v>P4726</v>
      </c>
      <c r="G6958" s="1">
        <f>IFERROR(__xludf.DUMMYFUNCTION("""COMPUTED_VALUE"""),284.0)</f>
        <v>284</v>
      </c>
    </row>
    <row r="6959">
      <c r="A6959" s="1" t="str">
        <f t="shared" si="1"/>
        <v>EN P1391 107</v>
      </c>
      <c r="C6959" s="1" t="str">
        <f t="shared" si="2"/>
        <v>PT P1391</v>
      </c>
      <c r="E6959" s="1" t="str">
        <f>IFERROR(__xludf.DUMMYFUNCTION("SPLIT(A:A,"" "",TRUE,TRUE)"),"EN")</f>
        <v>EN</v>
      </c>
      <c r="F6959" s="1" t="str">
        <f>IFERROR(__xludf.DUMMYFUNCTION("""COMPUTED_VALUE"""),"P1391")</f>
        <v>P1391</v>
      </c>
      <c r="G6959" s="1">
        <f>IFERROR(__xludf.DUMMYFUNCTION("""COMPUTED_VALUE"""),107.0)</f>
        <v>107</v>
      </c>
    </row>
    <row r="6960">
      <c r="A6960" s="1" t="str">
        <f t="shared" si="1"/>
        <v>EN P4894 37</v>
      </c>
      <c r="C6960" s="1" t="str">
        <f t="shared" si="2"/>
        <v>PT P4894</v>
      </c>
      <c r="E6960" s="1" t="str">
        <f>IFERROR(__xludf.DUMMYFUNCTION("SPLIT(A:A,"" "",TRUE,TRUE)"),"EN")</f>
        <v>EN</v>
      </c>
      <c r="F6960" s="1" t="str">
        <f>IFERROR(__xludf.DUMMYFUNCTION("""COMPUTED_VALUE"""),"P4894")</f>
        <v>P4894</v>
      </c>
      <c r="G6960" s="1">
        <f>IFERROR(__xludf.DUMMYFUNCTION("""COMPUTED_VALUE"""),37.0)</f>
        <v>37</v>
      </c>
    </row>
    <row r="6961">
      <c r="A6961" s="1" t="str">
        <f t="shared" si="1"/>
        <v>EN P494 178</v>
      </c>
      <c r="C6961" s="1" t="str">
        <f t="shared" si="2"/>
        <v>PT P494</v>
      </c>
      <c r="E6961" s="1" t="str">
        <f>IFERROR(__xludf.DUMMYFUNCTION("SPLIT(A:A,"" "",TRUE,TRUE)"),"EN")</f>
        <v>EN</v>
      </c>
      <c r="F6961" s="1" t="str">
        <f>IFERROR(__xludf.DUMMYFUNCTION("""COMPUTED_VALUE"""),"P494")</f>
        <v>P494</v>
      </c>
      <c r="G6961" s="1">
        <f>IFERROR(__xludf.DUMMYFUNCTION("""COMPUTED_VALUE"""),178.0)</f>
        <v>178</v>
      </c>
    </row>
    <row r="6962">
      <c r="A6962" s="1" t="str">
        <f t="shared" si="1"/>
        <v>EN P1750 300</v>
      </c>
      <c r="C6962" s="1" t="str">
        <f t="shared" si="2"/>
        <v>PT P1750</v>
      </c>
      <c r="E6962" s="1" t="str">
        <f>IFERROR(__xludf.DUMMYFUNCTION("SPLIT(A:A,"" "",TRUE,TRUE)"),"EN")</f>
        <v>EN</v>
      </c>
      <c r="F6962" s="1" t="str">
        <f>IFERROR(__xludf.DUMMYFUNCTION("""COMPUTED_VALUE"""),"P1750")</f>
        <v>P1750</v>
      </c>
      <c r="G6962" s="1">
        <f>IFERROR(__xludf.DUMMYFUNCTION("""COMPUTED_VALUE"""),300.0)</f>
        <v>300</v>
      </c>
    </row>
    <row r="6963">
      <c r="A6963" s="1" t="str">
        <f t="shared" si="1"/>
        <v>EN P2007 30</v>
      </c>
      <c r="C6963" s="1" t="str">
        <f t="shared" si="2"/>
        <v>PT P2007</v>
      </c>
      <c r="E6963" s="1" t="str">
        <f>IFERROR(__xludf.DUMMYFUNCTION("SPLIT(A:A,"" "",TRUE,TRUE)"),"EN")</f>
        <v>EN</v>
      </c>
      <c r="F6963" s="1" t="str">
        <f>IFERROR(__xludf.DUMMYFUNCTION("""COMPUTED_VALUE"""),"P2007")</f>
        <v>P2007</v>
      </c>
      <c r="G6963" s="1">
        <f>IFERROR(__xludf.DUMMYFUNCTION("""COMPUTED_VALUE"""),30.0)</f>
        <v>30</v>
      </c>
    </row>
    <row r="6964">
      <c r="A6964" s="1" t="str">
        <f t="shared" si="1"/>
        <v>EN P1319 241</v>
      </c>
      <c r="C6964" s="1" t="str">
        <f t="shared" si="2"/>
        <v>PT P1319</v>
      </c>
      <c r="E6964" s="1" t="str">
        <f>IFERROR(__xludf.DUMMYFUNCTION("SPLIT(A:A,"" "",TRUE,TRUE)"),"EN")</f>
        <v>EN</v>
      </c>
      <c r="F6964" s="1" t="str">
        <f>IFERROR(__xludf.DUMMYFUNCTION("""COMPUTED_VALUE"""),"P1319")</f>
        <v>P1319</v>
      </c>
      <c r="G6964" s="1">
        <f>IFERROR(__xludf.DUMMYFUNCTION("""COMPUTED_VALUE"""),241.0)</f>
        <v>241</v>
      </c>
    </row>
    <row r="6965">
      <c r="A6965" s="1" t="str">
        <f t="shared" si="1"/>
        <v>EN P5576 115</v>
      </c>
      <c r="C6965" s="1" t="str">
        <f t="shared" si="2"/>
        <v>PT P5576</v>
      </c>
      <c r="E6965" s="1" t="str">
        <f>IFERROR(__xludf.DUMMYFUNCTION("SPLIT(A:A,"" "",TRUE,TRUE)"),"EN")</f>
        <v>EN</v>
      </c>
      <c r="F6965" s="1" t="str">
        <f>IFERROR(__xludf.DUMMYFUNCTION("""COMPUTED_VALUE"""),"P5576")</f>
        <v>P5576</v>
      </c>
      <c r="G6965" s="1">
        <f>IFERROR(__xludf.DUMMYFUNCTION("""COMPUTED_VALUE"""),115.0)</f>
        <v>115</v>
      </c>
    </row>
    <row r="6966">
      <c r="A6966" s="1" t="str">
        <f t="shared" si="1"/>
        <v>EN P1198 359</v>
      </c>
      <c r="C6966" s="1" t="str">
        <f t="shared" si="2"/>
        <v>PT P1198</v>
      </c>
      <c r="E6966" s="1" t="str">
        <f>IFERROR(__xludf.DUMMYFUNCTION("SPLIT(A:A,"" "",TRUE,TRUE)"),"EN")</f>
        <v>EN</v>
      </c>
      <c r="F6966" s="1" t="str">
        <f>IFERROR(__xludf.DUMMYFUNCTION("""COMPUTED_VALUE"""),"P1198")</f>
        <v>P1198</v>
      </c>
      <c r="G6966" s="1">
        <f>IFERROR(__xludf.DUMMYFUNCTION("""COMPUTED_VALUE"""),359.0)</f>
        <v>359</v>
      </c>
    </row>
    <row r="6967">
      <c r="A6967" s="1" t="str">
        <f t="shared" si="1"/>
        <v>EN P2009 64</v>
      </c>
      <c r="C6967" s="1" t="str">
        <f t="shared" si="2"/>
        <v>PT P2009</v>
      </c>
      <c r="E6967" s="1" t="str">
        <f>IFERROR(__xludf.DUMMYFUNCTION("SPLIT(A:A,"" "",TRUE,TRUE)"),"EN")</f>
        <v>EN</v>
      </c>
      <c r="F6967" s="1" t="str">
        <f>IFERROR(__xludf.DUMMYFUNCTION("""COMPUTED_VALUE"""),"P2009")</f>
        <v>P2009</v>
      </c>
      <c r="G6967" s="1">
        <f>IFERROR(__xludf.DUMMYFUNCTION("""COMPUTED_VALUE"""),64.0)</f>
        <v>64</v>
      </c>
    </row>
    <row r="6968">
      <c r="A6968" s="1" t="str">
        <f t="shared" si="1"/>
        <v>EN P1401 6</v>
      </c>
      <c r="C6968" s="1" t="str">
        <f t="shared" si="2"/>
        <v>PT P1401</v>
      </c>
      <c r="E6968" s="1" t="str">
        <f>IFERROR(__xludf.DUMMYFUNCTION("SPLIT(A:A,"" "",TRUE,TRUE)"),"EN")</f>
        <v>EN</v>
      </c>
      <c r="F6968" s="1" t="str">
        <f>IFERROR(__xludf.DUMMYFUNCTION("""COMPUTED_VALUE"""),"P1401")</f>
        <v>P1401</v>
      </c>
      <c r="G6968" s="1">
        <f>IFERROR(__xludf.DUMMYFUNCTION("""COMPUTED_VALUE"""),6.0)</f>
        <v>6</v>
      </c>
    </row>
    <row r="6969">
      <c r="A6969" s="1" t="str">
        <f t="shared" si="1"/>
        <v>EN P5669 196</v>
      </c>
      <c r="C6969" s="1" t="str">
        <f t="shared" si="2"/>
        <v>PT P5669</v>
      </c>
      <c r="E6969" s="1" t="str">
        <f>IFERROR(__xludf.DUMMYFUNCTION("SPLIT(A:A,"" "",TRUE,TRUE)"),"EN")</f>
        <v>EN</v>
      </c>
      <c r="F6969" s="1" t="str">
        <f>IFERROR(__xludf.DUMMYFUNCTION("""COMPUTED_VALUE"""),"P5669")</f>
        <v>P5669</v>
      </c>
      <c r="G6969" s="1">
        <f>IFERROR(__xludf.DUMMYFUNCTION("""COMPUTED_VALUE"""),196.0)</f>
        <v>196</v>
      </c>
    </row>
    <row r="6970">
      <c r="A6970" s="1" t="str">
        <f t="shared" si="1"/>
        <v>EN P4651 4</v>
      </c>
      <c r="C6970" s="1" t="str">
        <f t="shared" si="2"/>
        <v>PT P4651</v>
      </c>
      <c r="E6970" s="1" t="str">
        <f>IFERROR(__xludf.DUMMYFUNCTION("SPLIT(A:A,"" "",TRUE,TRUE)"),"EN")</f>
        <v>EN</v>
      </c>
      <c r="F6970" s="1" t="str">
        <f>IFERROR(__xludf.DUMMYFUNCTION("""COMPUTED_VALUE"""),"P4651")</f>
        <v>P4651</v>
      </c>
      <c r="G6970" s="1">
        <f>IFERROR(__xludf.DUMMYFUNCTION("""COMPUTED_VALUE"""),4.0)</f>
        <v>4</v>
      </c>
    </row>
    <row r="6971">
      <c r="A6971" s="1" t="str">
        <f t="shared" si="1"/>
        <v>EN P387 264</v>
      </c>
      <c r="C6971" s="1" t="str">
        <f t="shared" si="2"/>
        <v>PT P387</v>
      </c>
      <c r="E6971" s="1" t="str">
        <f>IFERROR(__xludf.DUMMYFUNCTION("SPLIT(A:A,"" "",TRUE,TRUE)"),"EN")</f>
        <v>EN</v>
      </c>
      <c r="F6971" s="1" t="str">
        <f>IFERROR(__xludf.DUMMYFUNCTION("""COMPUTED_VALUE"""),"P387")</f>
        <v>P387</v>
      </c>
      <c r="G6971" s="1">
        <f>IFERROR(__xludf.DUMMYFUNCTION("""COMPUTED_VALUE"""),264.0)</f>
        <v>264</v>
      </c>
    </row>
    <row r="6972">
      <c r="A6972" s="1" t="str">
        <f t="shared" si="1"/>
        <v>EN P3181 17</v>
      </c>
      <c r="C6972" s="1" t="str">
        <f t="shared" si="2"/>
        <v>PT P3181</v>
      </c>
      <c r="E6972" s="1" t="str">
        <f>IFERROR(__xludf.DUMMYFUNCTION("SPLIT(A:A,"" "",TRUE,TRUE)"),"EN")</f>
        <v>EN</v>
      </c>
      <c r="F6972" s="1" t="str">
        <f>IFERROR(__xludf.DUMMYFUNCTION("""COMPUTED_VALUE"""),"P3181")</f>
        <v>P3181</v>
      </c>
      <c r="G6972" s="1">
        <f>IFERROR(__xludf.DUMMYFUNCTION("""COMPUTED_VALUE"""),17.0)</f>
        <v>17</v>
      </c>
    </row>
    <row r="6973">
      <c r="A6973" s="1" t="str">
        <f t="shared" si="1"/>
        <v>EN P3812 231</v>
      </c>
      <c r="C6973" s="1" t="str">
        <f t="shared" si="2"/>
        <v>PT P3812</v>
      </c>
      <c r="E6973" s="1" t="str">
        <f>IFERROR(__xludf.DUMMYFUNCTION("SPLIT(A:A,"" "",TRUE,TRUE)"),"EN")</f>
        <v>EN</v>
      </c>
      <c r="F6973" s="1" t="str">
        <f>IFERROR(__xludf.DUMMYFUNCTION("""COMPUTED_VALUE"""),"P3812")</f>
        <v>P3812</v>
      </c>
      <c r="G6973" s="1">
        <f>IFERROR(__xludf.DUMMYFUNCTION("""COMPUTED_VALUE"""),231.0)</f>
        <v>231</v>
      </c>
    </row>
    <row r="6974">
      <c r="A6974" s="1" t="str">
        <f t="shared" si="1"/>
        <v>EN P5204 371</v>
      </c>
      <c r="C6974" s="1" t="str">
        <f t="shared" si="2"/>
        <v>PT P5204</v>
      </c>
      <c r="E6974" s="1" t="str">
        <f>IFERROR(__xludf.DUMMYFUNCTION("SPLIT(A:A,"" "",TRUE,TRUE)"),"EN")</f>
        <v>EN</v>
      </c>
      <c r="F6974" s="1" t="str">
        <f>IFERROR(__xludf.DUMMYFUNCTION("""COMPUTED_VALUE"""),"P5204")</f>
        <v>P5204</v>
      </c>
      <c r="G6974" s="1">
        <f>IFERROR(__xludf.DUMMYFUNCTION("""COMPUTED_VALUE"""),371.0)</f>
        <v>371</v>
      </c>
    </row>
    <row r="6975">
      <c r="A6975" s="1" t="str">
        <f t="shared" si="1"/>
        <v>EN P2738 206</v>
      </c>
      <c r="C6975" s="1" t="str">
        <f t="shared" si="2"/>
        <v>PT P2738</v>
      </c>
      <c r="E6975" s="1" t="str">
        <f>IFERROR(__xludf.DUMMYFUNCTION("SPLIT(A:A,"" "",TRUE,TRUE)"),"EN")</f>
        <v>EN</v>
      </c>
      <c r="F6975" s="1" t="str">
        <f>IFERROR(__xludf.DUMMYFUNCTION("""COMPUTED_VALUE"""),"P2738")</f>
        <v>P2738</v>
      </c>
      <c r="G6975" s="1">
        <f>IFERROR(__xludf.DUMMYFUNCTION("""COMPUTED_VALUE"""),206.0)</f>
        <v>206</v>
      </c>
    </row>
    <row r="6976">
      <c r="A6976" s="1" t="str">
        <f t="shared" si="1"/>
        <v>EN P4949 241</v>
      </c>
      <c r="C6976" s="1" t="str">
        <f t="shared" si="2"/>
        <v>PT P4949</v>
      </c>
      <c r="E6976" s="1" t="str">
        <f>IFERROR(__xludf.DUMMYFUNCTION("SPLIT(A:A,"" "",TRUE,TRUE)"),"EN")</f>
        <v>EN</v>
      </c>
      <c r="F6976" s="1" t="str">
        <f>IFERROR(__xludf.DUMMYFUNCTION("""COMPUTED_VALUE"""),"P4949")</f>
        <v>P4949</v>
      </c>
      <c r="G6976" s="1">
        <f>IFERROR(__xludf.DUMMYFUNCTION("""COMPUTED_VALUE"""),241.0)</f>
        <v>241</v>
      </c>
    </row>
    <row r="6977">
      <c r="A6977" s="1" t="str">
        <f t="shared" si="1"/>
        <v>EN P3357 123</v>
      </c>
      <c r="C6977" s="1" t="str">
        <f t="shared" si="2"/>
        <v>PT P3357</v>
      </c>
      <c r="E6977" s="1" t="str">
        <f>IFERROR(__xludf.DUMMYFUNCTION("SPLIT(A:A,"" "",TRUE,TRUE)"),"EN")</f>
        <v>EN</v>
      </c>
      <c r="F6977" s="1" t="str">
        <f>IFERROR(__xludf.DUMMYFUNCTION("""COMPUTED_VALUE"""),"P3357")</f>
        <v>P3357</v>
      </c>
      <c r="G6977" s="1">
        <f>IFERROR(__xludf.DUMMYFUNCTION("""COMPUTED_VALUE"""),123.0)</f>
        <v>123</v>
      </c>
    </row>
    <row r="6978">
      <c r="A6978" s="1" t="str">
        <f t="shared" si="1"/>
        <v>EN P3595 179</v>
      </c>
      <c r="C6978" s="1" t="str">
        <f t="shared" si="2"/>
        <v>PT P3595</v>
      </c>
      <c r="E6978" s="1" t="str">
        <f>IFERROR(__xludf.DUMMYFUNCTION("SPLIT(A:A,"" "",TRUE,TRUE)"),"EN")</f>
        <v>EN</v>
      </c>
      <c r="F6978" s="1" t="str">
        <f>IFERROR(__xludf.DUMMYFUNCTION("""COMPUTED_VALUE"""),"P3595")</f>
        <v>P3595</v>
      </c>
      <c r="G6978" s="1">
        <f>IFERROR(__xludf.DUMMYFUNCTION("""COMPUTED_VALUE"""),179.0)</f>
        <v>179</v>
      </c>
    </row>
    <row r="6979">
      <c r="A6979" s="1" t="str">
        <f t="shared" si="1"/>
        <v>EN P3348 60</v>
      </c>
      <c r="C6979" s="1" t="str">
        <f t="shared" si="2"/>
        <v>PT P3348</v>
      </c>
      <c r="E6979" s="1" t="str">
        <f>IFERROR(__xludf.DUMMYFUNCTION("SPLIT(A:A,"" "",TRUE,TRUE)"),"EN")</f>
        <v>EN</v>
      </c>
      <c r="F6979" s="1" t="str">
        <f>IFERROR(__xludf.DUMMYFUNCTION("""COMPUTED_VALUE"""),"P3348")</f>
        <v>P3348</v>
      </c>
      <c r="G6979" s="1">
        <f>IFERROR(__xludf.DUMMYFUNCTION("""COMPUTED_VALUE"""),60.0)</f>
        <v>60</v>
      </c>
    </row>
    <row r="6980">
      <c r="A6980" s="1" t="str">
        <f t="shared" si="1"/>
        <v>EN P612 19</v>
      </c>
      <c r="C6980" s="1" t="str">
        <f t="shared" si="2"/>
        <v>PT P612</v>
      </c>
      <c r="E6980" s="1" t="str">
        <f>IFERROR(__xludf.DUMMYFUNCTION("SPLIT(A:A,"" "",TRUE,TRUE)"),"EN")</f>
        <v>EN</v>
      </c>
      <c r="F6980" s="1" t="str">
        <f>IFERROR(__xludf.DUMMYFUNCTION("""COMPUTED_VALUE"""),"P612")</f>
        <v>P612</v>
      </c>
      <c r="G6980" s="1">
        <f>IFERROR(__xludf.DUMMYFUNCTION("""COMPUTED_VALUE"""),19.0)</f>
        <v>19</v>
      </c>
    </row>
    <row r="6981">
      <c r="A6981" s="1" t="str">
        <f t="shared" si="1"/>
        <v>EN P1504 19</v>
      </c>
      <c r="C6981" s="1" t="str">
        <f t="shared" si="2"/>
        <v>PT P1504</v>
      </c>
      <c r="E6981" s="1" t="str">
        <f>IFERROR(__xludf.DUMMYFUNCTION("SPLIT(A:A,"" "",TRUE,TRUE)"),"EN")</f>
        <v>EN</v>
      </c>
      <c r="F6981" s="1" t="str">
        <f>IFERROR(__xludf.DUMMYFUNCTION("""COMPUTED_VALUE"""),"P1504")</f>
        <v>P1504</v>
      </c>
      <c r="G6981" s="1">
        <f>IFERROR(__xludf.DUMMYFUNCTION("""COMPUTED_VALUE"""),19.0)</f>
        <v>19</v>
      </c>
    </row>
    <row r="6982">
      <c r="A6982" s="1" t="str">
        <f t="shared" si="1"/>
        <v>EN P3760 42</v>
      </c>
      <c r="C6982" s="1" t="str">
        <f t="shared" si="2"/>
        <v>PT P3760</v>
      </c>
      <c r="E6982" s="1" t="str">
        <f>IFERROR(__xludf.DUMMYFUNCTION("SPLIT(A:A,"" "",TRUE,TRUE)"),"EN")</f>
        <v>EN</v>
      </c>
      <c r="F6982" s="1" t="str">
        <f>IFERROR(__xludf.DUMMYFUNCTION("""COMPUTED_VALUE"""),"P3760")</f>
        <v>P3760</v>
      </c>
      <c r="G6982" s="1">
        <f>IFERROR(__xludf.DUMMYFUNCTION("""COMPUTED_VALUE"""),42.0)</f>
        <v>42</v>
      </c>
    </row>
    <row r="6983">
      <c r="A6983" s="1" t="str">
        <f t="shared" si="1"/>
        <v>EN P2973 315</v>
      </c>
      <c r="C6983" s="1" t="str">
        <f t="shared" si="2"/>
        <v>PT P2973</v>
      </c>
      <c r="E6983" s="1" t="str">
        <f>IFERROR(__xludf.DUMMYFUNCTION("SPLIT(A:A,"" "",TRUE,TRUE)"),"EN")</f>
        <v>EN</v>
      </c>
      <c r="F6983" s="1" t="str">
        <f>IFERROR(__xludf.DUMMYFUNCTION("""COMPUTED_VALUE"""),"P2973")</f>
        <v>P2973</v>
      </c>
      <c r="G6983" s="1">
        <f>IFERROR(__xludf.DUMMYFUNCTION("""COMPUTED_VALUE"""),315.0)</f>
        <v>315</v>
      </c>
    </row>
    <row r="6984">
      <c r="A6984" s="1" t="str">
        <f t="shared" si="1"/>
        <v>EN P5589 17</v>
      </c>
      <c r="C6984" s="1" t="str">
        <f t="shared" si="2"/>
        <v>PT P5589</v>
      </c>
      <c r="E6984" s="1" t="str">
        <f>IFERROR(__xludf.DUMMYFUNCTION("SPLIT(A:A,"" "",TRUE,TRUE)"),"EN")</f>
        <v>EN</v>
      </c>
      <c r="F6984" s="1" t="str">
        <f>IFERROR(__xludf.DUMMYFUNCTION("""COMPUTED_VALUE"""),"P5589")</f>
        <v>P5589</v>
      </c>
      <c r="G6984" s="1">
        <f>IFERROR(__xludf.DUMMYFUNCTION("""COMPUTED_VALUE"""),17.0)</f>
        <v>17</v>
      </c>
    </row>
    <row r="6985">
      <c r="A6985" s="1" t="str">
        <f t="shared" si="1"/>
        <v>EN P2302 42</v>
      </c>
      <c r="C6985" s="1" t="str">
        <f t="shared" si="2"/>
        <v>PT P2302</v>
      </c>
      <c r="E6985" s="1" t="str">
        <f>IFERROR(__xludf.DUMMYFUNCTION("SPLIT(A:A,"" "",TRUE,TRUE)"),"EN")</f>
        <v>EN</v>
      </c>
      <c r="F6985" s="1" t="str">
        <f>IFERROR(__xludf.DUMMYFUNCTION("""COMPUTED_VALUE"""),"P2302")</f>
        <v>P2302</v>
      </c>
      <c r="G6985" s="1">
        <f>IFERROR(__xludf.DUMMYFUNCTION("""COMPUTED_VALUE"""),42.0)</f>
        <v>42</v>
      </c>
    </row>
    <row r="6986">
      <c r="A6986" s="1" t="str">
        <f t="shared" si="1"/>
        <v>EN P403 379</v>
      </c>
      <c r="C6986" s="1" t="str">
        <f t="shared" si="2"/>
        <v>PT P403</v>
      </c>
      <c r="E6986" s="1" t="str">
        <f>IFERROR(__xludf.DUMMYFUNCTION("SPLIT(A:A,"" "",TRUE,TRUE)"),"EN")</f>
        <v>EN</v>
      </c>
      <c r="F6986" s="1" t="str">
        <f>IFERROR(__xludf.DUMMYFUNCTION("""COMPUTED_VALUE"""),"P403")</f>
        <v>P403</v>
      </c>
      <c r="G6986" s="1">
        <f>IFERROR(__xludf.DUMMYFUNCTION("""COMPUTED_VALUE"""),379.0)</f>
        <v>379</v>
      </c>
    </row>
    <row r="6987">
      <c r="A6987" s="1" t="str">
        <f t="shared" si="1"/>
        <v>EN P254 273</v>
      </c>
      <c r="C6987" s="1" t="str">
        <f t="shared" si="2"/>
        <v>PT P254</v>
      </c>
      <c r="E6987" s="1" t="str">
        <f>IFERROR(__xludf.DUMMYFUNCTION("SPLIT(A:A,"" "",TRUE,TRUE)"),"EN")</f>
        <v>EN</v>
      </c>
      <c r="F6987" s="1" t="str">
        <f>IFERROR(__xludf.DUMMYFUNCTION("""COMPUTED_VALUE"""),"P254")</f>
        <v>P254</v>
      </c>
      <c r="G6987" s="1">
        <f>IFERROR(__xludf.DUMMYFUNCTION("""COMPUTED_VALUE"""),273.0)</f>
        <v>273</v>
      </c>
    </row>
    <row r="6988">
      <c r="A6988" s="1" t="str">
        <f t="shared" si="1"/>
        <v>EN P577 148</v>
      </c>
      <c r="C6988" s="1" t="str">
        <f t="shared" si="2"/>
        <v>PT P577</v>
      </c>
      <c r="E6988" s="1" t="str">
        <f>IFERROR(__xludf.DUMMYFUNCTION("SPLIT(A:A,"" "",TRUE,TRUE)"),"EN")</f>
        <v>EN</v>
      </c>
      <c r="F6988" s="1" t="str">
        <f>IFERROR(__xludf.DUMMYFUNCTION("""COMPUTED_VALUE"""),"P577")</f>
        <v>P577</v>
      </c>
      <c r="G6988" s="1">
        <f>IFERROR(__xludf.DUMMYFUNCTION("""COMPUTED_VALUE"""),148.0)</f>
        <v>148</v>
      </c>
    </row>
    <row r="6989">
      <c r="A6989" s="1" t="str">
        <f t="shared" si="1"/>
        <v>EN P5851 185</v>
      </c>
      <c r="C6989" s="1" t="str">
        <f t="shared" si="2"/>
        <v>PT P5851</v>
      </c>
      <c r="E6989" s="1" t="str">
        <f>IFERROR(__xludf.DUMMYFUNCTION("SPLIT(A:A,"" "",TRUE,TRUE)"),"EN")</f>
        <v>EN</v>
      </c>
      <c r="F6989" s="1" t="str">
        <f>IFERROR(__xludf.DUMMYFUNCTION("""COMPUTED_VALUE"""),"P5851")</f>
        <v>P5851</v>
      </c>
      <c r="G6989" s="1">
        <f>IFERROR(__xludf.DUMMYFUNCTION("""COMPUTED_VALUE"""),185.0)</f>
        <v>185</v>
      </c>
    </row>
    <row r="6990">
      <c r="A6990" s="1" t="str">
        <f t="shared" si="1"/>
        <v>EN P2670 307</v>
      </c>
      <c r="C6990" s="1" t="str">
        <f t="shared" si="2"/>
        <v>PT P2670</v>
      </c>
      <c r="E6990" s="1" t="str">
        <f>IFERROR(__xludf.DUMMYFUNCTION("SPLIT(A:A,"" "",TRUE,TRUE)"),"EN")</f>
        <v>EN</v>
      </c>
      <c r="F6990" s="1" t="str">
        <f>IFERROR(__xludf.DUMMYFUNCTION("""COMPUTED_VALUE"""),"P2670")</f>
        <v>P2670</v>
      </c>
      <c r="G6990" s="1">
        <f>IFERROR(__xludf.DUMMYFUNCTION("""COMPUTED_VALUE"""),307.0)</f>
        <v>307</v>
      </c>
    </row>
    <row r="6991">
      <c r="A6991" s="1" t="str">
        <f t="shared" si="1"/>
        <v>EN P4247 298</v>
      </c>
      <c r="C6991" s="1" t="str">
        <f t="shared" si="2"/>
        <v>PT P4247</v>
      </c>
      <c r="E6991" s="1" t="str">
        <f>IFERROR(__xludf.DUMMYFUNCTION("SPLIT(A:A,"" "",TRUE,TRUE)"),"EN")</f>
        <v>EN</v>
      </c>
      <c r="F6991" s="1" t="str">
        <f>IFERROR(__xludf.DUMMYFUNCTION("""COMPUTED_VALUE"""),"P4247")</f>
        <v>P4247</v>
      </c>
      <c r="G6991" s="1">
        <f>IFERROR(__xludf.DUMMYFUNCTION("""COMPUTED_VALUE"""),298.0)</f>
        <v>298</v>
      </c>
    </row>
    <row r="6992">
      <c r="A6992" s="1" t="str">
        <f t="shared" si="1"/>
        <v>EN P22 93</v>
      </c>
      <c r="C6992" s="1" t="str">
        <f t="shared" si="2"/>
        <v>PT P22</v>
      </c>
      <c r="E6992" s="1" t="str">
        <f>IFERROR(__xludf.DUMMYFUNCTION("SPLIT(A:A,"" "",TRUE,TRUE)"),"EN")</f>
        <v>EN</v>
      </c>
      <c r="F6992" s="1" t="str">
        <f>IFERROR(__xludf.DUMMYFUNCTION("""COMPUTED_VALUE"""),"P22")</f>
        <v>P22</v>
      </c>
      <c r="G6992" s="1">
        <f>IFERROR(__xludf.DUMMYFUNCTION("""COMPUTED_VALUE"""),93.0)</f>
        <v>93</v>
      </c>
    </row>
    <row r="6993">
      <c r="A6993" s="1" t="str">
        <f t="shared" si="1"/>
        <v>EN P3896 200</v>
      </c>
      <c r="C6993" s="1" t="str">
        <f t="shared" si="2"/>
        <v>PT P3896</v>
      </c>
      <c r="E6993" s="1" t="str">
        <f>IFERROR(__xludf.DUMMYFUNCTION("SPLIT(A:A,"" "",TRUE,TRUE)"),"EN")</f>
        <v>EN</v>
      </c>
      <c r="F6993" s="1" t="str">
        <f>IFERROR(__xludf.DUMMYFUNCTION("""COMPUTED_VALUE"""),"P3896")</f>
        <v>P3896</v>
      </c>
      <c r="G6993" s="1">
        <f>IFERROR(__xludf.DUMMYFUNCTION("""COMPUTED_VALUE"""),200.0)</f>
        <v>200</v>
      </c>
    </row>
    <row r="6994">
      <c r="A6994" s="1" t="str">
        <f t="shared" si="1"/>
        <v>EN P1499 185</v>
      </c>
      <c r="C6994" s="1" t="str">
        <f t="shared" si="2"/>
        <v>PT P1499</v>
      </c>
      <c r="E6994" s="1" t="str">
        <f>IFERROR(__xludf.DUMMYFUNCTION("SPLIT(A:A,"" "",TRUE,TRUE)"),"EN")</f>
        <v>EN</v>
      </c>
      <c r="F6994" s="1" t="str">
        <f>IFERROR(__xludf.DUMMYFUNCTION("""COMPUTED_VALUE"""),"P1499")</f>
        <v>P1499</v>
      </c>
      <c r="G6994" s="1">
        <f>IFERROR(__xludf.DUMMYFUNCTION("""COMPUTED_VALUE"""),185.0)</f>
        <v>185</v>
      </c>
    </row>
    <row r="6995">
      <c r="A6995" s="1" t="str">
        <f t="shared" si="1"/>
        <v>EN P3010 134</v>
      </c>
      <c r="C6995" s="1" t="str">
        <f t="shared" si="2"/>
        <v>PT P3010</v>
      </c>
      <c r="E6995" s="1" t="str">
        <f>IFERROR(__xludf.DUMMYFUNCTION("SPLIT(A:A,"" "",TRUE,TRUE)"),"EN")</f>
        <v>EN</v>
      </c>
      <c r="F6995" s="1" t="str">
        <f>IFERROR(__xludf.DUMMYFUNCTION("""COMPUTED_VALUE"""),"P3010")</f>
        <v>P3010</v>
      </c>
      <c r="G6995" s="1">
        <f>IFERROR(__xludf.DUMMYFUNCTION("""COMPUTED_VALUE"""),134.0)</f>
        <v>134</v>
      </c>
    </row>
    <row r="6996">
      <c r="A6996" s="1" t="str">
        <f t="shared" si="1"/>
        <v>EN P3631 367</v>
      </c>
      <c r="C6996" s="1" t="str">
        <f t="shared" si="2"/>
        <v>PT P3631</v>
      </c>
      <c r="E6996" s="1" t="str">
        <f>IFERROR(__xludf.DUMMYFUNCTION("SPLIT(A:A,"" "",TRUE,TRUE)"),"EN")</f>
        <v>EN</v>
      </c>
      <c r="F6996" s="1" t="str">
        <f>IFERROR(__xludf.DUMMYFUNCTION("""COMPUTED_VALUE"""),"P3631")</f>
        <v>P3631</v>
      </c>
      <c r="G6996" s="1">
        <f>IFERROR(__xludf.DUMMYFUNCTION("""COMPUTED_VALUE"""),367.0)</f>
        <v>367</v>
      </c>
    </row>
    <row r="6997">
      <c r="A6997" s="1" t="str">
        <f t="shared" si="1"/>
        <v>EN P1528 240</v>
      </c>
      <c r="C6997" s="1" t="str">
        <f t="shared" si="2"/>
        <v>PT P1528</v>
      </c>
      <c r="E6997" s="1" t="str">
        <f>IFERROR(__xludf.DUMMYFUNCTION("SPLIT(A:A,"" "",TRUE,TRUE)"),"EN")</f>
        <v>EN</v>
      </c>
      <c r="F6997" s="1" t="str">
        <f>IFERROR(__xludf.DUMMYFUNCTION("""COMPUTED_VALUE"""),"P1528")</f>
        <v>P1528</v>
      </c>
      <c r="G6997" s="1">
        <f>IFERROR(__xludf.DUMMYFUNCTION("""COMPUTED_VALUE"""),240.0)</f>
        <v>240</v>
      </c>
    </row>
    <row r="6998">
      <c r="A6998" s="1" t="str">
        <f t="shared" si="1"/>
        <v>EN P5757 186</v>
      </c>
      <c r="C6998" s="1" t="str">
        <f t="shared" si="2"/>
        <v>PT P5757</v>
      </c>
      <c r="E6998" s="1" t="str">
        <f>IFERROR(__xludf.DUMMYFUNCTION("SPLIT(A:A,"" "",TRUE,TRUE)"),"EN")</f>
        <v>EN</v>
      </c>
      <c r="F6998" s="1" t="str">
        <f>IFERROR(__xludf.DUMMYFUNCTION("""COMPUTED_VALUE"""),"P5757")</f>
        <v>P5757</v>
      </c>
      <c r="G6998" s="1">
        <f>IFERROR(__xludf.DUMMYFUNCTION("""COMPUTED_VALUE"""),186.0)</f>
        <v>186</v>
      </c>
    </row>
    <row r="6999">
      <c r="A6999" s="1" t="str">
        <f t="shared" si="1"/>
        <v>EN P4728 82</v>
      </c>
      <c r="C6999" s="1" t="str">
        <f t="shared" si="2"/>
        <v>PT P4728</v>
      </c>
      <c r="E6999" s="1" t="str">
        <f>IFERROR(__xludf.DUMMYFUNCTION("SPLIT(A:A,"" "",TRUE,TRUE)"),"EN")</f>
        <v>EN</v>
      </c>
      <c r="F6999" s="1" t="str">
        <f>IFERROR(__xludf.DUMMYFUNCTION("""COMPUTED_VALUE"""),"P4728")</f>
        <v>P4728</v>
      </c>
      <c r="G6999" s="1">
        <f>IFERROR(__xludf.DUMMYFUNCTION("""COMPUTED_VALUE"""),82.0)</f>
        <v>82</v>
      </c>
    </row>
    <row r="7000">
      <c r="A7000" s="1" t="str">
        <f t="shared" si="1"/>
        <v>EN P4764 323</v>
      </c>
      <c r="C7000" s="1" t="str">
        <f t="shared" si="2"/>
        <v>PT P4764</v>
      </c>
      <c r="E7000" s="1" t="str">
        <f>IFERROR(__xludf.DUMMYFUNCTION("SPLIT(A:A,"" "",TRUE,TRUE)"),"EN")</f>
        <v>EN</v>
      </c>
      <c r="F7000" s="1" t="str">
        <f>IFERROR(__xludf.DUMMYFUNCTION("""COMPUTED_VALUE"""),"P4764")</f>
        <v>P4764</v>
      </c>
      <c r="G7000" s="1">
        <f>IFERROR(__xludf.DUMMYFUNCTION("""COMPUTED_VALUE"""),323.0)</f>
        <v>323</v>
      </c>
    </row>
    <row r="7001">
      <c r="A7001" s="1" t="str">
        <f t="shared" si="1"/>
        <v>EN P2215 305</v>
      </c>
      <c r="C7001" s="1" t="str">
        <f t="shared" si="2"/>
        <v>PT P2215</v>
      </c>
      <c r="E7001" s="1" t="str">
        <f>IFERROR(__xludf.DUMMYFUNCTION("SPLIT(A:A,"" "",TRUE,TRUE)"),"EN")</f>
        <v>EN</v>
      </c>
      <c r="F7001" s="1" t="str">
        <f>IFERROR(__xludf.DUMMYFUNCTION("""COMPUTED_VALUE"""),"P2215")</f>
        <v>P2215</v>
      </c>
      <c r="G7001" s="1">
        <f>IFERROR(__xludf.DUMMYFUNCTION("""COMPUTED_VALUE"""),305.0)</f>
        <v>305</v>
      </c>
    </row>
    <row r="7002">
      <c r="A7002" s="1" t="str">
        <f t="shared" si="1"/>
        <v>EN P3717 184</v>
      </c>
      <c r="C7002" s="1" t="str">
        <f t="shared" si="2"/>
        <v>PT P3717</v>
      </c>
      <c r="E7002" s="1" t="str">
        <f>IFERROR(__xludf.DUMMYFUNCTION("SPLIT(A:A,"" "",TRUE,TRUE)"),"EN")</f>
        <v>EN</v>
      </c>
      <c r="F7002" s="1" t="str">
        <f>IFERROR(__xludf.DUMMYFUNCTION("""COMPUTED_VALUE"""),"P3717")</f>
        <v>P3717</v>
      </c>
      <c r="G7002" s="1">
        <f>IFERROR(__xludf.DUMMYFUNCTION("""COMPUTED_VALUE"""),184.0)</f>
        <v>184</v>
      </c>
    </row>
    <row r="7003">
      <c r="A7003" s="1" t="str">
        <f t="shared" si="1"/>
        <v>EN P5315 356</v>
      </c>
      <c r="C7003" s="1" t="str">
        <f t="shared" si="2"/>
        <v>PT P5315</v>
      </c>
      <c r="E7003" s="1" t="str">
        <f>IFERROR(__xludf.DUMMYFUNCTION("SPLIT(A:A,"" "",TRUE,TRUE)"),"EN")</f>
        <v>EN</v>
      </c>
      <c r="F7003" s="1" t="str">
        <f>IFERROR(__xludf.DUMMYFUNCTION("""COMPUTED_VALUE"""),"P5315")</f>
        <v>P5315</v>
      </c>
      <c r="G7003" s="1">
        <f>IFERROR(__xludf.DUMMYFUNCTION("""COMPUTED_VALUE"""),356.0)</f>
        <v>356</v>
      </c>
    </row>
    <row r="7004">
      <c r="A7004" s="1" t="str">
        <f t="shared" si="1"/>
        <v>EN P3038 51</v>
      </c>
      <c r="C7004" s="1" t="str">
        <f t="shared" si="2"/>
        <v>PT P3038</v>
      </c>
      <c r="E7004" s="1" t="str">
        <f>IFERROR(__xludf.DUMMYFUNCTION("SPLIT(A:A,"" "",TRUE,TRUE)"),"EN")</f>
        <v>EN</v>
      </c>
      <c r="F7004" s="1" t="str">
        <f>IFERROR(__xludf.DUMMYFUNCTION("""COMPUTED_VALUE"""),"P3038")</f>
        <v>P3038</v>
      </c>
      <c r="G7004" s="1">
        <f>IFERROR(__xludf.DUMMYFUNCTION("""COMPUTED_VALUE"""),51.0)</f>
        <v>51</v>
      </c>
    </row>
    <row r="7005">
      <c r="A7005" s="1" t="str">
        <f t="shared" si="1"/>
        <v>EN P2851 243</v>
      </c>
      <c r="C7005" s="1" t="str">
        <f t="shared" si="2"/>
        <v>PT P2851</v>
      </c>
      <c r="E7005" s="1" t="str">
        <f>IFERROR(__xludf.DUMMYFUNCTION("SPLIT(A:A,"" "",TRUE,TRUE)"),"EN")</f>
        <v>EN</v>
      </c>
      <c r="F7005" s="1" t="str">
        <f>IFERROR(__xludf.DUMMYFUNCTION("""COMPUTED_VALUE"""),"P2851")</f>
        <v>P2851</v>
      </c>
      <c r="G7005" s="1">
        <f>IFERROR(__xludf.DUMMYFUNCTION("""COMPUTED_VALUE"""),243.0)</f>
        <v>243</v>
      </c>
    </row>
    <row r="7006">
      <c r="A7006" s="1" t="str">
        <f t="shared" si="1"/>
        <v>EN P1995 316</v>
      </c>
      <c r="C7006" s="1" t="str">
        <f t="shared" si="2"/>
        <v>PT P1995</v>
      </c>
      <c r="E7006" s="1" t="str">
        <f>IFERROR(__xludf.DUMMYFUNCTION("SPLIT(A:A,"" "",TRUE,TRUE)"),"EN")</f>
        <v>EN</v>
      </c>
      <c r="F7006" s="1" t="str">
        <f>IFERROR(__xludf.DUMMYFUNCTION("""COMPUTED_VALUE"""),"P1995")</f>
        <v>P1995</v>
      </c>
      <c r="G7006" s="1">
        <f>IFERROR(__xludf.DUMMYFUNCTION("""COMPUTED_VALUE"""),316.0)</f>
        <v>316</v>
      </c>
    </row>
    <row r="7007">
      <c r="A7007" s="1" t="str">
        <f t="shared" si="1"/>
        <v>EN P1978 393</v>
      </c>
      <c r="C7007" s="1" t="str">
        <f t="shared" si="2"/>
        <v>PT P1978</v>
      </c>
      <c r="E7007" s="1" t="str">
        <f>IFERROR(__xludf.DUMMYFUNCTION("SPLIT(A:A,"" "",TRUE,TRUE)"),"EN")</f>
        <v>EN</v>
      </c>
      <c r="F7007" s="1" t="str">
        <f>IFERROR(__xludf.DUMMYFUNCTION("""COMPUTED_VALUE"""),"P1978")</f>
        <v>P1978</v>
      </c>
      <c r="G7007" s="1">
        <f>IFERROR(__xludf.DUMMYFUNCTION("""COMPUTED_VALUE"""),393.0)</f>
        <v>393</v>
      </c>
    </row>
    <row r="7008">
      <c r="A7008" s="1" t="str">
        <f t="shared" si="1"/>
        <v>EN P5976 388</v>
      </c>
      <c r="C7008" s="1" t="str">
        <f t="shared" si="2"/>
        <v>PT P5976</v>
      </c>
      <c r="E7008" s="1" t="str">
        <f>IFERROR(__xludf.DUMMYFUNCTION("SPLIT(A:A,"" "",TRUE,TRUE)"),"EN")</f>
        <v>EN</v>
      </c>
      <c r="F7008" s="1" t="str">
        <f>IFERROR(__xludf.DUMMYFUNCTION("""COMPUTED_VALUE"""),"P5976")</f>
        <v>P5976</v>
      </c>
      <c r="G7008" s="1">
        <f>IFERROR(__xludf.DUMMYFUNCTION("""COMPUTED_VALUE"""),388.0)</f>
        <v>388</v>
      </c>
    </row>
    <row r="7009">
      <c r="A7009" s="1" t="str">
        <f t="shared" si="1"/>
        <v>EN P5065 159</v>
      </c>
      <c r="C7009" s="1" t="str">
        <f t="shared" si="2"/>
        <v>PT P5065</v>
      </c>
      <c r="E7009" s="1" t="str">
        <f>IFERROR(__xludf.DUMMYFUNCTION("SPLIT(A:A,"" "",TRUE,TRUE)"),"EN")</f>
        <v>EN</v>
      </c>
      <c r="F7009" s="1" t="str">
        <f>IFERROR(__xludf.DUMMYFUNCTION("""COMPUTED_VALUE"""),"P5065")</f>
        <v>P5065</v>
      </c>
      <c r="G7009" s="1">
        <f>IFERROR(__xludf.DUMMYFUNCTION("""COMPUTED_VALUE"""),159.0)</f>
        <v>159</v>
      </c>
    </row>
    <row r="7010">
      <c r="A7010" s="1" t="str">
        <f t="shared" si="1"/>
        <v>EN P1504 109</v>
      </c>
      <c r="C7010" s="1" t="str">
        <f t="shared" si="2"/>
        <v>PT P1504</v>
      </c>
      <c r="E7010" s="1" t="str">
        <f>IFERROR(__xludf.DUMMYFUNCTION("SPLIT(A:A,"" "",TRUE,TRUE)"),"EN")</f>
        <v>EN</v>
      </c>
      <c r="F7010" s="1" t="str">
        <f>IFERROR(__xludf.DUMMYFUNCTION("""COMPUTED_VALUE"""),"P1504")</f>
        <v>P1504</v>
      </c>
      <c r="G7010" s="1">
        <f>IFERROR(__xludf.DUMMYFUNCTION("""COMPUTED_VALUE"""),109.0)</f>
        <v>109</v>
      </c>
    </row>
    <row r="7011">
      <c r="A7011" s="1" t="str">
        <f t="shared" si="1"/>
        <v>EN P5684 42</v>
      </c>
      <c r="C7011" s="1" t="str">
        <f t="shared" si="2"/>
        <v>PT P5684</v>
      </c>
      <c r="E7011" s="1" t="str">
        <f>IFERROR(__xludf.DUMMYFUNCTION("SPLIT(A:A,"" "",TRUE,TRUE)"),"EN")</f>
        <v>EN</v>
      </c>
      <c r="F7011" s="1" t="str">
        <f>IFERROR(__xludf.DUMMYFUNCTION("""COMPUTED_VALUE"""),"P5684")</f>
        <v>P5684</v>
      </c>
      <c r="G7011" s="1">
        <f>IFERROR(__xludf.DUMMYFUNCTION("""COMPUTED_VALUE"""),42.0)</f>
        <v>42</v>
      </c>
    </row>
    <row r="7012">
      <c r="A7012" s="1" t="str">
        <f t="shared" si="1"/>
        <v>EN P48 150</v>
      </c>
      <c r="C7012" s="1" t="str">
        <f t="shared" si="2"/>
        <v>PT P48</v>
      </c>
      <c r="E7012" s="1" t="str">
        <f>IFERROR(__xludf.DUMMYFUNCTION("SPLIT(A:A,"" "",TRUE,TRUE)"),"EN")</f>
        <v>EN</v>
      </c>
      <c r="F7012" s="1" t="str">
        <f>IFERROR(__xludf.DUMMYFUNCTION("""COMPUTED_VALUE"""),"P48")</f>
        <v>P48</v>
      </c>
      <c r="G7012" s="1">
        <f>IFERROR(__xludf.DUMMYFUNCTION("""COMPUTED_VALUE"""),150.0)</f>
        <v>150</v>
      </c>
    </row>
    <row r="7013">
      <c r="A7013" s="1" t="str">
        <f t="shared" si="1"/>
        <v>EN P2465 380</v>
      </c>
      <c r="C7013" s="1" t="str">
        <f t="shared" si="2"/>
        <v>PT P2465</v>
      </c>
      <c r="E7013" s="1" t="str">
        <f>IFERROR(__xludf.DUMMYFUNCTION("SPLIT(A:A,"" "",TRUE,TRUE)"),"EN")</f>
        <v>EN</v>
      </c>
      <c r="F7013" s="1" t="str">
        <f>IFERROR(__xludf.DUMMYFUNCTION("""COMPUTED_VALUE"""),"P2465")</f>
        <v>P2465</v>
      </c>
      <c r="G7013" s="1">
        <f>IFERROR(__xludf.DUMMYFUNCTION("""COMPUTED_VALUE"""),380.0)</f>
        <v>380</v>
      </c>
    </row>
    <row r="7014">
      <c r="A7014" s="1" t="str">
        <f t="shared" si="1"/>
        <v>EN P5532 148</v>
      </c>
      <c r="C7014" s="1" t="str">
        <f t="shared" si="2"/>
        <v>PT P5532</v>
      </c>
      <c r="E7014" s="1" t="str">
        <f>IFERROR(__xludf.DUMMYFUNCTION("SPLIT(A:A,"" "",TRUE,TRUE)"),"EN")</f>
        <v>EN</v>
      </c>
      <c r="F7014" s="1" t="str">
        <f>IFERROR(__xludf.DUMMYFUNCTION("""COMPUTED_VALUE"""),"P5532")</f>
        <v>P5532</v>
      </c>
      <c r="G7014" s="1">
        <f>IFERROR(__xludf.DUMMYFUNCTION("""COMPUTED_VALUE"""),148.0)</f>
        <v>148</v>
      </c>
    </row>
    <row r="7015">
      <c r="A7015" s="1" t="str">
        <f t="shared" si="1"/>
        <v>EN P997 226</v>
      </c>
      <c r="C7015" s="1" t="str">
        <f t="shared" si="2"/>
        <v>PT P997</v>
      </c>
      <c r="E7015" s="1" t="str">
        <f>IFERROR(__xludf.DUMMYFUNCTION("SPLIT(A:A,"" "",TRUE,TRUE)"),"EN")</f>
        <v>EN</v>
      </c>
      <c r="F7015" s="1" t="str">
        <f>IFERROR(__xludf.DUMMYFUNCTION("""COMPUTED_VALUE"""),"P997")</f>
        <v>P997</v>
      </c>
      <c r="G7015" s="1">
        <f>IFERROR(__xludf.DUMMYFUNCTION("""COMPUTED_VALUE"""),226.0)</f>
        <v>226</v>
      </c>
    </row>
    <row r="7016">
      <c r="A7016" s="1" t="str">
        <f t="shared" si="1"/>
        <v>EN P4928 245</v>
      </c>
      <c r="C7016" s="1" t="str">
        <f t="shared" si="2"/>
        <v>PT P4928</v>
      </c>
      <c r="E7016" s="1" t="str">
        <f>IFERROR(__xludf.DUMMYFUNCTION("SPLIT(A:A,"" "",TRUE,TRUE)"),"EN")</f>
        <v>EN</v>
      </c>
      <c r="F7016" s="1" t="str">
        <f>IFERROR(__xludf.DUMMYFUNCTION("""COMPUTED_VALUE"""),"P4928")</f>
        <v>P4928</v>
      </c>
      <c r="G7016" s="1">
        <f>IFERROR(__xludf.DUMMYFUNCTION("""COMPUTED_VALUE"""),245.0)</f>
        <v>245</v>
      </c>
    </row>
    <row r="7017">
      <c r="A7017" s="1" t="str">
        <f t="shared" si="1"/>
        <v>EN P1061 233</v>
      </c>
      <c r="C7017" s="1" t="str">
        <f t="shared" si="2"/>
        <v>PT P1061</v>
      </c>
      <c r="E7017" s="1" t="str">
        <f>IFERROR(__xludf.DUMMYFUNCTION("SPLIT(A:A,"" "",TRUE,TRUE)"),"EN")</f>
        <v>EN</v>
      </c>
      <c r="F7017" s="1" t="str">
        <f>IFERROR(__xludf.DUMMYFUNCTION("""COMPUTED_VALUE"""),"P1061")</f>
        <v>P1061</v>
      </c>
      <c r="G7017" s="1">
        <f>IFERROR(__xludf.DUMMYFUNCTION("""COMPUTED_VALUE"""),233.0)</f>
        <v>233</v>
      </c>
    </row>
    <row r="7018">
      <c r="A7018" s="1" t="str">
        <f t="shared" si="1"/>
        <v>EN P519 346</v>
      </c>
      <c r="C7018" s="1" t="str">
        <f t="shared" si="2"/>
        <v>PT P519</v>
      </c>
      <c r="E7018" s="1" t="str">
        <f>IFERROR(__xludf.DUMMYFUNCTION("SPLIT(A:A,"" "",TRUE,TRUE)"),"EN")</f>
        <v>EN</v>
      </c>
      <c r="F7018" s="1" t="str">
        <f>IFERROR(__xludf.DUMMYFUNCTION("""COMPUTED_VALUE"""),"P519")</f>
        <v>P519</v>
      </c>
      <c r="G7018" s="1">
        <f>IFERROR(__xludf.DUMMYFUNCTION("""COMPUTED_VALUE"""),346.0)</f>
        <v>346</v>
      </c>
    </row>
    <row r="7019">
      <c r="A7019" s="1" t="str">
        <f t="shared" si="1"/>
        <v>EN P1254 368</v>
      </c>
      <c r="C7019" s="1" t="str">
        <f t="shared" si="2"/>
        <v>PT P1254</v>
      </c>
      <c r="E7019" s="1" t="str">
        <f>IFERROR(__xludf.DUMMYFUNCTION("SPLIT(A:A,"" "",TRUE,TRUE)"),"EN")</f>
        <v>EN</v>
      </c>
      <c r="F7019" s="1" t="str">
        <f>IFERROR(__xludf.DUMMYFUNCTION("""COMPUTED_VALUE"""),"P1254")</f>
        <v>P1254</v>
      </c>
      <c r="G7019" s="1">
        <f>IFERROR(__xludf.DUMMYFUNCTION("""COMPUTED_VALUE"""),368.0)</f>
        <v>368</v>
      </c>
    </row>
    <row r="7020">
      <c r="A7020" s="1" t="str">
        <f t="shared" si="1"/>
        <v>EN P2312 363</v>
      </c>
      <c r="C7020" s="1" t="str">
        <f t="shared" si="2"/>
        <v>PT P2312</v>
      </c>
      <c r="E7020" s="1" t="str">
        <f>IFERROR(__xludf.DUMMYFUNCTION("SPLIT(A:A,"" "",TRUE,TRUE)"),"EN")</f>
        <v>EN</v>
      </c>
      <c r="F7020" s="1" t="str">
        <f>IFERROR(__xludf.DUMMYFUNCTION("""COMPUTED_VALUE"""),"P2312")</f>
        <v>P2312</v>
      </c>
      <c r="G7020" s="1">
        <f>IFERROR(__xludf.DUMMYFUNCTION("""COMPUTED_VALUE"""),363.0)</f>
        <v>363</v>
      </c>
    </row>
    <row r="7021">
      <c r="A7021" s="1" t="str">
        <f t="shared" si="1"/>
        <v>EN P5555 183</v>
      </c>
      <c r="C7021" s="1" t="str">
        <f t="shared" si="2"/>
        <v>PT P5555</v>
      </c>
      <c r="E7021" s="1" t="str">
        <f>IFERROR(__xludf.DUMMYFUNCTION("SPLIT(A:A,"" "",TRUE,TRUE)"),"EN")</f>
        <v>EN</v>
      </c>
      <c r="F7021" s="1" t="str">
        <f>IFERROR(__xludf.DUMMYFUNCTION("""COMPUTED_VALUE"""),"P5555")</f>
        <v>P5555</v>
      </c>
      <c r="G7021" s="1">
        <f>IFERROR(__xludf.DUMMYFUNCTION("""COMPUTED_VALUE"""),183.0)</f>
        <v>183</v>
      </c>
    </row>
    <row r="7022">
      <c r="A7022" s="1" t="str">
        <f t="shared" si="1"/>
        <v>EN P1619 215</v>
      </c>
      <c r="C7022" s="1" t="str">
        <f t="shared" si="2"/>
        <v>PT P1619</v>
      </c>
      <c r="E7022" s="1" t="str">
        <f>IFERROR(__xludf.DUMMYFUNCTION("SPLIT(A:A,"" "",TRUE,TRUE)"),"EN")</f>
        <v>EN</v>
      </c>
      <c r="F7022" s="1" t="str">
        <f>IFERROR(__xludf.DUMMYFUNCTION("""COMPUTED_VALUE"""),"P1619")</f>
        <v>P1619</v>
      </c>
      <c r="G7022" s="1">
        <f>IFERROR(__xludf.DUMMYFUNCTION("""COMPUTED_VALUE"""),215.0)</f>
        <v>215</v>
      </c>
    </row>
    <row r="7023">
      <c r="A7023" s="1" t="str">
        <f t="shared" si="1"/>
        <v>EN P528 6</v>
      </c>
      <c r="C7023" s="1" t="str">
        <f t="shared" si="2"/>
        <v>PT P528</v>
      </c>
      <c r="E7023" s="1" t="str">
        <f>IFERROR(__xludf.DUMMYFUNCTION("SPLIT(A:A,"" "",TRUE,TRUE)"),"EN")</f>
        <v>EN</v>
      </c>
      <c r="F7023" s="1" t="str">
        <f>IFERROR(__xludf.DUMMYFUNCTION("""COMPUTED_VALUE"""),"P528")</f>
        <v>P528</v>
      </c>
      <c r="G7023" s="1">
        <f>IFERROR(__xludf.DUMMYFUNCTION("""COMPUTED_VALUE"""),6.0)</f>
        <v>6</v>
      </c>
    </row>
    <row r="7024">
      <c r="A7024" s="1" t="str">
        <f t="shared" si="1"/>
        <v>EN P122 86</v>
      </c>
      <c r="C7024" s="1" t="str">
        <f t="shared" si="2"/>
        <v>PT P122</v>
      </c>
      <c r="E7024" s="1" t="str">
        <f>IFERROR(__xludf.DUMMYFUNCTION("SPLIT(A:A,"" "",TRUE,TRUE)"),"EN")</f>
        <v>EN</v>
      </c>
      <c r="F7024" s="1" t="str">
        <f>IFERROR(__xludf.DUMMYFUNCTION("""COMPUTED_VALUE"""),"P122")</f>
        <v>P122</v>
      </c>
      <c r="G7024" s="1">
        <f>IFERROR(__xludf.DUMMYFUNCTION("""COMPUTED_VALUE"""),86.0)</f>
        <v>86</v>
      </c>
    </row>
    <row r="7025">
      <c r="A7025" s="1" t="str">
        <f t="shared" si="1"/>
        <v>EN P1721 381</v>
      </c>
      <c r="C7025" s="1" t="str">
        <f t="shared" si="2"/>
        <v>PT P1721</v>
      </c>
      <c r="E7025" s="1" t="str">
        <f>IFERROR(__xludf.DUMMYFUNCTION("SPLIT(A:A,"" "",TRUE,TRUE)"),"EN")</f>
        <v>EN</v>
      </c>
      <c r="F7025" s="1" t="str">
        <f>IFERROR(__xludf.DUMMYFUNCTION("""COMPUTED_VALUE"""),"P1721")</f>
        <v>P1721</v>
      </c>
      <c r="G7025" s="1">
        <f>IFERROR(__xludf.DUMMYFUNCTION("""COMPUTED_VALUE"""),381.0)</f>
        <v>381</v>
      </c>
    </row>
    <row r="7026">
      <c r="A7026" s="1" t="str">
        <f t="shared" si="1"/>
        <v>EN P4637 201</v>
      </c>
      <c r="C7026" s="1" t="str">
        <f t="shared" si="2"/>
        <v>PT P4637</v>
      </c>
      <c r="E7026" s="1" t="str">
        <f>IFERROR(__xludf.DUMMYFUNCTION("SPLIT(A:A,"" "",TRUE,TRUE)"),"EN")</f>
        <v>EN</v>
      </c>
      <c r="F7026" s="1" t="str">
        <f>IFERROR(__xludf.DUMMYFUNCTION("""COMPUTED_VALUE"""),"P4637")</f>
        <v>P4637</v>
      </c>
      <c r="G7026" s="1">
        <f>IFERROR(__xludf.DUMMYFUNCTION("""COMPUTED_VALUE"""),201.0)</f>
        <v>201</v>
      </c>
    </row>
    <row r="7027">
      <c r="A7027" s="1" t="str">
        <f t="shared" si="1"/>
        <v>EN P3351 69</v>
      </c>
      <c r="C7027" s="1" t="str">
        <f t="shared" si="2"/>
        <v>PT P3351</v>
      </c>
      <c r="E7027" s="1" t="str">
        <f>IFERROR(__xludf.DUMMYFUNCTION("SPLIT(A:A,"" "",TRUE,TRUE)"),"EN")</f>
        <v>EN</v>
      </c>
      <c r="F7027" s="1" t="str">
        <f>IFERROR(__xludf.DUMMYFUNCTION("""COMPUTED_VALUE"""),"P3351")</f>
        <v>P3351</v>
      </c>
      <c r="G7027" s="1">
        <f>IFERROR(__xludf.DUMMYFUNCTION("""COMPUTED_VALUE"""),69.0)</f>
        <v>69</v>
      </c>
    </row>
    <row r="7028">
      <c r="A7028" s="1" t="str">
        <f t="shared" si="1"/>
        <v>EN P2452 338</v>
      </c>
      <c r="C7028" s="1" t="str">
        <f t="shared" si="2"/>
        <v>PT P2452</v>
      </c>
      <c r="E7028" s="1" t="str">
        <f>IFERROR(__xludf.DUMMYFUNCTION("SPLIT(A:A,"" "",TRUE,TRUE)"),"EN")</f>
        <v>EN</v>
      </c>
      <c r="F7028" s="1" t="str">
        <f>IFERROR(__xludf.DUMMYFUNCTION("""COMPUTED_VALUE"""),"P2452")</f>
        <v>P2452</v>
      </c>
      <c r="G7028" s="1">
        <f>IFERROR(__xludf.DUMMYFUNCTION("""COMPUTED_VALUE"""),338.0)</f>
        <v>338</v>
      </c>
    </row>
    <row r="7029">
      <c r="A7029" s="1" t="str">
        <f t="shared" si="1"/>
        <v>EN P2583 386</v>
      </c>
      <c r="C7029" s="1" t="str">
        <f t="shared" si="2"/>
        <v>PT P2583</v>
      </c>
      <c r="E7029" s="1" t="str">
        <f>IFERROR(__xludf.DUMMYFUNCTION("SPLIT(A:A,"" "",TRUE,TRUE)"),"EN")</f>
        <v>EN</v>
      </c>
      <c r="F7029" s="1" t="str">
        <f>IFERROR(__xludf.DUMMYFUNCTION("""COMPUTED_VALUE"""),"P2583")</f>
        <v>P2583</v>
      </c>
      <c r="G7029" s="1">
        <f>IFERROR(__xludf.DUMMYFUNCTION("""COMPUTED_VALUE"""),386.0)</f>
        <v>386</v>
      </c>
    </row>
    <row r="7030">
      <c r="A7030" s="1" t="str">
        <f t="shared" si="1"/>
        <v>EN P5429 54</v>
      </c>
      <c r="C7030" s="1" t="str">
        <f t="shared" si="2"/>
        <v>PT P5429</v>
      </c>
      <c r="E7030" s="1" t="str">
        <f>IFERROR(__xludf.DUMMYFUNCTION("SPLIT(A:A,"" "",TRUE,TRUE)"),"EN")</f>
        <v>EN</v>
      </c>
      <c r="F7030" s="1" t="str">
        <f>IFERROR(__xludf.DUMMYFUNCTION("""COMPUTED_VALUE"""),"P5429")</f>
        <v>P5429</v>
      </c>
      <c r="G7030" s="1">
        <f>IFERROR(__xludf.DUMMYFUNCTION("""COMPUTED_VALUE"""),54.0)</f>
        <v>54</v>
      </c>
    </row>
    <row r="7031">
      <c r="A7031" s="1" t="str">
        <f t="shared" si="1"/>
        <v>EN P2646 240</v>
      </c>
      <c r="C7031" s="1" t="str">
        <f t="shared" si="2"/>
        <v>PT P2646</v>
      </c>
      <c r="E7031" s="1" t="str">
        <f>IFERROR(__xludf.DUMMYFUNCTION("SPLIT(A:A,"" "",TRUE,TRUE)"),"EN")</f>
        <v>EN</v>
      </c>
      <c r="F7031" s="1" t="str">
        <f>IFERROR(__xludf.DUMMYFUNCTION("""COMPUTED_VALUE"""),"P2646")</f>
        <v>P2646</v>
      </c>
      <c r="G7031" s="1">
        <f>IFERROR(__xludf.DUMMYFUNCTION("""COMPUTED_VALUE"""),240.0)</f>
        <v>240</v>
      </c>
    </row>
    <row r="7032">
      <c r="A7032" s="1" t="str">
        <f t="shared" si="1"/>
        <v>EN P5059 8</v>
      </c>
      <c r="C7032" s="1" t="str">
        <f t="shared" si="2"/>
        <v>PT P5059</v>
      </c>
      <c r="E7032" s="1" t="str">
        <f>IFERROR(__xludf.DUMMYFUNCTION("SPLIT(A:A,"" "",TRUE,TRUE)"),"EN")</f>
        <v>EN</v>
      </c>
      <c r="F7032" s="1" t="str">
        <f>IFERROR(__xludf.DUMMYFUNCTION("""COMPUTED_VALUE"""),"P5059")</f>
        <v>P5059</v>
      </c>
      <c r="G7032" s="1">
        <f>IFERROR(__xludf.DUMMYFUNCTION("""COMPUTED_VALUE"""),8.0)</f>
        <v>8</v>
      </c>
    </row>
    <row r="7033">
      <c r="A7033" s="1" t="str">
        <f t="shared" si="1"/>
        <v>EN P5594 91</v>
      </c>
      <c r="C7033" s="1" t="str">
        <f t="shared" si="2"/>
        <v>PT P5594</v>
      </c>
      <c r="E7033" s="1" t="str">
        <f>IFERROR(__xludf.DUMMYFUNCTION("SPLIT(A:A,"" "",TRUE,TRUE)"),"EN")</f>
        <v>EN</v>
      </c>
      <c r="F7033" s="1" t="str">
        <f>IFERROR(__xludf.DUMMYFUNCTION("""COMPUTED_VALUE"""),"P5594")</f>
        <v>P5594</v>
      </c>
      <c r="G7033" s="1">
        <f>IFERROR(__xludf.DUMMYFUNCTION("""COMPUTED_VALUE"""),91.0)</f>
        <v>91</v>
      </c>
    </row>
    <row r="7034">
      <c r="A7034" s="1" t="str">
        <f t="shared" si="1"/>
        <v>EN P3342 335</v>
      </c>
      <c r="C7034" s="1" t="str">
        <f t="shared" si="2"/>
        <v>PT P3342</v>
      </c>
      <c r="E7034" s="1" t="str">
        <f>IFERROR(__xludf.DUMMYFUNCTION("SPLIT(A:A,"" "",TRUE,TRUE)"),"EN")</f>
        <v>EN</v>
      </c>
      <c r="F7034" s="1" t="str">
        <f>IFERROR(__xludf.DUMMYFUNCTION("""COMPUTED_VALUE"""),"P3342")</f>
        <v>P3342</v>
      </c>
      <c r="G7034" s="1">
        <f>IFERROR(__xludf.DUMMYFUNCTION("""COMPUTED_VALUE"""),335.0)</f>
        <v>335</v>
      </c>
    </row>
    <row r="7035">
      <c r="A7035" s="1" t="str">
        <f t="shared" si="1"/>
        <v>EN P5840 100</v>
      </c>
      <c r="C7035" s="1" t="str">
        <f t="shared" si="2"/>
        <v>PT P5840</v>
      </c>
      <c r="E7035" s="1" t="str">
        <f>IFERROR(__xludf.DUMMYFUNCTION("SPLIT(A:A,"" "",TRUE,TRUE)"),"EN")</f>
        <v>EN</v>
      </c>
      <c r="F7035" s="1" t="str">
        <f>IFERROR(__xludf.DUMMYFUNCTION("""COMPUTED_VALUE"""),"P5840")</f>
        <v>P5840</v>
      </c>
      <c r="G7035" s="1">
        <f>IFERROR(__xludf.DUMMYFUNCTION("""COMPUTED_VALUE"""),100.0)</f>
        <v>100</v>
      </c>
    </row>
    <row r="7036">
      <c r="A7036" s="1" t="str">
        <f t="shared" si="1"/>
        <v>EN P5777 268</v>
      </c>
      <c r="C7036" s="1" t="str">
        <f t="shared" si="2"/>
        <v>PT P5777</v>
      </c>
      <c r="E7036" s="1" t="str">
        <f>IFERROR(__xludf.DUMMYFUNCTION("SPLIT(A:A,"" "",TRUE,TRUE)"),"EN")</f>
        <v>EN</v>
      </c>
      <c r="F7036" s="1" t="str">
        <f>IFERROR(__xludf.DUMMYFUNCTION("""COMPUTED_VALUE"""),"P5777")</f>
        <v>P5777</v>
      </c>
      <c r="G7036" s="1">
        <f>IFERROR(__xludf.DUMMYFUNCTION("""COMPUTED_VALUE"""),268.0)</f>
        <v>268</v>
      </c>
    </row>
    <row r="7037">
      <c r="A7037" s="1" t="str">
        <f t="shared" si="1"/>
        <v>EN P3545 25</v>
      </c>
      <c r="C7037" s="1" t="str">
        <f t="shared" si="2"/>
        <v>PT P3545</v>
      </c>
      <c r="E7037" s="1" t="str">
        <f>IFERROR(__xludf.DUMMYFUNCTION("SPLIT(A:A,"" "",TRUE,TRUE)"),"EN")</f>
        <v>EN</v>
      </c>
      <c r="F7037" s="1" t="str">
        <f>IFERROR(__xludf.DUMMYFUNCTION("""COMPUTED_VALUE"""),"P3545")</f>
        <v>P3545</v>
      </c>
      <c r="G7037" s="1">
        <f>IFERROR(__xludf.DUMMYFUNCTION("""COMPUTED_VALUE"""),25.0)</f>
        <v>25</v>
      </c>
    </row>
    <row r="7038">
      <c r="A7038" s="1" t="str">
        <f t="shared" si="1"/>
        <v>EN P2785 398</v>
      </c>
      <c r="C7038" s="1" t="str">
        <f t="shared" si="2"/>
        <v>PT P2785</v>
      </c>
      <c r="E7038" s="1" t="str">
        <f>IFERROR(__xludf.DUMMYFUNCTION("SPLIT(A:A,"" "",TRUE,TRUE)"),"EN")</f>
        <v>EN</v>
      </c>
      <c r="F7038" s="1" t="str">
        <f>IFERROR(__xludf.DUMMYFUNCTION("""COMPUTED_VALUE"""),"P2785")</f>
        <v>P2785</v>
      </c>
      <c r="G7038" s="1">
        <f>IFERROR(__xludf.DUMMYFUNCTION("""COMPUTED_VALUE"""),398.0)</f>
        <v>398</v>
      </c>
    </row>
    <row r="7039">
      <c r="A7039" s="1" t="str">
        <f t="shared" si="1"/>
        <v>EN P613 247</v>
      </c>
      <c r="C7039" s="1" t="str">
        <f t="shared" si="2"/>
        <v>PT P613</v>
      </c>
      <c r="E7039" s="1" t="str">
        <f>IFERROR(__xludf.DUMMYFUNCTION("SPLIT(A:A,"" "",TRUE,TRUE)"),"EN")</f>
        <v>EN</v>
      </c>
      <c r="F7039" s="1" t="str">
        <f>IFERROR(__xludf.DUMMYFUNCTION("""COMPUTED_VALUE"""),"P613")</f>
        <v>P613</v>
      </c>
      <c r="G7039" s="1">
        <f>IFERROR(__xludf.DUMMYFUNCTION("""COMPUTED_VALUE"""),247.0)</f>
        <v>247</v>
      </c>
    </row>
    <row r="7040">
      <c r="A7040" s="1" t="str">
        <f t="shared" si="1"/>
        <v>EN P2651 7</v>
      </c>
      <c r="C7040" s="1" t="str">
        <f t="shared" si="2"/>
        <v>PT P2651</v>
      </c>
      <c r="E7040" s="1" t="str">
        <f>IFERROR(__xludf.DUMMYFUNCTION("SPLIT(A:A,"" "",TRUE,TRUE)"),"EN")</f>
        <v>EN</v>
      </c>
      <c r="F7040" s="1" t="str">
        <f>IFERROR(__xludf.DUMMYFUNCTION("""COMPUTED_VALUE"""),"P2651")</f>
        <v>P2651</v>
      </c>
      <c r="G7040" s="1">
        <f>IFERROR(__xludf.DUMMYFUNCTION("""COMPUTED_VALUE"""),7.0)</f>
        <v>7</v>
      </c>
    </row>
    <row r="7041">
      <c r="A7041" s="1" t="str">
        <f t="shared" si="1"/>
        <v>EN P1396 74</v>
      </c>
      <c r="C7041" s="1" t="str">
        <f t="shared" si="2"/>
        <v>PT P1396</v>
      </c>
      <c r="E7041" s="1" t="str">
        <f>IFERROR(__xludf.DUMMYFUNCTION("SPLIT(A:A,"" "",TRUE,TRUE)"),"EN")</f>
        <v>EN</v>
      </c>
      <c r="F7041" s="1" t="str">
        <f>IFERROR(__xludf.DUMMYFUNCTION("""COMPUTED_VALUE"""),"P1396")</f>
        <v>P1396</v>
      </c>
      <c r="G7041" s="1">
        <f>IFERROR(__xludf.DUMMYFUNCTION("""COMPUTED_VALUE"""),74.0)</f>
        <v>74</v>
      </c>
    </row>
    <row r="7042">
      <c r="A7042" s="1" t="str">
        <f t="shared" si="1"/>
        <v>EN P4526 363</v>
      </c>
      <c r="C7042" s="1" t="str">
        <f t="shared" si="2"/>
        <v>PT P4526</v>
      </c>
      <c r="E7042" s="1" t="str">
        <f>IFERROR(__xludf.DUMMYFUNCTION("SPLIT(A:A,"" "",TRUE,TRUE)"),"EN")</f>
        <v>EN</v>
      </c>
      <c r="F7042" s="1" t="str">
        <f>IFERROR(__xludf.DUMMYFUNCTION("""COMPUTED_VALUE"""),"P4526")</f>
        <v>P4526</v>
      </c>
      <c r="G7042" s="1">
        <f>IFERROR(__xludf.DUMMYFUNCTION("""COMPUTED_VALUE"""),363.0)</f>
        <v>363</v>
      </c>
    </row>
    <row r="7043">
      <c r="A7043" s="1" t="str">
        <f t="shared" si="1"/>
        <v>EN P5243 101</v>
      </c>
      <c r="C7043" s="1" t="str">
        <f t="shared" si="2"/>
        <v>PT P5243</v>
      </c>
      <c r="E7043" s="1" t="str">
        <f>IFERROR(__xludf.DUMMYFUNCTION("SPLIT(A:A,"" "",TRUE,TRUE)"),"EN")</f>
        <v>EN</v>
      </c>
      <c r="F7043" s="1" t="str">
        <f>IFERROR(__xludf.DUMMYFUNCTION("""COMPUTED_VALUE"""),"P5243")</f>
        <v>P5243</v>
      </c>
      <c r="G7043" s="1">
        <f>IFERROR(__xludf.DUMMYFUNCTION("""COMPUTED_VALUE"""),101.0)</f>
        <v>101</v>
      </c>
    </row>
    <row r="7044">
      <c r="A7044" s="1" t="str">
        <f t="shared" si="1"/>
        <v>EN P2150 320</v>
      </c>
      <c r="C7044" s="1" t="str">
        <f t="shared" si="2"/>
        <v>PT P2150</v>
      </c>
      <c r="E7044" s="1" t="str">
        <f>IFERROR(__xludf.DUMMYFUNCTION("SPLIT(A:A,"" "",TRUE,TRUE)"),"EN")</f>
        <v>EN</v>
      </c>
      <c r="F7044" s="1" t="str">
        <f>IFERROR(__xludf.DUMMYFUNCTION("""COMPUTED_VALUE"""),"P2150")</f>
        <v>P2150</v>
      </c>
      <c r="G7044" s="1">
        <f>IFERROR(__xludf.DUMMYFUNCTION("""COMPUTED_VALUE"""),320.0)</f>
        <v>320</v>
      </c>
    </row>
    <row r="7045">
      <c r="A7045" s="1" t="str">
        <f t="shared" si="1"/>
        <v>EN P4753 170</v>
      </c>
      <c r="C7045" s="1" t="str">
        <f t="shared" si="2"/>
        <v>PT P4753</v>
      </c>
      <c r="E7045" s="1" t="str">
        <f>IFERROR(__xludf.DUMMYFUNCTION("SPLIT(A:A,"" "",TRUE,TRUE)"),"EN")</f>
        <v>EN</v>
      </c>
      <c r="F7045" s="1" t="str">
        <f>IFERROR(__xludf.DUMMYFUNCTION("""COMPUTED_VALUE"""),"P4753")</f>
        <v>P4753</v>
      </c>
      <c r="G7045" s="1">
        <f>IFERROR(__xludf.DUMMYFUNCTION("""COMPUTED_VALUE"""),170.0)</f>
        <v>170</v>
      </c>
    </row>
    <row r="7046">
      <c r="A7046" s="1" t="str">
        <f t="shared" si="1"/>
        <v>EN P3777 229</v>
      </c>
      <c r="C7046" s="1" t="str">
        <f t="shared" si="2"/>
        <v>PT P3777</v>
      </c>
      <c r="E7046" s="1" t="str">
        <f>IFERROR(__xludf.DUMMYFUNCTION("SPLIT(A:A,"" "",TRUE,TRUE)"),"EN")</f>
        <v>EN</v>
      </c>
      <c r="F7046" s="1" t="str">
        <f>IFERROR(__xludf.DUMMYFUNCTION("""COMPUTED_VALUE"""),"P3777")</f>
        <v>P3777</v>
      </c>
      <c r="G7046" s="1">
        <f>IFERROR(__xludf.DUMMYFUNCTION("""COMPUTED_VALUE"""),229.0)</f>
        <v>229</v>
      </c>
    </row>
    <row r="7047">
      <c r="A7047" s="1" t="str">
        <f t="shared" si="1"/>
        <v>EN P2013 391</v>
      </c>
      <c r="C7047" s="1" t="str">
        <f t="shared" si="2"/>
        <v>PT P2013</v>
      </c>
      <c r="E7047" s="1" t="str">
        <f>IFERROR(__xludf.DUMMYFUNCTION("SPLIT(A:A,"" "",TRUE,TRUE)"),"EN")</f>
        <v>EN</v>
      </c>
      <c r="F7047" s="1" t="str">
        <f>IFERROR(__xludf.DUMMYFUNCTION("""COMPUTED_VALUE"""),"P2013")</f>
        <v>P2013</v>
      </c>
      <c r="G7047" s="1">
        <f>IFERROR(__xludf.DUMMYFUNCTION("""COMPUTED_VALUE"""),391.0)</f>
        <v>391</v>
      </c>
    </row>
    <row r="7048">
      <c r="A7048" s="1" t="str">
        <f t="shared" si="1"/>
        <v>EN P1290 73</v>
      </c>
      <c r="C7048" s="1" t="str">
        <f t="shared" si="2"/>
        <v>PT P1290</v>
      </c>
      <c r="E7048" s="1" t="str">
        <f>IFERROR(__xludf.DUMMYFUNCTION("SPLIT(A:A,"" "",TRUE,TRUE)"),"EN")</f>
        <v>EN</v>
      </c>
      <c r="F7048" s="1" t="str">
        <f>IFERROR(__xludf.DUMMYFUNCTION("""COMPUTED_VALUE"""),"P1290")</f>
        <v>P1290</v>
      </c>
      <c r="G7048" s="1">
        <f>IFERROR(__xludf.DUMMYFUNCTION("""COMPUTED_VALUE"""),73.0)</f>
        <v>73</v>
      </c>
    </row>
    <row r="7049">
      <c r="A7049" s="1" t="str">
        <f t="shared" si="1"/>
        <v>EN P1189 202</v>
      </c>
      <c r="C7049" s="1" t="str">
        <f t="shared" si="2"/>
        <v>PT P1189</v>
      </c>
      <c r="E7049" s="1" t="str">
        <f>IFERROR(__xludf.DUMMYFUNCTION("SPLIT(A:A,"" "",TRUE,TRUE)"),"EN")</f>
        <v>EN</v>
      </c>
      <c r="F7049" s="1" t="str">
        <f>IFERROR(__xludf.DUMMYFUNCTION("""COMPUTED_VALUE"""),"P1189")</f>
        <v>P1189</v>
      </c>
      <c r="G7049" s="1">
        <f>IFERROR(__xludf.DUMMYFUNCTION("""COMPUTED_VALUE"""),202.0)</f>
        <v>202</v>
      </c>
    </row>
    <row r="7050">
      <c r="A7050" s="1" t="str">
        <f t="shared" si="1"/>
        <v>EN P1685 214</v>
      </c>
      <c r="C7050" s="1" t="str">
        <f t="shared" si="2"/>
        <v>PT P1685</v>
      </c>
      <c r="E7050" s="1" t="str">
        <f>IFERROR(__xludf.DUMMYFUNCTION("SPLIT(A:A,"" "",TRUE,TRUE)"),"EN")</f>
        <v>EN</v>
      </c>
      <c r="F7050" s="1" t="str">
        <f>IFERROR(__xludf.DUMMYFUNCTION("""COMPUTED_VALUE"""),"P1685")</f>
        <v>P1685</v>
      </c>
      <c r="G7050" s="1">
        <f>IFERROR(__xludf.DUMMYFUNCTION("""COMPUTED_VALUE"""),214.0)</f>
        <v>214</v>
      </c>
    </row>
    <row r="7051">
      <c r="A7051" s="1" t="str">
        <f t="shared" si="1"/>
        <v>EN P3633 35</v>
      </c>
      <c r="C7051" s="1" t="str">
        <f t="shared" si="2"/>
        <v>PT P3633</v>
      </c>
      <c r="E7051" s="1" t="str">
        <f>IFERROR(__xludf.DUMMYFUNCTION("SPLIT(A:A,"" "",TRUE,TRUE)"),"EN")</f>
        <v>EN</v>
      </c>
      <c r="F7051" s="1" t="str">
        <f>IFERROR(__xludf.DUMMYFUNCTION("""COMPUTED_VALUE"""),"P3633")</f>
        <v>P3633</v>
      </c>
      <c r="G7051" s="1">
        <f>IFERROR(__xludf.DUMMYFUNCTION("""COMPUTED_VALUE"""),35.0)</f>
        <v>35</v>
      </c>
    </row>
    <row r="7052">
      <c r="A7052" s="1" t="str">
        <f t="shared" si="1"/>
        <v>EN P4998 263</v>
      </c>
      <c r="C7052" s="1" t="str">
        <f t="shared" si="2"/>
        <v>PT P4998</v>
      </c>
      <c r="E7052" s="1" t="str">
        <f>IFERROR(__xludf.DUMMYFUNCTION("SPLIT(A:A,"" "",TRUE,TRUE)"),"EN")</f>
        <v>EN</v>
      </c>
      <c r="F7052" s="1" t="str">
        <f>IFERROR(__xludf.DUMMYFUNCTION("""COMPUTED_VALUE"""),"P4998")</f>
        <v>P4998</v>
      </c>
      <c r="G7052" s="1">
        <f>IFERROR(__xludf.DUMMYFUNCTION("""COMPUTED_VALUE"""),263.0)</f>
        <v>263</v>
      </c>
    </row>
    <row r="7053">
      <c r="A7053" s="1" t="str">
        <f t="shared" si="1"/>
        <v>EN P5140 103</v>
      </c>
      <c r="C7053" s="1" t="str">
        <f t="shared" si="2"/>
        <v>PT P5140</v>
      </c>
      <c r="E7053" s="1" t="str">
        <f>IFERROR(__xludf.DUMMYFUNCTION("SPLIT(A:A,"" "",TRUE,TRUE)"),"EN")</f>
        <v>EN</v>
      </c>
      <c r="F7053" s="1" t="str">
        <f>IFERROR(__xludf.DUMMYFUNCTION("""COMPUTED_VALUE"""),"P5140")</f>
        <v>P5140</v>
      </c>
      <c r="G7053" s="1">
        <f>IFERROR(__xludf.DUMMYFUNCTION("""COMPUTED_VALUE"""),103.0)</f>
        <v>103</v>
      </c>
    </row>
    <row r="7054">
      <c r="A7054" s="1" t="str">
        <f t="shared" si="1"/>
        <v>EN P2283 100</v>
      </c>
      <c r="C7054" s="1" t="str">
        <f t="shared" si="2"/>
        <v>PT P2283</v>
      </c>
      <c r="E7054" s="1" t="str">
        <f>IFERROR(__xludf.DUMMYFUNCTION("SPLIT(A:A,"" "",TRUE,TRUE)"),"EN")</f>
        <v>EN</v>
      </c>
      <c r="F7054" s="1" t="str">
        <f>IFERROR(__xludf.DUMMYFUNCTION("""COMPUTED_VALUE"""),"P2283")</f>
        <v>P2283</v>
      </c>
      <c r="G7054" s="1">
        <f>IFERROR(__xludf.DUMMYFUNCTION("""COMPUTED_VALUE"""),100.0)</f>
        <v>100</v>
      </c>
    </row>
    <row r="7055">
      <c r="A7055" s="1" t="str">
        <f t="shared" si="1"/>
        <v>EN P153 395</v>
      </c>
      <c r="C7055" s="1" t="str">
        <f t="shared" si="2"/>
        <v>PT P153</v>
      </c>
      <c r="E7055" s="1" t="str">
        <f>IFERROR(__xludf.DUMMYFUNCTION("SPLIT(A:A,"" "",TRUE,TRUE)"),"EN")</f>
        <v>EN</v>
      </c>
      <c r="F7055" s="1" t="str">
        <f>IFERROR(__xludf.DUMMYFUNCTION("""COMPUTED_VALUE"""),"P153")</f>
        <v>P153</v>
      </c>
      <c r="G7055" s="1">
        <f>IFERROR(__xludf.DUMMYFUNCTION("""COMPUTED_VALUE"""),395.0)</f>
        <v>395</v>
      </c>
    </row>
    <row r="7056">
      <c r="A7056" s="1" t="str">
        <f t="shared" si="1"/>
        <v>EN P3558 213</v>
      </c>
      <c r="C7056" s="1" t="str">
        <f t="shared" si="2"/>
        <v>PT P3558</v>
      </c>
      <c r="E7056" s="1" t="str">
        <f>IFERROR(__xludf.DUMMYFUNCTION("SPLIT(A:A,"" "",TRUE,TRUE)"),"EN")</f>
        <v>EN</v>
      </c>
      <c r="F7056" s="1" t="str">
        <f>IFERROR(__xludf.DUMMYFUNCTION("""COMPUTED_VALUE"""),"P3558")</f>
        <v>P3558</v>
      </c>
      <c r="G7056" s="1">
        <f>IFERROR(__xludf.DUMMYFUNCTION("""COMPUTED_VALUE"""),213.0)</f>
        <v>213</v>
      </c>
    </row>
    <row r="7057">
      <c r="A7057" s="1" t="str">
        <f t="shared" si="1"/>
        <v>EN P4565 367</v>
      </c>
      <c r="C7057" s="1" t="str">
        <f t="shared" si="2"/>
        <v>PT P4565</v>
      </c>
      <c r="E7057" s="1" t="str">
        <f>IFERROR(__xludf.DUMMYFUNCTION("SPLIT(A:A,"" "",TRUE,TRUE)"),"EN")</f>
        <v>EN</v>
      </c>
      <c r="F7057" s="1" t="str">
        <f>IFERROR(__xludf.DUMMYFUNCTION("""COMPUTED_VALUE"""),"P4565")</f>
        <v>P4565</v>
      </c>
      <c r="G7057" s="1">
        <f>IFERROR(__xludf.DUMMYFUNCTION("""COMPUTED_VALUE"""),367.0)</f>
        <v>367</v>
      </c>
    </row>
    <row r="7058">
      <c r="A7058" s="1" t="str">
        <f t="shared" si="1"/>
        <v>EN P4512 257</v>
      </c>
      <c r="C7058" s="1" t="str">
        <f t="shared" si="2"/>
        <v>PT P4512</v>
      </c>
      <c r="E7058" s="1" t="str">
        <f>IFERROR(__xludf.DUMMYFUNCTION("SPLIT(A:A,"" "",TRUE,TRUE)"),"EN")</f>
        <v>EN</v>
      </c>
      <c r="F7058" s="1" t="str">
        <f>IFERROR(__xludf.DUMMYFUNCTION("""COMPUTED_VALUE"""),"P4512")</f>
        <v>P4512</v>
      </c>
      <c r="G7058" s="1">
        <f>IFERROR(__xludf.DUMMYFUNCTION("""COMPUTED_VALUE"""),257.0)</f>
        <v>257</v>
      </c>
    </row>
    <row r="7059">
      <c r="A7059" s="1" t="str">
        <f t="shared" si="1"/>
        <v>EN P3302 31</v>
      </c>
      <c r="C7059" s="1" t="str">
        <f t="shared" si="2"/>
        <v>PT P3302</v>
      </c>
      <c r="E7059" s="1" t="str">
        <f>IFERROR(__xludf.DUMMYFUNCTION("SPLIT(A:A,"" "",TRUE,TRUE)"),"EN")</f>
        <v>EN</v>
      </c>
      <c r="F7059" s="1" t="str">
        <f>IFERROR(__xludf.DUMMYFUNCTION("""COMPUTED_VALUE"""),"P3302")</f>
        <v>P3302</v>
      </c>
      <c r="G7059" s="1">
        <f>IFERROR(__xludf.DUMMYFUNCTION("""COMPUTED_VALUE"""),31.0)</f>
        <v>31</v>
      </c>
    </row>
    <row r="7060">
      <c r="A7060" s="1" t="str">
        <f t="shared" si="1"/>
        <v>EN P4474 318</v>
      </c>
      <c r="C7060" s="1" t="str">
        <f t="shared" si="2"/>
        <v>PT P4474</v>
      </c>
      <c r="E7060" s="1" t="str">
        <f>IFERROR(__xludf.DUMMYFUNCTION("SPLIT(A:A,"" "",TRUE,TRUE)"),"EN")</f>
        <v>EN</v>
      </c>
      <c r="F7060" s="1" t="str">
        <f>IFERROR(__xludf.DUMMYFUNCTION("""COMPUTED_VALUE"""),"P4474")</f>
        <v>P4474</v>
      </c>
      <c r="G7060" s="1">
        <f>IFERROR(__xludf.DUMMYFUNCTION("""COMPUTED_VALUE"""),318.0)</f>
        <v>318</v>
      </c>
    </row>
    <row r="7061">
      <c r="A7061" s="1" t="str">
        <f t="shared" si="1"/>
        <v>EN P3092 130</v>
      </c>
      <c r="C7061" s="1" t="str">
        <f t="shared" si="2"/>
        <v>PT P3092</v>
      </c>
      <c r="E7061" s="1" t="str">
        <f>IFERROR(__xludf.DUMMYFUNCTION("SPLIT(A:A,"" "",TRUE,TRUE)"),"EN")</f>
        <v>EN</v>
      </c>
      <c r="F7061" s="1" t="str">
        <f>IFERROR(__xludf.DUMMYFUNCTION("""COMPUTED_VALUE"""),"P3092")</f>
        <v>P3092</v>
      </c>
      <c r="G7061" s="1">
        <f>IFERROR(__xludf.DUMMYFUNCTION("""COMPUTED_VALUE"""),130.0)</f>
        <v>130</v>
      </c>
    </row>
    <row r="7062">
      <c r="A7062" s="1" t="str">
        <f t="shared" si="1"/>
        <v>EN P385 317</v>
      </c>
      <c r="C7062" s="1" t="str">
        <f t="shared" si="2"/>
        <v>PT P385</v>
      </c>
      <c r="E7062" s="1" t="str">
        <f>IFERROR(__xludf.DUMMYFUNCTION("SPLIT(A:A,"" "",TRUE,TRUE)"),"EN")</f>
        <v>EN</v>
      </c>
      <c r="F7062" s="1" t="str">
        <f>IFERROR(__xludf.DUMMYFUNCTION("""COMPUTED_VALUE"""),"P385")</f>
        <v>P385</v>
      </c>
      <c r="G7062" s="1">
        <f>IFERROR(__xludf.DUMMYFUNCTION("""COMPUTED_VALUE"""),317.0)</f>
        <v>317</v>
      </c>
    </row>
    <row r="7063">
      <c r="A7063" s="1" t="str">
        <f t="shared" si="1"/>
        <v>EN P4746 344</v>
      </c>
      <c r="C7063" s="1" t="str">
        <f t="shared" si="2"/>
        <v>PT P4746</v>
      </c>
      <c r="E7063" s="1" t="str">
        <f>IFERROR(__xludf.DUMMYFUNCTION("SPLIT(A:A,"" "",TRUE,TRUE)"),"EN")</f>
        <v>EN</v>
      </c>
      <c r="F7063" s="1" t="str">
        <f>IFERROR(__xludf.DUMMYFUNCTION("""COMPUTED_VALUE"""),"P4746")</f>
        <v>P4746</v>
      </c>
      <c r="G7063" s="1">
        <f>IFERROR(__xludf.DUMMYFUNCTION("""COMPUTED_VALUE"""),344.0)</f>
        <v>344</v>
      </c>
    </row>
    <row r="7064">
      <c r="A7064" s="1" t="str">
        <f t="shared" si="1"/>
        <v>EN P4587 176</v>
      </c>
      <c r="C7064" s="1" t="str">
        <f t="shared" si="2"/>
        <v>PT P4587</v>
      </c>
      <c r="E7064" s="1" t="str">
        <f>IFERROR(__xludf.DUMMYFUNCTION("SPLIT(A:A,"" "",TRUE,TRUE)"),"EN")</f>
        <v>EN</v>
      </c>
      <c r="F7064" s="1" t="str">
        <f>IFERROR(__xludf.DUMMYFUNCTION("""COMPUTED_VALUE"""),"P4587")</f>
        <v>P4587</v>
      </c>
      <c r="G7064" s="1">
        <f>IFERROR(__xludf.DUMMYFUNCTION("""COMPUTED_VALUE"""),176.0)</f>
        <v>176</v>
      </c>
    </row>
    <row r="7065">
      <c r="A7065" s="1" t="str">
        <f t="shared" si="1"/>
        <v>EN P4866 97</v>
      </c>
      <c r="C7065" s="1" t="str">
        <f t="shared" si="2"/>
        <v>PT P4866</v>
      </c>
      <c r="E7065" s="1" t="str">
        <f>IFERROR(__xludf.DUMMYFUNCTION("SPLIT(A:A,"" "",TRUE,TRUE)"),"EN")</f>
        <v>EN</v>
      </c>
      <c r="F7065" s="1" t="str">
        <f>IFERROR(__xludf.DUMMYFUNCTION("""COMPUTED_VALUE"""),"P4866")</f>
        <v>P4866</v>
      </c>
      <c r="G7065" s="1">
        <f>IFERROR(__xludf.DUMMYFUNCTION("""COMPUTED_VALUE"""),97.0)</f>
        <v>97</v>
      </c>
    </row>
    <row r="7066">
      <c r="A7066" s="1" t="str">
        <f t="shared" si="1"/>
        <v>EN P3887 390</v>
      </c>
      <c r="C7066" s="1" t="str">
        <f t="shared" si="2"/>
        <v>PT P3887</v>
      </c>
      <c r="E7066" s="1" t="str">
        <f>IFERROR(__xludf.DUMMYFUNCTION("SPLIT(A:A,"" "",TRUE,TRUE)"),"EN")</f>
        <v>EN</v>
      </c>
      <c r="F7066" s="1" t="str">
        <f>IFERROR(__xludf.DUMMYFUNCTION("""COMPUTED_VALUE"""),"P3887")</f>
        <v>P3887</v>
      </c>
      <c r="G7066" s="1">
        <f>IFERROR(__xludf.DUMMYFUNCTION("""COMPUTED_VALUE"""),390.0)</f>
        <v>390</v>
      </c>
    </row>
    <row r="7067">
      <c r="A7067" s="1" t="str">
        <f t="shared" si="1"/>
        <v>EN P2197 204</v>
      </c>
      <c r="C7067" s="1" t="str">
        <f t="shared" si="2"/>
        <v>PT P2197</v>
      </c>
      <c r="E7067" s="1" t="str">
        <f>IFERROR(__xludf.DUMMYFUNCTION("SPLIT(A:A,"" "",TRUE,TRUE)"),"EN")</f>
        <v>EN</v>
      </c>
      <c r="F7067" s="1" t="str">
        <f>IFERROR(__xludf.DUMMYFUNCTION("""COMPUTED_VALUE"""),"P2197")</f>
        <v>P2197</v>
      </c>
      <c r="G7067" s="1">
        <f>IFERROR(__xludf.DUMMYFUNCTION("""COMPUTED_VALUE"""),204.0)</f>
        <v>204</v>
      </c>
    </row>
    <row r="7068">
      <c r="A7068" s="1" t="str">
        <f t="shared" si="1"/>
        <v>EN P5772 221</v>
      </c>
      <c r="C7068" s="1" t="str">
        <f t="shared" si="2"/>
        <v>PT P5772</v>
      </c>
      <c r="E7068" s="1" t="str">
        <f>IFERROR(__xludf.DUMMYFUNCTION("SPLIT(A:A,"" "",TRUE,TRUE)"),"EN")</f>
        <v>EN</v>
      </c>
      <c r="F7068" s="1" t="str">
        <f>IFERROR(__xludf.DUMMYFUNCTION("""COMPUTED_VALUE"""),"P5772")</f>
        <v>P5772</v>
      </c>
      <c r="G7068" s="1">
        <f>IFERROR(__xludf.DUMMYFUNCTION("""COMPUTED_VALUE"""),221.0)</f>
        <v>221</v>
      </c>
    </row>
    <row r="7069">
      <c r="A7069" s="1" t="str">
        <f t="shared" si="1"/>
        <v>EN P794 34</v>
      </c>
      <c r="C7069" s="1" t="str">
        <f t="shared" si="2"/>
        <v>PT P794</v>
      </c>
      <c r="E7069" s="1" t="str">
        <f>IFERROR(__xludf.DUMMYFUNCTION("SPLIT(A:A,"" "",TRUE,TRUE)"),"EN")</f>
        <v>EN</v>
      </c>
      <c r="F7069" s="1" t="str">
        <f>IFERROR(__xludf.DUMMYFUNCTION("""COMPUTED_VALUE"""),"P794")</f>
        <v>P794</v>
      </c>
      <c r="G7069" s="1">
        <f>IFERROR(__xludf.DUMMYFUNCTION("""COMPUTED_VALUE"""),34.0)</f>
        <v>34</v>
      </c>
    </row>
    <row r="7070">
      <c r="A7070" s="1" t="str">
        <f t="shared" si="1"/>
        <v>EN P4688 182</v>
      </c>
      <c r="C7070" s="1" t="str">
        <f t="shared" si="2"/>
        <v>PT P4688</v>
      </c>
      <c r="E7070" s="1" t="str">
        <f>IFERROR(__xludf.DUMMYFUNCTION("SPLIT(A:A,"" "",TRUE,TRUE)"),"EN")</f>
        <v>EN</v>
      </c>
      <c r="F7070" s="1" t="str">
        <f>IFERROR(__xludf.DUMMYFUNCTION("""COMPUTED_VALUE"""),"P4688")</f>
        <v>P4688</v>
      </c>
      <c r="G7070" s="1">
        <f>IFERROR(__xludf.DUMMYFUNCTION("""COMPUTED_VALUE"""),182.0)</f>
        <v>182</v>
      </c>
    </row>
    <row r="7071">
      <c r="A7071" s="1" t="str">
        <f t="shared" si="1"/>
        <v>EN P2857 182</v>
      </c>
      <c r="C7071" s="1" t="str">
        <f t="shared" si="2"/>
        <v>PT P2857</v>
      </c>
      <c r="E7071" s="1" t="str">
        <f>IFERROR(__xludf.DUMMYFUNCTION("SPLIT(A:A,"" "",TRUE,TRUE)"),"EN")</f>
        <v>EN</v>
      </c>
      <c r="F7071" s="1" t="str">
        <f>IFERROR(__xludf.DUMMYFUNCTION("""COMPUTED_VALUE"""),"P2857")</f>
        <v>P2857</v>
      </c>
      <c r="G7071" s="1">
        <f>IFERROR(__xludf.DUMMYFUNCTION("""COMPUTED_VALUE"""),182.0)</f>
        <v>182</v>
      </c>
    </row>
    <row r="7072">
      <c r="A7072" s="1" t="str">
        <f t="shared" si="1"/>
        <v>EN P5072 300</v>
      </c>
      <c r="C7072" s="1" t="str">
        <f t="shared" si="2"/>
        <v>PT P5072</v>
      </c>
      <c r="E7072" s="1" t="str">
        <f>IFERROR(__xludf.DUMMYFUNCTION("SPLIT(A:A,"" "",TRUE,TRUE)"),"EN")</f>
        <v>EN</v>
      </c>
      <c r="F7072" s="1" t="str">
        <f>IFERROR(__xludf.DUMMYFUNCTION("""COMPUTED_VALUE"""),"P5072")</f>
        <v>P5072</v>
      </c>
      <c r="G7072" s="1">
        <f>IFERROR(__xludf.DUMMYFUNCTION("""COMPUTED_VALUE"""),300.0)</f>
        <v>300</v>
      </c>
    </row>
    <row r="7073">
      <c r="A7073" s="1" t="str">
        <f t="shared" si="1"/>
        <v>EN P4420 301</v>
      </c>
      <c r="C7073" s="1" t="str">
        <f t="shared" si="2"/>
        <v>PT P4420</v>
      </c>
      <c r="E7073" s="1" t="str">
        <f>IFERROR(__xludf.DUMMYFUNCTION("SPLIT(A:A,"" "",TRUE,TRUE)"),"EN")</f>
        <v>EN</v>
      </c>
      <c r="F7073" s="1" t="str">
        <f>IFERROR(__xludf.DUMMYFUNCTION("""COMPUTED_VALUE"""),"P4420")</f>
        <v>P4420</v>
      </c>
      <c r="G7073" s="1">
        <f>IFERROR(__xludf.DUMMYFUNCTION("""COMPUTED_VALUE"""),301.0)</f>
        <v>301</v>
      </c>
    </row>
    <row r="7074">
      <c r="A7074" s="1" t="str">
        <f t="shared" si="1"/>
        <v>EN P268 298</v>
      </c>
      <c r="C7074" s="1" t="str">
        <f t="shared" si="2"/>
        <v>PT P268</v>
      </c>
      <c r="E7074" s="1" t="str">
        <f>IFERROR(__xludf.DUMMYFUNCTION("SPLIT(A:A,"" "",TRUE,TRUE)"),"EN")</f>
        <v>EN</v>
      </c>
      <c r="F7074" s="1" t="str">
        <f>IFERROR(__xludf.DUMMYFUNCTION("""COMPUTED_VALUE"""),"P268")</f>
        <v>P268</v>
      </c>
      <c r="G7074" s="1">
        <f>IFERROR(__xludf.DUMMYFUNCTION("""COMPUTED_VALUE"""),298.0)</f>
        <v>298</v>
      </c>
    </row>
    <row r="7075">
      <c r="A7075" s="1" t="str">
        <f t="shared" si="1"/>
        <v>EN P5138 269</v>
      </c>
      <c r="C7075" s="1" t="str">
        <f t="shared" si="2"/>
        <v>PT P5138</v>
      </c>
      <c r="E7075" s="1" t="str">
        <f>IFERROR(__xludf.DUMMYFUNCTION("SPLIT(A:A,"" "",TRUE,TRUE)"),"EN")</f>
        <v>EN</v>
      </c>
      <c r="F7075" s="1" t="str">
        <f>IFERROR(__xludf.DUMMYFUNCTION("""COMPUTED_VALUE"""),"P5138")</f>
        <v>P5138</v>
      </c>
      <c r="G7075" s="1">
        <f>IFERROR(__xludf.DUMMYFUNCTION("""COMPUTED_VALUE"""),269.0)</f>
        <v>269</v>
      </c>
    </row>
    <row r="7076">
      <c r="A7076" s="1" t="str">
        <f t="shared" si="1"/>
        <v>EN P5579 298</v>
      </c>
      <c r="C7076" s="1" t="str">
        <f t="shared" si="2"/>
        <v>PT P5579</v>
      </c>
      <c r="E7076" s="1" t="str">
        <f>IFERROR(__xludf.DUMMYFUNCTION("SPLIT(A:A,"" "",TRUE,TRUE)"),"EN")</f>
        <v>EN</v>
      </c>
      <c r="F7076" s="1" t="str">
        <f>IFERROR(__xludf.DUMMYFUNCTION("""COMPUTED_VALUE"""),"P5579")</f>
        <v>P5579</v>
      </c>
      <c r="G7076" s="1">
        <f>IFERROR(__xludf.DUMMYFUNCTION("""COMPUTED_VALUE"""),298.0)</f>
        <v>298</v>
      </c>
    </row>
    <row r="7077">
      <c r="A7077" s="1" t="str">
        <f t="shared" si="1"/>
        <v>EN P1113 167</v>
      </c>
      <c r="C7077" s="1" t="str">
        <f t="shared" si="2"/>
        <v>PT P1113</v>
      </c>
      <c r="E7077" s="1" t="str">
        <f>IFERROR(__xludf.DUMMYFUNCTION("SPLIT(A:A,"" "",TRUE,TRUE)"),"EN")</f>
        <v>EN</v>
      </c>
      <c r="F7077" s="1" t="str">
        <f>IFERROR(__xludf.DUMMYFUNCTION("""COMPUTED_VALUE"""),"P1113")</f>
        <v>P1113</v>
      </c>
      <c r="G7077" s="1">
        <f>IFERROR(__xludf.DUMMYFUNCTION("""COMPUTED_VALUE"""),167.0)</f>
        <v>167</v>
      </c>
    </row>
    <row r="7078">
      <c r="A7078" s="1" t="str">
        <f t="shared" si="1"/>
        <v>EN P3529 110</v>
      </c>
      <c r="C7078" s="1" t="str">
        <f t="shared" si="2"/>
        <v>PT P3529</v>
      </c>
      <c r="E7078" s="1" t="str">
        <f>IFERROR(__xludf.DUMMYFUNCTION("SPLIT(A:A,"" "",TRUE,TRUE)"),"EN")</f>
        <v>EN</v>
      </c>
      <c r="F7078" s="1" t="str">
        <f>IFERROR(__xludf.DUMMYFUNCTION("""COMPUTED_VALUE"""),"P3529")</f>
        <v>P3529</v>
      </c>
      <c r="G7078" s="1">
        <f>IFERROR(__xludf.DUMMYFUNCTION("""COMPUTED_VALUE"""),110.0)</f>
        <v>110</v>
      </c>
    </row>
    <row r="7079">
      <c r="A7079" s="1" t="str">
        <f t="shared" si="1"/>
        <v>EN P3135 294</v>
      </c>
      <c r="C7079" s="1" t="str">
        <f t="shared" si="2"/>
        <v>PT P3135</v>
      </c>
      <c r="E7079" s="1" t="str">
        <f>IFERROR(__xludf.DUMMYFUNCTION("SPLIT(A:A,"" "",TRUE,TRUE)"),"EN")</f>
        <v>EN</v>
      </c>
      <c r="F7079" s="1" t="str">
        <f>IFERROR(__xludf.DUMMYFUNCTION("""COMPUTED_VALUE"""),"P3135")</f>
        <v>P3135</v>
      </c>
      <c r="G7079" s="1">
        <f>IFERROR(__xludf.DUMMYFUNCTION("""COMPUTED_VALUE"""),294.0)</f>
        <v>294</v>
      </c>
    </row>
    <row r="7080">
      <c r="A7080" s="1" t="str">
        <f t="shared" si="1"/>
        <v>EN P5925 68</v>
      </c>
      <c r="C7080" s="1" t="str">
        <f t="shared" si="2"/>
        <v>PT P5925</v>
      </c>
      <c r="E7080" s="1" t="str">
        <f>IFERROR(__xludf.DUMMYFUNCTION("SPLIT(A:A,"" "",TRUE,TRUE)"),"EN")</f>
        <v>EN</v>
      </c>
      <c r="F7080" s="1" t="str">
        <f>IFERROR(__xludf.DUMMYFUNCTION("""COMPUTED_VALUE"""),"P5925")</f>
        <v>P5925</v>
      </c>
      <c r="G7080" s="1">
        <f>IFERROR(__xludf.DUMMYFUNCTION("""COMPUTED_VALUE"""),68.0)</f>
        <v>68</v>
      </c>
    </row>
    <row r="7081">
      <c r="A7081" s="1" t="str">
        <f t="shared" si="1"/>
        <v>EN P5807 156</v>
      </c>
      <c r="C7081" s="1" t="str">
        <f t="shared" si="2"/>
        <v>PT P5807</v>
      </c>
      <c r="E7081" s="1" t="str">
        <f>IFERROR(__xludf.DUMMYFUNCTION("SPLIT(A:A,"" "",TRUE,TRUE)"),"EN")</f>
        <v>EN</v>
      </c>
      <c r="F7081" s="1" t="str">
        <f>IFERROR(__xludf.DUMMYFUNCTION("""COMPUTED_VALUE"""),"P5807")</f>
        <v>P5807</v>
      </c>
      <c r="G7081" s="1">
        <f>IFERROR(__xludf.DUMMYFUNCTION("""COMPUTED_VALUE"""),156.0)</f>
        <v>156</v>
      </c>
    </row>
    <row r="7082">
      <c r="A7082" s="1" t="str">
        <f t="shared" si="1"/>
        <v>EN P2483 265</v>
      </c>
      <c r="C7082" s="1" t="str">
        <f t="shared" si="2"/>
        <v>PT P2483</v>
      </c>
      <c r="E7082" s="1" t="str">
        <f>IFERROR(__xludf.DUMMYFUNCTION("SPLIT(A:A,"" "",TRUE,TRUE)"),"EN")</f>
        <v>EN</v>
      </c>
      <c r="F7082" s="1" t="str">
        <f>IFERROR(__xludf.DUMMYFUNCTION("""COMPUTED_VALUE"""),"P2483")</f>
        <v>P2483</v>
      </c>
      <c r="G7082" s="1">
        <f>IFERROR(__xludf.DUMMYFUNCTION("""COMPUTED_VALUE"""),265.0)</f>
        <v>265</v>
      </c>
    </row>
    <row r="7083">
      <c r="A7083" s="1" t="str">
        <f t="shared" si="1"/>
        <v>EN P5803 344</v>
      </c>
      <c r="C7083" s="1" t="str">
        <f t="shared" si="2"/>
        <v>PT P5803</v>
      </c>
      <c r="E7083" s="1" t="str">
        <f>IFERROR(__xludf.DUMMYFUNCTION("SPLIT(A:A,"" "",TRUE,TRUE)"),"EN")</f>
        <v>EN</v>
      </c>
      <c r="F7083" s="1" t="str">
        <f>IFERROR(__xludf.DUMMYFUNCTION("""COMPUTED_VALUE"""),"P5803")</f>
        <v>P5803</v>
      </c>
      <c r="G7083" s="1">
        <f>IFERROR(__xludf.DUMMYFUNCTION("""COMPUTED_VALUE"""),344.0)</f>
        <v>344</v>
      </c>
    </row>
    <row r="7084">
      <c r="A7084" s="1" t="str">
        <f t="shared" si="1"/>
        <v>EN P5688 356</v>
      </c>
      <c r="C7084" s="1" t="str">
        <f t="shared" si="2"/>
        <v>PT P5688</v>
      </c>
      <c r="E7084" s="1" t="str">
        <f>IFERROR(__xludf.DUMMYFUNCTION("SPLIT(A:A,"" "",TRUE,TRUE)"),"EN")</f>
        <v>EN</v>
      </c>
      <c r="F7084" s="1" t="str">
        <f>IFERROR(__xludf.DUMMYFUNCTION("""COMPUTED_VALUE"""),"P5688")</f>
        <v>P5688</v>
      </c>
      <c r="G7084" s="1">
        <f>IFERROR(__xludf.DUMMYFUNCTION("""COMPUTED_VALUE"""),356.0)</f>
        <v>356</v>
      </c>
    </row>
    <row r="7085">
      <c r="A7085" s="1" t="str">
        <f t="shared" si="1"/>
        <v>EN P5989 183</v>
      </c>
      <c r="C7085" s="1" t="str">
        <f t="shared" si="2"/>
        <v>PT P5989</v>
      </c>
      <c r="E7085" s="1" t="str">
        <f>IFERROR(__xludf.DUMMYFUNCTION("SPLIT(A:A,"" "",TRUE,TRUE)"),"EN")</f>
        <v>EN</v>
      </c>
      <c r="F7085" s="1" t="str">
        <f>IFERROR(__xludf.DUMMYFUNCTION("""COMPUTED_VALUE"""),"P5989")</f>
        <v>P5989</v>
      </c>
      <c r="G7085" s="1">
        <f>IFERROR(__xludf.DUMMYFUNCTION("""COMPUTED_VALUE"""),183.0)</f>
        <v>183</v>
      </c>
    </row>
    <row r="7086">
      <c r="A7086" s="1" t="str">
        <f t="shared" si="1"/>
        <v>EN P99 1</v>
      </c>
      <c r="C7086" s="1" t="str">
        <f t="shared" si="2"/>
        <v>PT P99</v>
      </c>
      <c r="E7086" s="1" t="str">
        <f>IFERROR(__xludf.DUMMYFUNCTION("SPLIT(A:A,"" "",TRUE,TRUE)"),"EN")</f>
        <v>EN</v>
      </c>
      <c r="F7086" s="1" t="str">
        <f>IFERROR(__xludf.DUMMYFUNCTION("""COMPUTED_VALUE"""),"P99")</f>
        <v>P99</v>
      </c>
      <c r="G7086" s="1">
        <f>IFERROR(__xludf.DUMMYFUNCTION("""COMPUTED_VALUE"""),1.0)</f>
        <v>1</v>
      </c>
    </row>
    <row r="7087">
      <c r="A7087" s="1" t="str">
        <f t="shared" si="1"/>
        <v>EN P4305 178</v>
      </c>
      <c r="C7087" s="1" t="str">
        <f t="shared" si="2"/>
        <v>PT P4305</v>
      </c>
      <c r="E7087" s="1" t="str">
        <f>IFERROR(__xludf.DUMMYFUNCTION("SPLIT(A:A,"" "",TRUE,TRUE)"),"EN")</f>
        <v>EN</v>
      </c>
      <c r="F7087" s="1" t="str">
        <f>IFERROR(__xludf.DUMMYFUNCTION("""COMPUTED_VALUE"""),"P4305")</f>
        <v>P4305</v>
      </c>
      <c r="G7087" s="1">
        <f>IFERROR(__xludf.DUMMYFUNCTION("""COMPUTED_VALUE"""),178.0)</f>
        <v>178</v>
      </c>
    </row>
    <row r="7088">
      <c r="A7088" s="1" t="str">
        <f t="shared" si="1"/>
        <v>EN P5584 183</v>
      </c>
      <c r="C7088" s="1" t="str">
        <f t="shared" si="2"/>
        <v>PT P5584</v>
      </c>
      <c r="E7088" s="1" t="str">
        <f>IFERROR(__xludf.DUMMYFUNCTION("SPLIT(A:A,"" "",TRUE,TRUE)"),"EN")</f>
        <v>EN</v>
      </c>
      <c r="F7088" s="1" t="str">
        <f>IFERROR(__xludf.DUMMYFUNCTION("""COMPUTED_VALUE"""),"P5584")</f>
        <v>P5584</v>
      </c>
      <c r="G7088" s="1">
        <f>IFERROR(__xludf.DUMMYFUNCTION("""COMPUTED_VALUE"""),183.0)</f>
        <v>183</v>
      </c>
    </row>
    <row r="7089">
      <c r="A7089" s="1" t="str">
        <f t="shared" si="1"/>
        <v>EN P141 130</v>
      </c>
      <c r="C7089" s="1" t="str">
        <f t="shared" si="2"/>
        <v>PT P141</v>
      </c>
      <c r="E7089" s="1" t="str">
        <f>IFERROR(__xludf.DUMMYFUNCTION("SPLIT(A:A,"" "",TRUE,TRUE)"),"EN")</f>
        <v>EN</v>
      </c>
      <c r="F7089" s="1" t="str">
        <f>IFERROR(__xludf.DUMMYFUNCTION("""COMPUTED_VALUE"""),"P141")</f>
        <v>P141</v>
      </c>
      <c r="G7089" s="1">
        <f>IFERROR(__xludf.DUMMYFUNCTION("""COMPUTED_VALUE"""),130.0)</f>
        <v>130</v>
      </c>
    </row>
    <row r="7090">
      <c r="A7090" s="1" t="str">
        <f t="shared" si="1"/>
        <v>EN P5911 361</v>
      </c>
      <c r="C7090" s="1" t="str">
        <f t="shared" si="2"/>
        <v>PT P5911</v>
      </c>
      <c r="E7090" s="1" t="str">
        <f>IFERROR(__xludf.DUMMYFUNCTION("SPLIT(A:A,"" "",TRUE,TRUE)"),"EN")</f>
        <v>EN</v>
      </c>
      <c r="F7090" s="1" t="str">
        <f>IFERROR(__xludf.DUMMYFUNCTION("""COMPUTED_VALUE"""),"P5911")</f>
        <v>P5911</v>
      </c>
      <c r="G7090" s="1">
        <f>IFERROR(__xludf.DUMMYFUNCTION("""COMPUTED_VALUE"""),361.0)</f>
        <v>361</v>
      </c>
    </row>
    <row r="7091">
      <c r="A7091" s="1" t="str">
        <f t="shared" si="1"/>
        <v>EN P2488 344</v>
      </c>
      <c r="C7091" s="1" t="str">
        <f t="shared" si="2"/>
        <v>PT P2488</v>
      </c>
      <c r="E7091" s="1" t="str">
        <f>IFERROR(__xludf.DUMMYFUNCTION("SPLIT(A:A,"" "",TRUE,TRUE)"),"EN")</f>
        <v>EN</v>
      </c>
      <c r="F7091" s="1" t="str">
        <f>IFERROR(__xludf.DUMMYFUNCTION("""COMPUTED_VALUE"""),"P2488")</f>
        <v>P2488</v>
      </c>
      <c r="G7091" s="1">
        <f>IFERROR(__xludf.DUMMYFUNCTION("""COMPUTED_VALUE"""),344.0)</f>
        <v>344</v>
      </c>
    </row>
    <row r="7092">
      <c r="A7092" s="1" t="str">
        <f t="shared" si="1"/>
        <v>EN P749 185</v>
      </c>
      <c r="C7092" s="1" t="str">
        <f t="shared" si="2"/>
        <v>PT P749</v>
      </c>
      <c r="E7092" s="1" t="str">
        <f>IFERROR(__xludf.DUMMYFUNCTION("SPLIT(A:A,"" "",TRUE,TRUE)"),"EN")</f>
        <v>EN</v>
      </c>
      <c r="F7092" s="1" t="str">
        <f>IFERROR(__xludf.DUMMYFUNCTION("""COMPUTED_VALUE"""),"P749")</f>
        <v>P749</v>
      </c>
      <c r="G7092" s="1">
        <f>IFERROR(__xludf.DUMMYFUNCTION("""COMPUTED_VALUE"""),185.0)</f>
        <v>185</v>
      </c>
    </row>
    <row r="7093">
      <c r="A7093" s="1" t="str">
        <f t="shared" si="1"/>
        <v>EN P1366 5</v>
      </c>
      <c r="C7093" s="1" t="str">
        <f t="shared" si="2"/>
        <v>PT P1366</v>
      </c>
      <c r="E7093" s="1" t="str">
        <f>IFERROR(__xludf.DUMMYFUNCTION("SPLIT(A:A,"" "",TRUE,TRUE)"),"EN")</f>
        <v>EN</v>
      </c>
      <c r="F7093" s="1" t="str">
        <f>IFERROR(__xludf.DUMMYFUNCTION("""COMPUTED_VALUE"""),"P1366")</f>
        <v>P1366</v>
      </c>
      <c r="G7093" s="1">
        <f>IFERROR(__xludf.DUMMYFUNCTION("""COMPUTED_VALUE"""),5.0)</f>
        <v>5</v>
      </c>
    </row>
    <row r="7094">
      <c r="A7094" s="1" t="str">
        <f t="shared" si="1"/>
        <v>EN P2445 76</v>
      </c>
      <c r="C7094" s="1" t="str">
        <f t="shared" si="2"/>
        <v>PT P2445</v>
      </c>
      <c r="E7094" s="1" t="str">
        <f>IFERROR(__xludf.DUMMYFUNCTION("SPLIT(A:A,"" "",TRUE,TRUE)"),"EN")</f>
        <v>EN</v>
      </c>
      <c r="F7094" s="1" t="str">
        <f>IFERROR(__xludf.DUMMYFUNCTION("""COMPUTED_VALUE"""),"P2445")</f>
        <v>P2445</v>
      </c>
      <c r="G7094" s="1">
        <f>IFERROR(__xludf.DUMMYFUNCTION("""COMPUTED_VALUE"""),76.0)</f>
        <v>76</v>
      </c>
    </row>
    <row r="7095">
      <c r="A7095" s="1" t="str">
        <f t="shared" si="1"/>
        <v>EN P4947 204</v>
      </c>
      <c r="C7095" s="1" t="str">
        <f t="shared" si="2"/>
        <v>PT P4947</v>
      </c>
      <c r="E7095" s="1" t="str">
        <f>IFERROR(__xludf.DUMMYFUNCTION("SPLIT(A:A,"" "",TRUE,TRUE)"),"EN")</f>
        <v>EN</v>
      </c>
      <c r="F7095" s="1" t="str">
        <f>IFERROR(__xludf.DUMMYFUNCTION("""COMPUTED_VALUE"""),"P4947")</f>
        <v>P4947</v>
      </c>
      <c r="G7095" s="1">
        <f>IFERROR(__xludf.DUMMYFUNCTION("""COMPUTED_VALUE"""),204.0)</f>
        <v>204</v>
      </c>
    </row>
    <row r="7096">
      <c r="A7096" s="1" t="str">
        <f t="shared" si="1"/>
        <v>EN P2967 351</v>
      </c>
      <c r="C7096" s="1" t="str">
        <f t="shared" si="2"/>
        <v>PT P2967</v>
      </c>
      <c r="E7096" s="1" t="str">
        <f>IFERROR(__xludf.DUMMYFUNCTION("SPLIT(A:A,"" "",TRUE,TRUE)"),"EN")</f>
        <v>EN</v>
      </c>
      <c r="F7096" s="1" t="str">
        <f>IFERROR(__xludf.DUMMYFUNCTION("""COMPUTED_VALUE"""),"P2967")</f>
        <v>P2967</v>
      </c>
      <c r="G7096" s="1">
        <f>IFERROR(__xludf.DUMMYFUNCTION("""COMPUTED_VALUE"""),351.0)</f>
        <v>351</v>
      </c>
    </row>
    <row r="7097">
      <c r="A7097" s="1" t="str">
        <f t="shared" si="1"/>
        <v>EN P3383 150</v>
      </c>
      <c r="C7097" s="1" t="str">
        <f t="shared" si="2"/>
        <v>PT P3383</v>
      </c>
      <c r="E7097" s="1" t="str">
        <f>IFERROR(__xludf.DUMMYFUNCTION("SPLIT(A:A,"" "",TRUE,TRUE)"),"EN")</f>
        <v>EN</v>
      </c>
      <c r="F7097" s="1" t="str">
        <f>IFERROR(__xludf.DUMMYFUNCTION("""COMPUTED_VALUE"""),"P3383")</f>
        <v>P3383</v>
      </c>
      <c r="G7097" s="1">
        <f>IFERROR(__xludf.DUMMYFUNCTION("""COMPUTED_VALUE"""),150.0)</f>
        <v>150</v>
      </c>
    </row>
    <row r="7098">
      <c r="A7098" s="1" t="str">
        <f t="shared" si="1"/>
        <v>EN P1075 185</v>
      </c>
      <c r="C7098" s="1" t="str">
        <f t="shared" si="2"/>
        <v>PT P1075</v>
      </c>
      <c r="E7098" s="1" t="str">
        <f>IFERROR(__xludf.DUMMYFUNCTION("SPLIT(A:A,"" "",TRUE,TRUE)"),"EN")</f>
        <v>EN</v>
      </c>
      <c r="F7098" s="1" t="str">
        <f>IFERROR(__xludf.DUMMYFUNCTION("""COMPUTED_VALUE"""),"P1075")</f>
        <v>P1075</v>
      </c>
      <c r="G7098" s="1">
        <f>IFERROR(__xludf.DUMMYFUNCTION("""COMPUTED_VALUE"""),185.0)</f>
        <v>185</v>
      </c>
    </row>
    <row r="7099">
      <c r="A7099" s="1" t="str">
        <f t="shared" si="1"/>
        <v>EN P2643 156</v>
      </c>
      <c r="C7099" s="1" t="str">
        <f t="shared" si="2"/>
        <v>PT P2643</v>
      </c>
      <c r="E7099" s="1" t="str">
        <f>IFERROR(__xludf.DUMMYFUNCTION("SPLIT(A:A,"" "",TRUE,TRUE)"),"EN")</f>
        <v>EN</v>
      </c>
      <c r="F7099" s="1" t="str">
        <f>IFERROR(__xludf.DUMMYFUNCTION("""COMPUTED_VALUE"""),"P2643")</f>
        <v>P2643</v>
      </c>
      <c r="G7099" s="1">
        <f>IFERROR(__xludf.DUMMYFUNCTION("""COMPUTED_VALUE"""),156.0)</f>
        <v>156</v>
      </c>
    </row>
    <row r="7100">
      <c r="A7100" s="1" t="str">
        <f t="shared" si="1"/>
        <v>EN P3175 281</v>
      </c>
      <c r="C7100" s="1" t="str">
        <f t="shared" si="2"/>
        <v>PT P3175</v>
      </c>
      <c r="E7100" s="1" t="str">
        <f>IFERROR(__xludf.DUMMYFUNCTION("SPLIT(A:A,"" "",TRUE,TRUE)"),"EN")</f>
        <v>EN</v>
      </c>
      <c r="F7100" s="1" t="str">
        <f>IFERROR(__xludf.DUMMYFUNCTION("""COMPUTED_VALUE"""),"P3175")</f>
        <v>P3175</v>
      </c>
      <c r="G7100" s="1">
        <f>IFERROR(__xludf.DUMMYFUNCTION("""COMPUTED_VALUE"""),281.0)</f>
        <v>281</v>
      </c>
    </row>
    <row r="7101">
      <c r="A7101" s="1" t="str">
        <f t="shared" si="1"/>
        <v>EN P3631 36</v>
      </c>
      <c r="C7101" s="1" t="str">
        <f t="shared" si="2"/>
        <v>PT P3631</v>
      </c>
      <c r="E7101" s="1" t="str">
        <f>IFERROR(__xludf.DUMMYFUNCTION("SPLIT(A:A,"" "",TRUE,TRUE)"),"EN")</f>
        <v>EN</v>
      </c>
      <c r="F7101" s="1" t="str">
        <f>IFERROR(__xludf.DUMMYFUNCTION("""COMPUTED_VALUE"""),"P3631")</f>
        <v>P3631</v>
      </c>
      <c r="G7101" s="1">
        <f>IFERROR(__xludf.DUMMYFUNCTION("""COMPUTED_VALUE"""),36.0)</f>
        <v>36</v>
      </c>
    </row>
    <row r="7102">
      <c r="A7102" s="1" t="str">
        <f t="shared" si="1"/>
        <v>EN P3385 386</v>
      </c>
      <c r="C7102" s="1" t="str">
        <f t="shared" si="2"/>
        <v>PT P3385</v>
      </c>
      <c r="E7102" s="1" t="str">
        <f>IFERROR(__xludf.DUMMYFUNCTION("SPLIT(A:A,"" "",TRUE,TRUE)"),"EN")</f>
        <v>EN</v>
      </c>
      <c r="F7102" s="1" t="str">
        <f>IFERROR(__xludf.DUMMYFUNCTION("""COMPUTED_VALUE"""),"P3385")</f>
        <v>P3385</v>
      </c>
      <c r="G7102" s="1">
        <f>IFERROR(__xludf.DUMMYFUNCTION("""COMPUTED_VALUE"""),386.0)</f>
        <v>386</v>
      </c>
    </row>
    <row r="7103">
      <c r="A7103" s="1" t="str">
        <f t="shared" si="1"/>
        <v>EN P3534 267</v>
      </c>
      <c r="C7103" s="1" t="str">
        <f t="shared" si="2"/>
        <v>PT P3534</v>
      </c>
      <c r="E7103" s="1" t="str">
        <f>IFERROR(__xludf.DUMMYFUNCTION("SPLIT(A:A,"" "",TRUE,TRUE)"),"EN")</f>
        <v>EN</v>
      </c>
      <c r="F7103" s="1" t="str">
        <f>IFERROR(__xludf.DUMMYFUNCTION("""COMPUTED_VALUE"""),"P3534")</f>
        <v>P3534</v>
      </c>
      <c r="G7103" s="1">
        <f>IFERROR(__xludf.DUMMYFUNCTION("""COMPUTED_VALUE"""),267.0)</f>
        <v>267</v>
      </c>
    </row>
    <row r="7104">
      <c r="A7104" s="1" t="str">
        <f t="shared" si="1"/>
        <v>EN P3075 186</v>
      </c>
      <c r="C7104" s="1" t="str">
        <f t="shared" si="2"/>
        <v>PT P3075</v>
      </c>
      <c r="E7104" s="1" t="str">
        <f>IFERROR(__xludf.DUMMYFUNCTION("SPLIT(A:A,"" "",TRUE,TRUE)"),"EN")</f>
        <v>EN</v>
      </c>
      <c r="F7104" s="1" t="str">
        <f>IFERROR(__xludf.DUMMYFUNCTION("""COMPUTED_VALUE"""),"P3075")</f>
        <v>P3075</v>
      </c>
      <c r="G7104" s="1">
        <f>IFERROR(__xludf.DUMMYFUNCTION("""COMPUTED_VALUE"""),186.0)</f>
        <v>186</v>
      </c>
    </row>
    <row r="7105">
      <c r="A7105" s="1" t="str">
        <f t="shared" si="1"/>
        <v>EN P5669 306</v>
      </c>
      <c r="C7105" s="1" t="str">
        <f t="shared" si="2"/>
        <v>PT P5669</v>
      </c>
      <c r="E7105" s="1" t="str">
        <f>IFERROR(__xludf.DUMMYFUNCTION("SPLIT(A:A,"" "",TRUE,TRUE)"),"EN")</f>
        <v>EN</v>
      </c>
      <c r="F7105" s="1" t="str">
        <f>IFERROR(__xludf.DUMMYFUNCTION("""COMPUTED_VALUE"""),"P5669")</f>
        <v>P5669</v>
      </c>
      <c r="G7105" s="1">
        <f>IFERROR(__xludf.DUMMYFUNCTION("""COMPUTED_VALUE"""),306.0)</f>
        <v>306</v>
      </c>
    </row>
    <row r="7106">
      <c r="A7106" s="1" t="str">
        <f t="shared" si="1"/>
        <v>EN P3619 177</v>
      </c>
      <c r="C7106" s="1" t="str">
        <f t="shared" si="2"/>
        <v>PT P3619</v>
      </c>
      <c r="E7106" s="1" t="str">
        <f>IFERROR(__xludf.DUMMYFUNCTION("SPLIT(A:A,"" "",TRUE,TRUE)"),"EN")</f>
        <v>EN</v>
      </c>
      <c r="F7106" s="1" t="str">
        <f>IFERROR(__xludf.DUMMYFUNCTION("""COMPUTED_VALUE"""),"P3619")</f>
        <v>P3619</v>
      </c>
      <c r="G7106" s="1">
        <f>IFERROR(__xludf.DUMMYFUNCTION("""COMPUTED_VALUE"""),177.0)</f>
        <v>177</v>
      </c>
    </row>
    <row r="7107">
      <c r="A7107" s="1" t="str">
        <f t="shared" si="1"/>
        <v>EN P1176 14</v>
      </c>
      <c r="C7107" s="1" t="str">
        <f t="shared" si="2"/>
        <v>PT P1176</v>
      </c>
      <c r="E7107" s="1" t="str">
        <f>IFERROR(__xludf.DUMMYFUNCTION("SPLIT(A:A,"" "",TRUE,TRUE)"),"EN")</f>
        <v>EN</v>
      </c>
      <c r="F7107" s="1" t="str">
        <f>IFERROR(__xludf.DUMMYFUNCTION("""COMPUTED_VALUE"""),"P1176")</f>
        <v>P1176</v>
      </c>
      <c r="G7107" s="1">
        <f>IFERROR(__xludf.DUMMYFUNCTION("""COMPUTED_VALUE"""),14.0)</f>
        <v>14</v>
      </c>
    </row>
    <row r="7108">
      <c r="A7108" s="1" t="str">
        <f t="shared" si="1"/>
        <v>EN P196 173</v>
      </c>
      <c r="C7108" s="1" t="str">
        <f t="shared" si="2"/>
        <v>PT P196</v>
      </c>
      <c r="E7108" s="1" t="str">
        <f>IFERROR(__xludf.DUMMYFUNCTION("SPLIT(A:A,"" "",TRUE,TRUE)"),"EN")</f>
        <v>EN</v>
      </c>
      <c r="F7108" s="1" t="str">
        <f>IFERROR(__xludf.DUMMYFUNCTION("""COMPUTED_VALUE"""),"P196")</f>
        <v>P196</v>
      </c>
      <c r="G7108" s="1">
        <f>IFERROR(__xludf.DUMMYFUNCTION("""COMPUTED_VALUE"""),173.0)</f>
        <v>173</v>
      </c>
    </row>
    <row r="7109">
      <c r="A7109" s="1" t="str">
        <f t="shared" si="1"/>
        <v>EN P2590 9</v>
      </c>
      <c r="C7109" s="1" t="str">
        <f t="shared" si="2"/>
        <v>PT P2590</v>
      </c>
      <c r="E7109" s="1" t="str">
        <f>IFERROR(__xludf.DUMMYFUNCTION("SPLIT(A:A,"" "",TRUE,TRUE)"),"EN")</f>
        <v>EN</v>
      </c>
      <c r="F7109" s="1" t="str">
        <f>IFERROR(__xludf.DUMMYFUNCTION("""COMPUTED_VALUE"""),"P2590")</f>
        <v>P2590</v>
      </c>
      <c r="G7109" s="1">
        <f>IFERROR(__xludf.DUMMYFUNCTION("""COMPUTED_VALUE"""),9.0)</f>
        <v>9</v>
      </c>
    </row>
    <row r="7110">
      <c r="A7110" s="1" t="str">
        <f t="shared" si="1"/>
        <v>EN P1315 376</v>
      </c>
      <c r="C7110" s="1" t="str">
        <f t="shared" si="2"/>
        <v>PT P1315</v>
      </c>
      <c r="E7110" s="1" t="str">
        <f>IFERROR(__xludf.DUMMYFUNCTION("SPLIT(A:A,"" "",TRUE,TRUE)"),"EN")</f>
        <v>EN</v>
      </c>
      <c r="F7110" s="1" t="str">
        <f>IFERROR(__xludf.DUMMYFUNCTION("""COMPUTED_VALUE"""),"P1315")</f>
        <v>P1315</v>
      </c>
      <c r="G7110" s="1">
        <f>IFERROR(__xludf.DUMMYFUNCTION("""COMPUTED_VALUE"""),376.0)</f>
        <v>376</v>
      </c>
    </row>
    <row r="7111">
      <c r="A7111" s="1" t="str">
        <f t="shared" si="1"/>
        <v>EN P3758 327</v>
      </c>
      <c r="C7111" s="1" t="str">
        <f t="shared" si="2"/>
        <v>PT P3758</v>
      </c>
      <c r="E7111" s="1" t="str">
        <f>IFERROR(__xludf.DUMMYFUNCTION("SPLIT(A:A,"" "",TRUE,TRUE)"),"EN")</f>
        <v>EN</v>
      </c>
      <c r="F7111" s="1" t="str">
        <f>IFERROR(__xludf.DUMMYFUNCTION("""COMPUTED_VALUE"""),"P3758")</f>
        <v>P3758</v>
      </c>
      <c r="G7111" s="1">
        <f>IFERROR(__xludf.DUMMYFUNCTION("""COMPUTED_VALUE"""),327.0)</f>
        <v>327</v>
      </c>
    </row>
    <row r="7112">
      <c r="A7112" s="1" t="str">
        <f t="shared" si="1"/>
        <v>EN P4242 218</v>
      </c>
      <c r="C7112" s="1" t="str">
        <f t="shared" si="2"/>
        <v>PT P4242</v>
      </c>
      <c r="E7112" s="1" t="str">
        <f>IFERROR(__xludf.DUMMYFUNCTION("SPLIT(A:A,"" "",TRUE,TRUE)"),"EN")</f>
        <v>EN</v>
      </c>
      <c r="F7112" s="1" t="str">
        <f>IFERROR(__xludf.DUMMYFUNCTION("""COMPUTED_VALUE"""),"P4242")</f>
        <v>P4242</v>
      </c>
      <c r="G7112" s="1">
        <f>IFERROR(__xludf.DUMMYFUNCTION("""COMPUTED_VALUE"""),218.0)</f>
        <v>218</v>
      </c>
    </row>
    <row r="7113">
      <c r="A7113" s="1" t="str">
        <f t="shared" si="1"/>
        <v>EN P4671 290</v>
      </c>
      <c r="C7113" s="1" t="str">
        <f t="shared" si="2"/>
        <v>PT P4671</v>
      </c>
      <c r="E7113" s="1" t="str">
        <f>IFERROR(__xludf.DUMMYFUNCTION("SPLIT(A:A,"" "",TRUE,TRUE)"),"EN")</f>
        <v>EN</v>
      </c>
      <c r="F7113" s="1" t="str">
        <f>IFERROR(__xludf.DUMMYFUNCTION("""COMPUTED_VALUE"""),"P4671")</f>
        <v>P4671</v>
      </c>
      <c r="G7113" s="1">
        <f>IFERROR(__xludf.DUMMYFUNCTION("""COMPUTED_VALUE"""),290.0)</f>
        <v>290</v>
      </c>
    </row>
    <row r="7114">
      <c r="A7114" s="1" t="str">
        <f t="shared" si="1"/>
        <v>EN P696 291</v>
      </c>
      <c r="C7114" s="1" t="str">
        <f t="shared" si="2"/>
        <v>PT P696</v>
      </c>
      <c r="E7114" s="1" t="str">
        <f>IFERROR(__xludf.DUMMYFUNCTION("SPLIT(A:A,"" "",TRUE,TRUE)"),"EN")</f>
        <v>EN</v>
      </c>
      <c r="F7114" s="1" t="str">
        <f>IFERROR(__xludf.DUMMYFUNCTION("""COMPUTED_VALUE"""),"P696")</f>
        <v>P696</v>
      </c>
      <c r="G7114" s="1">
        <f>IFERROR(__xludf.DUMMYFUNCTION("""COMPUTED_VALUE"""),291.0)</f>
        <v>291</v>
      </c>
    </row>
    <row r="7115">
      <c r="A7115" s="1" t="str">
        <f t="shared" si="1"/>
        <v>EN P1537 55</v>
      </c>
      <c r="C7115" s="1" t="str">
        <f t="shared" si="2"/>
        <v>PT P1537</v>
      </c>
      <c r="E7115" s="1" t="str">
        <f>IFERROR(__xludf.DUMMYFUNCTION("SPLIT(A:A,"" "",TRUE,TRUE)"),"EN")</f>
        <v>EN</v>
      </c>
      <c r="F7115" s="1" t="str">
        <f>IFERROR(__xludf.DUMMYFUNCTION("""COMPUTED_VALUE"""),"P1537")</f>
        <v>P1537</v>
      </c>
      <c r="G7115" s="1">
        <f>IFERROR(__xludf.DUMMYFUNCTION("""COMPUTED_VALUE"""),55.0)</f>
        <v>55</v>
      </c>
    </row>
    <row r="7116">
      <c r="A7116" s="1" t="str">
        <f t="shared" si="1"/>
        <v>EN P2057 174</v>
      </c>
      <c r="C7116" s="1" t="str">
        <f t="shared" si="2"/>
        <v>PT P2057</v>
      </c>
      <c r="E7116" s="1" t="str">
        <f>IFERROR(__xludf.DUMMYFUNCTION("SPLIT(A:A,"" "",TRUE,TRUE)"),"EN")</f>
        <v>EN</v>
      </c>
      <c r="F7116" s="1" t="str">
        <f>IFERROR(__xludf.DUMMYFUNCTION("""COMPUTED_VALUE"""),"P2057")</f>
        <v>P2057</v>
      </c>
      <c r="G7116" s="1">
        <f>IFERROR(__xludf.DUMMYFUNCTION("""COMPUTED_VALUE"""),174.0)</f>
        <v>174</v>
      </c>
    </row>
    <row r="7117">
      <c r="A7117" s="1" t="str">
        <f t="shared" si="1"/>
        <v>EN P1952 270</v>
      </c>
      <c r="C7117" s="1" t="str">
        <f t="shared" si="2"/>
        <v>PT P1952</v>
      </c>
      <c r="E7117" s="1" t="str">
        <f>IFERROR(__xludf.DUMMYFUNCTION("SPLIT(A:A,"" "",TRUE,TRUE)"),"EN")</f>
        <v>EN</v>
      </c>
      <c r="F7117" s="1" t="str">
        <f>IFERROR(__xludf.DUMMYFUNCTION("""COMPUTED_VALUE"""),"P1952")</f>
        <v>P1952</v>
      </c>
      <c r="G7117" s="1">
        <f>IFERROR(__xludf.DUMMYFUNCTION("""COMPUTED_VALUE"""),270.0)</f>
        <v>270</v>
      </c>
    </row>
    <row r="7118">
      <c r="A7118" s="1" t="str">
        <f t="shared" si="1"/>
        <v>EN P4917 316</v>
      </c>
      <c r="C7118" s="1" t="str">
        <f t="shared" si="2"/>
        <v>PT P4917</v>
      </c>
      <c r="E7118" s="1" t="str">
        <f>IFERROR(__xludf.DUMMYFUNCTION("SPLIT(A:A,"" "",TRUE,TRUE)"),"EN")</f>
        <v>EN</v>
      </c>
      <c r="F7118" s="1" t="str">
        <f>IFERROR(__xludf.DUMMYFUNCTION("""COMPUTED_VALUE"""),"P4917")</f>
        <v>P4917</v>
      </c>
      <c r="G7118" s="1">
        <f>IFERROR(__xludf.DUMMYFUNCTION("""COMPUTED_VALUE"""),316.0)</f>
        <v>316</v>
      </c>
    </row>
    <row r="7119">
      <c r="A7119" s="1" t="str">
        <f t="shared" si="1"/>
        <v>EN P4120 234</v>
      </c>
      <c r="C7119" s="1" t="str">
        <f t="shared" si="2"/>
        <v>PT P4120</v>
      </c>
      <c r="E7119" s="1" t="str">
        <f>IFERROR(__xludf.DUMMYFUNCTION("SPLIT(A:A,"" "",TRUE,TRUE)"),"EN")</f>
        <v>EN</v>
      </c>
      <c r="F7119" s="1" t="str">
        <f>IFERROR(__xludf.DUMMYFUNCTION("""COMPUTED_VALUE"""),"P4120")</f>
        <v>P4120</v>
      </c>
      <c r="G7119" s="1">
        <f>IFERROR(__xludf.DUMMYFUNCTION("""COMPUTED_VALUE"""),234.0)</f>
        <v>234</v>
      </c>
    </row>
    <row r="7120">
      <c r="A7120" s="1" t="str">
        <f t="shared" si="1"/>
        <v>EN P41 29</v>
      </c>
      <c r="C7120" s="1" t="str">
        <f t="shared" si="2"/>
        <v>PT P41</v>
      </c>
      <c r="E7120" s="1" t="str">
        <f>IFERROR(__xludf.DUMMYFUNCTION("SPLIT(A:A,"" "",TRUE,TRUE)"),"EN")</f>
        <v>EN</v>
      </c>
      <c r="F7120" s="1" t="str">
        <f>IFERROR(__xludf.DUMMYFUNCTION("""COMPUTED_VALUE"""),"P41")</f>
        <v>P41</v>
      </c>
      <c r="G7120" s="1">
        <f>IFERROR(__xludf.DUMMYFUNCTION("""COMPUTED_VALUE"""),29.0)</f>
        <v>29</v>
      </c>
    </row>
    <row r="7121">
      <c r="A7121" s="1" t="str">
        <f t="shared" si="1"/>
        <v>EN P5973 182</v>
      </c>
      <c r="C7121" s="1" t="str">
        <f t="shared" si="2"/>
        <v>PT P5973</v>
      </c>
      <c r="E7121" s="1" t="str">
        <f>IFERROR(__xludf.DUMMYFUNCTION("SPLIT(A:A,"" "",TRUE,TRUE)"),"EN")</f>
        <v>EN</v>
      </c>
      <c r="F7121" s="1" t="str">
        <f>IFERROR(__xludf.DUMMYFUNCTION("""COMPUTED_VALUE"""),"P5973")</f>
        <v>P5973</v>
      </c>
      <c r="G7121" s="1">
        <f>IFERROR(__xludf.DUMMYFUNCTION("""COMPUTED_VALUE"""),182.0)</f>
        <v>182</v>
      </c>
    </row>
    <row r="7122">
      <c r="A7122" s="1" t="str">
        <f t="shared" si="1"/>
        <v>EN P2746 234</v>
      </c>
      <c r="C7122" s="1" t="str">
        <f t="shared" si="2"/>
        <v>PT P2746</v>
      </c>
      <c r="E7122" s="1" t="str">
        <f>IFERROR(__xludf.DUMMYFUNCTION("SPLIT(A:A,"" "",TRUE,TRUE)"),"EN")</f>
        <v>EN</v>
      </c>
      <c r="F7122" s="1" t="str">
        <f>IFERROR(__xludf.DUMMYFUNCTION("""COMPUTED_VALUE"""),"P2746")</f>
        <v>P2746</v>
      </c>
      <c r="G7122" s="1">
        <f>IFERROR(__xludf.DUMMYFUNCTION("""COMPUTED_VALUE"""),234.0)</f>
        <v>234</v>
      </c>
    </row>
    <row r="7123">
      <c r="A7123" s="1" t="str">
        <f t="shared" si="1"/>
        <v>EN P4570 71</v>
      </c>
      <c r="C7123" s="1" t="str">
        <f t="shared" si="2"/>
        <v>PT P4570</v>
      </c>
      <c r="E7123" s="1" t="str">
        <f>IFERROR(__xludf.DUMMYFUNCTION("SPLIT(A:A,"" "",TRUE,TRUE)"),"EN")</f>
        <v>EN</v>
      </c>
      <c r="F7123" s="1" t="str">
        <f>IFERROR(__xludf.DUMMYFUNCTION("""COMPUTED_VALUE"""),"P4570")</f>
        <v>P4570</v>
      </c>
      <c r="G7123" s="1">
        <f>IFERROR(__xludf.DUMMYFUNCTION("""COMPUTED_VALUE"""),71.0)</f>
        <v>71</v>
      </c>
    </row>
    <row r="7124">
      <c r="A7124" s="1" t="str">
        <f t="shared" si="1"/>
        <v>EN P4368 340</v>
      </c>
      <c r="C7124" s="1" t="str">
        <f t="shared" si="2"/>
        <v>PT P4368</v>
      </c>
      <c r="E7124" s="1" t="str">
        <f>IFERROR(__xludf.DUMMYFUNCTION("SPLIT(A:A,"" "",TRUE,TRUE)"),"EN")</f>
        <v>EN</v>
      </c>
      <c r="F7124" s="1" t="str">
        <f>IFERROR(__xludf.DUMMYFUNCTION("""COMPUTED_VALUE"""),"P4368")</f>
        <v>P4368</v>
      </c>
      <c r="G7124" s="1">
        <f>IFERROR(__xludf.DUMMYFUNCTION("""COMPUTED_VALUE"""),340.0)</f>
        <v>340</v>
      </c>
    </row>
    <row r="7125">
      <c r="A7125" s="1" t="str">
        <f t="shared" si="1"/>
        <v>EN P4356 107</v>
      </c>
      <c r="C7125" s="1" t="str">
        <f t="shared" si="2"/>
        <v>PT P4356</v>
      </c>
      <c r="E7125" s="1" t="str">
        <f>IFERROR(__xludf.DUMMYFUNCTION("SPLIT(A:A,"" "",TRUE,TRUE)"),"EN")</f>
        <v>EN</v>
      </c>
      <c r="F7125" s="1" t="str">
        <f>IFERROR(__xludf.DUMMYFUNCTION("""COMPUTED_VALUE"""),"P4356")</f>
        <v>P4356</v>
      </c>
      <c r="G7125" s="1">
        <f>IFERROR(__xludf.DUMMYFUNCTION("""COMPUTED_VALUE"""),107.0)</f>
        <v>107</v>
      </c>
    </row>
    <row r="7126">
      <c r="A7126" s="1" t="str">
        <f t="shared" si="1"/>
        <v>EN P763 398</v>
      </c>
      <c r="C7126" s="1" t="str">
        <f t="shared" si="2"/>
        <v>PT P763</v>
      </c>
      <c r="E7126" s="1" t="str">
        <f>IFERROR(__xludf.DUMMYFUNCTION("SPLIT(A:A,"" "",TRUE,TRUE)"),"EN")</f>
        <v>EN</v>
      </c>
      <c r="F7126" s="1" t="str">
        <f>IFERROR(__xludf.DUMMYFUNCTION("""COMPUTED_VALUE"""),"P763")</f>
        <v>P763</v>
      </c>
      <c r="G7126" s="1">
        <f>IFERROR(__xludf.DUMMYFUNCTION("""COMPUTED_VALUE"""),398.0)</f>
        <v>398</v>
      </c>
    </row>
    <row r="7127">
      <c r="A7127" s="1" t="str">
        <f t="shared" si="1"/>
        <v>EN P4791 247</v>
      </c>
      <c r="C7127" s="1" t="str">
        <f t="shared" si="2"/>
        <v>PT P4791</v>
      </c>
      <c r="E7127" s="1" t="str">
        <f>IFERROR(__xludf.DUMMYFUNCTION("SPLIT(A:A,"" "",TRUE,TRUE)"),"EN")</f>
        <v>EN</v>
      </c>
      <c r="F7127" s="1" t="str">
        <f>IFERROR(__xludf.DUMMYFUNCTION("""COMPUTED_VALUE"""),"P4791")</f>
        <v>P4791</v>
      </c>
      <c r="G7127" s="1">
        <f>IFERROR(__xludf.DUMMYFUNCTION("""COMPUTED_VALUE"""),247.0)</f>
        <v>247</v>
      </c>
    </row>
    <row r="7128">
      <c r="A7128" s="1" t="str">
        <f t="shared" si="1"/>
        <v>EN P4823 88</v>
      </c>
      <c r="C7128" s="1" t="str">
        <f t="shared" si="2"/>
        <v>PT P4823</v>
      </c>
      <c r="E7128" s="1" t="str">
        <f>IFERROR(__xludf.DUMMYFUNCTION("SPLIT(A:A,"" "",TRUE,TRUE)"),"EN")</f>
        <v>EN</v>
      </c>
      <c r="F7128" s="1" t="str">
        <f>IFERROR(__xludf.DUMMYFUNCTION("""COMPUTED_VALUE"""),"P4823")</f>
        <v>P4823</v>
      </c>
      <c r="G7128" s="1">
        <f>IFERROR(__xludf.DUMMYFUNCTION("""COMPUTED_VALUE"""),88.0)</f>
        <v>88</v>
      </c>
    </row>
    <row r="7129">
      <c r="A7129" s="1" t="str">
        <f t="shared" si="1"/>
        <v>EN P5476 367</v>
      </c>
      <c r="C7129" s="1" t="str">
        <f t="shared" si="2"/>
        <v>PT P5476</v>
      </c>
      <c r="E7129" s="1" t="str">
        <f>IFERROR(__xludf.DUMMYFUNCTION("SPLIT(A:A,"" "",TRUE,TRUE)"),"EN")</f>
        <v>EN</v>
      </c>
      <c r="F7129" s="1" t="str">
        <f>IFERROR(__xludf.DUMMYFUNCTION("""COMPUTED_VALUE"""),"P5476")</f>
        <v>P5476</v>
      </c>
      <c r="G7129" s="1">
        <f>IFERROR(__xludf.DUMMYFUNCTION("""COMPUTED_VALUE"""),367.0)</f>
        <v>367</v>
      </c>
    </row>
    <row r="7130">
      <c r="A7130" s="1" t="str">
        <f t="shared" si="1"/>
        <v>EN P5675 269</v>
      </c>
      <c r="C7130" s="1" t="str">
        <f t="shared" si="2"/>
        <v>PT P5675</v>
      </c>
      <c r="E7130" s="1" t="str">
        <f>IFERROR(__xludf.DUMMYFUNCTION("SPLIT(A:A,"" "",TRUE,TRUE)"),"EN")</f>
        <v>EN</v>
      </c>
      <c r="F7130" s="1" t="str">
        <f>IFERROR(__xludf.DUMMYFUNCTION("""COMPUTED_VALUE"""),"P5675")</f>
        <v>P5675</v>
      </c>
      <c r="G7130" s="1">
        <f>IFERROR(__xludf.DUMMYFUNCTION("""COMPUTED_VALUE"""),269.0)</f>
        <v>269</v>
      </c>
    </row>
    <row r="7131">
      <c r="A7131" s="1" t="str">
        <f t="shared" si="1"/>
        <v>EN P4143 37</v>
      </c>
      <c r="C7131" s="1" t="str">
        <f t="shared" si="2"/>
        <v>PT P4143</v>
      </c>
      <c r="E7131" s="1" t="str">
        <f>IFERROR(__xludf.DUMMYFUNCTION("SPLIT(A:A,"" "",TRUE,TRUE)"),"EN")</f>
        <v>EN</v>
      </c>
      <c r="F7131" s="1" t="str">
        <f>IFERROR(__xludf.DUMMYFUNCTION("""COMPUTED_VALUE"""),"P4143")</f>
        <v>P4143</v>
      </c>
      <c r="G7131" s="1">
        <f>IFERROR(__xludf.DUMMYFUNCTION("""COMPUTED_VALUE"""),37.0)</f>
        <v>37</v>
      </c>
    </row>
    <row r="7132">
      <c r="A7132" s="1" t="str">
        <f t="shared" si="1"/>
        <v>EN P5604 44</v>
      </c>
      <c r="C7132" s="1" t="str">
        <f t="shared" si="2"/>
        <v>PT P5604</v>
      </c>
      <c r="E7132" s="1" t="str">
        <f>IFERROR(__xludf.DUMMYFUNCTION("SPLIT(A:A,"" "",TRUE,TRUE)"),"EN")</f>
        <v>EN</v>
      </c>
      <c r="F7132" s="1" t="str">
        <f>IFERROR(__xludf.DUMMYFUNCTION("""COMPUTED_VALUE"""),"P5604")</f>
        <v>P5604</v>
      </c>
      <c r="G7132" s="1">
        <f>IFERROR(__xludf.DUMMYFUNCTION("""COMPUTED_VALUE"""),44.0)</f>
        <v>44</v>
      </c>
    </row>
    <row r="7133">
      <c r="A7133" s="1" t="str">
        <f t="shared" si="1"/>
        <v>EN P3901 116</v>
      </c>
      <c r="C7133" s="1" t="str">
        <f t="shared" si="2"/>
        <v>PT P3901</v>
      </c>
      <c r="E7133" s="1" t="str">
        <f>IFERROR(__xludf.DUMMYFUNCTION("SPLIT(A:A,"" "",TRUE,TRUE)"),"EN")</f>
        <v>EN</v>
      </c>
      <c r="F7133" s="1" t="str">
        <f>IFERROR(__xludf.DUMMYFUNCTION("""COMPUTED_VALUE"""),"P3901")</f>
        <v>P3901</v>
      </c>
      <c r="G7133" s="1">
        <f>IFERROR(__xludf.DUMMYFUNCTION("""COMPUTED_VALUE"""),116.0)</f>
        <v>116</v>
      </c>
    </row>
    <row r="7134">
      <c r="A7134" s="1" t="str">
        <f t="shared" si="1"/>
        <v>EN P817 93</v>
      </c>
      <c r="C7134" s="1" t="str">
        <f t="shared" si="2"/>
        <v>PT P817</v>
      </c>
      <c r="E7134" s="1" t="str">
        <f>IFERROR(__xludf.DUMMYFUNCTION("SPLIT(A:A,"" "",TRUE,TRUE)"),"EN")</f>
        <v>EN</v>
      </c>
      <c r="F7134" s="1" t="str">
        <f>IFERROR(__xludf.DUMMYFUNCTION("""COMPUTED_VALUE"""),"P817")</f>
        <v>P817</v>
      </c>
      <c r="G7134" s="1">
        <f>IFERROR(__xludf.DUMMYFUNCTION("""COMPUTED_VALUE"""),93.0)</f>
        <v>93</v>
      </c>
    </row>
    <row r="7135">
      <c r="A7135" s="1" t="str">
        <f t="shared" si="1"/>
        <v>EN P4762 42</v>
      </c>
      <c r="C7135" s="1" t="str">
        <f t="shared" si="2"/>
        <v>PT P4762</v>
      </c>
      <c r="E7135" s="1" t="str">
        <f>IFERROR(__xludf.DUMMYFUNCTION("SPLIT(A:A,"" "",TRUE,TRUE)"),"EN")</f>
        <v>EN</v>
      </c>
      <c r="F7135" s="1" t="str">
        <f>IFERROR(__xludf.DUMMYFUNCTION("""COMPUTED_VALUE"""),"P4762")</f>
        <v>P4762</v>
      </c>
      <c r="G7135" s="1">
        <f>IFERROR(__xludf.DUMMYFUNCTION("""COMPUTED_VALUE"""),42.0)</f>
        <v>42</v>
      </c>
    </row>
    <row r="7136">
      <c r="A7136" s="1" t="str">
        <f t="shared" si="1"/>
        <v>EN P3923 314</v>
      </c>
      <c r="C7136" s="1" t="str">
        <f t="shared" si="2"/>
        <v>PT P3923</v>
      </c>
      <c r="E7136" s="1" t="str">
        <f>IFERROR(__xludf.DUMMYFUNCTION("SPLIT(A:A,"" "",TRUE,TRUE)"),"EN")</f>
        <v>EN</v>
      </c>
      <c r="F7136" s="1" t="str">
        <f>IFERROR(__xludf.DUMMYFUNCTION("""COMPUTED_VALUE"""),"P3923")</f>
        <v>P3923</v>
      </c>
      <c r="G7136" s="1">
        <f>IFERROR(__xludf.DUMMYFUNCTION("""COMPUTED_VALUE"""),314.0)</f>
        <v>314</v>
      </c>
    </row>
    <row r="7137">
      <c r="A7137" s="1" t="str">
        <f t="shared" si="1"/>
        <v>EN P4826 399</v>
      </c>
      <c r="C7137" s="1" t="str">
        <f t="shared" si="2"/>
        <v>PT P4826</v>
      </c>
      <c r="E7137" s="1" t="str">
        <f>IFERROR(__xludf.DUMMYFUNCTION("SPLIT(A:A,"" "",TRUE,TRUE)"),"EN")</f>
        <v>EN</v>
      </c>
      <c r="F7137" s="1" t="str">
        <f>IFERROR(__xludf.DUMMYFUNCTION("""COMPUTED_VALUE"""),"P4826")</f>
        <v>P4826</v>
      </c>
      <c r="G7137" s="1">
        <f>IFERROR(__xludf.DUMMYFUNCTION("""COMPUTED_VALUE"""),399.0)</f>
        <v>399</v>
      </c>
    </row>
    <row r="7138">
      <c r="A7138" s="1" t="str">
        <f t="shared" si="1"/>
        <v>EN P4436 380</v>
      </c>
      <c r="C7138" s="1" t="str">
        <f t="shared" si="2"/>
        <v>PT P4436</v>
      </c>
      <c r="E7138" s="1" t="str">
        <f>IFERROR(__xludf.DUMMYFUNCTION("SPLIT(A:A,"" "",TRUE,TRUE)"),"EN")</f>
        <v>EN</v>
      </c>
      <c r="F7138" s="1" t="str">
        <f>IFERROR(__xludf.DUMMYFUNCTION("""COMPUTED_VALUE"""),"P4436")</f>
        <v>P4436</v>
      </c>
      <c r="G7138" s="1">
        <f>IFERROR(__xludf.DUMMYFUNCTION("""COMPUTED_VALUE"""),380.0)</f>
        <v>380</v>
      </c>
    </row>
    <row r="7139">
      <c r="A7139" s="1" t="str">
        <f t="shared" si="1"/>
        <v>EN P4545 48</v>
      </c>
      <c r="C7139" s="1" t="str">
        <f t="shared" si="2"/>
        <v>PT P4545</v>
      </c>
      <c r="E7139" s="1" t="str">
        <f>IFERROR(__xludf.DUMMYFUNCTION("SPLIT(A:A,"" "",TRUE,TRUE)"),"EN")</f>
        <v>EN</v>
      </c>
      <c r="F7139" s="1" t="str">
        <f>IFERROR(__xludf.DUMMYFUNCTION("""COMPUTED_VALUE"""),"P4545")</f>
        <v>P4545</v>
      </c>
      <c r="G7139" s="1">
        <f>IFERROR(__xludf.DUMMYFUNCTION("""COMPUTED_VALUE"""),48.0)</f>
        <v>48</v>
      </c>
    </row>
    <row r="7140">
      <c r="A7140" s="1" t="str">
        <f t="shared" si="1"/>
        <v>EN P4748 362</v>
      </c>
      <c r="C7140" s="1" t="str">
        <f t="shared" si="2"/>
        <v>PT P4748</v>
      </c>
      <c r="E7140" s="1" t="str">
        <f>IFERROR(__xludf.DUMMYFUNCTION("SPLIT(A:A,"" "",TRUE,TRUE)"),"EN")</f>
        <v>EN</v>
      </c>
      <c r="F7140" s="1" t="str">
        <f>IFERROR(__xludf.DUMMYFUNCTION("""COMPUTED_VALUE"""),"P4748")</f>
        <v>P4748</v>
      </c>
      <c r="G7140" s="1">
        <f>IFERROR(__xludf.DUMMYFUNCTION("""COMPUTED_VALUE"""),362.0)</f>
        <v>362</v>
      </c>
    </row>
    <row r="7141">
      <c r="A7141" s="1" t="str">
        <f t="shared" si="1"/>
        <v>EN P1215 6</v>
      </c>
      <c r="C7141" s="1" t="str">
        <f t="shared" si="2"/>
        <v>PT P1215</v>
      </c>
      <c r="E7141" s="1" t="str">
        <f>IFERROR(__xludf.DUMMYFUNCTION("SPLIT(A:A,"" "",TRUE,TRUE)"),"EN")</f>
        <v>EN</v>
      </c>
      <c r="F7141" s="1" t="str">
        <f>IFERROR(__xludf.DUMMYFUNCTION("""COMPUTED_VALUE"""),"P1215")</f>
        <v>P1215</v>
      </c>
      <c r="G7141" s="1">
        <f>IFERROR(__xludf.DUMMYFUNCTION("""COMPUTED_VALUE"""),6.0)</f>
        <v>6</v>
      </c>
    </row>
    <row r="7142">
      <c r="A7142" s="1" t="str">
        <f t="shared" si="1"/>
        <v>EN P4841 378</v>
      </c>
      <c r="C7142" s="1" t="str">
        <f t="shared" si="2"/>
        <v>PT P4841</v>
      </c>
      <c r="E7142" s="1" t="str">
        <f>IFERROR(__xludf.DUMMYFUNCTION("SPLIT(A:A,"" "",TRUE,TRUE)"),"EN")</f>
        <v>EN</v>
      </c>
      <c r="F7142" s="1" t="str">
        <f>IFERROR(__xludf.DUMMYFUNCTION("""COMPUTED_VALUE"""),"P4841")</f>
        <v>P4841</v>
      </c>
      <c r="G7142" s="1">
        <f>IFERROR(__xludf.DUMMYFUNCTION("""COMPUTED_VALUE"""),378.0)</f>
        <v>378</v>
      </c>
    </row>
    <row r="7143">
      <c r="A7143" s="1" t="str">
        <f t="shared" si="1"/>
        <v>EN P4246 5</v>
      </c>
      <c r="C7143" s="1" t="str">
        <f t="shared" si="2"/>
        <v>PT P4246</v>
      </c>
      <c r="E7143" s="1" t="str">
        <f>IFERROR(__xludf.DUMMYFUNCTION("SPLIT(A:A,"" "",TRUE,TRUE)"),"EN")</f>
        <v>EN</v>
      </c>
      <c r="F7143" s="1" t="str">
        <f>IFERROR(__xludf.DUMMYFUNCTION("""COMPUTED_VALUE"""),"P4246")</f>
        <v>P4246</v>
      </c>
      <c r="G7143" s="1">
        <f>IFERROR(__xludf.DUMMYFUNCTION("""COMPUTED_VALUE"""),5.0)</f>
        <v>5</v>
      </c>
    </row>
    <row r="7144">
      <c r="A7144" s="1" t="str">
        <f t="shared" si="1"/>
        <v>EN P5502 344</v>
      </c>
      <c r="C7144" s="1" t="str">
        <f t="shared" si="2"/>
        <v>PT P5502</v>
      </c>
      <c r="E7144" s="1" t="str">
        <f>IFERROR(__xludf.DUMMYFUNCTION("SPLIT(A:A,"" "",TRUE,TRUE)"),"EN")</f>
        <v>EN</v>
      </c>
      <c r="F7144" s="1" t="str">
        <f>IFERROR(__xludf.DUMMYFUNCTION("""COMPUTED_VALUE"""),"P5502")</f>
        <v>P5502</v>
      </c>
      <c r="G7144" s="1">
        <f>IFERROR(__xludf.DUMMYFUNCTION("""COMPUTED_VALUE"""),344.0)</f>
        <v>344</v>
      </c>
    </row>
    <row r="7145">
      <c r="A7145" s="1" t="str">
        <f t="shared" si="1"/>
        <v>EN P2857 198</v>
      </c>
      <c r="C7145" s="1" t="str">
        <f t="shared" si="2"/>
        <v>PT P2857</v>
      </c>
      <c r="E7145" s="1" t="str">
        <f>IFERROR(__xludf.DUMMYFUNCTION("SPLIT(A:A,"" "",TRUE,TRUE)"),"EN")</f>
        <v>EN</v>
      </c>
      <c r="F7145" s="1" t="str">
        <f>IFERROR(__xludf.DUMMYFUNCTION("""COMPUTED_VALUE"""),"P2857")</f>
        <v>P2857</v>
      </c>
      <c r="G7145" s="1">
        <f>IFERROR(__xludf.DUMMYFUNCTION("""COMPUTED_VALUE"""),198.0)</f>
        <v>198</v>
      </c>
    </row>
    <row r="7146">
      <c r="A7146" s="1" t="str">
        <f t="shared" si="1"/>
        <v>EN P1002 3</v>
      </c>
      <c r="C7146" s="1" t="str">
        <f t="shared" si="2"/>
        <v>PT P1002</v>
      </c>
      <c r="E7146" s="1" t="str">
        <f>IFERROR(__xludf.DUMMYFUNCTION("SPLIT(A:A,"" "",TRUE,TRUE)"),"EN")</f>
        <v>EN</v>
      </c>
      <c r="F7146" s="1" t="str">
        <f>IFERROR(__xludf.DUMMYFUNCTION("""COMPUTED_VALUE"""),"P1002")</f>
        <v>P1002</v>
      </c>
      <c r="G7146" s="1">
        <f>IFERROR(__xludf.DUMMYFUNCTION("""COMPUTED_VALUE"""),3.0)</f>
        <v>3</v>
      </c>
    </row>
    <row r="7147">
      <c r="A7147" s="1" t="str">
        <f t="shared" si="1"/>
        <v>EN P2664 226</v>
      </c>
      <c r="C7147" s="1" t="str">
        <f t="shared" si="2"/>
        <v>PT P2664</v>
      </c>
      <c r="E7147" s="1" t="str">
        <f>IFERROR(__xludf.DUMMYFUNCTION("SPLIT(A:A,"" "",TRUE,TRUE)"),"EN")</f>
        <v>EN</v>
      </c>
      <c r="F7147" s="1" t="str">
        <f>IFERROR(__xludf.DUMMYFUNCTION("""COMPUTED_VALUE"""),"P2664")</f>
        <v>P2664</v>
      </c>
      <c r="G7147" s="1">
        <f>IFERROR(__xludf.DUMMYFUNCTION("""COMPUTED_VALUE"""),226.0)</f>
        <v>226</v>
      </c>
    </row>
    <row r="7148">
      <c r="A7148" s="1" t="str">
        <f t="shared" si="1"/>
        <v>EN P87 285</v>
      </c>
      <c r="C7148" s="1" t="str">
        <f t="shared" si="2"/>
        <v>PT P87</v>
      </c>
      <c r="E7148" s="1" t="str">
        <f>IFERROR(__xludf.DUMMYFUNCTION("SPLIT(A:A,"" "",TRUE,TRUE)"),"EN")</f>
        <v>EN</v>
      </c>
      <c r="F7148" s="1" t="str">
        <f>IFERROR(__xludf.DUMMYFUNCTION("""COMPUTED_VALUE"""),"P87")</f>
        <v>P87</v>
      </c>
      <c r="G7148" s="1">
        <f>IFERROR(__xludf.DUMMYFUNCTION("""COMPUTED_VALUE"""),285.0)</f>
        <v>285</v>
      </c>
    </row>
    <row r="7149">
      <c r="A7149" s="1" t="str">
        <f t="shared" si="1"/>
        <v>EN P2041 38</v>
      </c>
      <c r="C7149" s="1" t="str">
        <f t="shared" si="2"/>
        <v>PT P2041</v>
      </c>
      <c r="E7149" s="1" t="str">
        <f>IFERROR(__xludf.DUMMYFUNCTION("SPLIT(A:A,"" "",TRUE,TRUE)"),"EN")</f>
        <v>EN</v>
      </c>
      <c r="F7149" s="1" t="str">
        <f>IFERROR(__xludf.DUMMYFUNCTION("""COMPUTED_VALUE"""),"P2041")</f>
        <v>P2041</v>
      </c>
      <c r="G7149" s="1">
        <f>IFERROR(__xludf.DUMMYFUNCTION("""COMPUTED_VALUE"""),38.0)</f>
        <v>38</v>
      </c>
    </row>
    <row r="7150">
      <c r="A7150" s="1" t="str">
        <f t="shared" si="1"/>
        <v>EN P691 218</v>
      </c>
      <c r="C7150" s="1" t="str">
        <f t="shared" si="2"/>
        <v>PT P691</v>
      </c>
      <c r="E7150" s="1" t="str">
        <f>IFERROR(__xludf.DUMMYFUNCTION("SPLIT(A:A,"" "",TRUE,TRUE)"),"EN")</f>
        <v>EN</v>
      </c>
      <c r="F7150" s="1" t="str">
        <f>IFERROR(__xludf.DUMMYFUNCTION("""COMPUTED_VALUE"""),"P691")</f>
        <v>P691</v>
      </c>
      <c r="G7150" s="1">
        <f>IFERROR(__xludf.DUMMYFUNCTION("""COMPUTED_VALUE"""),218.0)</f>
        <v>218</v>
      </c>
    </row>
    <row r="7151">
      <c r="A7151" s="1" t="str">
        <f t="shared" si="1"/>
        <v>EN P3370 217</v>
      </c>
      <c r="C7151" s="1" t="str">
        <f t="shared" si="2"/>
        <v>PT P3370</v>
      </c>
      <c r="E7151" s="1" t="str">
        <f>IFERROR(__xludf.DUMMYFUNCTION("SPLIT(A:A,"" "",TRUE,TRUE)"),"EN")</f>
        <v>EN</v>
      </c>
      <c r="F7151" s="1" t="str">
        <f>IFERROR(__xludf.DUMMYFUNCTION("""COMPUTED_VALUE"""),"P3370")</f>
        <v>P3370</v>
      </c>
      <c r="G7151" s="1">
        <f>IFERROR(__xludf.DUMMYFUNCTION("""COMPUTED_VALUE"""),217.0)</f>
        <v>217</v>
      </c>
    </row>
    <row r="7152">
      <c r="A7152" s="1" t="str">
        <f t="shared" si="1"/>
        <v>EN P5037 118</v>
      </c>
      <c r="C7152" s="1" t="str">
        <f t="shared" si="2"/>
        <v>PT P5037</v>
      </c>
      <c r="E7152" s="1" t="str">
        <f>IFERROR(__xludf.DUMMYFUNCTION("SPLIT(A:A,"" "",TRUE,TRUE)"),"EN")</f>
        <v>EN</v>
      </c>
      <c r="F7152" s="1" t="str">
        <f>IFERROR(__xludf.DUMMYFUNCTION("""COMPUTED_VALUE"""),"P5037")</f>
        <v>P5037</v>
      </c>
      <c r="G7152" s="1">
        <f>IFERROR(__xludf.DUMMYFUNCTION("""COMPUTED_VALUE"""),118.0)</f>
        <v>118</v>
      </c>
    </row>
    <row r="7153">
      <c r="A7153" s="1" t="str">
        <f t="shared" si="1"/>
        <v>EN P2075 186</v>
      </c>
      <c r="C7153" s="1" t="str">
        <f t="shared" si="2"/>
        <v>PT P2075</v>
      </c>
      <c r="E7153" s="1" t="str">
        <f>IFERROR(__xludf.DUMMYFUNCTION("SPLIT(A:A,"" "",TRUE,TRUE)"),"EN")</f>
        <v>EN</v>
      </c>
      <c r="F7153" s="1" t="str">
        <f>IFERROR(__xludf.DUMMYFUNCTION("""COMPUTED_VALUE"""),"P2075")</f>
        <v>P2075</v>
      </c>
      <c r="G7153" s="1">
        <f>IFERROR(__xludf.DUMMYFUNCTION("""COMPUTED_VALUE"""),186.0)</f>
        <v>186</v>
      </c>
    </row>
    <row r="7154">
      <c r="A7154" s="1" t="str">
        <f t="shared" si="1"/>
        <v>EN P3741 120</v>
      </c>
      <c r="C7154" s="1" t="str">
        <f t="shared" si="2"/>
        <v>PT P3741</v>
      </c>
      <c r="E7154" s="1" t="str">
        <f>IFERROR(__xludf.DUMMYFUNCTION("SPLIT(A:A,"" "",TRUE,TRUE)"),"EN")</f>
        <v>EN</v>
      </c>
      <c r="F7154" s="1" t="str">
        <f>IFERROR(__xludf.DUMMYFUNCTION("""COMPUTED_VALUE"""),"P3741")</f>
        <v>P3741</v>
      </c>
      <c r="G7154" s="1">
        <f>IFERROR(__xludf.DUMMYFUNCTION("""COMPUTED_VALUE"""),120.0)</f>
        <v>120</v>
      </c>
    </row>
    <row r="7155">
      <c r="A7155" s="1" t="str">
        <f t="shared" si="1"/>
        <v>EN P3935 27</v>
      </c>
      <c r="C7155" s="1" t="str">
        <f t="shared" si="2"/>
        <v>PT P3935</v>
      </c>
      <c r="E7155" s="1" t="str">
        <f>IFERROR(__xludf.DUMMYFUNCTION("SPLIT(A:A,"" "",TRUE,TRUE)"),"EN")</f>
        <v>EN</v>
      </c>
      <c r="F7155" s="1" t="str">
        <f>IFERROR(__xludf.DUMMYFUNCTION("""COMPUTED_VALUE"""),"P3935")</f>
        <v>P3935</v>
      </c>
      <c r="G7155" s="1">
        <f>IFERROR(__xludf.DUMMYFUNCTION("""COMPUTED_VALUE"""),27.0)</f>
        <v>27</v>
      </c>
    </row>
    <row r="7156">
      <c r="A7156" s="1" t="str">
        <f t="shared" si="1"/>
        <v>EN P4156 123</v>
      </c>
      <c r="C7156" s="1" t="str">
        <f t="shared" si="2"/>
        <v>PT P4156</v>
      </c>
      <c r="E7156" s="1" t="str">
        <f>IFERROR(__xludf.DUMMYFUNCTION("SPLIT(A:A,"" "",TRUE,TRUE)"),"EN")</f>
        <v>EN</v>
      </c>
      <c r="F7156" s="1" t="str">
        <f>IFERROR(__xludf.DUMMYFUNCTION("""COMPUTED_VALUE"""),"P4156")</f>
        <v>P4156</v>
      </c>
      <c r="G7156" s="1">
        <f>IFERROR(__xludf.DUMMYFUNCTION("""COMPUTED_VALUE"""),123.0)</f>
        <v>123</v>
      </c>
    </row>
    <row r="7157">
      <c r="A7157" s="1" t="str">
        <f t="shared" si="1"/>
        <v>EN P2345 312</v>
      </c>
      <c r="C7157" s="1" t="str">
        <f t="shared" si="2"/>
        <v>PT P2345</v>
      </c>
      <c r="E7157" s="1" t="str">
        <f>IFERROR(__xludf.DUMMYFUNCTION("SPLIT(A:A,"" "",TRUE,TRUE)"),"EN")</f>
        <v>EN</v>
      </c>
      <c r="F7157" s="1" t="str">
        <f>IFERROR(__xludf.DUMMYFUNCTION("""COMPUTED_VALUE"""),"P2345")</f>
        <v>P2345</v>
      </c>
      <c r="G7157" s="1">
        <f>IFERROR(__xludf.DUMMYFUNCTION("""COMPUTED_VALUE"""),312.0)</f>
        <v>312</v>
      </c>
    </row>
    <row r="7158">
      <c r="A7158" s="1" t="str">
        <f t="shared" si="1"/>
        <v>EN P5519 325</v>
      </c>
      <c r="C7158" s="1" t="str">
        <f t="shared" si="2"/>
        <v>PT P5519</v>
      </c>
      <c r="E7158" s="1" t="str">
        <f>IFERROR(__xludf.DUMMYFUNCTION("SPLIT(A:A,"" "",TRUE,TRUE)"),"EN")</f>
        <v>EN</v>
      </c>
      <c r="F7158" s="1" t="str">
        <f>IFERROR(__xludf.DUMMYFUNCTION("""COMPUTED_VALUE"""),"P5519")</f>
        <v>P5519</v>
      </c>
      <c r="G7158" s="1">
        <f>IFERROR(__xludf.DUMMYFUNCTION("""COMPUTED_VALUE"""),325.0)</f>
        <v>325</v>
      </c>
    </row>
    <row r="7159">
      <c r="A7159" s="1" t="str">
        <f t="shared" si="1"/>
        <v>EN P133 131</v>
      </c>
      <c r="C7159" s="1" t="str">
        <f t="shared" si="2"/>
        <v>PT P133</v>
      </c>
      <c r="E7159" s="1" t="str">
        <f>IFERROR(__xludf.DUMMYFUNCTION("SPLIT(A:A,"" "",TRUE,TRUE)"),"EN")</f>
        <v>EN</v>
      </c>
      <c r="F7159" s="1" t="str">
        <f>IFERROR(__xludf.DUMMYFUNCTION("""COMPUTED_VALUE"""),"P133")</f>
        <v>P133</v>
      </c>
      <c r="G7159" s="1">
        <f>IFERROR(__xludf.DUMMYFUNCTION("""COMPUTED_VALUE"""),131.0)</f>
        <v>131</v>
      </c>
    </row>
    <row r="7160">
      <c r="A7160" s="1" t="str">
        <f t="shared" si="1"/>
        <v>EN P3470 176</v>
      </c>
      <c r="C7160" s="1" t="str">
        <f t="shared" si="2"/>
        <v>PT P3470</v>
      </c>
      <c r="E7160" s="1" t="str">
        <f>IFERROR(__xludf.DUMMYFUNCTION("SPLIT(A:A,"" "",TRUE,TRUE)"),"EN")</f>
        <v>EN</v>
      </c>
      <c r="F7160" s="1" t="str">
        <f>IFERROR(__xludf.DUMMYFUNCTION("""COMPUTED_VALUE"""),"P3470")</f>
        <v>P3470</v>
      </c>
      <c r="G7160" s="1">
        <f>IFERROR(__xludf.DUMMYFUNCTION("""COMPUTED_VALUE"""),176.0)</f>
        <v>176</v>
      </c>
    </row>
    <row r="7161">
      <c r="A7161" s="1" t="str">
        <f t="shared" si="1"/>
        <v>EN P3143 169</v>
      </c>
      <c r="C7161" s="1" t="str">
        <f t="shared" si="2"/>
        <v>PT P3143</v>
      </c>
      <c r="E7161" s="1" t="str">
        <f>IFERROR(__xludf.DUMMYFUNCTION("SPLIT(A:A,"" "",TRUE,TRUE)"),"EN")</f>
        <v>EN</v>
      </c>
      <c r="F7161" s="1" t="str">
        <f>IFERROR(__xludf.DUMMYFUNCTION("""COMPUTED_VALUE"""),"P3143")</f>
        <v>P3143</v>
      </c>
      <c r="G7161" s="1">
        <f>IFERROR(__xludf.DUMMYFUNCTION("""COMPUTED_VALUE"""),169.0)</f>
        <v>169</v>
      </c>
    </row>
    <row r="7162">
      <c r="A7162" s="1" t="str">
        <f t="shared" si="1"/>
        <v>EN P3192 321</v>
      </c>
      <c r="C7162" s="1" t="str">
        <f t="shared" si="2"/>
        <v>PT P3192</v>
      </c>
      <c r="E7162" s="1" t="str">
        <f>IFERROR(__xludf.DUMMYFUNCTION("SPLIT(A:A,"" "",TRUE,TRUE)"),"EN")</f>
        <v>EN</v>
      </c>
      <c r="F7162" s="1" t="str">
        <f>IFERROR(__xludf.DUMMYFUNCTION("""COMPUTED_VALUE"""),"P3192")</f>
        <v>P3192</v>
      </c>
      <c r="G7162" s="1">
        <f>IFERROR(__xludf.DUMMYFUNCTION("""COMPUTED_VALUE"""),321.0)</f>
        <v>321</v>
      </c>
    </row>
    <row r="7163">
      <c r="A7163" s="1" t="str">
        <f t="shared" si="1"/>
        <v>EN P3060 336</v>
      </c>
      <c r="C7163" s="1" t="str">
        <f t="shared" si="2"/>
        <v>PT P3060</v>
      </c>
      <c r="E7163" s="1" t="str">
        <f>IFERROR(__xludf.DUMMYFUNCTION("SPLIT(A:A,"" "",TRUE,TRUE)"),"EN")</f>
        <v>EN</v>
      </c>
      <c r="F7163" s="1" t="str">
        <f>IFERROR(__xludf.DUMMYFUNCTION("""COMPUTED_VALUE"""),"P3060")</f>
        <v>P3060</v>
      </c>
      <c r="G7163" s="1">
        <f>IFERROR(__xludf.DUMMYFUNCTION("""COMPUTED_VALUE"""),336.0)</f>
        <v>336</v>
      </c>
    </row>
    <row r="7164">
      <c r="A7164" s="1" t="str">
        <f t="shared" si="1"/>
        <v>EN P5829 348</v>
      </c>
      <c r="C7164" s="1" t="str">
        <f t="shared" si="2"/>
        <v>PT P5829</v>
      </c>
      <c r="E7164" s="1" t="str">
        <f>IFERROR(__xludf.DUMMYFUNCTION("SPLIT(A:A,"" "",TRUE,TRUE)"),"EN")</f>
        <v>EN</v>
      </c>
      <c r="F7164" s="1" t="str">
        <f>IFERROR(__xludf.DUMMYFUNCTION("""COMPUTED_VALUE"""),"P5829")</f>
        <v>P5829</v>
      </c>
      <c r="G7164" s="1">
        <f>IFERROR(__xludf.DUMMYFUNCTION("""COMPUTED_VALUE"""),348.0)</f>
        <v>348</v>
      </c>
    </row>
    <row r="7165">
      <c r="A7165" s="1" t="str">
        <f t="shared" si="1"/>
        <v>EN P4950 90</v>
      </c>
      <c r="C7165" s="1" t="str">
        <f t="shared" si="2"/>
        <v>PT P4950</v>
      </c>
      <c r="E7165" s="1" t="str">
        <f>IFERROR(__xludf.DUMMYFUNCTION("SPLIT(A:A,"" "",TRUE,TRUE)"),"EN")</f>
        <v>EN</v>
      </c>
      <c r="F7165" s="1" t="str">
        <f>IFERROR(__xludf.DUMMYFUNCTION("""COMPUTED_VALUE"""),"P4950")</f>
        <v>P4950</v>
      </c>
      <c r="G7165" s="1">
        <f>IFERROR(__xludf.DUMMYFUNCTION("""COMPUTED_VALUE"""),90.0)</f>
        <v>90</v>
      </c>
    </row>
    <row r="7166">
      <c r="A7166" s="1" t="str">
        <f t="shared" si="1"/>
        <v>EN P872 367</v>
      </c>
      <c r="C7166" s="1" t="str">
        <f t="shared" si="2"/>
        <v>PT P872</v>
      </c>
      <c r="E7166" s="1" t="str">
        <f>IFERROR(__xludf.DUMMYFUNCTION("SPLIT(A:A,"" "",TRUE,TRUE)"),"EN")</f>
        <v>EN</v>
      </c>
      <c r="F7166" s="1" t="str">
        <f>IFERROR(__xludf.DUMMYFUNCTION("""COMPUTED_VALUE"""),"P872")</f>
        <v>P872</v>
      </c>
      <c r="G7166" s="1">
        <f>IFERROR(__xludf.DUMMYFUNCTION("""COMPUTED_VALUE"""),367.0)</f>
        <v>367</v>
      </c>
    </row>
    <row r="7167">
      <c r="A7167" s="1" t="str">
        <f t="shared" si="1"/>
        <v>EN P2642 329</v>
      </c>
      <c r="C7167" s="1" t="str">
        <f t="shared" si="2"/>
        <v>PT P2642</v>
      </c>
      <c r="E7167" s="1" t="str">
        <f>IFERROR(__xludf.DUMMYFUNCTION("SPLIT(A:A,"" "",TRUE,TRUE)"),"EN")</f>
        <v>EN</v>
      </c>
      <c r="F7167" s="1" t="str">
        <f>IFERROR(__xludf.DUMMYFUNCTION("""COMPUTED_VALUE"""),"P2642")</f>
        <v>P2642</v>
      </c>
      <c r="G7167" s="1">
        <f>IFERROR(__xludf.DUMMYFUNCTION("""COMPUTED_VALUE"""),329.0)</f>
        <v>329</v>
      </c>
    </row>
    <row r="7168">
      <c r="A7168" s="1" t="str">
        <f t="shared" si="1"/>
        <v>EN P3995 275</v>
      </c>
      <c r="C7168" s="1" t="str">
        <f t="shared" si="2"/>
        <v>PT P3995</v>
      </c>
      <c r="E7168" s="1" t="str">
        <f>IFERROR(__xludf.DUMMYFUNCTION("SPLIT(A:A,"" "",TRUE,TRUE)"),"EN")</f>
        <v>EN</v>
      </c>
      <c r="F7168" s="1" t="str">
        <f>IFERROR(__xludf.DUMMYFUNCTION("""COMPUTED_VALUE"""),"P3995")</f>
        <v>P3995</v>
      </c>
      <c r="G7168" s="1">
        <f>IFERROR(__xludf.DUMMYFUNCTION("""COMPUTED_VALUE"""),275.0)</f>
        <v>275</v>
      </c>
    </row>
    <row r="7169">
      <c r="A7169" s="1" t="str">
        <f t="shared" si="1"/>
        <v>EN P2412 350</v>
      </c>
      <c r="C7169" s="1" t="str">
        <f t="shared" si="2"/>
        <v>PT P2412</v>
      </c>
      <c r="E7169" s="1" t="str">
        <f>IFERROR(__xludf.DUMMYFUNCTION("SPLIT(A:A,"" "",TRUE,TRUE)"),"EN")</f>
        <v>EN</v>
      </c>
      <c r="F7169" s="1" t="str">
        <f>IFERROR(__xludf.DUMMYFUNCTION("""COMPUTED_VALUE"""),"P2412")</f>
        <v>P2412</v>
      </c>
      <c r="G7169" s="1">
        <f>IFERROR(__xludf.DUMMYFUNCTION("""COMPUTED_VALUE"""),350.0)</f>
        <v>350</v>
      </c>
    </row>
    <row r="7170">
      <c r="A7170" s="1" t="str">
        <f t="shared" si="1"/>
        <v>EN P5233 219</v>
      </c>
      <c r="C7170" s="1" t="str">
        <f t="shared" si="2"/>
        <v>PT P5233</v>
      </c>
      <c r="E7170" s="1" t="str">
        <f>IFERROR(__xludf.DUMMYFUNCTION("SPLIT(A:A,"" "",TRUE,TRUE)"),"EN")</f>
        <v>EN</v>
      </c>
      <c r="F7170" s="1" t="str">
        <f>IFERROR(__xludf.DUMMYFUNCTION("""COMPUTED_VALUE"""),"P5233")</f>
        <v>P5233</v>
      </c>
      <c r="G7170" s="1">
        <f>IFERROR(__xludf.DUMMYFUNCTION("""COMPUTED_VALUE"""),219.0)</f>
        <v>219</v>
      </c>
    </row>
    <row r="7171">
      <c r="A7171" s="1" t="str">
        <f t="shared" si="1"/>
        <v>EN P4501 144</v>
      </c>
      <c r="C7171" s="1" t="str">
        <f t="shared" si="2"/>
        <v>PT P4501</v>
      </c>
      <c r="E7171" s="1" t="str">
        <f>IFERROR(__xludf.DUMMYFUNCTION("SPLIT(A:A,"" "",TRUE,TRUE)"),"EN")</f>
        <v>EN</v>
      </c>
      <c r="F7171" s="1" t="str">
        <f>IFERROR(__xludf.DUMMYFUNCTION("""COMPUTED_VALUE"""),"P4501")</f>
        <v>P4501</v>
      </c>
      <c r="G7171" s="1">
        <f>IFERROR(__xludf.DUMMYFUNCTION("""COMPUTED_VALUE"""),144.0)</f>
        <v>144</v>
      </c>
    </row>
    <row r="7172">
      <c r="A7172" s="1" t="str">
        <f t="shared" si="1"/>
        <v>EN P2556 29</v>
      </c>
      <c r="C7172" s="1" t="str">
        <f t="shared" si="2"/>
        <v>PT P2556</v>
      </c>
      <c r="E7172" s="1" t="str">
        <f>IFERROR(__xludf.DUMMYFUNCTION("SPLIT(A:A,"" "",TRUE,TRUE)"),"EN")</f>
        <v>EN</v>
      </c>
      <c r="F7172" s="1" t="str">
        <f>IFERROR(__xludf.DUMMYFUNCTION("""COMPUTED_VALUE"""),"P2556")</f>
        <v>P2556</v>
      </c>
      <c r="G7172" s="1">
        <f>IFERROR(__xludf.DUMMYFUNCTION("""COMPUTED_VALUE"""),29.0)</f>
        <v>29</v>
      </c>
    </row>
    <row r="7173">
      <c r="A7173" s="1" t="str">
        <f t="shared" si="1"/>
        <v>EN P4695 152</v>
      </c>
      <c r="C7173" s="1" t="str">
        <f t="shared" si="2"/>
        <v>PT P4695</v>
      </c>
      <c r="E7173" s="1" t="str">
        <f>IFERROR(__xludf.DUMMYFUNCTION("SPLIT(A:A,"" "",TRUE,TRUE)"),"EN")</f>
        <v>EN</v>
      </c>
      <c r="F7173" s="1" t="str">
        <f>IFERROR(__xludf.DUMMYFUNCTION("""COMPUTED_VALUE"""),"P4695")</f>
        <v>P4695</v>
      </c>
      <c r="G7173" s="1">
        <f>IFERROR(__xludf.DUMMYFUNCTION("""COMPUTED_VALUE"""),152.0)</f>
        <v>152</v>
      </c>
    </row>
    <row r="7174">
      <c r="A7174" s="1" t="str">
        <f t="shared" si="1"/>
        <v>EN P4681 250</v>
      </c>
      <c r="C7174" s="1" t="str">
        <f t="shared" si="2"/>
        <v>PT P4681</v>
      </c>
      <c r="E7174" s="1" t="str">
        <f>IFERROR(__xludf.DUMMYFUNCTION("SPLIT(A:A,"" "",TRUE,TRUE)"),"EN")</f>
        <v>EN</v>
      </c>
      <c r="F7174" s="1" t="str">
        <f>IFERROR(__xludf.DUMMYFUNCTION("""COMPUTED_VALUE"""),"P4681")</f>
        <v>P4681</v>
      </c>
      <c r="G7174" s="1">
        <f>IFERROR(__xludf.DUMMYFUNCTION("""COMPUTED_VALUE"""),250.0)</f>
        <v>250</v>
      </c>
    </row>
    <row r="7175">
      <c r="A7175" s="1" t="str">
        <f t="shared" si="1"/>
        <v>EN P4613 178</v>
      </c>
      <c r="C7175" s="1" t="str">
        <f t="shared" si="2"/>
        <v>PT P4613</v>
      </c>
      <c r="E7175" s="1" t="str">
        <f>IFERROR(__xludf.DUMMYFUNCTION("SPLIT(A:A,"" "",TRUE,TRUE)"),"EN")</f>
        <v>EN</v>
      </c>
      <c r="F7175" s="1" t="str">
        <f>IFERROR(__xludf.DUMMYFUNCTION("""COMPUTED_VALUE"""),"P4613")</f>
        <v>P4613</v>
      </c>
      <c r="G7175" s="1">
        <f>IFERROR(__xludf.DUMMYFUNCTION("""COMPUTED_VALUE"""),178.0)</f>
        <v>178</v>
      </c>
    </row>
    <row r="7176">
      <c r="A7176" s="1" t="str">
        <f t="shared" si="1"/>
        <v>EN P2496 112</v>
      </c>
      <c r="C7176" s="1" t="str">
        <f t="shared" si="2"/>
        <v>PT P2496</v>
      </c>
      <c r="E7176" s="1" t="str">
        <f>IFERROR(__xludf.DUMMYFUNCTION("SPLIT(A:A,"" "",TRUE,TRUE)"),"EN")</f>
        <v>EN</v>
      </c>
      <c r="F7176" s="1" t="str">
        <f>IFERROR(__xludf.DUMMYFUNCTION("""COMPUTED_VALUE"""),"P2496")</f>
        <v>P2496</v>
      </c>
      <c r="G7176" s="1">
        <f>IFERROR(__xludf.DUMMYFUNCTION("""COMPUTED_VALUE"""),112.0)</f>
        <v>112</v>
      </c>
    </row>
    <row r="7177">
      <c r="A7177" s="1" t="str">
        <f t="shared" si="1"/>
        <v>EN P1456 283</v>
      </c>
      <c r="C7177" s="1" t="str">
        <f t="shared" si="2"/>
        <v>PT P1456</v>
      </c>
      <c r="E7177" s="1" t="str">
        <f>IFERROR(__xludf.DUMMYFUNCTION("SPLIT(A:A,"" "",TRUE,TRUE)"),"EN")</f>
        <v>EN</v>
      </c>
      <c r="F7177" s="1" t="str">
        <f>IFERROR(__xludf.DUMMYFUNCTION("""COMPUTED_VALUE"""),"P1456")</f>
        <v>P1456</v>
      </c>
      <c r="G7177" s="1">
        <f>IFERROR(__xludf.DUMMYFUNCTION("""COMPUTED_VALUE"""),283.0)</f>
        <v>283</v>
      </c>
    </row>
    <row r="7178">
      <c r="A7178" s="1" t="str">
        <f t="shared" si="1"/>
        <v>EN P4654 247</v>
      </c>
      <c r="C7178" s="1" t="str">
        <f t="shared" si="2"/>
        <v>PT P4654</v>
      </c>
      <c r="E7178" s="1" t="str">
        <f>IFERROR(__xludf.DUMMYFUNCTION("SPLIT(A:A,"" "",TRUE,TRUE)"),"EN")</f>
        <v>EN</v>
      </c>
      <c r="F7178" s="1" t="str">
        <f>IFERROR(__xludf.DUMMYFUNCTION("""COMPUTED_VALUE"""),"P4654")</f>
        <v>P4654</v>
      </c>
      <c r="G7178" s="1">
        <f>IFERROR(__xludf.DUMMYFUNCTION("""COMPUTED_VALUE"""),247.0)</f>
        <v>247</v>
      </c>
    </row>
    <row r="7179">
      <c r="A7179" s="1" t="str">
        <f t="shared" si="1"/>
        <v>EN P1753 26</v>
      </c>
      <c r="C7179" s="1" t="str">
        <f t="shared" si="2"/>
        <v>PT P1753</v>
      </c>
      <c r="E7179" s="1" t="str">
        <f>IFERROR(__xludf.DUMMYFUNCTION("SPLIT(A:A,"" "",TRUE,TRUE)"),"EN")</f>
        <v>EN</v>
      </c>
      <c r="F7179" s="1" t="str">
        <f>IFERROR(__xludf.DUMMYFUNCTION("""COMPUTED_VALUE"""),"P1753")</f>
        <v>P1753</v>
      </c>
      <c r="G7179" s="1">
        <f>IFERROR(__xludf.DUMMYFUNCTION("""COMPUTED_VALUE"""),26.0)</f>
        <v>26</v>
      </c>
    </row>
    <row r="7180">
      <c r="A7180" s="1" t="str">
        <f t="shared" si="1"/>
        <v>EN P3758 299</v>
      </c>
      <c r="C7180" s="1" t="str">
        <f t="shared" si="2"/>
        <v>PT P3758</v>
      </c>
      <c r="E7180" s="1" t="str">
        <f>IFERROR(__xludf.DUMMYFUNCTION("SPLIT(A:A,"" "",TRUE,TRUE)"),"EN")</f>
        <v>EN</v>
      </c>
      <c r="F7180" s="1" t="str">
        <f>IFERROR(__xludf.DUMMYFUNCTION("""COMPUTED_VALUE"""),"P3758")</f>
        <v>P3758</v>
      </c>
      <c r="G7180" s="1">
        <f>IFERROR(__xludf.DUMMYFUNCTION("""COMPUTED_VALUE"""),299.0)</f>
        <v>299</v>
      </c>
    </row>
    <row r="7181">
      <c r="A7181" s="1" t="str">
        <f t="shared" si="1"/>
        <v>EN P5112 398</v>
      </c>
      <c r="C7181" s="1" t="str">
        <f t="shared" si="2"/>
        <v>PT P5112</v>
      </c>
      <c r="E7181" s="1" t="str">
        <f>IFERROR(__xludf.DUMMYFUNCTION("SPLIT(A:A,"" "",TRUE,TRUE)"),"EN")</f>
        <v>EN</v>
      </c>
      <c r="F7181" s="1" t="str">
        <f>IFERROR(__xludf.DUMMYFUNCTION("""COMPUTED_VALUE"""),"P5112")</f>
        <v>P5112</v>
      </c>
      <c r="G7181" s="1">
        <f>IFERROR(__xludf.DUMMYFUNCTION("""COMPUTED_VALUE"""),398.0)</f>
        <v>398</v>
      </c>
    </row>
    <row r="7182">
      <c r="A7182" s="1" t="str">
        <f t="shared" si="1"/>
        <v>EN P1161 64</v>
      </c>
      <c r="C7182" s="1" t="str">
        <f t="shared" si="2"/>
        <v>PT P1161</v>
      </c>
      <c r="E7182" s="1" t="str">
        <f>IFERROR(__xludf.DUMMYFUNCTION("SPLIT(A:A,"" "",TRUE,TRUE)"),"EN")</f>
        <v>EN</v>
      </c>
      <c r="F7182" s="1" t="str">
        <f>IFERROR(__xludf.DUMMYFUNCTION("""COMPUTED_VALUE"""),"P1161")</f>
        <v>P1161</v>
      </c>
      <c r="G7182" s="1">
        <f>IFERROR(__xludf.DUMMYFUNCTION("""COMPUTED_VALUE"""),64.0)</f>
        <v>64</v>
      </c>
    </row>
    <row r="7183">
      <c r="A7183" s="1" t="str">
        <f t="shared" si="1"/>
        <v>EN P5156 370</v>
      </c>
      <c r="C7183" s="1" t="str">
        <f t="shared" si="2"/>
        <v>PT P5156</v>
      </c>
      <c r="E7183" s="1" t="str">
        <f>IFERROR(__xludf.DUMMYFUNCTION("SPLIT(A:A,"" "",TRUE,TRUE)"),"EN")</f>
        <v>EN</v>
      </c>
      <c r="F7183" s="1" t="str">
        <f>IFERROR(__xludf.DUMMYFUNCTION("""COMPUTED_VALUE"""),"P5156")</f>
        <v>P5156</v>
      </c>
      <c r="G7183" s="1">
        <f>IFERROR(__xludf.DUMMYFUNCTION("""COMPUTED_VALUE"""),370.0)</f>
        <v>370</v>
      </c>
    </row>
    <row r="7184">
      <c r="A7184" s="1" t="str">
        <f t="shared" si="1"/>
        <v>EN P4639 367</v>
      </c>
      <c r="C7184" s="1" t="str">
        <f t="shared" si="2"/>
        <v>PT P4639</v>
      </c>
      <c r="E7184" s="1" t="str">
        <f>IFERROR(__xludf.DUMMYFUNCTION("SPLIT(A:A,"" "",TRUE,TRUE)"),"EN")</f>
        <v>EN</v>
      </c>
      <c r="F7184" s="1" t="str">
        <f>IFERROR(__xludf.DUMMYFUNCTION("""COMPUTED_VALUE"""),"P4639")</f>
        <v>P4639</v>
      </c>
      <c r="G7184" s="1">
        <f>IFERROR(__xludf.DUMMYFUNCTION("""COMPUTED_VALUE"""),367.0)</f>
        <v>367</v>
      </c>
    </row>
    <row r="7185">
      <c r="A7185" s="1" t="str">
        <f t="shared" si="1"/>
        <v>EN P1646 371</v>
      </c>
      <c r="C7185" s="1" t="str">
        <f t="shared" si="2"/>
        <v>PT P1646</v>
      </c>
      <c r="E7185" s="1" t="str">
        <f>IFERROR(__xludf.DUMMYFUNCTION("SPLIT(A:A,"" "",TRUE,TRUE)"),"EN")</f>
        <v>EN</v>
      </c>
      <c r="F7185" s="1" t="str">
        <f>IFERROR(__xludf.DUMMYFUNCTION("""COMPUTED_VALUE"""),"P1646")</f>
        <v>P1646</v>
      </c>
      <c r="G7185" s="1">
        <f>IFERROR(__xludf.DUMMYFUNCTION("""COMPUTED_VALUE"""),371.0)</f>
        <v>371</v>
      </c>
    </row>
    <row r="7186">
      <c r="A7186" s="1" t="str">
        <f t="shared" si="1"/>
        <v>EN P4122 400</v>
      </c>
      <c r="C7186" s="1" t="str">
        <f t="shared" si="2"/>
        <v>PT P4122</v>
      </c>
      <c r="E7186" s="1" t="str">
        <f>IFERROR(__xludf.DUMMYFUNCTION("SPLIT(A:A,"" "",TRUE,TRUE)"),"EN")</f>
        <v>EN</v>
      </c>
      <c r="F7186" s="1" t="str">
        <f>IFERROR(__xludf.DUMMYFUNCTION("""COMPUTED_VALUE"""),"P4122")</f>
        <v>P4122</v>
      </c>
      <c r="G7186" s="1">
        <f>IFERROR(__xludf.DUMMYFUNCTION("""COMPUTED_VALUE"""),400.0)</f>
        <v>400</v>
      </c>
    </row>
    <row r="7187">
      <c r="A7187" s="1" t="str">
        <f t="shared" si="1"/>
        <v>EN P2381 196</v>
      </c>
      <c r="C7187" s="1" t="str">
        <f t="shared" si="2"/>
        <v>PT P2381</v>
      </c>
      <c r="E7187" s="1" t="str">
        <f>IFERROR(__xludf.DUMMYFUNCTION("SPLIT(A:A,"" "",TRUE,TRUE)"),"EN")</f>
        <v>EN</v>
      </c>
      <c r="F7187" s="1" t="str">
        <f>IFERROR(__xludf.DUMMYFUNCTION("""COMPUTED_VALUE"""),"P2381")</f>
        <v>P2381</v>
      </c>
      <c r="G7187" s="1">
        <f>IFERROR(__xludf.DUMMYFUNCTION("""COMPUTED_VALUE"""),196.0)</f>
        <v>196</v>
      </c>
    </row>
    <row r="7188">
      <c r="A7188" s="1" t="str">
        <f t="shared" si="1"/>
        <v>EN P2355 222</v>
      </c>
      <c r="C7188" s="1" t="str">
        <f t="shared" si="2"/>
        <v>PT P2355</v>
      </c>
      <c r="E7188" s="1" t="str">
        <f>IFERROR(__xludf.DUMMYFUNCTION("SPLIT(A:A,"" "",TRUE,TRUE)"),"EN")</f>
        <v>EN</v>
      </c>
      <c r="F7188" s="1" t="str">
        <f>IFERROR(__xludf.DUMMYFUNCTION("""COMPUTED_VALUE"""),"P2355")</f>
        <v>P2355</v>
      </c>
      <c r="G7188" s="1">
        <f>IFERROR(__xludf.DUMMYFUNCTION("""COMPUTED_VALUE"""),222.0)</f>
        <v>222</v>
      </c>
    </row>
    <row r="7189">
      <c r="A7189" s="1" t="str">
        <f t="shared" si="1"/>
        <v>EN P3634 87</v>
      </c>
      <c r="C7189" s="1" t="str">
        <f t="shared" si="2"/>
        <v>PT P3634</v>
      </c>
      <c r="E7189" s="1" t="str">
        <f>IFERROR(__xludf.DUMMYFUNCTION("SPLIT(A:A,"" "",TRUE,TRUE)"),"EN")</f>
        <v>EN</v>
      </c>
      <c r="F7189" s="1" t="str">
        <f>IFERROR(__xludf.DUMMYFUNCTION("""COMPUTED_VALUE"""),"P3634")</f>
        <v>P3634</v>
      </c>
      <c r="G7189" s="1">
        <f>IFERROR(__xludf.DUMMYFUNCTION("""COMPUTED_VALUE"""),87.0)</f>
        <v>87</v>
      </c>
    </row>
    <row r="7190">
      <c r="A7190" s="1" t="str">
        <f t="shared" si="1"/>
        <v>EN P1605 87</v>
      </c>
      <c r="C7190" s="1" t="str">
        <f t="shared" si="2"/>
        <v>PT P1605</v>
      </c>
      <c r="E7190" s="1" t="str">
        <f>IFERROR(__xludf.DUMMYFUNCTION("SPLIT(A:A,"" "",TRUE,TRUE)"),"EN")</f>
        <v>EN</v>
      </c>
      <c r="F7190" s="1" t="str">
        <f>IFERROR(__xludf.DUMMYFUNCTION("""COMPUTED_VALUE"""),"P1605")</f>
        <v>P1605</v>
      </c>
      <c r="G7190" s="1">
        <f>IFERROR(__xludf.DUMMYFUNCTION("""COMPUTED_VALUE"""),87.0)</f>
        <v>87</v>
      </c>
    </row>
    <row r="7191">
      <c r="A7191" s="1" t="str">
        <f t="shared" si="1"/>
        <v>EN P3824 152</v>
      </c>
      <c r="C7191" s="1" t="str">
        <f t="shared" si="2"/>
        <v>PT P3824</v>
      </c>
      <c r="E7191" s="1" t="str">
        <f>IFERROR(__xludf.DUMMYFUNCTION("SPLIT(A:A,"" "",TRUE,TRUE)"),"EN")</f>
        <v>EN</v>
      </c>
      <c r="F7191" s="1" t="str">
        <f>IFERROR(__xludf.DUMMYFUNCTION("""COMPUTED_VALUE"""),"P3824")</f>
        <v>P3824</v>
      </c>
      <c r="G7191" s="1">
        <f>IFERROR(__xludf.DUMMYFUNCTION("""COMPUTED_VALUE"""),152.0)</f>
        <v>152</v>
      </c>
    </row>
    <row r="7192">
      <c r="A7192" s="1" t="str">
        <f t="shared" si="1"/>
        <v>EN P602 259</v>
      </c>
      <c r="C7192" s="1" t="str">
        <f t="shared" si="2"/>
        <v>PT P602</v>
      </c>
      <c r="E7192" s="1" t="str">
        <f>IFERROR(__xludf.DUMMYFUNCTION("SPLIT(A:A,"" "",TRUE,TRUE)"),"EN")</f>
        <v>EN</v>
      </c>
      <c r="F7192" s="1" t="str">
        <f>IFERROR(__xludf.DUMMYFUNCTION("""COMPUTED_VALUE"""),"P602")</f>
        <v>P602</v>
      </c>
      <c r="G7192" s="1">
        <f>IFERROR(__xludf.DUMMYFUNCTION("""COMPUTED_VALUE"""),259.0)</f>
        <v>259</v>
      </c>
    </row>
    <row r="7193">
      <c r="A7193" s="1" t="str">
        <f t="shared" si="1"/>
        <v>EN P4734 98</v>
      </c>
      <c r="C7193" s="1" t="str">
        <f t="shared" si="2"/>
        <v>PT P4734</v>
      </c>
      <c r="E7193" s="1" t="str">
        <f>IFERROR(__xludf.DUMMYFUNCTION("SPLIT(A:A,"" "",TRUE,TRUE)"),"EN")</f>
        <v>EN</v>
      </c>
      <c r="F7193" s="1" t="str">
        <f>IFERROR(__xludf.DUMMYFUNCTION("""COMPUTED_VALUE"""),"P4734")</f>
        <v>P4734</v>
      </c>
      <c r="G7193" s="1">
        <f>IFERROR(__xludf.DUMMYFUNCTION("""COMPUTED_VALUE"""),98.0)</f>
        <v>98</v>
      </c>
    </row>
    <row r="7194">
      <c r="A7194" s="1" t="str">
        <f t="shared" si="1"/>
        <v>EN P3552 355</v>
      </c>
      <c r="C7194" s="1" t="str">
        <f t="shared" si="2"/>
        <v>PT P3552</v>
      </c>
      <c r="E7194" s="1" t="str">
        <f>IFERROR(__xludf.DUMMYFUNCTION("SPLIT(A:A,"" "",TRUE,TRUE)"),"EN")</f>
        <v>EN</v>
      </c>
      <c r="F7194" s="1" t="str">
        <f>IFERROR(__xludf.DUMMYFUNCTION("""COMPUTED_VALUE"""),"P3552")</f>
        <v>P3552</v>
      </c>
      <c r="G7194" s="1">
        <f>IFERROR(__xludf.DUMMYFUNCTION("""COMPUTED_VALUE"""),355.0)</f>
        <v>355</v>
      </c>
    </row>
    <row r="7195">
      <c r="A7195" s="1" t="str">
        <f t="shared" si="1"/>
        <v>EN P5840 158</v>
      </c>
      <c r="C7195" s="1" t="str">
        <f t="shared" si="2"/>
        <v>PT P5840</v>
      </c>
      <c r="E7195" s="1" t="str">
        <f>IFERROR(__xludf.DUMMYFUNCTION("SPLIT(A:A,"" "",TRUE,TRUE)"),"EN")</f>
        <v>EN</v>
      </c>
      <c r="F7195" s="1" t="str">
        <f>IFERROR(__xludf.DUMMYFUNCTION("""COMPUTED_VALUE"""),"P5840")</f>
        <v>P5840</v>
      </c>
      <c r="G7195" s="1">
        <f>IFERROR(__xludf.DUMMYFUNCTION("""COMPUTED_VALUE"""),158.0)</f>
        <v>158</v>
      </c>
    </row>
    <row r="7196">
      <c r="A7196" s="1" t="str">
        <f t="shared" si="1"/>
        <v>EN P1460 84</v>
      </c>
      <c r="C7196" s="1" t="str">
        <f t="shared" si="2"/>
        <v>PT P1460</v>
      </c>
      <c r="E7196" s="1" t="str">
        <f>IFERROR(__xludf.DUMMYFUNCTION("SPLIT(A:A,"" "",TRUE,TRUE)"),"EN")</f>
        <v>EN</v>
      </c>
      <c r="F7196" s="1" t="str">
        <f>IFERROR(__xludf.DUMMYFUNCTION("""COMPUTED_VALUE"""),"P1460")</f>
        <v>P1460</v>
      </c>
      <c r="G7196" s="1">
        <f>IFERROR(__xludf.DUMMYFUNCTION("""COMPUTED_VALUE"""),84.0)</f>
        <v>84</v>
      </c>
    </row>
    <row r="7197">
      <c r="A7197" s="1" t="str">
        <f t="shared" si="1"/>
        <v>EN P2317 118</v>
      </c>
      <c r="C7197" s="1" t="str">
        <f t="shared" si="2"/>
        <v>PT P2317</v>
      </c>
      <c r="E7197" s="1" t="str">
        <f>IFERROR(__xludf.DUMMYFUNCTION("SPLIT(A:A,"" "",TRUE,TRUE)"),"EN")</f>
        <v>EN</v>
      </c>
      <c r="F7197" s="1" t="str">
        <f>IFERROR(__xludf.DUMMYFUNCTION("""COMPUTED_VALUE"""),"P2317")</f>
        <v>P2317</v>
      </c>
      <c r="G7197" s="1">
        <f>IFERROR(__xludf.DUMMYFUNCTION("""COMPUTED_VALUE"""),118.0)</f>
        <v>118</v>
      </c>
    </row>
    <row r="7198">
      <c r="A7198" s="1" t="str">
        <f t="shared" si="1"/>
        <v>EN P5068 260</v>
      </c>
      <c r="C7198" s="1" t="str">
        <f t="shared" si="2"/>
        <v>PT P5068</v>
      </c>
      <c r="E7198" s="1" t="str">
        <f>IFERROR(__xludf.DUMMYFUNCTION("SPLIT(A:A,"" "",TRUE,TRUE)"),"EN")</f>
        <v>EN</v>
      </c>
      <c r="F7198" s="1" t="str">
        <f>IFERROR(__xludf.DUMMYFUNCTION("""COMPUTED_VALUE"""),"P5068")</f>
        <v>P5068</v>
      </c>
      <c r="G7198" s="1">
        <f>IFERROR(__xludf.DUMMYFUNCTION("""COMPUTED_VALUE"""),260.0)</f>
        <v>260</v>
      </c>
    </row>
    <row r="7199">
      <c r="A7199" s="1" t="str">
        <f t="shared" si="1"/>
        <v>EN P3946 243</v>
      </c>
      <c r="C7199" s="1" t="str">
        <f t="shared" si="2"/>
        <v>PT P3946</v>
      </c>
      <c r="E7199" s="1" t="str">
        <f>IFERROR(__xludf.DUMMYFUNCTION("SPLIT(A:A,"" "",TRUE,TRUE)"),"EN")</f>
        <v>EN</v>
      </c>
      <c r="F7199" s="1" t="str">
        <f>IFERROR(__xludf.DUMMYFUNCTION("""COMPUTED_VALUE"""),"P3946")</f>
        <v>P3946</v>
      </c>
      <c r="G7199" s="1">
        <f>IFERROR(__xludf.DUMMYFUNCTION("""COMPUTED_VALUE"""),243.0)</f>
        <v>243</v>
      </c>
    </row>
    <row r="7200">
      <c r="A7200" s="1" t="str">
        <f t="shared" si="1"/>
        <v>EN P2466 213</v>
      </c>
      <c r="C7200" s="1" t="str">
        <f t="shared" si="2"/>
        <v>PT P2466</v>
      </c>
      <c r="E7200" s="1" t="str">
        <f>IFERROR(__xludf.DUMMYFUNCTION("SPLIT(A:A,"" "",TRUE,TRUE)"),"EN")</f>
        <v>EN</v>
      </c>
      <c r="F7200" s="1" t="str">
        <f>IFERROR(__xludf.DUMMYFUNCTION("""COMPUTED_VALUE"""),"P2466")</f>
        <v>P2466</v>
      </c>
      <c r="G7200" s="1">
        <f>IFERROR(__xludf.DUMMYFUNCTION("""COMPUTED_VALUE"""),213.0)</f>
        <v>213</v>
      </c>
    </row>
    <row r="7201">
      <c r="A7201" s="1" t="str">
        <f t="shared" si="1"/>
        <v>EN P4474 399</v>
      </c>
      <c r="C7201" s="1" t="str">
        <f t="shared" si="2"/>
        <v>PT P4474</v>
      </c>
      <c r="E7201" s="1" t="str">
        <f>IFERROR(__xludf.DUMMYFUNCTION("SPLIT(A:A,"" "",TRUE,TRUE)"),"EN")</f>
        <v>EN</v>
      </c>
      <c r="F7201" s="1" t="str">
        <f>IFERROR(__xludf.DUMMYFUNCTION("""COMPUTED_VALUE"""),"P4474")</f>
        <v>P4474</v>
      </c>
      <c r="G7201" s="1">
        <f>IFERROR(__xludf.DUMMYFUNCTION("""COMPUTED_VALUE"""),399.0)</f>
        <v>399</v>
      </c>
    </row>
    <row r="7202">
      <c r="A7202" s="1" t="str">
        <f t="shared" si="1"/>
        <v>EN P4869 347</v>
      </c>
      <c r="C7202" s="1" t="str">
        <f t="shared" si="2"/>
        <v>PT P4869</v>
      </c>
      <c r="E7202" s="1" t="str">
        <f>IFERROR(__xludf.DUMMYFUNCTION("SPLIT(A:A,"" "",TRUE,TRUE)"),"EN")</f>
        <v>EN</v>
      </c>
      <c r="F7202" s="1" t="str">
        <f>IFERROR(__xludf.DUMMYFUNCTION("""COMPUTED_VALUE"""),"P4869")</f>
        <v>P4869</v>
      </c>
      <c r="G7202" s="1">
        <f>IFERROR(__xludf.DUMMYFUNCTION("""COMPUTED_VALUE"""),347.0)</f>
        <v>347</v>
      </c>
    </row>
    <row r="7203">
      <c r="A7203" s="1" t="str">
        <f t="shared" si="1"/>
        <v>EN P3057 146</v>
      </c>
      <c r="C7203" s="1" t="str">
        <f t="shared" si="2"/>
        <v>PT P3057</v>
      </c>
      <c r="E7203" s="1" t="str">
        <f>IFERROR(__xludf.DUMMYFUNCTION("SPLIT(A:A,"" "",TRUE,TRUE)"),"EN")</f>
        <v>EN</v>
      </c>
      <c r="F7203" s="1" t="str">
        <f>IFERROR(__xludf.DUMMYFUNCTION("""COMPUTED_VALUE"""),"P3057")</f>
        <v>P3057</v>
      </c>
      <c r="G7203" s="1">
        <f>IFERROR(__xludf.DUMMYFUNCTION("""COMPUTED_VALUE"""),146.0)</f>
        <v>146</v>
      </c>
    </row>
    <row r="7204">
      <c r="A7204" s="1" t="str">
        <f t="shared" si="1"/>
        <v>EN P3206 292</v>
      </c>
      <c r="C7204" s="1" t="str">
        <f t="shared" si="2"/>
        <v>PT P3206</v>
      </c>
      <c r="E7204" s="1" t="str">
        <f>IFERROR(__xludf.DUMMYFUNCTION("SPLIT(A:A,"" "",TRUE,TRUE)"),"EN")</f>
        <v>EN</v>
      </c>
      <c r="F7204" s="1" t="str">
        <f>IFERROR(__xludf.DUMMYFUNCTION("""COMPUTED_VALUE"""),"P3206")</f>
        <v>P3206</v>
      </c>
      <c r="G7204" s="1">
        <f>IFERROR(__xludf.DUMMYFUNCTION("""COMPUTED_VALUE"""),292.0)</f>
        <v>292</v>
      </c>
    </row>
    <row r="7205">
      <c r="A7205" s="1" t="str">
        <f t="shared" si="1"/>
        <v>EN P5096 339</v>
      </c>
      <c r="C7205" s="1" t="str">
        <f t="shared" si="2"/>
        <v>PT P5096</v>
      </c>
      <c r="E7205" s="1" t="str">
        <f>IFERROR(__xludf.DUMMYFUNCTION("SPLIT(A:A,"" "",TRUE,TRUE)"),"EN")</f>
        <v>EN</v>
      </c>
      <c r="F7205" s="1" t="str">
        <f>IFERROR(__xludf.DUMMYFUNCTION("""COMPUTED_VALUE"""),"P5096")</f>
        <v>P5096</v>
      </c>
      <c r="G7205" s="1">
        <f>IFERROR(__xludf.DUMMYFUNCTION("""COMPUTED_VALUE"""),339.0)</f>
        <v>339</v>
      </c>
    </row>
    <row r="7206">
      <c r="A7206" s="1" t="str">
        <f t="shared" si="1"/>
        <v>EN P5964 122</v>
      </c>
      <c r="C7206" s="1" t="str">
        <f t="shared" si="2"/>
        <v>PT P5964</v>
      </c>
      <c r="E7206" s="1" t="str">
        <f>IFERROR(__xludf.DUMMYFUNCTION("SPLIT(A:A,"" "",TRUE,TRUE)"),"EN")</f>
        <v>EN</v>
      </c>
      <c r="F7206" s="1" t="str">
        <f>IFERROR(__xludf.DUMMYFUNCTION("""COMPUTED_VALUE"""),"P5964")</f>
        <v>P5964</v>
      </c>
      <c r="G7206" s="1">
        <f>IFERROR(__xludf.DUMMYFUNCTION("""COMPUTED_VALUE"""),122.0)</f>
        <v>122</v>
      </c>
    </row>
    <row r="7207">
      <c r="A7207" s="1" t="str">
        <f t="shared" si="1"/>
        <v>EN P3220 45</v>
      </c>
      <c r="C7207" s="1" t="str">
        <f t="shared" si="2"/>
        <v>PT P3220</v>
      </c>
      <c r="E7207" s="1" t="str">
        <f>IFERROR(__xludf.DUMMYFUNCTION("SPLIT(A:A,"" "",TRUE,TRUE)"),"EN")</f>
        <v>EN</v>
      </c>
      <c r="F7207" s="1" t="str">
        <f>IFERROR(__xludf.DUMMYFUNCTION("""COMPUTED_VALUE"""),"P3220")</f>
        <v>P3220</v>
      </c>
      <c r="G7207" s="1">
        <f>IFERROR(__xludf.DUMMYFUNCTION("""COMPUTED_VALUE"""),45.0)</f>
        <v>45</v>
      </c>
    </row>
    <row r="7208">
      <c r="A7208" s="1" t="str">
        <f t="shared" si="1"/>
        <v>EN P3243 244</v>
      </c>
      <c r="C7208" s="1" t="str">
        <f t="shared" si="2"/>
        <v>PT P3243</v>
      </c>
      <c r="E7208" s="1" t="str">
        <f>IFERROR(__xludf.DUMMYFUNCTION("SPLIT(A:A,"" "",TRUE,TRUE)"),"EN")</f>
        <v>EN</v>
      </c>
      <c r="F7208" s="1" t="str">
        <f>IFERROR(__xludf.DUMMYFUNCTION("""COMPUTED_VALUE"""),"P3243")</f>
        <v>P3243</v>
      </c>
      <c r="G7208" s="1">
        <f>IFERROR(__xludf.DUMMYFUNCTION("""COMPUTED_VALUE"""),244.0)</f>
        <v>244</v>
      </c>
    </row>
    <row r="7209">
      <c r="A7209" s="1" t="str">
        <f t="shared" si="1"/>
        <v>EN P2252 375</v>
      </c>
      <c r="C7209" s="1" t="str">
        <f t="shared" si="2"/>
        <v>PT P2252</v>
      </c>
      <c r="E7209" s="1" t="str">
        <f>IFERROR(__xludf.DUMMYFUNCTION("SPLIT(A:A,"" "",TRUE,TRUE)"),"EN")</f>
        <v>EN</v>
      </c>
      <c r="F7209" s="1" t="str">
        <f>IFERROR(__xludf.DUMMYFUNCTION("""COMPUTED_VALUE"""),"P2252")</f>
        <v>P2252</v>
      </c>
      <c r="G7209" s="1">
        <f>IFERROR(__xludf.DUMMYFUNCTION("""COMPUTED_VALUE"""),375.0)</f>
        <v>375</v>
      </c>
    </row>
    <row r="7210">
      <c r="A7210" s="1" t="str">
        <f t="shared" si="1"/>
        <v>EN P5173 214</v>
      </c>
      <c r="C7210" s="1" t="str">
        <f t="shared" si="2"/>
        <v>PT P5173</v>
      </c>
      <c r="E7210" s="1" t="str">
        <f>IFERROR(__xludf.DUMMYFUNCTION("SPLIT(A:A,"" "",TRUE,TRUE)"),"EN")</f>
        <v>EN</v>
      </c>
      <c r="F7210" s="1" t="str">
        <f>IFERROR(__xludf.DUMMYFUNCTION("""COMPUTED_VALUE"""),"P5173")</f>
        <v>P5173</v>
      </c>
      <c r="G7210" s="1">
        <f>IFERROR(__xludf.DUMMYFUNCTION("""COMPUTED_VALUE"""),214.0)</f>
        <v>214</v>
      </c>
    </row>
    <row r="7211">
      <c r="A7211" s="1" t="str">
        <f t="shared" si="1"/>
        <v>EN P800 150</v>
      </c>
      <c r="C7211" s="1" t="str">
        <f t="shared" si="2"/>
        <v>PT P800</v>
      </c>
      <c r="E7211" s="1" t="str">
        <f>IFERROR(__xludf.DUMMYFUNCTION("SPLIT(A:A,"" "",TRUE,TRUE)"),"EN")</f>
        <v>EN</v>
      </c>
      <c r="F7211" s="1" t="str">
        <f>IFERROR(__xludf.DUMMYFUNCTION("""COMPUTED_VALUE"""),"P800")</f>
        <v>P800</v>
      </c>
      <c r="G7211" s="1">
        <f>IFERROR(__xludf.DUMMYFUNCTION("""COMPUTED_VALUE"""),150.0)</f>
        <v>150</v>
      </c>
    </row>
    <row r="7212">
      <c r="A7212" s="1" t="str">
        <f t="shared" si="1"/>
        <v>EN P4733 90</v>
      </c>
      <c r="C7212" s="1" t="str">
        <f t="shared" si="2"/>
        <v>PT P4733</v>
      </c>
      <c r="E7212" s="1" t="str">
        <f>IFERROR(__xludf.DUMMYFUNCTION("SPLIT(A:A,"" "",TRUE,TRUE)"),"EN")</f>
        <v>EN</v>
      </c>
      <c r="F7212" s="1" t="str">
        <f>IFERROR(__xludf.DUMMYFUNCTION("""COMPUTED_VALUE"""),"P4733")</f>
        <v>P4733</v>
      </c>
      <c r="G7212" s="1">
        <f>IFERROR(__xludf.DUMMYFUNCTION("""COMPUTED_VALUE"""),90.0)</f>
        <v>90</v>
      </c>
    </row>
    <row r="7213">
      <c r="A7213" s="1" t="str">
        <f t="shared" si="1"/>
        <v>EN P4556 112</v>
      </c>
      <c r="C7213" s="1" t="str">
        <f t="shared" si="2"/>
        <v>PT P4556</v>
      </c>
      <c r="E7213" s="1" t="str">
        <f>IFERROR(__xludf.DUMMYFUNCTION("SPLIT(A:A,"" "",TRUE,TRUE)"),"EN")</f>
        <v>EN</v>
      </c>
      <c r="F7213" s="1" t="str">
        <f>IFERROR(__xludf.DUMMYFUNCTION("""COMPUTED_VALUE"""),"P4556")</f>
        <v>P4556</v>
      </c>
      <c r="G7213" s="1">
        <f>IFERROR(__xludf.DUMMYFUNCTION("""COMPUTED_VALUE"""),112.0)</f>
        <v>112</v>
      </c>
    </row>
    <row r="7214">
      <c r="A7214" s="1" t="str">
        <f t="shared" si="1"/>
        <v>EN P3549 207</v>
      </c>
      <c r="C7214" s="1" t="str">
        <f t="shared" si="2"/>
        <v>PT P3549</v>
      </c>
      <c r="E7214" s="1" t="str">
        <f>IFERROR(__xludf.DUMMYFUNCTION("SPLIT(A:A,"" "",TRUE,TRUE)"),"EN")</f>
        <v>EN</v>
      </c>
      <c r="F7214" s="1" t="str">
        <f>IFERROR(__xludf.DUMMYFUNCTION("""COMPUTED_VALUE"""),"P3549")</f>
        <v>P3549</v>
      </c>
      <c r="G7214" s="1">
        <f>IFERROR(__xludf.DUMMYFUNCTION("""COMPUTED_VALUE"""),207.0)</f>
        <v>207</v>
      </c>
    </row>
    <row r="7215">
      <c r="A7215" s="1" t="str">
        <f t="shared" si="1"/>
        <v>EN P4592 137</v>
      </c>
      <c r="C7215" s="1" t="str">
        <f t="shared" si="2"/>
        <v>PT P4592</v>
      </c>
      <c r="E7215" s="1" t="str">
        <f>IFERROR(__xludf.DUMMYFUNCTION("SPLIT(A:A,"" "",TRUE,TRUE)"),"EN")</f>
        <v>EN</v>
      </c>
      <c r="F7215" s="1" t="str">
        <f>IFERROR(__xludf.DUMMYFUNCTION("""COMPUTED_VALUE"""),"P4592")</f>
        <v>P4592</v>
      </c>
      <c r="G7215" s="1">
        <f>IFERROR(__xludf.DUMMYFUNCTION("""COMPUTED_VALUE"""),137.0)</f>
        <v>137</v>
      </c>
    </row>
    <row r="7216">
      <c r="A7216" s="1" t="str">
        <f t="shared" si="1"/>
        <v>EN P4558 254</v>
      </c>
      <c r="C7216" s="1" t="str">
        <f t="shared" si="2"/>
        <v>PT P4558</v>
      </c>
      <c r="E7216" s="1" t="str">
        <f>IFERROR(__xludf.DUMMYFUNCTION("SPLIT(A:A,"" "",TRUE,TRUE)"),"EN")</f>
        <v>EN</v>
      </c>
      <c r="F7216" s="1" t="str">
        <f>IFERROR(__xludf.DUMMYFUNCTION("""COMPUTED_VALUE"""),"P4558")</f>
        <v>P4558</v>
      </c>
      <c r="G7216" s="1">
        <f>IFERROR(__xludf.DUMMYFUNCTION("""COMPUTED_VALUE"""),254.0)</f>
        <v>254</v>
      </c>
    </row>
    <row r="7217">
      <c r="A7217" s="1" t="str">
        <f t="shared" si="1"/>
        <v>EN P1753 142</v>
      </c>
      <c r="C7217" s="1" t="str">
        <f t="shared" si="2"/>
        <v>PT P1753</v>
      </c>
      <c r="E7217" s="1" t="str">
        <f>IFERROR(__xludf.DUMMYFUNCTION("SPLIT(A:A,"" "",TRUE,TRUE)"),"EN")</f>
        <v>EN</v>
      </c>
      <c r="F7217" s="1" t="str">
        <f>IFERROR(__xludf.DUMMYFUNCTION("""COMPUTED_VALUE"""),"P1753")</f>
        <v>P1753</v>
      </c>
      <c r="G7217" s="1">
        <f>IFERROR(__xludf.DUMMYFUNCTION("""COMPUTED_VALUE"""),142.0)</f>
        <v>142</v>
      </c>
    </row>
    <row r="7218">
      <c r="A7218" s="1" t="str">
        <f t="shared" si="1"/>
        <v>EN P5302 4</v>
      </c>
      <c r="C7218" s="1" t="str">
        <f t="shared" si="2"/>
        <v>PT P5302</v>
      </c>
      <c r="E7218" s="1" t="str">
        <f>IFERROR(__xludf.DUMMYFUNCTION("SPLIT(A:A,"" "",TRUE,TRUE)"),"EN")</f>
        <v>EN</v>
      </c>
      <c r="F7218" s="1" t="str">
        <f>IFERROR(__xludf.DUMMYFUNCTION("""COMPUTED_VALUE"""),"P5302")</f>
        <v>P5302</v>
      </c>
      <c r="G7218" s="1">
        <f>IFERROR(__xludf.DUMMYFUNCTION("""COMPUTED_VALUE"""),4.0)</f>
        <v>4</v>
      </c>
    </row>
    <row r="7219">
      <c r="A7219" s="1" t="str">
        <f t="shared" si="1"/>
        <v>EN P1808 334</v>
      </c>
      <c r="C7219" s="1" t="str">
        <f t="shared" si="2"/>
        <v>PT P1808</v>
      </c>
      <c r="E7219" s="1" t="str">
        <f>IFERROR(__xludf.DUMMYFUNCTION("SPLIT(A:A,"" "",TRUE,TRUE)"),"EN")</f>
        <v>EN</v>
      </c>
      <c r="F7219" s="1" t="str">
        <f>IFERROR(__xludf.DUMMYFUNCTION("""COMPUTED_VALUE"""),"P1808")</f>
        <v>P1808</v>
      </c>
      <c r="G7219" s="1">
        <f>IFERROR(__xludf.DUMMYFUNCTION("""COMPUTED_VALUE"""),334.0)</f>
        <v>334</v>
      </c>
    </row>
    <row r="7220">
      <c r="A7220" s="1" t="str">
        <f t="shared" si="1"/>
        <v>EN P4313 288</v>
      </c>
      <c r="C7220" s="1" t="str">
        <f t="shared" si="2"/>
        <v>PT P4313</v>
      </c>
      <c r="E7220" s="1" t="str">
        <f>IFERROR(__xludf.DUMMYFUNCTION("SPLIT(A:A,"" "",TRUE,TRUE)"),"EN")</f>
        <v>EN</v>
      </c>
      <c r="F7220" s="1" t="str">
        <f>IFERROR(__xludf.DUMMYFUNCTION("""COMPUTED_VALUE"""),"P4313")</f>
        <v>P4313</v>
      </c>
      <c r="G7220" s="1">
        <f>IFERROR(__xludf.DUMMYFUNCTION("""COMPUTED_VALUE"""),288.0)</f>
        <v>288</v>
      </c>
    </row>
    <row r="7221">
      <c r="A7221" s="1" t="str">
        <f t="shared" si="1"/>
        <v>EN P3229 302</v>
      </c>
      <c r="C7221" s="1" t="str">
        <f t="shared" si="2"/>
        <v>PT P3229</v>
      </c>
      <c r="E7221" s="1" t="str">
        <f>IFERROR(__xludf.DUMMYFUNCTION("SPLIT(A:A,"" "",TRUE,TRUE)"),"EN")</f>
        <v>EN</v>
      </c>
      <c r="F7221" s="1" t="str">
        <f>IFERROR(__xludf.DUMMYFUNCTION("""COMPUTED_VALUE"""),"P3229")</f>
        <v>P3229</v>
      </c>
      <c r="G7221" s="1">
        <f>IFERROR(__xludf.DUMMYFUNCTION("""COMPUTED_VALUE"""),302.0)</f>
        <v>302</v>
      </c>
    </row>
    <row r="7222">
      <c r="A7222" s="1" t="str">
        <f t="shared" si="1"/>
        <v>EN P4310 315</v>
      </c>
      <c r="C7222" s="1" t="str">
        <f t="shared" si="2"/>
        <v>PT P4310</v>
      </c>
      <c r="E7222" s="1" t="str">
        <f>IFERROR(__xludf.DUMMYFUNCTION("SPLIT(A:A,"" "",TRUE,TRUE)"),"EN")</f>
        <v>EN</v>
      </c>
      <c r="F7222" s="1" t="str">
        <f>IFERROR(__xludf.DUMMYFUNCTION("""COMPUTED_VALUE"""),"P4310")</f>
        <v>P4310</v>
      </c>
      <c r="G7222" s="1">
        <f>IFERROR(__xludf.DUMMYFUNCTION("""COMPUTED_VALUE"""),315.0)</f>
        <v>315</v>
      </c>
    </row>
    <row r="7223">
      <c r="A7223" s="1" t="str">
        <f t="shared" si="1"/>
        <v>EN P2402 264</v>
      </c>
      <c r="C7223" s="1" t="str">
        <f t="shared" si="2"/>
        <v>PT P2402</v>
      </c>
      <c r="E7223" s="1" t="str">
        <f>IFERROR(__xludf.DUMMYFUNCTION("SPLIT(A:A,"" "",TRUE,TRUE)"),"EN")</f>
        <v>EN</v>
      </c>
      <c r="F7223" s="1" t="str">
        <f>IFERROR(__xludf.DUMMYFUNCTION("""COMPUTED_VALUE"""),"P2402")</f>
        <v>P2402</v>
      </c>
      <c r="G7223" s="1">
        <f>IFERROR(__xludf.DUMMYFUNCTION("""COMPUTED_VALUE"""),264.0)</f>
        <v>264</v>
      </c>
    </row>
    <row r="7224">
      <c r="A7224" s="1" t="str">
        <f t="shared" si="1"/>
        <v>EN P1981 44</v>
      </c>
      <c r="C7224" s="1" t="str">
        <f t="shared" si="2"/>
        <v>PT P1981</v>
      </c>
      <c r="E7224" s="1" t="str">
        <f>IFERROR(__xludf.DUMMYFUNCTION("SPLIT(A:A,"" "",TRUE,TRUE)"),"EN")</f>
        <v>EN</v>
      </c>
      <c r="F7224" s="1" t="str">
        <f>IFERROR(__xludf.DUMMYFUNCTION("""COMPUTED_VALUE"""),"P1981")</f>
        <v>P1981</v>
      </c>
      <c r="G7224" s="1">
        <f>IFERROR(__xludf.DUMMYFUNCTION("""COMPUTED_VALUE"""),44.0)</f>
        <v>44</v>
      </c>
    </row>
    <row r="7225">
      <c r="A7225" s="1" t="str">
        <f t="shared" si="1"/>
        <v>EN P3642 21</v>
      </c>
      <c r="C7225" s="1" t="str">
        <f t="shared" si="2"/>
        <v>PT P3642</v>
      </c>
      <c r="E7225" s="1" t="str">
        <f>IFERROR(__xludf.DUMMYFUNCTION("SPLIT(A:A,"" "",TRUE,TRUE)"),"EN")</f>
        <v>EN</v>
      </c>
      <c r="F7225" s="1" t="str">
        <f>IFERROR(__xludf.DUMMYFUNCTION("""COMPUTED_VALUE"""),"P3642")</f>
        <v>P3642</v>
      </c>
      <c r="G7225" s="1">
        <f>IFERROR(__xludf.DUMMYFUNCTION("""COMPUTED_VALUE"""),21.0)</f>
        <v>21</v>
      </c>
    </row>
    <row r="7226">
      <c r="A7226" s="1" t="str">
        <f t="shared" si="1"/>
        <v>EN P791 342</v>
      </c>
      <c r="C7226" s="1" t="str">
        <f t="shared" si="2"/>
        <v>PT P791</v>
      </c>
      <c r="E7226" s="1" t="str">
        <f>IFERROR(__xludf.DUMMYFUNCTION("SPLIT(A:A,"" "",TRUE,TRUE)"),"EN")</f>
        <v>EN</v>
      </c>
      <c r="F7226" s="1" t="str">
        <f>IFERROR(__xludf.DUMMYFUNCTION("""COMPUTED_VALUE"""),"P791")</f>
        <v>P791</v>
      </c>
      <c r="G7226" s="1">
        <f>IFERROR(__xludf.DUMMYFUNCTION("""COMPUTED_VALUE"""),342.0)</f>
        <v>342</v>
      </c>
    </row>
    <row r="7227">
      <c r="A7227" s="1" t="str">
        <f t="shared" si="1"/>
        <v>EN P3702 239</v>
      </c>
      <c r="C7227" s="1" t="str">
        <f t="shared" si="2"/>
        <v>PT P3702</v>
      </c>
      <c r="E7227" s="1" t="str">
        <f>IFERROR(__xludf.DUMMYFUNCTION("SPLIT(A:A,"" "",TRUE,TRUE)"),"EN")</f>
        <v>EN</v>
      </c>
      <c r="F7227" s="1" t="str">
        <f>IFERROR(__xludf.DUMMYFUNCTION("""COMPUTED_VALUE"""),"P3702")</f>
        <v>P3702</v>
      </c>
      <c r="G7227" s="1">
        <f>IFERROR(__xludf.DUMMYFUNCTION("""COMPUTED_VALUE"""),239.0)</f>
        <v>239</v>
      </c>
    </row>
    <row r="7228">
      <c r="A7228" s="1" t="str">
        <f t="shared" si="1"/>
        <v>EN P2636 208</v>
      </c>
      <c r="C7228" s="1" t="str">
        <f t="shared" si="2"/>
        <v>PT P2636</v>
      </c>
      <c r="E7228" s="1" t="str">
        <f>IFERROR(__xludf.DUMMYFUNCTION("SPLIT(A:A,"" "",TRUE,TRUE)"),"EN")</f>
        <v>EN</v>
      </c>
      <c r="F7228" s="1" t="str">
        <f>IFERROR(__xludf.DUMMYFUNCTION("""COMPUTED_VALUE"""),"P2636")</f>
        <v>P2636</v>
      </c>
      <c r="G7228" s="1">
        <f>IFERROR(__xludf.DUMMYFUNCTION("""COMPUTED_VALUE"""),208.0)</f>
        <v>208</v>
      </c>
    </row>
    <row r="7229">
      <c r="A7229" s="1" t="str">
        <f t="shared" si="1"/>
        <v>EN P417 115</v>
      </c>
      <c r="C7229" s="1" t="str">
        <f t="shared" si="2"/>
        <v>PT P417</v>
      </c>
      <c r="E7229" s="1" t="str">
        <f>IFERROR(__xludf.DUMMYFUNCTION("SPLIT(A:A,"" "",TRUE,TRUE)"),"EN")</f>
        <v>EN</v>
      </c>
      <c r="F7229" s="1" t="str">
        <f>IFERROR(__xludf.DUMMYFUNCTION("""COMPUTED_VALUE"""),"P417")</f>
        <v>P417</v>
      </c>
      <c r="G7229" s="1">
        <f>IFERROR(__xludf.DUMMYFUNCTION("""COMPUTED_VALUE"""),115.0)</f>
        <v>115</v>
      </c>
    </row>
    <row r="7230">
      <c r="A7230" s="1" t="str">
        <f t="shared" si="1"/>
        <v>EN P2248 32</v>
      </c>
      <c r="C7230" s="1" t="str">
        <f t="shared" si="2"/>
        <v>PT P2248</v>
      </c>
      <c r="E7230" s="1" t="str">
        <f>IFERROR(__xludf.DUMMYFUNCTION("SPLIT(A:A,"" "",TRUE,TRUE)"),"EN")</f>
        <v>EN</v>
      </c>
      <c r="F7230" s="1" t="str">
        <f>IFERROR(__xludf.DUMMYFUNCTION("""COMPUTED_VALUE"""),"P2248")</f>
        <v>P2248</v>
      </c>
      <c r="G7230" s="1">
        <f>IFERROR(__xludf.DUMMYFUNCTION("""COMPUTED_VALUE"""),32.0)</f>
        <v>32</v>
      </c>
    </row>
    <row r="7231">
      <c r="A7231" s="1" t="str">
        <f t="shared" si="1"/>
        <v>EN P802 210</v>
      </c>
      <c r="C7231" s="1" t="str">
        <f t="shared" si="2"/>
        <v>PT P802</v>
      </c>
      <c r="E7231" s="1" t="str">
        <f>IFERROR(__xludf.DUMMYFUNCTION("SPLIT(A:A,"" "",TRUE,TRUE)"),"EN")</f>
        <v>EN</v>
      </c>
      <c r="F7231" s="1" t="str">
        <f>IFERROR(__xludf.DUMMYFUNCTION("""COMPUTED_VALUE"""),"P802")</f>
        <v>P802</v>
      </c>
      <c r="G7231" s="1">
        <f>IFERROR(__xludf.DUMMYFUNCTION("""COMPUTED_VALUE"""),210.0)</f>
        <v>210</v>
      </c>
    </row>
    <row r="7232">
      <c r="A7232" s="1" t="str">
        <f t="shared" si="1"/>
        <v>EN P3005 41</v>
      </c>
      <c r="C7232" s="1" t="str">
        <f t="shared" si="2"/>
        <v>PT P3005</v>
      </c>
      <c r="E7232" s="1" t="str">
        <f>IFERROR(__xludf.DUMMYFUNCTION("SPLIT(A:A,"" "",TRUE,TRUE)"),"EN")</f>
        <v>EN</v>
      </c>
      <c r="F7232" s="1" t="str">
        <f>IFERROR(__xludf.DUMMYFUNCTION("""COMPUTED_VALUE"""),"P3005")</f>
        <v>P3005</v>
      </c>
      <c r="G7232" s="1">
        <f>IFERROR(__xludf.DUMMYFUNCTION("""COMPUTED_VALUE"""),41.0)</f>
        <v>41</v>
      </c>
    </row>
    <row r="7233">
      <c r="A7233" s="1" t="str">
        <f t="shared" si="1"/>
        <v>EN P3273 268</v>
      </c>
      <c r="C7233" s="1" t="str">
        <f t="shared" si="2"/>
        <v>PT P3273</v>
      </c>
      <c r="E7233" s="1" t="str">
        <f>IFERROR(__xludf.DUMMYFUNCTION("SPLIT(A:A,"" "",TRUE,TRUE)"),"EN")</f>
        <v>EN</v>
      </c>
      <c r="F7233" s="1" t="str">
        <f>IFERROR(__xludf.DUMMYFUNCTION("""COMPUTED_VALUE"""),"P3273")</f>
        <v>P3273</v>
      </c>
      <c r="G7233" s="1">
        <f>IFERROR(__xludf.DUMMYFUNCTION("""COMPUTED_VALUE"""),268.0)</f>
        <v>268</v>
      </c>
    </row>
    <row r="7234">
      <c r="A7234" s="1" t="str">
        <f t="shared" si="1"/>
        <v>EN P233 373</v>
      </c>
      <c r="C7234" s="1" t="str">
        <f t="shared" si="2"/>
        <v>PT P233</v>
      </c>
      <c r="E7234" s="1" t="str">
        <f>IFERROR(__xludf.DUMMYFUNCTION("SPLIT(A:A,"" "",TRUE,TRUE)"),"EN")</f>
        <v>EN</v>
      </c>
      <c r="F7234" s="1" t="str">
        <f>IFERROR(__xludf.DUMMYFUNCTION("""COMPUTED_VALUE"""),"P233")</f>
        <v>P233</v>
      </c>
      <c r="G7234" s="1">
        <f>IFERROR(__xludf.DUMMYFUNCTION("""COMPUTED_VALUE"""),373.0)</f>
        <v>373</v>
      </c>
    </row>
    <row r="7235">
      <c r="A7235" s="1" t="str">
        <f t="shared" si="1"/>
        <v>EN P1670 180</v>
      </c>
      <c r="C7235" s="1" t="str">
        <f t="shared" si="2"/>
        <v>PT P1670</v>
      </c>
      <c r="E7235" s="1" t="str">
        <f>IFERROR(__xludf.DUMMYFUNCTION("SPLIT(A:A,"" "",TRUE,TRUE)"),"EN")</f>
        <v>EN</v>
      </c>
      <c r="F7235" s="1" t="str">
        <f>IFERROR(__xludf.DUMMYFUNCTION("""COMPUTED_VALUE"""),"P1670")</f>
        <v>P1670</v>
      </c>
      <c r="G7235" s="1">
        <f>IFERROR(__xludf.DUMMYFUNCTION("""COMPUTED_VALUE"""),180.0)</f>
        <v>180</v>
      </c>
    </row>
    <row r="7236">
      <c r="A7236" s="1" t="str">
        <f t="shared" si="1"/>
        <v>EN P2231 237</v>
      </c>
      <c r="C7236" s="1" t="str">
        <f t="shared" si="2"/>
        <v>PT P2231</v>
      </c>
      <c r="E7236" s="1" t="str">
        <f>IFERROR(__xludf.DUMMYFUNCTION("SPLIT(A:A,"" "",TRUE,TRUE)"),"EN")</f>
        <v>EN</v>
      </c>
      <c r="F7236" s="1" t="str">
        <f>IFERROR(__xludf.DUMMYFUNCTION("""COMPUTED_VALUE"""),"P2231")</f>
        <v>P2231</v>
      </c>
      <c r="G7236" s="1">
        <f>IFERROR(__xludf.DUMMYFUNCTION("""COMPUTED_VALUE"""),237.0)</f>
        <v>237</v>
      </c>
    </row>
    <row r="7237">
      <c r="A7237" s="1" t="str">
        <f t="shared" si="1"/>
        <v>EN P1536 168</v>
      </c>
      <c r="C7237" s="1" t="str">
        <f t="shared" si="2"/>
        <v>PT P1536</v>
      </c>
      <c r="E7237" s="1" t="str">
        <f>IFERROR(__xludf.DUMMYFUNCTION("SPLIT(A:A,"" "",TRUE,TRUE)"),"EN")</f>
        <v>EN</v>
      </c>
      <c r="F7237" s="1" t="str">
        <f>IFERROR(__xludf.DUMMYFUNCTION("""COMPUTED_VALUE"""),"P1536")</f>
        <v>P1536</v>
      </c>
      <c r="G7237" s="1">
        <f>IFERROR(__xludf.DUMMYFUNCTION("""COMPUTED_VALUE"""),168.0)</f>
        <v>168</v>
      </c>
    </row>
    <row r="7238">
      <c r="A7238" s="1" t="str">
        <f t="shared" si="1"/>
        <v>EN P63 128</v>
      </c>
      <c r="C7238" s="1" t="str">
        <f t="shared" si="2"/>
        <v>PT P63</v>
      </c>
      <c r="E7238" s="1" t="str">
        <f>IFERROR(__xludf.DUMMYFUNCTION("SPLIT(A:A,"" "",TRUE,TRUE)"),"EN")</f>
        <v>EN</v>
      </c>
      <c r="F7238" s="1" t="str">
        <f>IFERROR(__xludf.DUMMYFUNCTION("""COMPUTED_VALUE"""),"P63")</f>
        <v>P63</v>
      </c>
      <c r="G7238" s="1">
        <f>IFERROR(__xludf.DUMMYFUNCTION("""COMPUTED_VALUE"""),128.0)</f>
        <v>128</v>
      </c>
    </row>
    <row r="7239">
      <c r="A7239" s="1" t="str">
        <f t="shared" si="1"/>
        <v>EN P1454 165</v>
      </c>
      <c r="C7239" s="1" t="str">
        <f t="shared" si="2"/>
        <v>PT P1454</v>
      </c>
      <c r="E7239" s="1" t="str">
        <f>IFERROR(__xludf.DUMMYFUNCTION("SPLIT(A:A,"" "",TRUE,TRUE)"),"EN")</f>
        <v>EN</v>
      </c>
      <c r="F7239" s="1" t="str">
        <f>IFERROR(__xludf.DUMMYFUNCTION("""COMPUTED_VALUE"""),"P1454")</f>
        <v>P1454</v>
      </c>
      <c r="G7239" s="1">
        <f>IFERROR(__xludf.DUMMYFUNCTION("""COMPUTED_VALUE"""),165.0)</f>
        <v>165</v>
      </c>
    </row>
    <row r="7240">
      <c r="A7240" s="1" t="str">
        <f t="shared" si="1"/>
        <v>EN P2669 133</v>
      </c>
      <c r="C7240" s="1" t="str">
        <f t="shared" si="2"/>
        <v>PT P2669</v>
      </c>
      <c r="E7240" s="1" t="str">
        <f>IFERROR(__xludf.DUMMYFUNCTION("SPLIT(A:A,"" "",TRUE,TRUE)"),"EN")</f>
        <v>EN</v>
      </c>
      <c r="F7240" s="1" t="str">
        <f>IFERROR(__xludf.DUMMYFUNCTION("""COMPUTED_VALUE"""),"P2669")</f>
        <v>P2669</v>
      </c>
      <c r="G7240" s="1">
        <f>IFERROR(__xludf.DUMMYFUNCTION("""COMPUTED_VALUE"""),133.0)</f>
        <v>133</v>
      </c>
    </row>
    <row r="7241">
      <c r="A7241" s="1" t="str">
        <f t="shared" si="1"/>
        <v>EN P417 336</v>
      </c>
      <c r="C7241" s="1" t="str">
        <f t="shared" si="2"/>
        <v>PT P417</v>
      </c>
      <c r="E7241" s="1" t="str">
        <f>IFERROR(__xludf.DUMMYFUNCTION("SPLIT(A:A,"" "",TRUE,TRUE)"),"EN")</f>
        <v>EN</v>
      </c>
      <c r="F7241" s="1" t="str">
        <f>IFERROR(__xludf.DUMMYFUNCTION("""COMPUTED_VALUE"""),"P417")</f>
        <v>P417</v>
      </c>
      <c r="G7241" s="1">
        <f>IFERROR(__xludf.DUMMYFUNCTION("""COMPUTED_VALUE"""),336.0)</f>
        <v>336</v>
      </c>
    </row>
    <row r="7242">
      <c r="A7242" s="1" t="str">
        <f t="shared" si="1"/>
        <v>EN P2033 254</v>
      </c>
      <c r="C7242" s="1" t="str">
        <f t="shared" si="2"/>
        <v>PT P2033</v>
      </c>
      <c r="E7242" s="1" t="str">
        <f>IFERROR(__xludf.DUMMYFUNCTION("SPLIT(A:A,"" "",TRUE,TRUE)"),"EN")</f>
        <v>EN</v>
      </c>
      <c r="F7242" s="1" t="str">
        <f>IFERROR(__xludf.DUMMYFUNCTION("""COMPUTED_VALUE"""),"P2033")</f>
        <v>P2033</v>
      </c>
      <c r="G7242" s="1">
        <f>IFERROR(__xludf.DUMMYFUNCTION("""COMPUTED_VALUE"""),254.0)</f>
        <v>254</v>
      </c>
    </row>
    <row r="7243">
      <c r="A7243" s="1" t="str">
        <f t="shared" si="1"/>
        <v>EN P3918 230</v>
      </c>
      <c r="C7243" s="1" t="str">
        <f t="shared" si="2"/>
        <v>PT P3918</v>
      </c>
      <c r="E7243" s="1" t="str">
        <f>IFERROR(__xludf.DUMMYFUNCTION("SPLIT(A:A,"" "",TRUE,TRUE)"),"EN")</f>
        <v>EN</v>
      </c>
      <c r="F7243" s="1" t="str">
        <f>IFERROR(__xludf.DUMMYFUNCTION("""COMPUTED_VALUE"""),"P3918")</f>
        <v>P3918</v>
      </c>
      <c r="G7243" s="1">
        <f>IFERROR(__xludf.DUMMYFUNCTION("""COMPUTED_VALUE"""),230.0)</f>
        <v>230</v>
      </c>
    </row>
    <row r="7244">
      <c r="A7244" s="1" t="str">
        <f t="shared" si="1"/>
        <v>EN P2046 200</v>
      </c>
      <c r="C7244" s="1" t="str">
        <f t="shared" si="2"/>
        <v>PT P2046</v>
      </c>
      <c r="E7244" s="1" t="str">
        <f>IFERROR(__xludf.DUMMYFUNCTION("SPLIT(A:A,"" "",TRUE,TRUE)"),"EN")</f>
        <v>EN</v>
      </c>
      <c r="F7244" s="1" t="str">
        <f>IFERROR(__xludf.DUMMYFUNCTION("""COMPUTED_VALUE"""),"P2046")</f>
        <v>P2046</v>
      </c>
      <c r="G7244" s="1">
        <f>IFERROR(__xludf.DUMMYFUNCTION("""COMPUTED_VALUE"""),200.0)</f>
        <v>200</v>
      </c>
    </row>
    <row r="7245">
      <c r="A7245" s="1" t="str">
        <f t="shared" si="1"/>
        <v>EN P4983 4</v>
      </c>
      <c r="C7245" s="1" t="str">
        <f t="shared" si="2"/>
        <v>PT P4983</v>
      </c>
      <c r="E7245" s="1" t="str">
        <f>IFERROR(__xludf.DUMMYFUNCTION("SPLIT(A:A,"" "",TRUE,TRUE)"),"EN")</f>
        <v>EN</v>
      </c>
      <c r="F7245" s="1" t="str">
        <f>IFERROR(__xludf.DUMMYFUNCTION("""COMPUTED_VALUE"""),"P4983")</f>
        <v>P4983</v>
      </c>
      <c r="G7245" s="1">
        <f>IFERROR(__xludf.DUMMYFUNCTION("""COMPUTED_VALUE"""),4.0)</f>
        <v>4</v>
      </c>
    </row>
    <row r="7246">
      <c r="A7246" s="1" t="str">
        <f t="shared" si="1"/>
        <v>EN P2237 212</v>
      </c>
      <c r="C7246" s="1" t="str">
        <f t="shared" si="2"/>
        <v>PT P2237</v>
      </c>
      <c r="E7246" s="1" t="str">
        <f>IFERROR(__xludf.DUMMYFUNCTION("SPLIT(A:A,"" "",TRUE,TRUE)"),"EN")</f>
        <v>EN</v>
      </c>
      <c r="F7246" s="1" t="str">
        <f>IFERROR(__xludf.DUMMYFUNCTION("""COMPUTED_VALUE"""),"P2237")</f>
        <v>P2237</v>
      </c>
      <c r="G7246" s="1">
        <f>IFERROR(__xludf.DUMMYFUNCTION("""COMPUTED_VALUE"""),212.0)</f>
        <v>212</v>
      </c>
    </row>
    <row r="7247">
      <c r="A7247" s="1" t="str">
        <f t="shared" si="1"/>
        <v>EN P5495 374</v>
      </c>
      <c r="C7247" s="1" t="str">
        <f t="shared" si="2"/>
        <v>PT P5495</v>
      </c>
      <c r="E7247" s="1" t="str">
        <f>IFERROR(__xludf.DUMMYFUNCTION("SPLIT(A:A,"" "",TRUE,TRUE)"),"EN")</f>
        <v>EN</v>
      </c>
      <c r="F7247" s="1" t="str">
        <f>IFERROR(__xludf.DUMMYFUNCTION("""COMPUTED_VALUE"""),"P5495")</f>
        <v>P5495</v>
      </c>
      <c r="G7247" s="1">
        <f>IFERROR(__xludf.DUMMYFUNCTION("""COMPUTED_VALUE"""),374.0)</f>
        <v>374</v>
      </c>
    </row>
    <row r="7248">
      <c r="A7248" s="1" t="str">
        <f t="shared" si="1"/>
        <v>EN P3838 27</v>
      </c>
      <c r="C7248" s="1" t="str">
        <f t="shared" si="2"/>
        <v>PT P3838</v>
      </c>
      <c r="E7248" s="1" t="str">
        <f>IFERROR(__xludf.DUMMYFUNCTION("SPLIT(A:A,"" "",TRUE,TRUE)"),"EN")</f>
        <v>EN</v>
      </c>
      <c r="F7248" s="1" t="str">
        <f>IFERROR(__xludf.DUMMYFUNCTION("""COMPUTED_VALUE"""),"P3838")</f>
        <v>P3838</v>
      </c>
      <c r="G7248" s="1">
        <f>IFERROR(__xludf.DUMMYFUNCTION("""COMPUTED_VALUE"""),27.0)</f>
        <v>27</v>
      </c>
    </row>
    <row r="7249">
      <c r="A7249" s="1" t="str">
        <f t="shared" si="1"/>
        <v>EN P23 292</v>
      </c>
      <c r="C7249" s="1" t="str">
        <f t="shared" si="2"/>
        <v>PT P23</v>
      </c>
      <c r="E7249" s="1" t="str">
        <f>IFERROR(__xludf.DUMMYFUNCTION("SPLIT(A:A,"" "",TRUE,TRUE)"),"EN")</f>
        <v>EN</v>
      </c>
      <c r="F7249" s="1" t="str">
        <f>IFERROR(__xludf.DUMMYFUNCTION("""COMPUTED_VALUE"""),"P23")</f>
        <v>P23</v>
      </c>
      <c r="G7249" s="1">
        <f>IFERROR(__xludf.DUMMYFUNCTION("""COMPUTED_VALUE"""),292.0)</f>
        <v>292</v>
      </c>
    </row>
    <row r="7250">
      <c r="A7250" s="1" t="str">
        <f t="shared" si="1"/>
        <v>EN P4570 21</v>
      </c>
      <c r="C7250" s="1" t="str">
        <f t="shared" si="2"/>
        <v>PT P4570</v>
      </c>
      <c r="E7250" s="1" t="str">
        <f>IFERROR(__xludf.DUMMYFUNCTION("SPLIT(A:A,"" "",TRUE,TRUE)"),"EN")</f>
        <v>EN</v>
      </c>
      <c r="F7250" s="1" t="str">
        <f>IFERROR(__xludf.DUMMYFUNCTION("""COMPUTED_VALUE"""),"P4570")</f>
        <v>P4570</v>
      </c>
      <c r="G7250" s="1">
        <f>IFERROR(__xludf.DUMMYFUNCTION("""COMPUTED_VALUE"""),21.0)</f>
        <v>21</v>
      </c>
    </row>
    <row r="7251">
      <c r="A7251" s="1" t="str">
        <f t="shared" si="1"/>
        <v>EN P2900 191</v>
      </c>
      <c r="C7251" s="1" t="str">
        <f t="shared" si="2"/>
        <v>PT P2900</v>
      </c>
      <c r="E7251" s="1" t="str">
        <f>IFERROR(__xludf.DUMMYFUNCTION("SPLIT(A:A,"" "",TRUE,TRUE)"),"EN")</f>
        <v>EN</v>
      </c>
      <c r="F7251" s="1" t="str">
        <f>IFERROR(__xludf.DUMMYFUNCTION("""COMPUTED_VALUE"""),"P2900")</f>
        <v>P2900</v>
      </c>
      <c r="G7251" s="1">
        <f>IFERROR(__xludf.DUMMYFUNCTION("""COMPUTED_VALUE"""),191.0)</f>
        <v>191</v>
      </c>
    </row>
    <row r="7252">
      <c r="A7252" s="1" t="str">
        <f t="shared" si="1"/>
        <v>EN P2171 148</v>
      </c>
      <c r="C7252" s="1" t="str">
        <f t="shared" si="2"/>
        <v>PT P2171</v>
      </c>
      <c r="E7252" s="1" t="str">
        <f>IFERROR(__xludf.DUMMYFUNCTION("SPLIT(A:A,"" "",TRUE,TRUE)"),"EN")</f>
        <v>EN</v>
      </c>
      <c r="F7252" s="1" t="str">
        <f>IFERROR(__xludf.DUMMYFUNCTION("""COMPUTED_VALUE"""),"P2171")</f>
        <v>P2171</v>
      </c>
      <c r="G7252" s="1">
        <f>IFERROR(__xludf.DUMMYFUNCTION("""COMPUTED_VALUE"""),148.0)</f>
        <v>148</v>
      </c>
    </row>
    <row r="7253">
      <c r="A7253" s="1" t="str">
        <f t="shared" si="1"/>
        <v>EN P5528 242</v>
      </c>
      <c r="C7253" s="1" t="str">
        <f t="shared" si="2"/>
        <v>PT P5528</v>
      </c>
      <c r="E7253" s="1" t="str">
        <f>IFERROR(__xludf.DUMMYFUNCTION("SPLIT(A:A,"" "",TRUE,TRUE)"),"EN")</f>
        <v>EN</v>
      </c>
      <c r="F7253" s="1" t="str">
        <f>IFERROR(__xludf.DUMMYFUNCTION("""COMPUTED_VALUE"""),"P5528")</f>
        <v>P5528</v>
      </c>
      <c r="G7253" s="1">
        <f>IFERROR(__xludf.DUMMYFUNCTION("""COMPUTED_VALUE"""),242.0)</f>
        <v>242</v>
      </c>
    </row>
    <row r="7254">
      <c r="A7254" s="1" t="str">
        <f t="shared" si="1"/>
        <v>EN P1009 51</v>
      </c>
      <c r="C7254" s="1" t="str">
        <f t="shared" si="2"/>
        <v>PT P1009</v>
      </c>
      <c r="E7254" s="1" t="str">
        <f>IFERROR(__xludf.DUMMYFUNCTION("SPLIT(A:A,"" "",TRUE,TRUE)"),"EN")</f>
        <v>EN</v>
      </c>
      <c r="F7254" s="1" t="str">
        <f>IFERROR(__xludf.DUMMYFUNCTION("""COMPUTED_VALUE"""),"P1009")</f>
        <v>P1009</v>
      </c>
      <c r="G7254" s="1">
        <f>IFERROR(__xludf.DUMMYFUNCTION("""COMPUTED_VALUE"""),51.0)</f>
        <v>51</v>
      </c>
    </row>
    <row r="7255">
      <c r="A7255" s="1" t="str">
        <f t="shared" si="1"/>
        <v>EN P2777 284</v>
      </c>
      <c r="C7255" s="1" t="str">
        <f t="shared" si="2"/>
        <v>PT P2777</v>
      </c>
      <c r="E7255" s="1" t="str">
        <f>IFERROR(__xludf.DUMMYFUNCTION("SPLIT(A:A,"" "",TRUE,TRUE)"),"EN")</f>
        <v>EN</v>
      </c>
      <c r="F7255" s="1" t="str">
        <f>IFERROR(__xludf.DUMMYFUNCTION("""COMPUTED_VALUE"""),"P2777")</f>
        <v>P2777</v>
      </c>
      <c r="G7255" s="1">
        <f>IFERROR(__xludf.DUMMYFUNCTION("""COMPUTED_VALUE"""),284.0)</f>
        <v>284</v>
      </c>
    </row>
    <row r="7256">
      <c r="A7256" s="1" t="str">
        <f t="shared" si="1"/>
        <v>EN P1122 114</v>
      </c>
      <c r="C7256" s="1" t="str">
        <f t="shared" si="2"/>
        <v>PT P1122</v>
      </c>
      <c r="E7256" s="1" t="str">
        <f>IFERROR(__xludf.DUMMYFUNCTION("SPLIT(A:A,"" "",TRUE,TRUE)"),"EN")</f>
        <v>EN</v>
      </c>
      <c r="F7256" s="1" t="str">
        <f>IFERROR(__xludf.DUMMYFUNCTION("""COMPUTED_VALUE"""),"P1122")</f>
        <v>P1122</v>
      </c>
      <c r="G7256" s="1">
        <f>IFERROR(__xludf.DUMMYFUNCTION("""COMPUTED_VALUE"""),114.0)</f>
        <v>114</v>
      </c>
    </row>
    <row r="7257">
      <c r="A7257" s="1" t="str">
        <f t="shared" si="1"/>
        <v>EN P989 152</v>
      </c>
      <c r="C7257" s="1" t="str">
        <f t="shared" si="2"/>
        <v>PT P989</v>
      </c>
      <c r="E7257" s="1" t="str">
        <f>IFERROR(__xludf.DUMMYFUNCTION("SPLIT(A:A,"" "",TRUE,TRUE)"),"EN")</f>
        <v>EN</v>
      </c>
      <c r="F7257" s="1" t="str">
        <f>IFERROR(__xludf.DUMMYFUNCTION("""COMPUTED_VALUE"""),"P989")</f>
        <v>P989</v>
      </c>
      <c r="G7257" s="1">
        <f>IFERROR(__xludf.DUMMYFUNCTION("""COMPUTED_VALUE"""),152.0)</f>
        <v>152</v>
      </c>
    </row>
    <row r="7258">
      <c r="A7258" s="1" t="str">
        <f t="shared" si="1"/>
        <v>EN P4744 215</v>
      </c>
      <c r="C7258" s="1" t="str">
        <f t="shared" si="2"/>
        <v>PT P4744</v>
      </c>
      <c r="E7258" s="1" t="str">
        <f>IFERROR(__xludf.DUMMYFUNCTION("SPLIT(A:A,"" "",TRUE,TRUE)"),"EN")</f>
        <v>EN</v>
      </c>
      <c r="F7258" s="1" t="str">
        <f>IFERROR(__xludf.DUMMYFUNCTION("""COMPUTED_VALUE"""),"P4744")</f>
        <v>P4744</v>
      </c>
      <c r="G7258" s="1">
        <f>IFERROR(__xludf.DUMMYFUNCTION("""COMPUTED_VALUE"""),215.0)</f>
        <v>215</v>
      </c>
    </row>
    <row r="7259">
      <c r="A7259" s="1" t="str">
        <f t="shared" si="1"/>
        <v>EN P1325 358</v>
      </c>
      <c r="C7259" s="1" t="str">
        <f t="shared" si="2"/>
        <v>PT P1325</v>
      </c>
      <c r="E7259" s="1" t="str">
        <f>IFERROR(__xludf.DUMMYFUNCTION("SPLIT(A:A,"" "",TRUE,TRUE)"),"EN")</f>
        <v>EN</v>
      </c>
      <c r="F7259" s="1" t="str">
        <f>IFERROR(__xludf.DUMMYFUNCTION("""COMPUTED_VALUE"""),"P1325")</f>
        <v>P1325</v>
      </c>
      <c r="G7259" s="1">
        <f>IFERROR(__xludf.DUMMYFUNCTION("""COMPUTED_VALUE"""),358.0)</f>
        <v>358</v>
      </c>
    </row>
    <row r="7260">
      <c r="A7260" s="1" t="str">
        <f t="shared" si="1"/>
        <v>EN P3710 155</v>
      </c>
      <c r="C7260" s="1" t="str">
        <f t="shared" si="2"/>
        <v>PT P3710</v>
      </c>
      <c r="E7260" s="1" t="str">
        <f>IFERROR(__xludf.DUMMYFUNCTION("SPLIT(A:A,"" "",TRUE,TRUE)"),"EN")</f>
        <v>EN</v>
      </c>
      <c r="F7260" s="1" t="str">
        <f>IFERROR(__xludf.DUMMYFUNCTION("""COMPUTED_VALUE"""),"P3710")</f>
        <v>P3710</v>
      </c>
      <c r="G7260" s="1">
        <f>IFERROR(__xludf.DUMMYFUNCTION("""COMPUTED_VALUE"""),155.0)</f>
        <v>155</v>
      </c>
    </row>
    <row r="7261">
      <c r="A7261" s="1" t="str">
        <f t="shared" si="1"/>
        <v>EN P5228 368</v>
      </c>
      <c r="C7261" s="1" t="str">
        <f t="shared" si="2"/>
        <v>PT P5228</v>
      </c>
      <c r="E7261" s="1" t="str">
        <f>IFERROR(__xludf.DUMMYFUNCTION("SPLIT(A:A,"" "",TRUE,TRUE)"),"EN")</f>
        <v>EN</v>
      </c>
      <c r="F7261" s="1" t="str">
        <f>IFERROR(__xludf.DUMMYFUNCTION("""COMPUTED_VALUE"""),"P5228")</f>
        <v>P5228</v>
      </c>
      <c r="G7261" s="1">
        <f>IFERROR(__xludf.DUMMYFUNCTION("""COMPUTED_VALUE"""),368.0)</f>
        <v>368</v>
      </c>
    </row>
    <row r="7262">
      <c r="A7262" s="1" t="str">
        <f t="shared" si="1"/>
        <v>EN P258 354</v>
      </c>
      <c r="C7262" s="1" t="str">
        <f t="shared" si="2"/>
        <v>PT P258</v>
      </c>
      <c r="E7262" s="1" t="str">
        <f>IFERROR(__xludf.DUMMYFUNCTION("SPLIT(A:A,"" "",TRUE,TRUE)"),"EN")</f>
        <v>EN</v>
      </c>
      <c r="F7262" s="1" t="str">
        <f>IFERROR(__xludf.DUMMYFUNCTION("""COMPUTED_VALUE"""),"P258")</f>
        <v>P258</v>
      </c>
      <c r="G7262" s="1">
        <f>IFERROR(__xludf.DUMMYFUNCTION("""COMPUTED_VALUE"""),354.0)</f>
        <v>354</v>
      </c>
    </row>
    <row r="7263">
      <c r="A7263" s="1" t="str">
        <f t="shared" si="1"/>
        <v>EN P5385 173</v>
      </c>
      <c r="C7263" s="1" t="str">
        <f t="shared" si="2"/>
        <v>PT P5385</v>
      </c>
      <c r="E7263" s="1" t="str">
        <f>IFERROR(__xludf.DUMMYFUNCTION("SPLIT(A:A,"" "",TRUE,TRUE)"),"EN")</f>
        <v>EN</v>
      </c>
      <c r="F7263" s="1" t="str">
        <f>IFERROR(__xludf.DUMMYFUNCTION("""COMPUTED_VALUE"""),"P5385")</f>
        <v>P5385</v>
      </c>
      <c r="G7263" s="1">
        <f>IFERROR(__xludf.DUMMYFUNCTION("""COMPUTED_VALUE"""),173.0)</f>
        <v>173</v>
      </c>
    </row>
    <row r="7264">
      <c r="A7264" s="1" t="str">
        <f t="shared" si="1"/>
        <v>EN P3453 251</v>
      </c>
      <c r="C7264" s="1" t="str">
        <f t="shared" si="2"/>
        <v>PT P3453</v>
      </c>
      <c r="E7264" s="1" t="str">
        <f>IFERROR(__xludf.DUMMYFUNCTION("SPLIT(A:A,"" "",TRUE,TRUE)"),"EN")</f>
        <v>EN</v>
      </c>
      <c r="F7264" s="1" t="str">
        <f>IFERROR(__xludf.DUMMYFUNCTION("""COMPUTED_VALUE"""),"P3453")</f>
        <v>P3453</v>
      </c>
      <c r="G7264" s="1">
        <f>IFERROR(__xludf.DUMMYFUNCTION("""COMPUTED_VALUE"""),251.0)</f>
        <v>251</v>
      </c>
    </row>
    <row r="7265">
      <c r="A7265" s="1" t="str">
        <f t="shared" si="1"/>
        <v>EN P5969 175</v>
      </c>
      <c r="C7265" s="1" t="str">
        <f t="shared" si="2"/>
        <v>PT P5969</v>
      </c>
      <c r="E7265" s="1" t="str">
        <f>IFERROR(__xludf.DUMMYFUNCTION("SPLIT(A:A,"" "",TRUE,TRUE)"),"EN")</f>
        <v>EN</v>
      </c>
      <c r="F7265" s="1" t="str">
        <f>IFERROR(__xludf.DUMMYFUNCTION("""COMPUTED_VALUE"""),"P5969")</f>
        <v>P5969</v>
      </c>
      <c r="G7265" s="1">
        <f>IFERROR(__xludf.DUMMYFUNCTION("""COMPUTED_VALUE"""),175.0)</f>
        <v>175</v>
      </c>
    </row>
    <row r="7266">
      <c r="A7266" s="1" t="str">
        <f t="shared" si="1"/>
        <v>EN P5934 74</v>
      </c>
      <c r="C7266" s="1" t="str">
        <f t="shared" si="2"/>
        <v>PT P5934</v>
      </c>
      <c r="E7266" s="1" t="str">
        <f>IFERROR(__xludf.DUMMYFUNCTION("SPLIT(A:A,"" "",TRUE,TRUE)"),"EN")</f>
        <v>EN</v>
      </c>
      <c r="F7266" s="1" t="str">
        <f>IFERROR(__xludf.DUMMYFUNCTION("""COMPUTED_VALUE"""),"P5934")</f>
        <v>P5934</v>
      </c>
      <c r="G7266" s="1">
        <f>IFERROR(__xludf.DUMMYFUNCTION("""COMPUTED_VALUE"""),74.0)</f>
        <v>74</v>
      </c>
    </row>
    <row r="7267">
      <c r="A7267" s="1" t="str">
        <f t="shared" si="1"/>
        <v>EN P5928 70</v>
      </c>
      <c r="C7267" s="1" t="str">
        <f t="shared" si="2"/>
        <v>PT P5928</v>
      </c>
      <c r="E7267" s="1" t="str">
        <f>IFERROR(__xludf.DUMMYFUNCTION("SPLIT(A:A,"" "",TRUE,TRUE)"),"EN")</f>
        <v>EN</v>
      </c>
      <c r="F7267" s="1" t="str">
        <f>IFERROR(__xludf.DUMMYFUNCTION("""COMPUTED_VALUE"""),"P5928")</f>
        <v>P5928</v>
      </c>
      <c r="G7267" s="1">
        <f>IFERROR(__xludf.DUMMYFUNCTION("""COMPUTED_VALUE"""),70.0)</f>
        <v>70</v>
      </c>
    </row>
    <row r="7268">
      <c r="A7268" s="1" t="str">
        <f t="shared" si="1"/>
        <v>EN P802 133</v>
      </c>
      <c r="C7268" s="1" t="str">
        <f t="shared" si="2"/>
        <v>PT P802</v>
      </c>
      <c r="E7268" s="1" t="str">
        <f>IFERROR(__xludf.DUMMYFUNCTION("SPLIT(A:A,"" "",TRUE,TRUE)"),"EN")</f>
        <v>EN</v>
      </c>
      <c r="F7268" s="1" t="str">
        <f>IFERROR(__xludf.DUMMYFUNCTION("""COMPUTED_VALUE"""),"P802")</f>
        <v>P802</v>
      </c>
      <c r="G7268" s="1">
        <f>IFERROR(__xludf.DUMMYFUNCTION("""COMPUTED_VALUE"""),133.0)</f>
        <v>133</v>
      </c>
    </row>
    <row r="7269">
      <c r="A7269" s="1" t="str">
        <f t="shared" si="1"/>
        <v>EN P4866 363</v>
      </c>
      <c r="C7269" s="1" t="str">
        <f t="shared" si="2"/>
        <v>PT P4866</v>
      </c>
      <c r="E7269" s="1" t="str">
        <f>IFERROR(__xludf.DUMMYFUNCTION("SPLIT(A:A,"" "",TRUE,TRUE)"),"EN")</f>
        <v>EN</v>
      </c>
      <c r="F7269" s="1" t="str">
        <f>IFERROR(__xludf.DUMMYFUNCTION("""COMPUTED_VALUE"""),"P4866")</f>
        <v>P4866</v>
      </c>
      <c r="G7269" s="1">
        <f>IFERROR(__xludf.DUMMYFUNCTION("""COMPUTED_VALUE"""),363.0)</f>
        <v>363</v>
      </c>
    </row>
    <row r="7270">
      <c r="A7270" s="1" t="str">
        <f t="shared" si="1"/>
        <v>EN P2280 24</v>
      </c>
      <c r="C7270" s="1" t="str">
        <f t="shared" si="2"/>
        <v>PT P2280</v>
      </c>
      <c r="E7270" s="1" t="str">
        <f>IFERROR(__xludf.DUMMYFUNCTION("SPLIT(A:A,"" "",TRUE,TRUE)"),"EN")</f>
        <v>EN</v>
      </c>
      <c r="F7270" s="1" t="str">
        <f>IFERROR(__xludf.DUMMYFUNCTION("""COMPUTED_VALUE"""),"P2280")</f>
        <v>P2280</v>
      </c>
      <c r="G7270" s="1">
        <f>IFERROR(__xludf.DUMMYFUNCTION("""COMPUTED_VALUE"""),24.0)</f>
        <v>24</v>
      </c>
    </row>
    <row r="7271">
      <c r="A7271" s="1" t="str">
        <f t="shared" si="1"/>
        <v>EN P2421 270</v>
      </c>
      <c r="C7271" s="1" t="str">
        <f t="shared" si="2"/>
        <v>PT P2421</v>
      </c>
      <c r="E7271" s="1" t="str">
        <f>IFERROR(__xludf.DUMMYFUNCTION("SPLIT(A:A,"" "",TRUE,TRUE)"),"EN")</f>
        <v>EN</v>
      </c>
      <c r="F7271" s="1" t="str">
        <f>IFERROR(__xludf.DUMMYFUNCTION("""COMPUTED_VALUE"""),"P2421")</f>
        <v>P2421</v>
      </c>
      <c r="G7271" s="1">
        <f>IFERROR(__xludf.DUMMYFUNCTION("""COMPUTED_VALUE"""),270.0)</f>
        <v>270</v>
      </c>
    </row>
    <row r="7272">
      <c r="A7272" s="1" t="str">
        <f t="shared" si="1"/>
        <v>EN P2300 257</v>
      </c>
      <c r="C7272" s="1" t="str">
        <f t="shared" si="2"/>
        <v>PT P2300</v>
      </c>
      <c r="E7272" s="1" t="str">
        <f>IFERROR(__xludf.DUMMYFUNCTION("SPLIT(A:A,"" "",TRUE,TRUE)"),"EN")</f>
        <v>EN</v>
      </c>
      <c r="F7272" s="1" t="str">
        <f>IFERROR(__xludf.DUMMYFUNCTION("""COMPUTED_VALUE"""),"P2300")</f>
        <v>P2300</v>
      </c>
      <c r="G7272" s="1">
        <f>IFERROR(__xludf.DUMMYFUNCTION("""COMPUTED_VALUE"""),257.0)</f>
        <v>257</v>
      </c>
    </row>
    <row r="7273">
      <c r="A7273" s="1" t="str">
        <f t="shared" si="1"/>
        <v>EN P1194 281</v>
      </c>
      <c r="C7273" s="1" t="str">
        <f t="shared" si="2"/>
        <v>PT P1194</v>
      </c>
      <c r="E7273" s="1" t="str">
        <f>IFERROR(__xludf.DUMMYFUNCTION("SPLIT(A:A,"" "",TRUE,TRUE)"),"EN")</f>
        <v>EN</v>
      </c>
      <c r="F7273" s="1" t="str">
        <f>IFERROR(__xludf.DUMMYFUNCTION("""COMPUTED_VALUE"""),"P1194")</f>
        <v>P1194</v>
      </c>
      <c r="G7273" s="1">
        <f>IFERROR(__xludf.DUMMYFUNCTION("""COMPUTED_VALUE"""),281.0)</f>
        <v>281</v>
      </c>
    </row>
    <row r="7274">
      <c r="A7274" s="1" t="str">
        <f t="shared" si="1"/>
        <v>EN P2350 288</v>
      </c>
      <c r="C7274" s="1" t="str">
        <f t="shared" si="2"/>
        <v>PT P2350</v>
      </c>
      <c r="E7274" s="1" t="str">
        <f>IFERROR(__xludf.DUMMYFUNCTION("SPLIT(A:A,"" "",TRUE,TRUE)"),"EN")</f>
        <v>EN</v>
      </c>
      <c r="F7274" s="1" t="str">
        <f>IFERROR(__xludf.DUMMYFUNCTION("""COMPUTED_VALUE"""),"P2350")</f>
        <v>P2350</v>
      </c>
      <c r="G7274" s="1">
        <f>IFERROR(__xludf.DUMMYFUNCTION("""COMPUTED_VALUE"""),288.0)</f>
        <v>288</v>
      </c>
    </row>
    <row r="7275">
      <c r="A7275" s="1" t="str">
        <f t="shared" si="1"/>
        <v>EN P4022 245</v>
      </c>
      <c r="C7275" s="1" t="str">
        <f t="shared" si="2"/>
        <v>PT P4022</v>
      </c>
      <c r="E7275" s="1" t="str">
        <f>IFERROR(__xludf.DUMMYFUNCTION("SPLIT(A:A,"" "",TRUE,TRUE)"),"EN")</f>
        <v>EN</v>
      </c>
      <c r="F7275" s="1" t="str">
        <f>IFERROR(__xludf.DUMMYFUNCTION("""COMPUTED_VALUE"""),"P4022")</f>
        <v>P4022</v>
      </c>
      <c r="G7275" s="1">
        <f>IFERROR(__xludf.DUMMYFUNCTION("""COMPUTED_VALUE"""),245.0)</f>
        <v>245</v>
      </c>
    </row>
    <row r="7276">
      <c r="A7276" s="1" t="str">
        <f t="shared" si="1"/>
        <v>EN P3793 258</v>
      </c>
      <c r="C7276" s="1" t="str">
        <f t="shared" si="2"/>
        <v>PT P3793</v>
      </c>
      <c r="E7276" s="1" t="str">
        <f>IFERROR(__xludf.DUMMYFUNCTION("SPLIT(A:A,"" "",TRUE,TRUE)"),"EN")</f>
        <v>EN</v>
      </c>
      <c r="F7276" s="1" t="str">
        <f>IFERROR(__xludf.DUMMYFUNCTION("""COMPUTED_VALUE"""),"P3793")</f>
        <v>P3793</v>
      </c>
      <c r="G7276" s="1">
        <f>IFERROR(__xludf.DUMMYFUNCTION("""COMPUTED_VALUE"""),258.0)</f>
        <v>258</v>
      </c>
    </row>
    <row r="7277">
      <c r="A7277" s="1" t="str">
        <f t="shared" si="1"/>
        <v>EN P2913 374</v>
      </c>
      <c r="C7277" s="1" t="str">
        <f t="shared" si="2"/>
        <v>PT P2913</v>
      </c>
      <c r="E7277" s="1" t="str">
        <f>IFERROR(__xludf.DUMMYFUNCTION("SPLIT(A:A,"" "",TRUE,TRUE)"),"EN")</f>
        <v>EN</v>
      </c>
      <c r="F7277" s="1" t="str">
        <f>IFERROR(__xludf.DUMMYFUNCTION("""COMPUTED_VALUE"""),"P2913")</f>
        <v>P2913</v>
      </c>
      <c r="G7277" s="1">
        <f>IFERROR(__xludf.DUMMYFUNCTION("""COMPUTED_VALUE"""),374.0)</f>
        <v>374</v>
      </c>
    </row>
    <row r="7278">
      <c r="A7278" s="1" t="str">
        <f t="shared" si="1"/>
        <v>EN P2461 66</v>
      </c>
      <c r="C7278" s="1" t="str">
        <f t="shared" si="2"/>
        <v>PT P2461</v>
      </c>
      <c r="E7278" s="1" t="str">
        <f>IFERROR(__xludf.DUMMYFUNCTION("SPLIT(A:A,"" "",TRUE,TRUE)"),"EN")</f>
        <v>EN</v>
      </c>
      <c r="F7278" s="1" t="str">
        <f>IFERROR(__xludf.DUMMYFUNCTION("""COMPUTED_VALUE"""),"P2461")</f>
        <v>P2461</v>
      </c>
      <c r="G7278" s="1">
        <f>IFERROR(__xludf.DUMMYFUNCTION("""COMPUTED_VALUE"""),66.0)</f>
        <v>66</v>
      </c>
    </row>
    <row r="7279">
      <c r="A7279" s="1" t="str">
        <f t="shared" si="1"/>
        <v>EN P1068 365</v>
      </c>
      <c r="C7279" s="1" t="str">
        <f t="shared" si="2"/>
        <v>PT P1068</v>
      </c>
      <c r="E7279" s="1" t="str">
        <f>IFERROR(__xludf.DUMMYFUNCTION("SPLIT(A:A,"" "",TRUE,TRUE)"),"EN")</f>
        <v>EN</v>
      </c>
      <c r="F7279" s="1" t="str">
        <f>IFERROR(__xludf.DUMMYFUNCTION("""COMPUTED_VALUE"""),"P1068")</f>
        <v>P1068</v>
      </c>
      <c r="G7279" s="1">
        <f>IFERROR(__xludf.DUMMYFUNCTION("""COMPUTED_VALUE"""),365.0)</f>
        <v>365</v>
      </c>
    </row>
    <row r="7280">
      <c r="A7280" s="1" t="str">
        <f t="shared" si="1"/>
        <v>EN P2542 325</v>
      </c>
      <c r="C7280" s="1" t="str">
        <f t="shared" si="2"/>
        <v>PT P2542</v>
      </c>
      <c r="E7280" s="1" t="str">
        <f>IFERROR(__xludf.DUMMYFUNCTION("SPLIT(A:A,"" "",TRUE,TRUE)"),"EN")</f>
        <v>EN</v>
      </c>
      <c r="F7280" s="1" t="str">
        <f>IFERROR(__xludf.DUMMYFUNCTION("""COMPUTED_VALUE"""),"P2542")</f>
        <v>P2542</v>
      </c>
      <c r="G7280" s="1">
        <f>IFERROR(__xludf.DUMMYFUNCTION("""COMPUTED_VALUE"""),325.0)</f>
        <v>325</v>
      </c>
    </row>
    <row r="7281">
      <c r="A7281" s="1" t="str">
        <f t="shared" si="1"/>
        <v>EN P5322 17</v>
      </c>
      <c r="C7281" s="1" t="str">
        <f t="shared" si="2"/>
        <v>PT P5322</v>
      </c>
      <c r="E7281" s="1" t="str">
        <f>IFERROR(__xludf.DUMMYFUNCTION("SPLIT(A:A,"" "",TRUE,TRUE)"),"EN")</f>
        <v>EN</v>
      </c>
      <c r="F7281" s="1" t="str">
        <f>IFERROR(__xludf.DUMMYFUNCTION("""COMPUTED_VALUE"""),"P5322")</f>
        <v>P5322</v>
      </c>
      <c r="G7281" s="1">
        <f>IFERROR(__xludf.DUMMYFUNCTION("""COMPUTED_VALUE"""),17.0)</f>
        <v>17</v>
      </c>
    </row>
    <row r="7282">
      <c r="A7282" s="1" t="str">
        <f t="shared" si="1"/>
        <v>EN P2776 119</v>
      </c>
      <c r="C7282" s="1" t="str">
        <f t="shared" si="2"/>
        <v>PT P2776</v>
      </c>
      <c r="E7282" s="1" t="str">
        <f>IFERROR(__xludf.DUMMYFUNCTION("SPLIT(A:A,"" "",TRUE,TRUE)"),"EN")</f>
        <v>EN</v>
      </c>
      <c r="F7282" s="1" t="str">
        <f>IFERROR(__xludf.DUMMYFUNCTION("""COMPUTED_VALUE"""),"P2776")</f>
        <v>P2776</v>
      </c>
      <c r="G7282" s="1">
        <f>IFERROR(__xludf.DUMMYFUNCTION("""COMPUTED_VALUE"""),119.0)</f>
        <v>119</v>
      </c>
    </row>
    <row r="7283">
      <c r="A7283" s="1" t="str">
        <f t="shared" si="1"/>
        <v>EN P3821 118</v>
      </c>
      <c r="C7283" s="1" t="str">
        <f t="shared" si="2"/>
        <v>PT P3821</v>
      </c>
      <c r="E7283" s="1" t="str">
        <f>IFERROR(__xludf.DUMMYFUNCTION("SPLIT(A:A,"" "",TRUE,TRUE)"),"EN")</f>
        <v>EN</v>
      </c>
      <c r="F7283" s="1" t="str">
        <f>IFERROR(__xludf.DUMMYFUNCTION("""COMPUTED_VALUE"""),"P3821")</f>
        <v>P3821</v>
      </c>
      <c r="G7283" s="1">
        <f>IFERROR(__xludf.DUMMYFUNCTION("""COMPUTED_VALUE"""),118.0)</f>
        <v>118</v>
      </c>
    </row>
    <row r="7284">
      <c r="A7284" s="1" t="str">
        <f t="shared" si="1"/>
        <v>EN P552 215</v>
      </c>
      <c r="C7284" s="1" t="str">
        <f t="shared" si="2"/>
        <v>PT P552</v>
      </c>
      <c r="E7284" s="1" t="str">
        <f>IFERROR(__xludf.DUMMYFUNCTION("SPLIT(A:A,"" "",TRUE,TRUE)"),"EN")</f>
        <v>EN</v>
      </c>
      <c r="F7284" s="1" t="str">
        <f>IFERROR(__xludf.DUMMYFUNCTION("""COMPUTED_VALUE"""),"P552")</f>
        <v>P552</v>
      </c>
      <c r="G7284" s="1">
        <f>IFERROR(__xludf.DUMMYFUNCTION("""COMPUTED_VALUE"""),215.0)</f>
        <v>215</v>
      </c>
    </row>
    <row r="7285">
      <c r="A7285" s="1" t="str">
        <f t="shared" si="1"/>
        <v>EN P5011 221</v>
      </c>
      <c r="C7285" s="1" t="str">
        <f t="shared" si="2"/>
        <v>PT P5011</v>
      </c>
      <c r="E7285" s="1" t="str">
        <f>IFERROR(__xludf.DUMMYFUNCTION("SPLIT(A:A,"" "",TRUE,TRUE)"),"EN")</f>
        <v>EN</v>
      </c>
      <c r="F7285" s="1" t="str">
        <f>IFERROR(__xludf.DUMMYFUNCTION("""COMPUTED_VALUE"""),"P5011")</f>
        <v>P5011</v>
      </c>
      <c r="G7285" s="1">
        <f>IFERROR(__xludf.DUMMYFUNCTION("""COMPUTED_VALUE"""),221.0)</f>
        <v>221</v>
      </c>
    </row>
    <row r="7286">
      <c r="A7286" s="1" t="str">
        <f t="shared" si="1"/>
        <v>EN P852 366</v>
      </c>
      <c r="C7286" s="1" t="str">
        <f t="shared" si="2"/>
        <v>PT P852</v>
      </c>
      <c r="E7286" s="1" t="str">
        <f>IFERROR(__xludf.DUMMYFUNCTION("SPLIT(A:A,"" "",TRUE,TRUE)"),"EN")</f>
        <v>EN</v>
      </c>
      <c r="F7286" s="1" t="str">
        <f>IFERROR(__xludf.DUMMYFUNCTION("""COMPUTED_VALUE"""),"P852")</f>
        <v>P852</v>
      </c>
      <c r="G7286" s="1">
        <f>IFERROR(__xludf.DUMMYFUNCTION("""COMPUTED_VALUE"""),366.0)</f>
        <v>366</v>
      </c>
    </row>
    <row r="7287">
      <c r="A7287" s="1" t="str">
        <f t="shared" si="1"/>
        <v>EN P922 112</v>
      </c>
      <c r="C7287" s="1" t="str">
        <f t="shared" si="2"/>
        <v>PT P922</v>
      </c>
      <c r="E7287" s="1" t="str">
        <f>IFERROR(__xludf.DUMMYFUNCTION("SPLIT(A:A,"" "",TRUE,TRUE)"),"EN")</f>
        <v>EN</v>
      </c>
      <c r="F7287" s="1" t="str">
        <f>IFERROR(__xludf.DUMMYFUNCTION("""COMPUTED_VALUE"""),"P922")</f>
        <v>P922</v>
      </c>
      <c r="G7287" s="1">
        <f>IFERROR(__xludf.DUMMYFUNCTION("""COMPUTED_VALUE"""),112.0)</f>
        <v>112</v>
      </c>
    </row>
    <row r="7288">
      <c r="A7288" s="1" t="str">
        <f t="shared" si="1"/>
        <v>EN P4982 341</v>
      </c>
      <c r="C7288" s="1" t="str">
        <f t="shared" si="2"/>
        <v>PT P4982</v>
      </c>
      <c r="E7288" s="1" t="str">
        <f>IFERROR(__xludf.DUMMYFUNCTION("SPLIT(A:A,"" "",TRUE,TRUE)"),"EN")</f>
        <v>EN</v>
      </c>
      <c r="F7288" s="1" t="str">
        <f>IFERROR(__xludf.DUMMYFUNCTION("""COMPUTED_VALUE"""),"P4982")</f>
        <v>P4982</v>
      </c>
      <c r="G7288" s="1">
        <f>IFERROR(__xludf.DUMMYFUNCTION("""COMPUTED_VALUE"""),341.0)</f>
        <v>341</v>
      </c>
    </row>
    <row r="7289">
      <c r="A7289" s="1" t="str">
        <f t="shared" si="1"/>
        <v>EN P4311 58</v>
      </c>
      <c r="C7289" s="1" t="str">
        <f t="shared" si="2"/>
        <v>PT P4311</v>
      </c>
      <c r="E7289" s="1" t="str">
        <f>IFERROR(__xludf.DUMMYFUNCTION("SPLIT(A:A,"" "",TRUE,TRUE)"),"EN")</f>
        <v>EN</v>
      </c>
      <c r="F7289" s="1" t="str">
        <f>IFERROR(__xludf.DUMMYFUNCTION("""COMPUTED_VALUE"""),"P4311")</f>
        <v>P4311</v>
      </c>
      <c r="G7289" s="1">
        <f>IFERROR(__xludf.DUMMYFUNCTION("""COMPUTED_VALUE"""),58.0)</f>
        <v>58</v>
      </c>
    </row>
    <row r="7290">
      <c r="A7290" s="1" t="str">
        <f t="shared" si="1"/>
        <v>EN P727 285</v>
      </c>
      <c r="C7290" s="1" t="str">
        <f t="shared" si="2"/>
        <v>PT P727</v>
      </c>
      <c r="E7290" s="1" t="str">
        <f>IFERROR(__xludf.DUMMYFUNCTION("SPLIT(A:A,"" "",TRUE,TRUE)"),"EN")</f>
        <v>EN</v>
      </c>
      <c r="F7290" s="1" t="str">
        <f>IFERROR(__xludf.DUMMYFUNCTION("""COMPUTED_VALUE"""),"P727")</f>
        <v>P727</v>
      </c>
      <c r="G7290" s="1">
        <f>IFERROR(__xludf.DUMMYFUNCTION("""COMPUTED_VALUE"""),285.0)</f>
        <v>285</v>
      </c>
    </row>
    <row r="7291">
      <c r="A7291" s="1" t="str">
        <f t="shared" si="1"/>
        <v>EN P3533 352</v>
      </c>
      <c r="C7291" s="1" t="str">
        <f t="shared" si="2"/>
        <v>PT P3533</v>
      </c>
      <c r="E7291" s="1" t="str">
        <f>IFERROR(__xludf.DUMMYFUNCTION("SPLIT(A:A,"" "",TRUE,TRUE)"),"EN")</f>
        <v>EN</v>
      </c>
      <c r="F7291" s="1" t="str">
        <f>IFERROR(__xludf.DUMMYFUNCTION("""COMPUTED_VALUE"""),"P3533")</f>
        <v>P3533</v>
      </c>
      <c r="G7291" s="1">
        <f>IFERROR(__xludf.DUMMYFUNCTION("""COMPUTED_VALUE"""),352.0)</f>
        <v>352</v>
      </c>
    </row>
    <row r="7292">
      <c r="A7292" s="1" t="str">
        <f t="shared" si="1"/>
        <v>EN P2938 250</v>
      </c>
      <c r="C7292" s="1" t="str">
        <f t="shared" si="2"/>
        <v>PT P2938</v>
      </c>
      <c r="E7292" s="1" t="str">
        <f>IFERROR(__xludf.DUMMYFUNCTION("SPLIT(A:A,"" "",TRUE,TRUE)"),"EN")</f>
        <v>EN</v>
      </c>
      <c r="F7292" s="1" t="str">
        <f>IFERROR(__xludf.DUMMYFUNCTION("""COMPUTED_VALUE"""),"P2938")</f>
        <v>P2938</v>
      </c>
      <c r="G7292" s="1">
        <f>IFERROR(__xludf.DUMMYFUNCTION("""COMPUTED_VALUE"""),250.0)</f>
        <v>250</v>
      </c>
    </row>
    <row r="7293">
      <c r="A7293" s="1" t="str">
        <f t="shared" si="1"/>
        <v>EN P4983 142</v>
      </c>
      <c r="C7293" s="1" t="str">
        <f t="shared" si="2"/>
        <v>PT P4983</v>
      </c>
      <c r="E7293" s="1" t="str">
        <f>IFERROR(__xludf.DUMMYFUNCTION("SPLIT(A:A,"" "",TRUE,TRUE)"),"EN")</f>
        <v>EN</v>
      </c>
      <c r="F7293" s="1" t="str">
        <f>IFERROR(__xludf.DUMMYFUNCTION("""COMPUTED_VALUE"""),"P4983")</f>
        <v>P4983</v>
      </c>
      <c r="G7293" s="1">
        <f>IFERROR(__xludf.DUMMYFUNCTION("""COMPUTED_VALUE"""),142.0)</f>
        <v>142</v>
      </c>
    </row>
    <row r="7294">
      <c r="A7294" s="1" t="str">
        <f t="shared" si="1"/>
        <v>EN P3644 331</v>
      </c>
      <c r="C7294" s="1" t="str">
        <f t="shared" si="2"/>
        <v>PT P3644</v>
      </c>
      <c r="E7294" s="1" t="str">
        <f>IFERROR(__xludf.DUMMYFUNCTION("SPLIT(A:A,"" "",TRUE,TRUE)"),"EN")</f>
        <v>EN</v>
      </c>
      <c r="F7294" s="1" t="str">
        <f>IFERROR(__xludf.DUMMYFUNCTION("""COMPUTED_VALUE"""),"P3644")</f>
        <v>P3644</v>
      </c>
      <c r="G7294" s="1">
        <f>IFERROR(__xludf.DUMMYFUNCTION("""COMPUTED_VALUE"""),331.0)</f>
        <v>331</v>
      </c>
    </row>
    <row r="7295">
      <c r="A7295" s="1" t="str">
        <f t="shared" si="1"/>
        <v>EN P603 207</v>
      </c>
      <c r="C7295" s="1" t="str">
        <f t="shared" si="2"/>
        <v>PT P603</v>
      </c>
      <c r="E7295" s="1" t="str">
        <f>IFERROR(__xludf.DUMMYFUNCTION("SPLIT(A:A,"" "",TRUE,TRUE)"),"EN")</f>
        <v>EN</v>
      </c>
      <c r="F7295" s="1" t="str">
        <f>IFERROR(__xludf.DUMMYFUNCTION("""COMPUTED_VALUE"""),"P603")</f>
        <v>P603</v>
      </c>
      <c r="G7295" s="1">
        <f>IFERROR(__xludf.DUMMYFUNCTION("""COMPUTED_VALUE"""),207.0)</f>
        <v>207</v>
      </c>
    </row>
    <row r="7296">
      <c r="A7296" s="1" t="str">
        <f t="shared" si="1"/>
        <v>EN P3517 326</v>
      </c>
      <c r="C7296" s="1" t="str">
        <f t="shared" si="2"/>
        <v>PT P3517</v>
      </c>
      <c r="E7296" s="1" t="str">
        <f>IFERROR(__xludf.DUMMYFUNCTION("SPLIT(A:A,"" "",TRUE,TRUE)"),"EN")</f>
        <v>EN</v>
      </c>
      <c r="F7296" s="1" t="str">
        <f>IFERROR(__xludf.DUMMYFUNCTION("""COMPUTED_VALUE"""),"P3517")</f>
        <v>P3517</v>
      </c>
      <c r="G7296" s="1">
        <f>IFERROR(__xludf.DUMMYFUNCTION("""COMPUTED_VALUE"""),326.0)</f>
        <v>326</v>
      </c>
    </row>
    <row r="7297">
      <c r="A7297" s="1" t="str">
        <f t="shared" si="1"/>
        <v>EN P3312 248</v>
      </c>
      <c r="C7297" s="1" t="str">
        <f t="shared" si="2"/>
        <v>PT P3312</v>
      </c>
      <c r="E7297" s="1" t="str">
        <f>IFERROR(__xludf.DUMMYFUNCTION("SPLIT(A:A,"" "",TRUE,TRUE)"),"EN")</f>
        <v>EN</v>
      </c>
      <c r="F7297" s="1" t="str">
        <f>IFERROR(__xludf.DUMMYFUNCTION("""COMPUTED_VALUE"""),"P3312")</f>
        <v>P3312</v>
      </c>
      <c r="G7297" s="1">
        <f>IFERROR(__xludf.DUMMYFUNCTION("""COMPUTED_VALUE"""),248.0)</f>
        <v>248</v>
      </c>
    </row>
    <row r="7298">
      <c r="A7298" s="1" t="str">
        <f t="shared" si="1"/>
        <v>EN P1988 207</v>
      </c>
      <c r="C7298" s="1" t="str">
        <f t="shared" si="2"/>
        <v>PT P1988</v>
      </c>
      <c r="E7298" s="1" t="str">
        <f>IFERROR(__xludf.DUMMYFUNCTION("SPLIT(A:A,"" "",TRUE,TRUE)"),"EN")</f>
        <v>EN</v>
      </c>
      <c r="F7298" s="1" t="str">
        <f>IFERROR(__xludf.DUMMYFUNCTION("""COMPUTED_VALUE"""),"P1988")</f>
        <v>P1988</v>
      </c>
      <c r="G7298" s="1">
        <f>IFERROR(__xludf.DUMMYFUNCTION("""COMPUTED_VALUE"""),207.0)</f>
        <v>207</v>
      </c>
    </row>
    <row r="7299">
      <c r="A7299" s="1" t="str">
        <f t="shared" si="1"/>
        <v>EN P237 348</v>
      </c>
      <c r="C7299" s="1" t="str">
        <f t="shared" si="2"/>
        <v>PT P237</v>
      </c>
      <c r="E7299" s="1" t="str">
        <f>IFERROR(__xludf.DUMMYFUNCTION("SPLIT(A:A,"" "",TRUE,TRUE)"),"EN")</f>
        <v>EN</v>
      </c>
      <c r="F7299" s="1" t="str">
        <f>IFERROR(__xludf.DUMMYFUNCTION("""COMPUTED_VALUE"""),"P237")</f>
        <v>P237</v>
      </c>
      <c r="G7299" s="1">
        <f>IFERROR(__xludf.DUMMYFUNCTION("""COMPUTED_VALUE"""),348.0)</f>
        <v>348</v>
      </c>
    </row>
    <row r="7300">
      <c r="A7300" s="1" t="str">
        <f t="shared" si="1"/>
        <v>EN P1414 242</v>
      </c>
      <c r="C7300" s="1" t="str">
        <f t="shared" si="2"/>
        <v>PT P1414</v>
      </c>
      <c r="E7300" s="1" t="str">
        <f>IFERROR(__xludf.DUMMYFUNCTION("SPLIT(A:A,"" "",TRUE,TRUE)"),"EN")</f>
        <v>EN</v>
      </c>
      <c r="F7300" s="1" t="str">
        <f>IFERROR(__xludf.DUMMYFUNCTION("""COMPUTED_VALUE"""),"P1414")</f>
        <v>P1414</v>
      </c>
      <c r="G7300" s="1">
        <f>IFERROR(__xludf.DUMMYFUNCTION("""COMPUTED_VALUE"""),242.0)</f>
        <v>242</v>
      </c>
    </row>
    <row r="7301">
      <c r="A7301" s="1" t="str">
        <f t="shared" si="1"/>
        <v>EN P365 181</v>
      </c>
      <c r="C7301" s="1" t="str">
        <f t="shared" si="2"/>
        <v>PT P365</v>
      </c>
      <c r="E7301" s="1" t="str">
        <f>IFERROR(__xludf.DUMMYFUNCTION("SPLIT(A:A,"" "",TRUE,TRUE)"),"EN")</f>
        <v>EN</v>
      </c>
      <c r="F7301" s="1" t="str">
        <f>IFERROR(__xludf.DUMMYFUNCTION("""COMPUTED_VALUE"""),"P365")</f>
        <v>P365</v>
      </c>
      <c r="G7301" s="1">
        <f>IFERROR(__xludf.DUMMYFUNCTION("""COMPUTED_VALUE"""),181.0)</f>
        <v>181</v>
      </c>
    </row>
    <row r="7302">
      <c r="A7302" s="1" t="str">
        <f t="shared" si="1"/>
        <v>EN P5533 396</v>
      </c>
      <c r="C7302" s="1" t="str">
        <f t="shared" si="2"/>
        <v>PT P5533</v>
      </c>
      <c r="E7302" s="1" t="str">
        <f>IFERROR(__xludf.DUMMYFUNCTION("SPLIT(A:A,"" "",TRUE,TRUE)"),"EN")</f>
        <v>EN</v>
      </c>
      <c r="F7302" s="1" t="str">
        <f>IFERROR(__xludf.DUMMYFUNCTION("""COMPUTED_VALUE"""),"P5533")</f>
        <v>P5533</v>
      </c>
      <c r="G7302" s="1">
        <f>IFERROR(__xludf.DUMMYFUNCTION("""COMPUTED_VALUE"""),396.0)</f>
        <v>396</v>
      </c>
    </row>
    <row r="7303">
      <c r="A7303" s="1" t="str">
        <f t="shared" si="1"/>
        <v>EN P3633 276</v>
      </c>
      <c r="C7303" s="1" t="str">
        <f t="shared" si="2"/>
        <v>PT P3633</v>
      </c>
      <c r="E7303" s="1" t="str">
        <f>IFERROR(__xludf.DUMMYFUNCTION("SPLIT(A:A,"" "",TRUE,TRUE)"),"EN")</f>
        <v>EN</v>
      </c>
      <c r="F7303" s="1" t="str">
        <f>IFERROR(__xludf.DUMMYFUNCTION("""COMPUTED_VALUE"""),"P3633")</f>
        <v>P3633</v>
      </c>
      <c r="G7303" s="1">
        <f>IFERROR(__xludf.DUMMYFUNCTION("""COMPUTED_VALUE"""),276.0)</f>
        <v>276</v>
      </c>
    </row>
    <row r="7304">
      <c r="A7304" s="1" t="str">
        <f t="shared" si="1"/>
        <v>EN P5947 186</v>
      </c>
      <c r="C7304" s="1" t="str">
        <f t="shared" si="2"/>
        <v>PT P5947</v>
      </c>
      <c r="E7304" s="1" t="str">
        <f>IFERROR(__xludf.DUMMYFUNCTION("SPLIT(A:A,"" "",TRUE,TRUE)"),"EN")</f>
        <v>EN</v>
      </c>
      <c r="F7304" s="1" t="str">
        <f>IFERROR(__xludf.DUMMYFUNCTION("""COMPUTED_VALUE"""),"P5947")</f>
        <v>P5947</v>
      </c>
      <c r="G7304" s="1">
        <f>IFERROR(__xludf.DUMMYFUNCTION("""COMPUTED_VALUE"""),186.0)</f>
        <v>186</v>
      </c>
    </row>
    <row r="7305">
      <c r="A7305" s="1" t="str">
        <f t="shared" si="1"/>
        <v>EN P587 383</v>
      </c>
      <c r="C7305" s="1" t="str">
        <f t="shared" si="2"/>
        <v>PT P587</v>
      </c>
      <c r="E7305" s="1" t="str">
        <f>IFERROR(__xludf.DUMMYFUNCTION("SPLIT(A:A,"" "",TRUE,TRUE)"),"EN")</f>
        <v>EN</v>
      </c>
      <c r="F7305" s="1" t="str">
        <f>IFERROR(__xludf.DUMMYFUNCTION("""COMPUTED_VALUE"""),"P587")</f>
        <v>P587</v>
      </c>
      <c r="G7305" s="1">
        <f>IFERROR(__xludf.DUMMYFUNCTION("""COMPUTED_VALUE"""),383.0)</f>
        <v>383</v>
      </c>
    </row>
    <row r="7306">
      <c r="A7306" s="1" t="str">
        <f t="shared" si="1"/>
        <v>EN P4565 220</v>
      </c>
      <c r="C7306" s="1" t="str">
        <f t="shared" si="2"/>
        <v>PT P4565</v>
      </c>
      <c r="E7306" s="1" t="str">
        <f>IFERROR(__xludf.DUMMYFUNCTION("SPLIT(A:A,"" "",TRUE,TRUE)"),"EN")</f>
        <v>EN</v>
      </c>
      <c r="F7306" s="1" t="str">
        <f>IFERROR(__xludf.DUMMYFUNCTION("""COMPUTED_VALUE"""),"P4565")</f>
        <v>P4565</v>
      </c>
      <c r="G7306" s="1">
        <f>IFERROR(__xludf.DUMMYFUNCTION("""COMPUTED_VALUE"""),220.0)</f>
        <v>220</v>
      </c>
    </row>
    <row r="7307">
      <c r="A7307" s="1" t="str">
        <f t="shared" si="1"/>
        <v>EN P5519 340</v>
      </c>
      <c r="C7307" s="1" t="str">
        <f t="shared" si="2"/>
        <v>PT P5519</v>
      </c>
      <c r="E7307" s="1" t="str">
        <f>IFERROR(__xludf.DUMMYFUNCTION("SPLIT(A:A,"" "",TRUE,TRUE)"),"EN")</f>
        <v>EN</v>
      </c>
      <c r="F7307" s="1" t="str">
        <f>IFERROR(__xludf.DUMMYFUNCTION("""COMPUTED_VALUE"""),"P5519")</f>
        <v>P5519</v>
      </c>
      <c r="G7307" s="1">
        <f>IFERROR(__xludf.DUMMYFUNCTION("""COMPUTED_VALUE"""),340.0)</f>
        <v>340</v>
      </c>
    </row>
    <row r="7308">
      <c r="A7308" s="1" t="str">
        <f t="shared" si="1"/>
        <v>EN P4813 189</v>
      </c>
      <c r="C7308" s="1" t="str">
        <f t="shared" si="2"/>
        <v>PT P4813</v>
      </c>
      <c r="E7308" s="1" t="str">
        <f>IFERROR(__xludf.DUMMYFUNCTION("SPLIT(A:A,"" "",TRUE,TRUE)"),"EN")</f>
        <v>EN</v>
      </c>
      <c r="F7308" s="1" t="str">
        <f>IFERROR(__xludf.DUMMYFUNCTION("""COMPUTED_VALUE"""),"P4813")</f>
        <v>P4813</v>
      </c>
      <c r="G7308" s="1">
        <f>IFERROR(__xludf.DUMMYFUNCTION("""COMPUTED_VALUE"""),189.0)</f>
        <v>189</v>
      </c>
    </row>
    <row r="7309">
      <c r="A7309" s="1" t="str">
        <f t="shared" si="1"/>
        <v>EN P3462 9</v>
      </c>
      <c r="C7309" s="1" t="str">
        <f t="shared" si="2"/>
        <v>PT P3462</v>
      </c>
      <c r="E7309" s="1" t="str">
        <f>IFERROR(__xludf.DUMMYFUNCTION("SPLIT(A:A,"" "",TRUE,TRUE)"),"EN")</f>
        <v>EN</v>
      </c>
      <c r="F7309" s="1" t="str">
        <f>IFERROR(__xludf.DUMMYFUNCTION("""COMPUTED_VALUE"""),"P3462")</f>
        <v>P3462</v>
      </c>
      <c r="G7309" s="1">
        <f>IFERROR(__xludf.DUMMYFUNCTION("""COMPUTED_VALUE"""),9.0)</f>
        <v>9</v>
      </c>
    </row>
    <row r="7310">
      <c r="A7310" s="1" t="str">
        <f t="shared" si="1"/>
        <v>EN P3995 189</v>
      </c>
      <c r="C7310" s="1" t="str">
        <f t="shared" si="2"/>
        <v>PT P3995</v>
      </c>
      <c r="E7310" s="1" t="str">
        <f>IFERROR(__xludf.DUMMYFUNCTION("SPLIT(A:A,"" "",TRUE,TRUE)"),"EN")</f>
        <v>EN</v>
      </c>
      <c r="F7310" s="1" t="str">
        <f>IFERROR(__xludf.DUMMYFUNCTION("""COMPUTED_VALUE"""),"P3995")</f>
        <v>P3995</v>
      </c>
      <c r="G7310" s="1">
        <f>IFERROR(__xludf.DUMMYFUNCTION("""COMPUTED_VALUE"""),189.0)</f>
        <v>189</v>
      </c>
    </row>
    <row r="7311">
      <c r="A7311" s="1" t="str">
        <f t="shared" si="1"/>
        <v>EN P2594 32</v>
      </c>
      <c r="C7311" s="1" t="str">
        <f t="shared" si="2"/>
        <v>PT P2594</v>
      </c>
      <c r="E7311" s="1" t="str">
        <f>IFERROR(__xludf.DUMMYFUNCTION("SPLIT(A:A,"" "",TRUE,TRUE)"),"EN")</f>
        <v>EN</v>
      </c>
      <c r="F7311" s="1" t="str">
        <f>IFERROR(__xludf.DUMMYFUNCTION("""COMPUTED_VALUE"""),"P2594")</f>
        <v>P2594</v>
      </c>
      <c r="G7311" s="1">
        <f>IFERROR(__xludf.DUMMYFUNCTION("""COMPUTED_VALUE"""),32.0)</f>
        <v>32</v>
      </c>
    </row>
    <row r="7312">
      <c r="A7312" s="1" t="str">
        <f t="shared" si="1"/>
        <v>EN P3441 180</v>
      </c>
      <c r="C7312" s="1" t="str">
        <f t="shared" si="2"/>
        <v>PT P3441</v>
      </c>
      <c r="E7312" s="1" t="str">
        <f>IFERROR(__xludf.DUMMYFUNCTION("SPLIT(A:A,"" "",TRUE,TRUE)"),"EN")</f>
        <v>EN</v>
      </c>
      <c r="F7312" s="1" t="str">
        <f>IFERROR(__xludf.DUMMYFUNCTION("""COMPUTED_VALUE"""),"P3441")</f>
        <v>P3441</v>
      </c>
      <c r="G7312" s="1">
        <f>IFERROR(__xludf.DUMMYFUNCTION("""COMPUTED_VALUE"""),180.0)</f>
        <v>180</v>
      </c>
    </row>
    <row r="7313">
      <c r="A7313" s="1" t="str">
        <f t="shared" si="1"/>
        <v>EN P454 327</v>
      </c>
      <c r="C7313" s="1" t="str">
        <f t="shared" si="2"/>
        <v>PT P454</v>
      </c>
      <c r="E7313" s="1" t="str">
        <f>IFERROR(__xludf.DUMMYFUNCTION("SPLIT(A:A,"" "",TRUE,TRUE)"),"EN")</f>
        <v>EN</v>
      </c>
      <c r="F7313" s="1" t="str">
        <f>IFERROR(__xludf.DUMMYFUNCTION("""COMPUTED_VALUE"""),"P454")</f>
        <v>P454</v>
      </c>
      <c r="G7313" s="1">
        <f>IFERROR(__xludf.DUMMYFUNCTION("""COMPUTED_VALUE"""),327.0)</f>
        <v>327</v>
      </c>
    </row>
    <row r="7314">
      <c r="A7314" s="1" t="str">
        <f t="shared" si="1"/>
        <v>EN P23 149</v>
      </c>
      <c r="C7314" s="1" t="str">
        <f t="shared" si="2"/>
        <v>PT P23</v>
      </c>
      <c r="E7314" s="1" t="str">
        <f>IFERROR(__xludf.DUMMYFUNCTION("SPLIT(A:A,"" "",TRUE,TRUE)"),"EN")</f>
        <v>EN</v>
      </c>
      <c r="F7314" s="1" t="str">
        <f>IFERROR(__xludf.DUMMYFUNCTION("""COMPUTED_VALUE"""),"P23")</f>
        <v>P23</v>
      </c>
      <c r="G7314" s="1">
        <f>IFERROR(__xludf.DUMMYFUNCTION("""COMPUTED_VALUE"""),149.0)</f>
        <v>149</v>
      </c>
    </row>
    <row r="7315">
      <c r="A7315" s="1" t="str">
        <f t="shared" si="1"/>
        <v>EN P4892 82</v>
      </c>
      <c r="C7315" s="1" t="str">
        <f t="shared" si="2"/>
        <v>PT P4892</v>
      </c>
      <c r="E7315" s="1" t="str">
        <f>IFERROR(__xludf.DUMMYFUNCTION("SPLIT(A:A,"" "",TRUE,TRUE)"),"EN")</f>
        <v>EN</v>
      </c>
      <c r="F7315" s="1" t="str">
        <f>IFERROR(__xludf.DUMMYFUNCTION("""COMPUTED_VALUE"""),"P4892")</f>
        <v>P4892</v>
      </c>
      <c r="G7315" s="1">
        <f>IFERROR(__xludf.DUMMYFUNCTION("""COMPUTED_VALUE"""),82.0)</f>
        <v>82</v>
      </c>
    </row>
    <row r="7316">
      <c r="A7316" s="1" t="str">
        <f t="shared" si="1"/>
        <v>EN P246 301</v>
      </c>
      <c r="C7316" s="1" t="str">
        <f t="shared" si="2"/>
        <v>PT P246</v>
      </c>
      <c r="E7316" s="1" t="str">
        <f>IFERROR(__xludf.DUMMYFUNCTION("SPLIT(A:A,"" "",TRUE,TRUE)"),"EN")</f>
        <v>EN</v>
      </c>
      <c r="F7316" s="1" t="str">
        <f>IFERROR(__xludf.DUMMYFUNCTION("""COMPUTED_VALUE"""),"P246")</f>
        <v>P246</v>
      </c>
      <c r="G7316" s="1">
        <f>IFERROR(__xludf.DUMMYFUNCTION("""COMPUTED_VALUE"""),301.0)</f>
        <v>301</v>
      </c>
    </row>
    <row r="7317">
      <c r="A7317" s="1" t="str">
        <f t="shared" si="1"/>
        <v>EN P2925 195</v>
      </c>
      <c r="C7317" s="1" t="str">
        <f t="shared" si="2"/>
        <v>PT P2925</v>
      </c>
      <c r="E7317" s="1" t="str">
        <f>IFERROR(__xludf.DUMMYFUNCTION("SPLIT(A:A,"" "",TRUE,TRUE)"),"EN")</f>
        <v>EN</v>
      </c>
      <c r="F7317" s="1" t="str">
        <f>IFERROR(__xludf.DUMMYFUNCTION("""COMPUTED_VALUE"""),"P2925")</f>
        <v>P2925</v>
      </c>
      <c r="G7317" s="1">
        <f>IFERROR(__xludf.DUMMYFUNCTION("""COMPUTED_VALUE"""),195.0)</f>
        <v>195</v>
      </c>
    </row>
    <row r="7318">
      <c r="A7318" s="1" t="str">
        <f t="shared" si="1"/>
        <v>EN P451 366</v>
      </c>
      <c r="C7318" s="1" t="str">
        <f t="shared" si="2"/>
        <v>PT P451</v>
      </c>
      <c r="E7318" s="1" t="str">
        <f>IFERROR(__xludf.DUMMYFUNCTION("SPLIT(A:A,"" "",TRUE,TRUE)"),"EN")</f>
        <v>EN</v>
      </c>
      <c r="F7318" s="1" t="str">
        <f>IFERROR(__xludf.DUMMYFUNCTION("""COMPUTED_VALUE"""),"P451")</f>
        <v>P451</v>
      </c>
      <c r="G7318" s="1">
        <f>IFERROR(__xludf.DUMMYFUNCTION("""COMPUTED_VALUE"""),366.0)</f>
        <v>366</v>
      </c>
    </row>
    <row r="7319">
      <c r="A7319" s="1" t="str">
        <f t="shared" si="1"/>
        <v>EN P4558 335</v>
      </c>
      <c r="C7319" s="1" t="str">
        <f t="shared" si="2"/>
        <v>PT P4558</v>
      </c>
      <c r="E7319" s="1" t="str">
        <f>IFERROR(__xludf.DUMMYFUNCTION("SPLIT(A:A,"" "",TRUE,TRUE)"),"EN")</f>
        <v>EN</v>
      </c>
      <c r="F7319" s="1" t="str">
        <f>IFERROR(__xludf.DUMMYFUNCTION("""COMPUTED_VALUE"""),"P4558")</f>
        <v>P4558</v>
      </c>
      <c r="G7319" s="1">
        <f>IFERROR(__xludf.DUMMYFUNCTION("""COMPUTED_VALUE"""),335.0)</f>
        <v>335</v>
      </c>
    </row>
    <row r="7320">
      <c r="A7320" s="1" t="str">
        <f t="shared" si="1"/>
        <v>EN P5648 298</v>
      </c>
      <c r="C7320" s="1" t="str">
        <f t="shared" si="2"/>
        <v>PT P5648</v>
      </c>
      <c r="E7320" s="1" t="str">
        <f>IFERROR(__xludf.DUMMYFUNCTION("SPLIT(A:A,"" "",TRUE,TRUE)"),"EN")</f>
        <v>EN</v>
      </c>
      <c r="F7320" s="1" t="str">
        <f>IFERROR(__xludf.DUMMYFUNCTION("""COMPUTED_VALUE"""),"P5648")</f>
        <v>P5648</v>
      </c>
      <c r="G7320" s="1">
        <f>IFERROR(__xludf.DUMMYFUNCTION("""COMPUTED_VALUE"""),298.0)</f>
        <v>298</v>
      </c>
    </row>
    <row r="7321">
      <c r="A7321" s="1" t="str">
        <f t="shared" si="1"/>
        <v>EN P2252 71</v>
      </c>
      <c r="C7321" s="1" t="str">
        <f t="shared" si="2"/>
        <v>PT P2252</v>
      </c>
      <c r="E7321" s="1" t="str">
        <f>IFERROR(__xludf.DUMMYFUNCTION("SPLIT(A:A,"" "",TRUE,TRUE)"),"EN")</f>
        <v>EN</v>
      </c>
      <c r="F7321" s="1" t="str">
        <f>IFERROR(__xludf.DUMMYFUNCTION("""COMPUTED_VALUE"""),"P2252")</f>
        <v>P2252</v>
      </c>
      <c r="G7321" s="1">
        <f>IFERROR(__xludf.DUMMYFUNCTION("""COMPUTED_VALUE"""),71.0)</f>
        <v>71</v>
      </c>
    </row>
    <row r="7322">
      <c r="A7322" s="1" t="str">
        <f t="shared" si="1"/>
        <v>EN P5232 53</v>
      </c>
      <c r="C7322" s="1" t="str">
        <f t="shared" si="2"/>
        <v>PT P5232</v>
      </c>
      <c r="E7322" s="1" t="str">
        <f>IFERROR(__xludf.DUMMYFUNCTION("SPLIT(A:A,"" "",TRUE,TRUE)"),"EN")</f>
        <v>EN</v>
      </c>
      <c r="F7322" s="1" t="str">
        <f>IFERROR(__xludf.DUMMYFUNCTION("""COMPUTED_VALUE"""),"P5232")</f>
        <v>P5232</v>
      </c>
      <c r="G7322" s="1">
        <f>IFERROR(__xludf.DUMMYFUNCTION("""COMPUTED_VALUE"""),53.0)</f>
        <v>53</v>
      </c>
    </row>
    <row r="7323">
      <c r="A7323" s="1" t="str">
        <f t="shared" si="1"/>
        <v>EN P1986 323</v>
      </c>
      <c r="C7323" s="1" t="str">
        <f t="shared" si="2"/>
        <v>PT P1986</v>
      </c>
      <c r="E7323" s="1" t="str">
        <f>IFERROR(__xludf.DUMMYFUNCTION("SPLIT(A:A,"" "",TRUE,TRUE)"),"EN")</f>
        <v>EN</v>
      </c>
      <c r="F7323" s="1" t="str">
        <f>IFERROR(__xludf.DUMMYFUNCTION("""COMPUTED_VALUE"""),"P1986")</f>
        <v>P1986</v>
      </c>
      <c r="G7323" s="1">
        <f>IFERROR(__xludf.DUMMYFUNCTION("""COMPUTED_VALUE"""),323.0)</f>
        <v>323</v>
      </c>
    </row>
    <row r="7324">
      <c r="A7324" s="1" t="str">
        <f t="shared" si="1"/>
        <v>EN P4167 118</v>
      </c>
      <c r="C7324" s="1" t="str">
        <f t="shared" si="2"/>
        <v>PT P4167</v>
      </c>
      <c r="E7324" s="1" t="str">
        <f>IFERROR(__xludf.DUMMYFUNCTION("SPLIT(A:A,"" "",TRUE,TRUE)"),"EN")</f>
        <v>EN</v>
      </c>
      <c r="F7324" s="1" t="str">
        <f>IFERROR(__xludf.DUMMYFUNCTION("""COMPUTED_VALUE"""),"P4167")</f>
        <v>P4167</v>
      </c>
      <c r="G7324" s="1">
        <f>IFERROR(__xludf.DUMMYFUNCTION("""COMPUTED_VALUE"""),118.0)</f>
        <v>118</v>
      </c>
    </row>
    <row r="7325">
      <c r="A7325" s="1" t="str">
        <f t="shared" si="1"/>
        <v>EN P4853 300</v>
      </c>
      <c r="C7325" s="1" t="str">
        <f t="shared" si="2"/>
        <v>PT P4853</v>
      </c>
      <c r="E7325" s="1" t="str">
        <f>IFERROR(__xludf.DUMMYFUNCTION("SPLIT(A:A,"" "",TRUE,TRUE)"),"EN")</f>
        <v>EN</v>
      </c>
      <c r="F7325" s="1" t="str">
        <f>IFERROR(__xludf.DUMMYFUNCTION("""COMPUTED_VALUE"""),"P4853")</f>
        <v>P4853</v>
      </c>
      <c r="G7325" s="1">
        <f>IFERROR(__xludf.DUMMYFUNCTION("""COMPUTED_VALUE"""),300.0)</f>
        <v>300</v>
      </c>
    </row>
    <row r="7326">
      <c r="A7326" s="1" t="str">
        <f t="shared" si="1"/>
        <v>EN P3332 306</v>
      </c>
      <c r="C7326" s="1" t="str">
        <f t="shared" si="2"/>
        <v>PT P3332</v>
      </c>
      <c r="E7326" s="1" t="str">
        <f>IFERROR(__xludf.DUMMYFUNCTION("SPLIT(A:A,"" "",TRUE,TRUE)"),"EN")</f>
        <v>EN</v>
      </c>
      <c r="F7326" s="1" t="str">
        <f>IFERROR(__xludf.DUMMYFUNCTION("""COMPUTED_VALUE"""),"P3332")</f>
        <v>P3332</v>
      </c>
      <c r="G7326" s="1">
        <f>IFERROR(__xludf.DUMMYFUNCTION("""COMPUTED_VALUE"""),306.0)</f>
        <v>306</v>
      </c>
    </row>
    <row r="7327">
      <c r="A7327" s="1" t="str">
        <f t="shared" si="1"/>
        <v>EN P4782 334</v>
      </c>
      <c r="C7327" s="1" t="str">
        <f t="shared" si="2"/>
        <v>PT P4782</v>
      </c>
      <c r="E7327" s="1" t="str">
        <f>IFERROR(__xludf.DUMMYFUNCTION("SPLIT(A:A,"" "",TRUE,TRUE)"),"EN")</f>
        <v>EN</v>
      </c>
      <c r="F7327" s="1" t="str">
        <f>IFERROR(__xludf.DUMMYFUNCTION("""COMPUTED_VALUE"""),"P4782")</f>
        <v>P4782</v>
      </c>
      <c r="G7327" s="1">
        <f>IFERROR(__xludf.DUMMYFUNCTION("""COMPUTED_VALUE"""),334.0)</f>
        <v>334</v>
      </c>
    </row>
    <row r="7328">
      <c r="A7328" s="1" t="str">
        <f t="shared" si="1"/>
        <v>EN P454 354</v>
      </c>
      <c r="C7328" s="1" t="str">
        <f t="shared" si="2"/>
        <v>PT P454</v>
      </c>
      <c r="E7328" s="1" t="str">
        <f>IFERROR(__xludf.DUMMYFUNCTION("SPLIT(A:A,"" "",TRUE,TRUE)"),"EN")</f>
        <v>EN</v>
      </c>
      <c r="F7328" s="1" t="str">
        <f>IFERROR(__xludf.DUMMYFUNCTION("""COMPUTED_VALUE"""),"P454")</f>
        <v>P454</v>
      </c>
      <c r="G7328" s="1">
        <f>IFERROR(__xludf.DUMMYFUNCTION("""COMPUTED_VALUE"""),354.0)</f>
        <v>354</v>
      </c>
    </row>
    <row r="7329">
      <c r="A7329" s="1" t="str">
        <f t="shared" si="1"/>
        <v>EN P4327 333</v>
      </c>
      <c r="C7329" s="1" t="str">
        <f t="shared" si="2"/>
        <v>PT P4327</v>
      </c>
      <c r="E7329" s="1" t="str">
        <f>IFERROR(__xludf.DUMMYFUNCTION("SPLIT(A:A,"" "",TRUE,TRUE)"),"EN")</f>
        <v>EN</v>
      </c>
      <c r="F7329" s="1" t="str">
        <f>IFERROR(__xludf.DUMMYFUNCTION("""COMPUTED_VALUE"""),"P4327")</f>
        <v>P4327</v>
      </c>
      <c r="G7329" s="1">
        <f>IFERROR(__xludf.DUMMYFUNCTION("""COMPUTED_VALUE"""),333.0)</f>
        <v>333</v>
      </c>
    </row>
    <row r="7330">
      <c r="A7330" s="1" t="str">
        <f t="shared" si="1"/>
        <v>EN P1505 122</v>
      </c>
      <c r="C7330" s="1" t="str">
        <f t="shared" si="2"/>
        <v>PT P1505</v>
      </c>
      <c r="E7330" s="1" t="str">
        <f>IFERROR(__xludf.DUMMYFUNCTION("SPLIT(A:A,"" "",TRUE,TRUE)"),"EN")</f>
        <v>EN</v>
      </c>
      <c r="F7330" s="1" t="str">
        <f>IFERROR(__xludf.DUMMYFUNCTION("""COMPUTED_VALUE"""),"P1505")</f>
        <v>P1505</v>
      </c>
      <c r="G7330" s="1">
        <f>IFERROR(__xludf.DUMMYFUNCTION("""COMPUTED_VALUE"""),122.0)</f>
        <v>122</v>
      </c>
    </row>
    <row r="7331">
      <c r="A7331" s="1" t="str">
        <f t="shared" si="1"/>
        <v>EN P510 68</v>
      </c>
      <c r="C7331" s="1" t="str">
        <f t="shared" si="2"/>
        <v>PT P510</v>
      </c>
      <c r="E7331" s="1" t="str">
        <f>IFERROR(__xludf.DUMMYFUNCTION("SPLIT(A:A,"" "",TRUE,TRUE)"),"EN")</f>
        <v>EN</v>
      </c>
      <c r="F7331" s="1" t="str">
        <f>IFERROR(__xludf.DUMMYFUNCTION("""COMPUTED_VALUE"""),"P510")</f>
        <v>P510</v>
      </c>
      <c r="G7331" s="1">
        <f>IFERROR(__xludf.DUMMYFUNCTION("""COMPUTED_VALUE"""),68.0)</f>
        <v>68</v>
      </c>
    </row>
    <row r="7332">
      <c r="A7332" s="1" t="str">
        <f t="shared" si="1"/>
        <v>EN P3576 31</v>
      </c>
      <c r="C7332" s="1" t="str">
        <f t="shared" si="2"/>
        <v>PT P3576</v>
      </c>
      <c r="E7332" s="1" t="str">
        <f>IFERROR(__xludf.DUMMYFUNCTION("SPLIT(A:A,"" "",TRUE,TRUE)"),"EN")</f>
        <v>EN</v>
      </c>
      <c r="F7332" s="1" t="str">
        <f>IFERROR(__xludf.DUMMYFUNCTION("""COMPUTED_VALUE"""),"P3576")</f>
        <v>P3576</v>
      </c>
      <c r="G7332" s="1">
        <f>IFERROR(__xludf.DUMMYFUNCTION("""COMPUTED_VALUE"""),31.0)</f>
        <v>31</v>
      </c>
    </row>
    <row r="7333">
      <c r="A7333" s="1" t="str">
        <f t="shared" si="1"/>
        <v>EN P422 27</v>
      </c>
      <c r="C7333" s="1" t="str">
        <f t="shared" si="2"/>
        <v>PT P422</v>
      </c>
      <c r="E7333" s="1" t="str">
        <f>IFERROR(__xludf.DUMMYFUNCTION("SPLIT(A:A,"" "",TRUE,TRUE)"),"EN")</f>
        <v>EN</v>
      </c>
      <c r="F7333" s="1" t="str">
        <f>IFERROR(__xludf.DUMMYFUNCTION("""COMPUTED_VALUE"""),"P422")</f>
        <v>P422</v>
      </c>
      <c r="G7333" s="1">
        <f>IFERROR(__xludf.DUMMYFUNCTION("""COMPUTED_VALUE"""),27.0)</f>
        <v>27</v>
      </c>
    </row>
    <row r="7334">
      <c r="A7334" s="1" t="str">
        <f t="shared" si="1"/>
        <v>EN P47 276</v>
      </c>
      <c r="C7334" s="1" t="str">
        <f t="shared" si="2"/>
        <v>PT P47</v>
      </c>
      <c r="E7334" s="1" t="str">
        <f>IFERROR(__xludf.DUMMYFUNCTION("SPLIT(A:A,"" "",TRUE,TRUE)"),"EN")</f>
        <v>EN</v>
      </c>
      <c r="F7334" s="1" t="str">
        <f>IFERROR(__xludf.DUMMYFUNCTION("""COMPUTED_VALUE"""),"P47")</f>
        <v>P47</v>
      </c>
      <c r="G7334" s="1">
        <f>IFERROR(__xludf.DUMMYFUNCTION("""COMPUTED_VALUE"""),276.0)</f>
        <v>276</v>
      </c>
    </row>
    <row r="7335">
      <c r="A7335" s="1" t="str">
        <f t="shared" si="1"/>
        <v>EN P1690 99</v>
      </c>
      <c r="C7335" s="1" t="str">
        <f t="shared" si="2"/>
        <v>PT P1690</v>
      </c>
      <c r="E7335" s="1" t="str">
        <f>IFERROR(__xludf.DUMMYFUNCTION("SPLIT(A:A,"" "",TRUE,TRUE)"),"EN")</f>
        <v>EN</v>
      </c>
      <c r="F7335" s="1" t="str">
        <f>IFERROR(__xludf.DUMMYFUNCTION("""COMPUTED_VALUE"""),"P1690")</f>
        <v>P1690</v>
      </c>
      <c r="G7335" s="1">
        <f>IFERROR(__xludf.DUMMYFUNCTION("""COMPUTED_VALUE"""),99.0)</f>
        <v>99</v>
      </c>
    </row>
    <row r="7336">
      <c r="A7336" s="1" t="str">
        <f t="shared" si="1"/>
        <v>EN P3393 199</v>
      </c>
      <c r="C7336" s="1" t="str">
        <f t="shared" si="2"/>
        <v>PT P3393</v>
      </c>
      <c r="E7336" s="1" t="str">
        <f>IFERROR(__xludf.DUMMYFUNCTION("SPLIT(A:A,"" "",TRUE,TRUE)"),"EN")</f>
        <v>EN</v>
      </c>
      <c r="F7336" s="1" t="str">
        <f>IFERROR(__xludf.DUMMYFUNCTION("""COMPUTED_VALUE"""),"P3393")</f>
        <v>P3393</v>
      </c>
      <c r="G7336" s="1">
        <f>IFERROR(__xludf.DUMMYFUNCTION("""COMPUTED_VALUE"""),199.0)</f>
        <v>199</v>
      </c>
    </row>
    <row r="7337">
      <c r="A7337" s="1" t="str">
        <f t="shared" si="1"/>
        <v>EN P2047 290</v>
      </c>
      <c r="C7337" s="1" t="str">
        <f t="shared" si="2"/>
        <v>PT P2047</v>
      </c>
      <c r="E7337" s="1" t="str">
        <f>IFERROR(__xludf.DUMMYFUNCTION("SPLIT(A:A,"" "",TRUE,TRUE)"),"EN")</f>
        <v>EN</v>
      </c>
      <c r="F7337" s="1" t="str">
        <f>IFERROR(__xludf.DUMMYFUNCTION("""COMPUTED_VALUE"""),"P2047")</f>
        <v>P2047</v>
      </c>
      <c r="G7337" s="1">
        <f>IFERROR(__xludf.DUMMYFUNCTION("""COMPUTED_VALUE"""),290.0)</f>
        <v>290</v>
      </c>
    </row>
    <row r="7338">
      <c r="A7338" s="1" t="str">
        <f t="shared" si="1"/>
        <v>EN P139 349</v>
      </c>
      <c r="C7338" s="1" t="str">
        <f t="shared" si="2"/>
        <v>PT P139</v>
      </c>
      <c r="E7338" s="1" t="str">
        <f>IFERROR(__xludf.DUMMYFUNCTION("SPLIT(A:A,"" "",TRUE,TRUE)"),"EN")</f>
        <v>EN</v>
      </c>
      <c r="F7338" s="1" t="str">
        <f>IFERROR(__xludf.DUMMYFUNCTION("""COMPUTED_VALUE"""),"P139")</f>
        <v>P139</v>
      </c>
      <c r="G7338" s="1">
        <f>IFERROR(__xludf.DUMMYFUNCTION("""COMPUTED_VALUE"""),349.0)</f>
        <v>349</v>
      </c>
    </row>
    <row r="7339">
      <c r="A7339" s="1" t="str">
        <f t="shared" si="1"/>
        <v>EN P4993 230</v>
      </c>
      <c r="C7339" s="1" t="str">
        <f t="shared" si="2"/>
        <v>PT P4993</v>
      </c>
      <c r="E7339" s="1" t="str">
        <f>IFERROR(__xludf.DUMMYFUNCTION("SPLIT(A:A,"" "",TRUE,TRUE)"),"EN")</f>
        <v>EN</v>
      </c>
      <c r="F7339" s="1" t="str">
        <f>IFERROR(__xludf.DUMMYFUNCTION("""COMPUTED_VALUE"""),"P4993")</f>
        <v>P4993</v>
      </c>
      <c r="G7339" s="1">
        <f>IFERROR(__xludf.DUMMYFUNCTION("""COMPUTED_VALUE"""),230.0)</f>
        <v>230</v>
      </c>
    </row>
    <row r="7340">
      <c r="A7340" s="1" t="str">
        <f t="shared" si="1"/>
        <v>EN P380 225</v>
      </c>
      <c r="C7340" s="1" t="str">
        <f t="shared" si="2"/>
        <v>PT P380</v>
      </c>
      <c r="E7340" s="1" t="str">
        <f>IFERROR(__xludf.DUMMYFUNCTION("SPLIT(A:A,"" "",TRUE,TRUE)"),"EN")</f>
        <v>EN</v>
      </c>
      <c r="F7340" s="1" t="str">
        <f>IFERROR(__xludf.DUMMYFUNCTION("""COMPUTED_VALUE"""),"P380")</f>
        <v>P380</v>
      </c>
      <c r="G7340" s="1">
        <f>IFERROR(__xludf.DUMMYFUNCTION("""COMPUTED_VALUE"""),225.0)</f>
        <v>225</v>
      </c>
    </row>
    <row r="7341">
      <c r="A7341" s="1" t="str">
        <f t="shared" si="1"/>
        <v>EN P1030 397</v>
      </c>
      <c r="C7341" s="1" t="str">
        <f t="shared" si="2"/>
        <v>PT P1030</v>
      </c>
      <c r="E7341" s="1" t="str">
        <f>IFERROR(__xludf.DUMMYFUNCTION("SPLIT(A:A,"" "",TRUE,TRUE)"),"EN")</f>
        <v>EN</v>
      </c>
      <c r="F7341" s="1" t="str">
        <f>IFERROR(__xludf.DUMMYFUNCTION("""COMPUTED_VALUE"""),"P1030")</f>
        <v>P1030</v>
      </c>
      <c r="G7341" s="1">
        <f>IFERROR(__xludf.DUMMYFUNCTION("""COMPUTED_VALUE"""),397.0)</f>
        <v>397</v>
      </c>
    </row>
    <row r="7342">
      <c r="A7342" s="1" t="str">
        <f t="shared" si="1"/>
        <v>EN P2842 252</v>
      </c>
      <c r="C7342" s="1" t="str">
        <f t="shared" si="2"/>
        <v>PT P2842</v>
      </c>
      <c r="E7342" s="1" t="str">
        <f>IFERROR(__xludf.DUMMYFUNCTION("SPLIT(A:A,"" "",TRUE,TRUE)"),"EN")</f>
        <v>EN</v>
      </c>
      <c r="F7342" s="1" t="str">
        <f>IFERROR(__xludf.DUMMYFUNCTION("""COMPUTED_VALUE"""),"P2842")</f>
        <v>P2842</v>
      </c>
      <c r="G7342" s="1">
        <f>IFERROR(__xludf.DUMMYFUNCTION("""COMPUTED_VALUE"""),252.0)</f>
        <v>252</v>
      </c>
    </row>
    <row r="7343">
      <c r="A7343" s="1" t="str">
        <f t="shared" si="1"/>
        <v>EN P2119 147</v>
      </c>
      <c r="C7343" s="1" t="str">
        <f t="shared" si="2"/>
        <v>PT P2119</v>
      </c>
      <c r="E7343" s="1" t="str">
        <f>IFERROR(__xludf.DUMMYFUNCTION("SPLIT(A:A,"" "",TRUE,TRUE)"),"EN")</f>
        <v>EN</v>
      </c>
      <c r="F7343" s="1" t="str">
        <f>IFERROR(__xludf.DUMMYFUNCTION("""COMPUTED_VALUE"""),"P2119")</f>
        <v>P2119</v>
      </c>
      <c r="G7343" s="1">
        <f>IFERROR(__xludf.DUMMYFUNCTION("""COMPUTED_VALUE"""),147.0)</f>
        <v>147</v>
      </c>
    </row>
    <row r="7344">
      <c r="A7344" s="1" t="str">
        <f t="shared" si="1"/>
        <v>EN P1702 239</v>
      </c>
      <c r="C7344" s="1" t="str">
        <f t="shared" si="2"/>
        <v>PT P1702</v>
      </c>
      <c r="E7344" s="1" t="str">
        <f>IFERROR(__xludf.DUMMYFUNCTION("SPLIT(A:A,"" "",TRUE,TRUE)"),"EN")</f>
        <v>EN</v>
      </c>
      <c r="F7344" s="1" t="str">
        <f>IFERROR(__xludf.DUMMYFUNCTION("""COMPUTED_VALUE"""),"P1702")</f>
        <v>P1702</v>
      </c>
      <c r="G7344" s="1">
        <f>IFERROR(__xludf.DUMMYFUNCTION("""COMPUTED_VALUE"""),239.0)</f>
        <v>239</v>
      </c>
    </row>
    <row r="7345">
      <c r="A7345" s="1" t="str">
        <f t="shared" si="1"/>
        <v>EN P839 259</v>
      </c>
      <c r="C7345" s="1" t="str">
        <f t="shared" si="2"/>
        <v>PT P839</v>
      </c>
      <c r="E7345" s="1" t="str">
        <f>IFERROR(__xludf.DUMMYFUNCTION("SPLIT(A:A,"" "",TRUE,TRUE)"),"EN")</f>
        <v>EN</v>
      </c>
      <c r="F7345" s="1" t="str">
        <f>IFERROR(__xludf.DUMMYFUNCTION("""COMPUTED_VALUE"""),"P839")</f>
        <v>P839</v>
      </c>
      <c r="G7345" s="1">
        <f>IFERROR(__xludf.DUMMYFUNCTION("""COMPUTED_VALUE"""),259.0)</f>
        <v>259</v>
      </c>
    </row>
    <row r="7346">
      <c r="A7346" s="1" t="str">
        <f t="shared" si="1"/>
        <v>EN P3349 162</v>
      </c>
      <c r="C7346" s="1" t="str">
        <f t="shared" si="2"/>
        <v>PT P3349</v>
      </c>
      <c r="E7346" s="1" t="str">
        <f>IFERROR(__xludf.DUMMYFUNCTION("SPLIT(A:A,"" "",TRUE,TRUE)"),"EN")</f>
        <v>EN</v>
      </c>
      <c r="F7346" s="1" t="str">
        <f>IFERROR(__xludf.DUMMYFUNCTION("""COMPUTED_VALUE"""),"P3349")</f>
        <v>P3349</v>
      </c>
      <c r="G7346" s="1">
        <f>IFERROR(__xludf.DUMMYFUNCTION("""COMPUTED_VALUE"""),162.0)</f>
        <v>162</v>
      </c>
    </row>
    <row r="7347">
      <c r="A7347" s="1" t="str">
        <f t="shared" si="1"/>
        <v>EN P1289 277</v>
      </c>
      <c r="C7347" s="1" t="str">
        <f t="shared" si="2"/>
        <v>PT P1289</v>
      </c>
      <c r="E7347" s="1" t="str">
        <f>IFERROR(__xludf.DUMMYFUNCTION("SPLIT(A:A,"" "",TRUE,TRUE)"),"EN")</f>
        <v>EN</v>
      </c>
      <c r="F7347" s="1" t="str">
        <f>IFERROR(__xludf.DUMMYFUNCTION("""COMPUTED_VALUE"""),"P1289")</f>
        <v>P1289</v>
      </c>
      <c r="G7347" s="1">
        <f>IFERROR(__xludf.DUMMYFUNCTION("""COMPUTED_VALUE"""),277.0)</f>
        <v>277</v>
      </c>
    </row>
    <row r="7348">
      <c r="A7348" s="1" t="str">
        <f t="shared" si="1"/>
        <v>EN P5900 34</v>
      </c>
      <c r="C7348" s="1" t="str">
        <f t="shared" si="2"/>
        <v>PT P5900</v>
      </c>
      <c r="E7348" s="1" t="str">
        <f>IFERROR(__xludf.DUMMYFUNCTION("SPLIT(A:A,"" "",TRUE,TRUE)"),"EN")</f>
        <v>EN</v>
      </c>
      <c r="F7348" s="1" t="str">
        <f>IFERROR(__xludf.DUMMYFUNCTION("""COMPUTED_VALUE"""),"P5900")</f>
        <v>P5900</v>
      </c>
      <c r="G7348" s="1">
        <f>IFERROR(__xludf.DUMMYFUNCTION("""COMPUTED_VALUE"""),34.0)</f>
        <v>34</v>
      </c>
    </row>
    <row r="7349">
      <c r="A7349" s="1" t="str">
        <f t="shared" si="1"/>
        <v>EN P5973 371</v>
      </c>
      <c r="C7349" s="1" t="str">
        <f t="shared" si="2"/>
        <v>PT P5973</v>
      </c>
      <c r="E7349" s="1" t="str">
        <f>IFERROR(__xludf.DUMMYFUNCTION("SPLIT(A:A,"" "",TRUE,TRUE)"),"EN")</f>
        <v>EN</v>
      </c>
      <c r="F7349" s="1" t="str">
        <f>IFERROR(__xludf.DUMMYFUNCTION("""COMPUTED_VALUE"""),"P5973")</f>
        <v>P5973</v>
      </c>
      <c r="G7349" s="1">
        <f>IFERROR(__xludf.DUMMYFUNCTION("""COMPUTED_VALUE"""),371.0)</f>
        <v>371</v>
      </c>
    </row>
    <row r="7350">
      <c r="A7350" s="1" t="str">
        <f t="shared" si="1"/>
        <v>EN P3565 9</v>
      </c>
      <c r="C7350" s="1" t="str">
        <f t="shared" si="2"/>
        <v>PT P3565</v>
      </c>
      <c r="E7350" s="1" t="str">
        <f>IFERROR(__xludf.DUMMYFUNCTION("SPLIT(A:A,"" "",TRUE,TRUE)"),"EN")</f>
        <v>EN</v>
      </c>
      <c r="F7350" s="1" t="str">
        <f>IFERROR(__xludf.DUMMYFUNCTION("""COMPUTED_VALUE"""),"P3565")</f>
        <v>P3565</v>
      </c>
      <c r="G7350" s="1">
        <f>IFERROR(__xludf.DUMMYFUNCTION("""COMPUTED_VALUE"""),9.0)</f>
        <v>9</v>
      </c>
    </row>
    <row r="7351">
      <c r="A7351" s="1" t="str">
        <f t="shared" si="1"/>
        <v>EN P1840 48</v>
      </c>
      <c r="C7351" s="1" t="str">
        <f t="shared" si="2"/>
        <v>PT P1840</v>
      </c>
      <c r="E7351" s="1" t="str">
        <f>IFERROR(__xludf.DUMMYFUNCTION("SPLIT(A:A,"" "",TRUE,TRUE)"),"EN")</f>
        <v>EN</v>
      </c>
      <c r="F7351" s="1" t="str">
        <f>IFERROR(__xludf.DUMMYFUNCTION("""COMPUTED_VALUE"""),"P1840")</f>
        <v>P1840</v>
      </c>
      <c r="G7351" s="1">
        <f>IFERROR(__xludf.DUMMYFUNCTION("""COMPUTED_VALUE"""),48.0)</f>
        <v>48</v>
      </c>
    </row>
    <row r="7352">
      <c r="A7352" s="1" t="str">
        <f t="shared" si="1"/>
        <v>EN P23 72</v>
      </c>
      <c r="C7352" s="1" t="str">
        <f t="shared" si="2"/>
        <v>PT P23</v>
      </c>
      <c r="E7352" s="1" t="str">
        <f>IFERROR(__xludf.DUMMYFUNCTION("SPLIT(A:A,"" "",TRUE,TRUE)"),"EN")</f>
        <v>EN</v>
      </c>
      <c r="F7352" s="1" t="str">
        <f>IFERROR(__xludf.DUMMYFUNCTION("""COMPUTED_VALUE"""),"P23")</f>
        <v>P23</v>
      </c>
      <c r="G7352" s="1">
        <f>IFERROR(__xludf.DUMMYFUNCTION("""COMPUTED_VALUE"""),72.0)</f>
        <v>72</v>
      </c>
    </row>
    <row r="7353">
      <c r="A7353" s="1" t="str">
        <f t="shared" si="1"/>
        <v>EN P5243 307</v>
      </c>
      <c r="C7353" s="1" t="str">
        <f t="shared" si="2"/>
        <v>PT P5243</v>
      </c>
      <c r="E7353" s="1" t="str">
        <f>IFERROR(__xludf.DUMMYFUNCTION("SPLIT(A:A,"" "",TRUE,TRUE)"),"EN")</f>
        <v>EN</v>
      </c>
      <c r="F7353" s="1" t="str">
        <f>IFERROR(__xludf.DUMMYFUNCTION("""COMPUTED_VALUE"""),"P5243")</f>
        <v>P5243</v>
      </c>
      <c r="G7353" s="1">
        <f>IFERROR(__xludf.DUMMYFUNCTION("""COMPUTED_VALUE"""),307.0)</f>
        <v>307</v>
      </c>
    </row>
    <row r="7354">
      <c r="A7354" s="1" t="str">
        <f t="shared" si="1"/>
        <v>EN P1608 220</v>
      </c>
      <c r="C7354" s="1" t="str">
        <f t="shared" si="2"/>
        <v>PT P1608</v>
      </c>
      <c r="E7354" s="1" t="str">
        <f>IFERROR(__xludf.DUMMYFUNCTION("SPLIT(A:A,"" "",TRUE,TRUE)"),"EN")</f>
        <v>EN</v>
      </c>
      <c r="F7354" s="1" t="str">
        <f>IFERROR(__xludf.DUMMYFUNCTION("""COMPUTED_VALUE"""),"P1608")</f>
        <v>P1608</v>
      </c>
      <c r="G7354" s="1">
        <f>IFERROR(__xludf.DUMMYFUNCTION("""COMPUTED_VALUE"""),220.0)</f>
        <v>220</v>
      </c>
    </row>
    <row r="7355">
      <c r="A7355" s="1" t="str">
        <f t="shared" si="1"/>
        <v>EN P3864 56</v>
      </c>
      <c r="C7355" s="1" t="str">
        <f t="shared" si="2"/>
        <v>PT P3864</v>
      </c>
      <c r="E7355" s="1" t="str">
        <f>IFERROR(__xludf.DUMMYFUNCTION("SPLIT(A:A,"" "",TRUE,TRUE)"),"EN")</f>
        <v>EN</v>
      </c>
      <c r="F7355" s="1" t="str">
        <f>IFERROR(__xludf.DUMMYFUNCTION("""COMPUTED_VALUE"""),"P3864")</f>
        <v>P3864</v>
      </c>
      <c r="G7355" s="1">
        <f>IFERROR(__xludf.DUMMYFUNCTION("""COMPUTED_VALUE"""),56.0)</f>
        <v>56</v>
      </c>
    </row>
    <row r="7356">
      <c r="A7356" s="1" t="str">
        <f t="shared" si="1"/>
        <v>EN P520 305</v>
      </c>
      <c r="C7356" s="1" t="str">
        <f t="shared" si="2"/>
        <v>PT P520</v>
      </c>
      <c r="E7356" s="1" t="str">
        <f>IFERROR(__xludf.DUMMYFUNCTION("SPLIT(A:A,"" "",TRUE,TRUE)"),"EN")</f>
        <v>EN</v>
      </c>
      <c r="F7356" s="1" t="str">
        <f>IFERROR(__xludf.DUMMYFUNCTION("""COMPUTED_VALUE"""),"P520")</f>
        <v>P520</v>
      </c>
      <c r="G7356" s="1">
        <f>IFERROR(__xludf.DUMMYFUNCTION("""COMPUTED_VALUE"""),305.0)</f>
        <v>305</v>
      </c>
    </row>
    <row r="7357">
      <c r="A7357" s="1" t="str">
        <f t="shared" si="1"/>
        <v>EN P1638 308</v>
      </c>
      <c r="C7357" s="1" t="str">
        <f t="shared" si="2"/>
        <v>PT P1638</v>
      </c>
      <c r="E7357" s="1" t="str">
        <f>IFERROR(__xludf.DUMMYFUNCTION("SPLIT(A:A,"" "",TRUE,TRUE)"),"EN")</f>
        <v>EN</v>
      </c>
      <c r="F7357" s="1" t="str">
        <f>IFERROR(__xludf.DUMMYFUNCTION("""COMPUTED_VALUE"""),"P1638")</f>
        <v>P1638</v>
      </c>
      <c r="G7357" s="1">
        <f>IFERROR(__xludf.DUMMYFUNCTION("""COMPUTED_VALUE"""),308.0)</f>
        <v>308</v>
      </c>
    </row>
    <row r="7358">
      <c r="A7358" s="1" t="str">
        <f t="shared" si="1"/>
        <v>EN P2322 277</v>
      </c>
      <c r="C7358" s="1" t="str">
        <f t="shared" si="2"/>
        <v>PT P2322</v>
      </c>
      <c r="E7358" s="1" t="str">
        <f>IFERROR(__xludf.DUMMYFUNCTION("SPLIT(A:A,"" "",TRUE,TRUE)"),"EN")</f>
        <v>EN</v>
      </c>
      <c r="F7358" s="1" t="str">
        <f>IFERROR(__xludf.DUMMYFUNCTION("""COMPUTED_VALUE"""),"P2322")</f>
        <v>P2322</v>
      </c>
      <c r="G7358" s="1">
        <f>IFERROR(__xludf.DUMMYFUNCTION("""COMPUTED_VALUE"""),277.0)</f>
        <v>277</v>
      </c>
    </row>
    <row r="7359">
      <c r="A7359" s="1" t="str">
        <f t="shared" si="1"/>
        <v>EN P4358 330</v>
      </c>
      <c r="C7359" s="1" t="str">
        <f t="shared" si="2"/>
        <v>PT P4358</v>
      </c>
      <c r="E7359" s="1" t="str">
        <f>IFERROR(__xludf.DUMMYFUNCTION("SPLIT(A:A,"" "",TRUE,TRUE)"),"EN")</f>
        <v>EN</v>
      </c>
      <c r="F7359" s="1" t="str">
        <f>IFERROR(__xludf.DUMMYFUNCTION("""COMPUTED_VALUE"""),"P4358")</f>
        <v>P4358</v>
      </c>
      <c r="G7359" s="1">
        <f>IFERROR(__xludf.DUMMYFUNCTION("""COMPUTED_VALUE"""),330.0)</f>
        <v>330</v>
      </c>
    </row>
    <row r="7360">
      <c r="A7360" s="1" t="str">
        <f t="shared" si="1"/>
        <v>EN P2761 241</v>
      </c>
      <c r="C7360" s="1" t="str">
        <f t="shared" si="2"/>
        <v>PT P2761</v>
      </c>
      <c r="E7360" s="1" t="str">
        <f>IFERROR(__xludf.DUMMYFUNCTION("SPLIT(A:A,"" "",TRUE,TRUE)"),"EN")</f>
        <v>EN</v>
      </c>
      <c r="F7360" s="1" t="str">
        <f>IFERROR(__xludf.DUMMYFUNCTION("""COMPUTED_VALUE"""),"P2761")</f>
        <v>P2761</v>
      </c>
      <c r="G7360" s="1">
        <f>IFERROR(__xludf.DUMMYFUNCTION("""COMPUTED_VALUE"""),241.0)</f>
        <v>241</v>
      </c>
    </row>
    <row r="7361">
      <c r="A7361" s="1" t="str">
        <f t="shared" si="1"/>
        <v>EN P5002 209</v>
      </c>
      <c r="C7361" s="1" t="str">
        <f t="shared" si="2"/>
        <v>PT P5002</v>
      </c>
      <c r="E7361" s="1" t="str">
        <f>IFERROR(__xludf.DUMMYFUNCTION("SPLIT(A:A,"" "",TRUE,TRUE)"),"EN")</f>
        <v>EN</v>
      </c>
      <c r="F7361" s="1" t="str">
        <f>IFERROR(__xludf.DUMMYFUNCTION("""COMPUTED_VALUE"""),"P5002")</f>
        <v>P5002</v>
      </c>
      <c r="G7361" s="1">
        <f>IFERROR(__xludf.DUMMYFUNCTION("""COMPUTED_VALUE"""),209.0)</f>
        <v>209</v>
      </c>
    </row>
    <row r="7362">
      <c r="A7362" s="1" t="str">
        <f t="shared" si="1"/>
        <v>EN P4375 173</v>
      </c>
      <c r="C7362" s="1" t="str">
        <f t="shared" si="2"/>
        <v>PT P4375</v>
      </c>
      <c r="E7362" s="1" t="str">
        <f>IFERROR(__xludf.DUMMYFUNCTION("SPLIT(A:A,"" "",TRUE,TRUE)"),"EN")</f>
        <v>EN</v>
      </c>
      <c r="F7362" s="1" t="str">
        <f>IFERROR(__xludf.DUMMYFUNCTION("""COMPUTED_VALUE"""),"P4375")</f>
        <v>P4375</v>
      </c>
      <c r="G7362" s="1">
        <f>IFERROR(__xludf.DUMMYFUNCTION("""COMPUTED_VALUE"""),173.0)</f>
        <v>173</v>
      </c>
    </row>
    <row r="7363">
      <c r="A7363" s="1" t="str">
        <f t="shared" si="1"/>
        <v>EN P4854 217</v>
      </c>
      <c r="C7363" s="1" t="str">
        <f t="shared" si="2"/>
        <v>PT P4854</v>
      </c>
      <c r="E7363" s="1" t="str">
        <f>IFERROR(__xludf.DUMMYFUNCTION("SPLIT(A:A,"" "",TRUE,TRUE)"),"EN")</f>
        <v>EN</v>
      </c>
      <c r="F7363" s="1" t="str">
        <f>IFERROR(__xludf.DUMMYFUNCTION("""COMPUTED_VALUE"""),"P4854")</f>
        <v>P4854</v>
      </c>
      <c r="G7363" s="1">
        <f>IFERROR(__xludf.DUMMYFUNCTION("""COMPUTED_VALUE"""),217.0)</f>
        <v>217</v>
      </c>
    </row>
    <row r="7364">
      <c r="A7364" s="1" t="str">
        <f t="shared" si="1"/>
        <v>EN P5493 188</v>
      </c>
      <c r="C7364" s="1" t="str">
        <f t="shared" si="2"/>
        <v>PT P5493</v>
      </c>
      <c r="E7364" s="1" t="str">
        <f>IFERROR(__xludf.DUMMYFUNCTION("SPLIT(A:A,"" "",TRUE,TRUE)"),"EN")</f>
        <v>EN</v>
      </c>
      <c r="F7364" s="1" t="str">
        <f>IFERROR(__xludf.DUMMYFUNCTION("""COMPUTED_VALUE"""),"P5493")</f>
        <v>P5493</v>
      </c>
      <c r="G7364" s="1">
        <f>IFERROR(__xludf.DUMMYFUNCTION("""COMPUTED_VALUE"""),188.0)</f>
        <v>188</v>
      </c>
    </row>
    <row r="7365">
      <c r="A7365" s="1" t="str">
        <f t="shared" si="1"/>
        <v>EN P1225 67</v>
      </c>
      <c r="C7365" s="1" t="str">
        <f t="shared" si="2"/>
        <v>PT P1225</v>
      </c>
      <c r="E7365" s="1" t="str">
        <f>IFERROR(__xludf.DUMMYFUNCTION("SPLIT(A:A,"" "",TRUE,TRUE)"),"EN")</f>
        <v>EN</v>
      </c>
      <c r="F7365" s="1" t="str">
        <f>IFERROR(__xludf.DUMMYFUNCTION("""COMPUTED_VALUE"""),"P1225")</f>
        <v>P1225</v>
      </c>
      <c r="G7365" s="1">
        <f>IFERROR(__xludf.DUMMYFUNCTION("""COMPUTED_VALUE"""),67.0)</f>
        <v>67</v>
      </c>
    </row>
    <row r="7366">
      <c r="A7366" s="1" t="str">
        <f t="shared" si="1"/>
        <v>EN P5040 351</v>
      </c>
      <c r="C7366" s="1" t="str">
        <f t="shared" si="2"/>
        <v>PT P5040</v>
      </c>
      <c r="E7366" s="1" t="str">
        <f>IFERROR(__xludf.DUMMYFUNCTION("SPLIT(A:A,"" "",TRUE,TRUE)"),"EN")</f>
        <v>EN</v>
      </c>
      <c r="F7366" s="1" t="str">
        <f>IFERROR(__xludf.DUMMYFUNCTION("""COMPUTED_VALUE"""),"P5040")</f>
        <v>P5040</v>
      </c>
      <c r="G7366" s="1">
        <f>IFERROR(__xludf.DUMMYFUNCTION("""COMPUTED_VALUE"""),351.0)</f>
        <v>351</v>
      </c>
    </row>
    <row r="7367">
      <c r="A7367" s="1" t="str">
        <f t="shared" si="1"/>
        <v>EN P2975 265</v>
      </c>
      <c r="C7367" s="1" t="str">
        <f t="shared" si="2"/>
        <v>PT P2975</v>
      </c>
      <c r="E7367" s="1" t="str">
        <f>IFERROR(__xludf.DUMMYFUNCTION("SPLIT(A:A,"" "",TRUE,TRUE)"),"EN")</f>
        <v>EN</v>
      </c>
      <c r="F7367" s="1" t="str">
        <f>IFERROR(__xludf.DUMMYFUNCTION("""COMPUTED_VALUE"""),"P2975")</f>
        <v>P2975</v>
      </c>
      <c r="G7367" s="1">
        <f>IFERROR(__xludf.DUMMYFUNCTION("""COMPUTED_VALUE"""),265.0)</f>
        <v>265</v>
      </c>
    </row>
    <row r="7368">
      <c r="A7368" s="1" t="str">
        <f t="shared" si="1"/>
        <v>EN P2084 95</v>
      </c>
      <c r="C7368" s="1" t="str">
        <f t="shared" si="2"/>
        <v>PT P2084</v>
      </c>
      <c r="E7368" s="1" t="str">
        <f>IFERROR(__xludf.DUMMYFUNCTION("SPLIT(A:A,"" "",TRUE,TRUE)"),"EN")</f>
        <v>EN</v>
      </c>
      <c r="F7368" s="1" t="str">
        <f>IFERROR(__xludf.DUMMYFUNCTION("""COMPUTED_VALUE"""),"P2084")</f>
        <v>P2084</v>
      </c>
      <c r="G7368" s="1">
        <f>IFERROR(__xludf.DUMMYFUNCTION("""COMPUTED_VALUE"""),95.0)</f>
        <v>95</v>
      </c>
    </row>
    <row r="7369">
      <c r="A7369" s="1" t="str">
        <f t="shared" si="1"/>
        <v>EN P3161 135</v>
      </c>
      <c r="C7369" s="1" t="str">
        <f t="shared" si="2"/>
        <v>PT P3161</v>
      </c>
      <c r="E7369" s="1" t="str">
        <f>IFERROR(__xludf.DUMMYFUNCTION("SPLIT(A:A,"" "",TRUE,TRUE)"),"EN")</f>
        <v>EN</v>
      </c>
      <c r="F7369" s="1" t="str">
        <f>IFERROR(__xludf.DUMMYFUNCTION("""COMPUTED_VALUE"""),"P3161")</f>
        <v>P3161</v>
      </c>
      <c r="G7369" s="1">
        <f>IFERROR(__xludf.DUMMYFUNCTION("""COMPUTED_VALUE"""),135.0)</f>
        <v>135</v>
      </c>
    </row>
    <row r="7370">
      <c r="A7370" s="1" t="str">
        <f t="shared" si="1"/>
        <v>EN P5234 184</v>
      </c>
      <c r="C7370" s="1" t="str">
        <f t="shared" si="2"/>
        <v>PT P5234</v>
      </c>
      <c r="E7370" s="1" t="str">
        <f>IFERROR(__xludf.DUMMYFUNCTION("SPLIT(A:A,"" "",TRUE,TRUE)"),"EN")</f>
        <v>EN</v>
      </c>
      <c r="F7370" s="1" t="str">
        <f>IFERROR(__xludf.DUMMYFUNCTION("""COMPUTED_VALUE"""),"P5234")</f>
        <v>P5234</v>
      </c>
      <c r="G7370" s="1">
        <f>IFERROR(__xludf.DUMMYFUNCTION("""COMPUTED_VALUE"""),184.0)</f>
        <v>184</v>
      </c>
    </row>
    <row r="7371">
      <c r="A7371" s="1" t="str">
        <f t="shared" si="1"/>
        <v>EN P1894 221</v>
      </c>
      <c r="C7371" s="1" t="str">
        <f t="shared" si="2"/>
        <v>PT P1894</v>
      </c>
      <c r="E7371" s="1" t="str">
        <f>IFERROR(__xludf.DUMMYFUNCTION("SPLIT(A:A,"" "",TRUE,TRUE)"),"EN")</f>
        <v>EN</v>
      </c>
      <c r="F7371" s="1" t="str">
        <f>IFERROR(__xludf.DUMMYFUNCTION("""COMPUTED_VALUE"""),"P1894")</f>
        <v>P1894</v>
      </c>
      <c r="G7371" s="1">
        <f>IFERROR(__xludf.DUMMYFUNCTION("""COMPUTED_VALUE"""),221.0)</f>
        <v>221</v>
      </c>
    </row>
    <row r="7372">
      <c r="A7372" s="1" t="str">
        <f t="shared" si="1"/>
        <v>EN P5890 124</v>
      </c>
      <c r="C7372" s="1" t="str">
        <f t="shared" si="2"/>
        <v>PT P5890</v>
      </c>
      <c r="E7372" s="1" t="str">
        <f>IFERROR(__xludf.DUMMYFUNCTION("SPLIT(A:A,"" "",TRUE,TRUE)"),"EN")</f>
        <v>EN</v>
      </c>
      <c r="F7372" s="1" t="str">
        <f>IFERROR(__xludf.DUMMYFUNCTION("""COMPUTED_VALUE"""),"P5890")</f>
        <v>P5890</v>
      </c>
      <c r="G7372" s="1">
        <f>IFERROR(__xludf.DUMMYFUNCTION("""COMPUTED_VALUE"""),124.0)</f>
        <v>124</v>
      </c>
    </row>
    <row r="7373">
      <c r="A7373" s="1" t="str">
        <f t="shared" si="1"/>
        <v>EN P1987 338</v>
      </c>
      <c r="C7373" s="1" t="str">
        <f t="shared" si="2"/>
        <v>PT P1987</v>
      </c>
      <c r="E7373" s="1" t="str">
        <f>IFERROR(__xludf.DUMMYFUNCTION("SPLIT(A:A,"" "",TRUE,TRUE)"),"EN")</f>
        <v>EN</v>
      </c>
      <c r="F7373" s="1" t="str">
        <f>IFERROR(__xludf.DUMMYFUNCTION("""COMPUTED_VALUE"""),"P1987")</f>
        <v>P1987</v>
      </c>
      <c r="G7373" s="1">
        <f>IFERROR(__xludf.DUMMYFUNCTION("""COMPUTED_VALUE"""),338.0)</f>
        <v>338</v>
      </c>
    </row>
    <row r="7374">
      <c r="A7374" s="1" t="str">
        <f t="shared" si="1"/>
        <v>EN P4919 383</v>
      </c>
      <c r="C7374" s="1" t="str">
        <f t="shared" si="2"/>
        <v>PT P4919</v>
      </c>
      <c r="E7374" s="1" t="str">
        <f>IFERROR(__xludf.DUMMYFUNCTION("SPLIT(A:A,"" "",TRUE,TRUE)"),"EN")</f>
        <v>EN</v>
      </c>
      <c r="F7374" s="1" t="str">
        <f>IFERROR(__xludf.DUMMYFUNCTION("""COMPUTED_VALUE"""),"P4919")</f>
        <v>P4919</v>
      </c>
      <c r="G7374" s="1">
        <f>IFERROR(__xludf.DUMMYFUNCTION("""COMPUTED_VALUE"""),383.0)</f>
        <v>383</v>
      </c>
    </row>
    <row r="7375">
      <c r="A7375" s="1" t="str">
        <f t="shared" si="1"/>
        <v>EN P1138 146</v>
      </c>
      <c r="C7375" s="1" t="str">
        <f t="shared" si="2"/>
        <v>PT P1138</v>
      </c>
      <c r="E7375" s="1" t="str">
        <f>IFERROR(__xludf.DUMMYFUNCTION("SPLIT(A:A,"" "",TRUE,TRUE)"),"EN")</f>
        <v>EN</v>
      </c>
      <c r="F7375" s="1" t="str">
        <f>IFERROR(__xludf.DUMMYFUNCTION("""COMPUTED_VALUE"""),"P1138")</f>
        <v>P1138</v>
      </c>
      <c r="G7375" s="1">
        <f>IFERROR(__xludf.DUMMYFUNCTION("""COMPUTED_VALUE"""),146.0)</f>
        <v>146</v>
      </c>
    </row>
    <row r="7376">
      <c r="A7376" s="1" t="str">
        <f t="shared" si="1"/>
        <v>EN P4572 369</v>
      </c>
      <c r="C7376" s="1" t="str">
        <f t="shared" si="2"/>
        <v>PT P4572</v>
      </c>
      <c r="E7376" s="1" t="str">
        <f>IFERROR(__xludf.DUMMYFUNCTION("SPLIT(A:A,"" "",TRUE,TRUE)"),"EN")</f>
        <v>EN</v>
      </c>
      <c r="F7376" s="1" t="str">
        <f>IFERROR(__xludf.DUMMYFUNCTION("""COMPUTED_VALUE"""),"P4572")</f>
        <v>P4572</v>
      </c>
      <c r="G7376" s="1">
        <f>IFERROR(__xludf.DUMMYFUNCTION("""COMPUTED_VALUE"""),369.0)</f>
        <v>369</v>
      </c>
    </row>
    <row r="7377">
      <c r="A7377" s="1" t="str">
        <f t="shared" si="1"/>
        <v>EN P5203 289</v>
      </c>
      <c r="C7377" s="1" t="str">
        <f t="shared" si="2"/>
        <v>PT P5203</v>
      </c>
      <c r="E7377" s="1" t="str">
        <f>IFERROR(__xludf.DUMMYFUNCTION("SPLIT(A:A,"" "",TRUE,TRUE)"),"EN")</f>
        <v>EN</v>
      </c>
      <c r="F7377" s="1" t="str">
        <f>IFERROR(__xludf.DUMMYFUNCTION("""COMPUTED_VALUE"""),"P5203")</f>
        <v>P5203</v>
      </c>
      <c r="G7377" s="1">
        <f>IFERROR(__xludf.DUMMYFUNCTION("""COMPUTED_VALUE"""),289.0)</f>
        <v>289</v>
      </c>
    </row>
    <row r="7378">
      <c r="A7378" s="1" t="str">
        <f t="shared" si="1"/>
        <v>EN P4421 20</v>
      </c>
      <c r="C7378" s="1" t="str">
        <f t="shared" si="2"/>
        <v>PT P4421</v>
      </c>
      <c r="E7378" s="1" t="str">
        <f>IFERROR(__xludf.DUMMYFUNCTION("SPLIT(A:A,"" "",TRUE,TRUE)"),"EN")</f>
        <v>EN</v>
      </c>
      <c r="F7378" s="1" t="str">
        <f>IFERROR(__xludf.DUMMYFUNCTION("""COMPUTED_VALUE"""),"P4421")</f>
        <v>P4421</v>
      </c>
      <c r="G7378" s="1">
        <f>IFERROR(__xludf.DUMMYFUNCTION("""COMPUTED_VALUE"""),20.0)</f>
        <v>20</v>
      </c>
    </row>
    <row r="7379">
      <c r="A7379" s="1" t="str">
        <f t="shared" si="1"/>
        <v>EN P5722 136</v>
      </c>
      <c r="C7379" s="1" t="str">
        <f t="shared" si="2"/>
        <v>PT P5722</v>
      </c>
      <c r="E7379" s="1" t="str">
        <f>IFERROR(__xludf.DUMMYFUNCTION("SPLIT(A:A,"" "",TRUE,TRUE)"),"EN")</f>
        <v>EN</v>
      </c>
      <c r="F7379" s="1" t="str">
        <f>IFERROR(__xludf.DUMMYFUNCTION("""COMPUTED_VALUE"""),"P5722")</f>
        <v>P5722</v>
      </c>
      <c r="G7379" s="1">
        <f>IFERROR(__xludf.DUMMYFUNCTION("""COMPUTED_VALUE"""),136.0)</f>
        <v>136</v>
      </c>
    </row>
    <row r="7380">
      <c r="A7380" s="1" t="str">
        <f t="shared" si="1"/>
        <v>EN P3703 62</v>
      </c>
      <c r="C7380" s="1" t="str">
        <f t="shared" si="2"/>
        <v>PT P3703</v>
      </c>
      <c r="E7380" s="1" t="str">
        <f>IFERROR(__xludf.DUMMYFUNCTION("SPLIT(A:A,"" "",TRUE,TRUE)"),"EN")</f>
        <v>EN</v>
      </c>
      <c r="F7380" s="1" t="str">
        <f>IFERROR(__xludf.DUMMYFUNCTION("""COMPUTED_VALUE"""),"P3703")</f>
        <v>P3703</v>
      </c>
      <c r="G7380" s="1">
        <f>IFERROR(__xludf.DUMMYFUNCTION("""COMPUTED_VALUE"""),62.0)</f>
        <v>62</v>
      </c>
    </row>
    <row r="7381">
      <c r="A7381" s="1" t="str">
        <f t="shared" si="1"/>
        <v>EN P1001 223</v>
      </c>
      <c r="C7381" s="1" t="str">
        <f t="shared" si="2"/>
        <v>PT P1001</v>
      </c>
      <c r="E7381" s="1" t="str">
        <f>IFERROR(__xludf.DUMMYFUNCTION("SPLIT(A:A,"" "",TRUE,TRUE)"),"EN")</f>
        <v>EN</v>
      </c>
      <c r="F7381" s="1" t="str">
        <f>IFERROR(__xludf.DUMMYFUNCTION("""COMPUTED_VALUE"""),"P1001")</f>
        <v>P1001</v>
      </c>
      <c r="G7381" s="1">
        <f>IFERROR(__xludf.DUMMYFUNCTION("""COMPUTED_VALUE"""),223.0)</f>
        <v>223</v>
      </c>
    </row>
    <row r="7382">
      <c r="A7382" s="1" t="str">
        <f t="shared" si="1"/>
        <v>EN P4790 118</v>
      </c>
      <c r="C7382" s="1" t="str">
        <f t="shared" si="2"/>
        <v>PT P4790</v>
      </c>
      <c r="E7382" s="1" t="str">
        <f>IFERROR(__xludf.DUMMYFUNCTION("SPLIT(A:A,"" "",TRUE,TRUE)"),"EN")</f>
        <v>EN</v>
      </c>
      <c r="F7382" s="1" t="str">
        <f>IFERROR(__xludf.DUMMYFUNCTION("""COMPUTED_VALUE"""),"P4790")</f>
        <v>P4790</v>
      </c>
      <c r="G7382" s="1">
        <f>IFERROR(__xludf.DUMMYFUNCTION("""COMPUTED_VALUE"""),118.0)</f>
        <v>118</v>
      </c>
    </row>
    <row r="7383">
      <c r="A7383" s="1" t="str">
        <f t="shared" si="1"/>
        <v>EN P2049 262</v>
      </c>
      <c r="C7383" s="1" t="str">
        <f t="shared" si="2"/>
        <v>PT P2049</v>
      </c>
      <c r="E7383" s="1" t="str">
        <f>IFERROR(__xludf.DUMMYFUNCTION("SPLIT(A:A,"" "",TRUE,TRUE)"),"EN")</f>
        <v>EN</v>
      </c>
      <c r="F7383" s="1" t="str">
        <f>IFERROR(__xludf.DUMMYFUNCTION("""COMPUTED_VALUE"""),"P2049")</f>
        <v>P2049</v>
      </c>
      <c r="G7383" s="1">
        <f>IFERROR(__xludf.DUMMYFUNCTION("""COMPUTED_VALUE"""),262.0)</f>
        <v>262</v>
      </c>
    </row>
    <row r="7384">
      <c r="A7384" s="1" t="str">
        <f t="shared" si="1"/>
        <v>EN P3514 278</v>
      </c>
      <c r="C7384" s="1" t="str">
        <f t="shared" si="2"/>
        <v>PT P3514</v>
      </c>
      <c r="E7384" s="1" t="str">
        <f>IFERROR(__xludf.DUMMYFUNCTION("SPLIT(A:A,"" "",TRUE,TRUE)"),"EN")</f>
        <v>EN</v>
      </c>
      <c r="F7384" s="1" t="str">
        <f>IFERROR(__xludf.DUMMYFUNCTION("""COMPUTED_VALUE"""),"P3514")</f>
        <v>P3514</v>
      </c>
      <c r="G7384" s="1">
        <f>IFERROR(__xludf.DUMMYFUNCTION("""COMPUTED_VALUE"""),278.0)</f>
        <v>278</v>
      </c>
    </row>
    <row r="7385">
      <c r="A7385" s="1" t="str">
        <f t="shared" si="1"/>
        <v>EN P2197 73</v>
      </c>
      <c r="C7385" s="1" t="str">
        <f t="shared" si="2"/>
        <v>PT P2197</v>
      </c>
      <c r="E7385" s="1" t="str">
        <f>IFERROR(__xludf.DUMMYFUNCTION("SPLIT(A:A,"" "",TRUE,TRUE)"),"EN")</f>
        <v>EN</v>
      </c>
      <c r="F7385" s="1" t="str">
        <f>IFERROR(__xludf.DUMMYFUNCTION("""COMPUTED_VALUE"""),"P2197")</f>
        <v>P2197</v>
      </c>
      <c r="G7385" s="1">
        <f>IFERROR(__xludf.DUMMYFUNCTION("""COMPUTED_VALUE"""),73.0)</f>
        <v>73</v>
      </c>
    </row>
    <row r="7386">
      <c r="A7386" s="1" t="str">
        <f t="shared" si="1"/>
        <v>EN P1753 305</v>
      </c>
      <c r="C7386" s="1" t="str">
        <f t="shared" si="2"/>
        <v>PT P1753</v>
      </c>
      <c r="E7386" s="1" t="str">
        <f>IFERROR(__xludf.DUMMYFUNCTION("SPLIT(A:A,"" "",TRUE,TRUE)"),"EN")</f>
        <v>EN</v>
      </c>
      <c r="F7386" s="1" t="str">
        <f>IFERROR(__xludf.DUMMYFUNCTION("""COMPUTED_VALUE"""),"P1753")</f>
        <v>P1753</v>
      </c>
      <c r="G7386" s="1">
        <f>IFERROR(__xludf.DUMMYFUNCTION("""COMPUTED_VALUE"""),305.0)</f>
        <v>305</v>
      </c>
    </row>
    <row r="7387">
      <c r="A7387" s="1" t="str">
        <f t="shared" si="1"/>
        <v>EN P558 27</v>
      </c>
      <c r="C7387" s="1" t="str">
        <f t="shared" si="2"/>
        <v>PT P558</v>
      </c>
      <c r="E7387" s="1" t="str">
        <f>IFERROR(__xludf.DUMMYFUNCTION("SPLIT(A:A,"" "",TRUE,TRUE)"),"EN")</f>
        <v>EN</v>
      </c>
      <c r="F7387" s="1" t="str">
        <f>IFERROR(__xludf.DUMMYFUNCTION("""COMPUTED_VALUE"""),"P558")</f>
        <v>P558</v>
      </c>
      <c r="G7387" s="1">
        <f>IFERROR(__xludf.DUMMYFUNCTION("""COMPUTED_VALUE"""),27.0)</f>
        <v>27</v>
      </c>
    </row>
    <row r="7388">
      <c r="A7388" s="1" t="str">
        <f t="shared" si="1"/>
        <v>EN P87 281</v>
      </c>
      <c r="C7388" s="1" t="str">
        <f t="shared" si="2"/>
        <v>PT P87</v>
      </c>
      <c r="E7388" s="1" t="str">
        <f>IFERROR(__xludf.DUMMYFUNCTION("SPLIT(A:A,"" "",TRUE,TRUE)"),"EN")</f>
        <v>EN</v>
      </c>
      <c r="F7388" s="1" t="str">
        <f>IFERROR(__xludf.DUMMYFUNCTION("""COMPUTED_VALUE"""),"P87")</f>
        <v>P87</v>
      </c>
      <c r="G7388" s="1">
        <f>IFERROR(__xludf.DUMMYFUNCTION("""COMPUTED_VALUE"""),281.0)</f>
        <v>281</v>
      </c>
    </row>
    <row r="7389">
      <c r="A7389" s="1" t="str">
        <f t="shared" si="1"/>
        <v>EN P451 53</v>
      </c>
      <c r="C7389" s="1" t="str">
        <f t="shared" si="2"/>
        <v>PT P451</v>
      </c>
      <c r="E7389" s="1" t="str">
        <f>IFERROR(__xludf.DUMMYFUNCTION("SPLIT(A:A,"" "",TRUE,TRUE)"),"EN")</f>
        <v>EN</v>
      </c>
      <c r="F7389" s="1" t="str">
        <f>IFERROR(__xludf.DUMMYFUNCTION("""COMPUTED_VALUE"""),"P451")</f>
        <v>P451</v>
      </c>
      <c r="G7389" s="1">
        <f>IFERROR(__xludf.DUMMYFUNCTION("""COMPUTED_VALUE"""),53.0)</f>
        <v>53</v>
      </c>
    </row>
    <row r="7390">
      <c r="A7390" s="1" t="str">
        <f t="shared" si="1"/>
        <v>EN P5369 306</v>
      </c>
      <c r="C7390" s="1" t="str">
        <f t="shared" si="2"/>
        <v>PT P5369</v>
      </c>
      <c r="E7390" s="1" t="str">
        <f>IFERROR(__xludf.DUMMYFUNCTION("SPLIT(A:A,"" "",TRUE,TRUE)"),"EN")</f>
        <v>EN</v>
      </c>
      <c r="F7390" s="1" t="str">
        <f>IFERROR(__xludf.DUMMYFUNCTION("""COMPUTED_VALUE"""),"P5369")</f>
        <v>P5369</v>
      </c>
      <c r="G7390" s="1">
        <f>IFERROR(__xludf.DUMMYFUNCTION("""COMPUTED_VALUE"""),306.0)</f>
        <v>306</v>
      </c>
    </row>
    <row r="7391">
      <c r="A7391" s="1" t="str">
        <f t="shared" si="1"/>
        <v>EN P562 345</v>
      </c>
      <c r="C7391" s="1" t="str">
        <f t="shared" si="2"/>
        <v>PT P562</v>
      </c>
      <c r="E7391" s="1" t="str">
        <f>IFERROR(__xludf.DUMMYFUNCTION("SPLIT(A:A,"" "",TRUE,TRUE)"),"EN")</f>
        <v>EN</v>
      </c>
      <c r="F7391" s="1" t="str">
        <f>IFERROR(__xludf.DUMMYFUNCTION("""COMPUTED_VALUE"""),"P562")</f>
        <v>P562</v>
      </c>
      <c r="G7391" s="1">
        <f>IFERROR(__xludf.DUMMYFUNCTION("""COMPUTED_VALUE"""),345.0)</f>
        <v>345</v>
      </c>
    </row>
    <row r="7392">
      <c r="A7392" s="1" t="str">
        <f t="shared" si="1"/>
        <v>EN P1860 121</v>
      </c>
      <c r="C7392" s="1" t="str">
        <f t="shared" si="2"/>
        <v>PT P1860</v>
      </c>
      <c r="E7392" s="1" t="str">
        <f>IFERROR(__xludf.DUMMYFUNCTION("SPLIT(A:A,"" "",TRUE,TRUE)"),"EN")</f>
        <v>EN</v>
      </c>
      <c r="F7392" s="1" t="str">
        <f>IFERROR(__xludf.DUMMYFUNCTION("""COMPUTED_VALUE"""),"P1860")</f>
        <v>P1860</v>
      </c>
      <c r="G7392" s="1">
        <f>IFERROR(__xludf.DUMMYFUNCTION("""COMPUTED_VALUE"""),121.0)</f>
        <v>121</v>
      </c>
    </row>
    <row r="7393">
      <c r="A7393" s="1" t="str">
        <f t="shared" si="1"/>
        <v>EN P4976 202</v>
      </c>
      <c r="C7393" s="1" t="str">
        <f t="shared" si="2"/>
        <v>PT P4976</v>
      </c>
      <c r="E7393" s="1" t="str">
        <f>IFERROR(__xludf.DUMMYFUNCTION("SPLIT(A:A,"" "",TRUE,TRUE)"),"EN")</f>
        <v>EN</v>
      </c>
      <c r="F7393" s="1" t="str">
        <f>IFERROR(__xludf.DUMMYFUNCTION("""COMPUTED_VALUE"""),"P4976")</f>
        <v>P4976</v>
      </c>
      <c r="G7393" s="1">
        <f>IFERROR(__xludf.DUMMYFUNCTION("""COMPUTED_VALUE"""),202.0)</f>
        <v>202</v>
      </c>
    </row>
    <row r="7394">
      <c r="A7394" s="1" t="str">
        <f t="shared" si="1"/>
        <v>EN P4960 134</v>
      </c>
      <c r="C7394" s="1" t="str">
        <f t="shared" si="2"/>
        <v>PT P4960</v>
      </c>
      <c r="E7394" s="1" t="str">
        <f>IFERROR(__xludf.DUMMYFUNCTION("SPLIT(A:A,"" "",TRUE,TRUE)"),"EN")</f>
        <v>EN</v>
      </c>
      <c r="F7394" s="1" t="str">
        <f>IFERROR(__xludf.DUMMYFUNCTION("""COMPUTED_VALUE"""),"P4960")</f>
        <v>P4960</v>
      </c>
      <c r="G7394" s="1">
        <f>IFERROR(__xludf.DUMMYFUNCTION("""COMPUTED_VALUE"""),134.0)</f>
        <v>134</v>
      </c>
    </row>
    <row r="7395">
      <c r="A7395" s="1" t="str">
        <f t="shared" si="1"/>
        <v>EN P4256 330</v>
      </c>
      <c r="C7395" s="1" t="str">
        <f t="shared" si="2"/>
        <v>PT P4256</v>
      </c>
      <c r="E7395" s="1" t="str">
        <f>IFERROR(__xludf.DUMMYFUNCTION("SPLIT(A:A,"" "",TRUE,TRUE)"),"EN")</f>
        <v>EN</v>
      </c>
      <c r="F7395" s="1" t="str">
        <f>IFERROR(__xludf.DUMMYFUNCTION("""COMPUTED_VALUE"""),"P4256")</f>
        <v>P4256</v>
      </c>
      <c r="G7395" s="1">
        <f>IFERROR(__xludf.DUMMYFUNCTION("""COMPUTED_VALUE"""),330.0)</f>
        <v>330</v>
      </c>
    </row>
    <row r="7396">
      <c r="A7396" s="1" t="str">
        <f t="shared" si="1"/>
        <v>EN P5760 228</v>
      </c>
      <c r="C7396" s="1" t="str">
        <f t="shared" si="2"/>
        <v>PT P5760</v>
      </c>
      <c r="E7396" s="1" t="str">
        <f>IFERROR(__xludf.DUMMYFUNCTION("SPLIT(A:A,"" "",TRUE,TRUE)"),"EN")</f>
        <v>EN</v>
      </c>
      <c r="F7396" s="1" t="str">
        <f>IFERROR(__xludf.DUMMYFUNCTION("""COMPUTED_VALUE"""),"P5760")</f>
        <v>P5760</v>
      </c>
      <c r="G7396" s="1">
        <f>IFERROR(__xludf.DUMMYFUNCTION("""COMPUTED_VALUE"""),228.0)</f>
        <v>228</v>
      </c>
    </row>
    <row r="7397">
      <c r="A7397" s="1" t="str">
        <f t="shared" si="1"/>
        <v>EN P5449 36</v>
      </c>
      <c r="C7397" s="1" t="str">
        <f t="shared" si="2"/>
        <v>PT P5449</v>
      </c>
      <c r="E7397" s="1" t="str">
        <f>IFERROR(__xludf.DUMMYFUNCTION("SPLIT(A:A,"" "",TRUE,TRUE)"),"EN")</f>
        <v>EN</v>
      </c>
      <c r="F7397" s="1" t="str">
        <f>IFERROR(__xludf.DUMMYFUNCTION("""COMPUTED_VALUE"""),"P5449")</f>
        <v>P5449</v>
      </c>
      <c r="G7397" s="1">
        <f>IFERROR(__xludf.DUMMYFUNCTION("""COMPUTED_VALUE"""),36.0)</f>
        <v>36</v>
      </c>
    </row>
    <row r="7398">
      <c r="A7398" s="1" t="str">
        <f t="shared" si="1"/>
        <v>EN P4408 179</v>
      </c>
      <c r="C7398" s="1" t="str">
        <f t="shared" si="2"/>
        <v>PT P4408</v>
      </c>
      <c r="E7398" s="1" t="str">
        <f>IFERROR(__xludf.DUMMYFUNCTION("SPLIT(A:A,"" "",TRUE,TRUE)"),"EN")</f>
        <v>EN</v>
      </c>
      <c r="F7398" s="1" t="str">
        <f>IFERROR(__xludf.DUMMYFUNCTION("""COMPUTED_VALUE"""),"P4408")</f>
        <v>P4408</v>
      </c>
      <c r="G7398" s="1">
        <f>IFERROR(__xludf.DUMMYFUNCTION("""COMPUTED_VALUE"""),179.0)</f>
        <v>179</v>
      </c>
    </row>
    <row r="7399">
      <c r="A7399" s="1" t="str">
        <f t="shared" si="1"/>
        <v>EN P4339 120</v>
      </c>
      <c r="C7399" s="1" t="str">
        <f t="shared" si="2"/>
        <v>PT P4339</v>
      </c>
      <c r="E7399" s="1" t="str">
        <f>IFERROR(__xludf.DUMMYFUNCTION("SPLIT(A:A,"" "",TRUE,TRUE)"),"EN")</f>
        <v>EN</v>
      </c>
      <c r="F7399" s="1" t="str">
        <f>IFERROR(__xludf.DUMMYFUNCTION("""COMPUTED_VALUE"""),"P4339")</f>
        <v>P4339</v>
      </c>
      <c r="G7399" s="1">
        <f>IFERROR(__xludf.DUMMYFUNCTION("""COMPUTED_VALUE"""),120.0)</f>
        <v>120</v>
      </c>
    </row>
    <row r="7400">
      <c r="A7400" s="1" t="str">
        <f t="shared" si="1"/>
        <v>EN P4812 5</v>
      </c>
      <c r="C7400" s="1" t="str">
        <f t="shared" si="2"/>
        <v>PT P4812</v>
      </c>
      <c r="E7400" s="1" t="str">
        <f>IFERROR(__xludf.DUMMYFUNCTION("SPLIT(A:A,"" "",TRUE,TRUE)"),"EN")</f>
        <v>EN</v>
      </c>
      <c r="F7400" s="1" t="str">
        <f>IFERROR(__xludf.DUMMYFUNCTION("""COMPUTED_VALUE"""),"P4812")</f>
        <v>P4812</v>
      </c>
      <c r="G7400" s="1">
        <f>IFERROR(__xludf.DUMMYFUNCTION("""COMPUTED_VALUE"""),5.0)</f>
        <v>5</v>
      </c>
    </row>
    <row r="7401">
      <c r="A7401" s="1" t="str">
        <f t="shared" si="1"/>
        <v>EN P339 352</v>
      </c>
      <c r="C7401" s="1" t="str">
        <f t="shared" si="2"/>
        <v>PT P339</v>
      </c>
      <c r="E7401" s="1" t="str">
        <f>IFERROR(__xludf.DUMMYFUNCTION("SPLIT(A:A,"" "",TRUE,TRUE)"),"EN")</f>
        <v>EN</v>
      </c>
      <c r="F7401" s="1" t="str">
        <f>IFERROR(__xludf.DUMMYFUNCTION("""COMPUTED_VALUE"""),"P339")</f>
        <v>P339</v>
      </c>
      <c r="G7401" s="1">
        <f>IFERROR(__xludf.DUMMYFUNCTION("""COMPUTED_VALUE"""),352.0)</f>
        <v>352</v>
      </c>
    </row>
    <row r="7402">
      <c r="A7402" s="1" t="str">
        <f t="shared" si="1"/>
        <v>EN P2405 54</v>
      </c>
      <c r="C7402" s="1" t="str">
        <f t="shared" si="2"/>
        <v>PT P2405</v>
      </c>
      <c r="E7402" s="1" t="str">
        <f>IFERROR(__xludf.DUMMYFUNCTION("SPLIT(A:A,"" "",TRUE,TRUE)"),"EN")</f>
        <v>EN</v>
      </c>
      <c r="F7402" s="1" t="str">
        <f>IFERROR(__xludf.DUMMYFUNCTION("""COMPUTED_VALUE"""),"P2405")</f>
        <v>P2405</v>
      </c>
      <c r="G7402" s="1">
        <f>IFERROR(__xludf.DUMMYFUNCTION("""COMPUTED_VALUE"""),54.0)</f>
        <v>54</v>
      </c>
    </row>
    <row r="7403">
      <c r="A7403" s="1" t="str">
        <f t="shared" si="1"/>
        <v>EN P3224 215</v>
      </c>
      <c r="C7403" s="1" t="str">
        <f t="shared" si="2"/>
        <v>PT P3224</v>
      </c>
      <c r="E7403" s="1" t="str">
        <f>IFERROR(__xludf.DUMMYFUNCTION("SPLIT(A:A,"" "",TRUE,TRUE)"),"EN")</f>
        <v>EN</v>
      </c>
      <c r="F7403" s="1" t="str">
        <f>IFERROR(__xludf.DUMMYFUNCTION("""COMPUTED_VALUE"""),"P3224")</f>
        <v>P3224</v>
      </c>
      <c r="G7403" s="1">
        <f>IFERROR(__xludf.DUMMYFUNCTION("""COMPUTED_VALUE"""),215.0)</f>
        <v>215</v>
      </c>
    </row>
    <row r="7404">
      <c r="A7404" s="1" t="str">
        <f t="shared" si="1"/>
        <v>EN P4548 373</v>
      </c>
      <c r="C7404" s="1" t="str">
        <f t="shared" si="2"/>
        <v>PT P4548</v>
      </c>
      <c r="E7404" s="1" t="str">
        <f>IFERROR(__xludf.DUMMYFUNCTION("SPLIT(A:A,"" "",TRUE,TRUE)"),"EN")</f>
        <v>EN</v>
      </c>
      <c r="F7404" s="1" t="str">
        <f>IFERROR(__xludf.DUMMYFUNCTION("""COMPUTED_VALUE"""),"P4548")</f>
        <v>P4548</v>
      </c>
      <c r="G7404" s="1">
        <f>IFERROR(__xludf.DUMMYFUNCTION("""COMPUTED_VALUE"""),373.0)</f>
        <v>373</v>
      </c>
    </row>
    <row r="7405">
      <c r="A7405" s="1" t="str">
        <f t="shared" si="1"/>
        <v>EN P5363 156</v>
      </c>
      <c r="C7405" s="1" t="str">
        <f t="shared" si="2"/>
        <v>PT P5363</v>
      </c>
      <c r="E7405" s="1" t="str">
        <f>IFERROR(__xludf.DUMMYFUNCTION("SPLIT(A:A,"" "",TRUE,TRUE)"),"EN")</f>
        <v>EN</v>
      </c>
      <c r="F7405" s="1" t="str">
        <f>IFERROR(__xludf.DUMMYFUNCTION("""COMPUTED_VALUE"""),"P5363")</f>
        <v>P5363</v>
      </c>
      <c r="G7405" s="1">
        <f>IFERROR(__xludf.DUMMYFUNCTION("""COMPUTED_VALUE"""),156.0)</f>
        <v>156</v>
      </c>
    </row>
    <row r="7406">
      <c r="A7406" s="1" t="str">
        <f t="shared" si="1"/>
        <v>EN P3742 384</v>
      </c>
      <c r="C7406" s="1" t="str">
        <f t="shared" si="2"/>
        <v>PT P3742</v>
      </c>
      <c r="E7406" s="1" t="str">
        <f>IFERROR(__xludf.DUMMYFUNCTION("SPLIT(A:A,"" "",TRUE,TRUE)"),"EN")</f>
        <v>EN</v>
      </c>
      <c r="F7406" s="1" t="str">
        <f>IFERROR(__xludf.DUMMYFUNCTION("""COMPUTED_VALUE"""),"P3742")</f>
        <v>P3742</v>
      </c>
      <c r="G7406" s="1">
        <f>IFERROR(__xludf.DUMMYFUNCTION("""COMPUTED_VALUE"""),384.0)</f>
        <v>384</v>
      </c>
    </row>
    <row r="7407">
      <c r="A7407" s="1" t="str">
        <f t="shared" si="1"/>
        <v>EN P3288 342</v>
      </c>
      <c r="C7407" s="1" t="str">
        <f t="shared" si="2"/>
        <v>PT P3288</v>
      </c>
      <c r="E7407" s="1" t="str">
        <f>IFERROR(__xludf.DUMMYFUNCTION("SPLIT(A:A,"" "",TRUE,TRUE)"),"EN")</f>
        <v>EN</v>
      </c>
      <c r="F7407" s="1" t="str">
        <f>IFERROR(__xludf.DUMMYFUNCTION("""COMPUTED_VALUE"""),"P3288")</f>
        <v>P3288</v>
      </c>
      <c r="G7407" s="1">
        <f>IFERROR(__xludf.DUMMYFUNCTION("""COMPUTED_VALUE"""),342.0)</f>
        <v>342</v>
      </c>
    </row>
    <row r="7408">
      <c r="A7408" s="1" t="str">
        <f t="shared" si="1"/>
        <v>EN P3069 75</v>
      </c>
      <c r="C7408" s="1" t="str">
        <f t="shared" si="2"/>
        <v>PT P3069</v>
      </c>
      <c r="E7408" s="1" t="str">
        <f>IFERROR(__xludf.DUMMYFUNCTION("SPLIT(A:A,"" "",TRUE,TRUE)"),"EN")</f>
        <v>EN</v>
      </c>
      <c r="F7408" s="1" t="str">
        <f>IFERROR(__xludf.DUMMYFUNCTION("""COMPUTED_VALUE"""),"P3069")</f>
        <v>P3069</v>
      </c>
      <c r="G7408" s="1">
        <f>IFERROR(__xludf.DUMMYFUNCTION("""COMPUTED_VALUE"""),75.0)</f>
        <v>75</v>
      </c>
    </row>
    <row r="7409">
      <c r="A7409" s="1" t="str">
        <f t="shared" si="1"/>
        <v>EN P271 145</v>
      </c>
      <c r="C7409" s="1" t="str">
        <f t="shared" si="2"/>
        <v>PT P271</v>
      </c>
      <c r="E7409" s="1" t="str">
        <f>IFERROR(__xludf.DUMMYFUNCTION("SPLIT(A:A,"" "",TRUE,TRUE)"),"EN")</f>
        <v>EN</v>
      </c>
      <c r="F7409" s="1" t="str">
        <f>IFERROR(__xludf.DUMMYFUNCTION("""COMPUTED_VALUE"""),"P271")</f>
        <v>P271</v>
      </c>
      <c r="G7409" s="1">
        <f>IFERROR(__xludf.DUMMYFUNCTION("""COMPUTED_VALUE"""),145.0)</f>
        <v>145</v>
      </c>
    </row>
    <row r="7410">
      <c r="A7410" s="1" t="str">
        <f t="shared" si="1"/>
        <v>EN P5215 210</v>
      </c>
      <c r="C7410" s="1" t="str">
        <f t="shared" si="2"/>
        <v>PT P5215</v>
      </c>
      <c r="E7410" s="1" t="str">
        <f>IFERROR(__xludf.DUMMYFUNCTION("SPLIT(A:A,"" "",TRUE,TRUE)"),"EN")</f>
        <v>EN</v>
      </c>
      <c r="F7410" s="1" t="str">
        <f>IFERROR(__xludf.DUMMYFUNCTION("""COMPUTED_VALUE"""),"P5215")</f>
        <v>P5215</v>
      </c>
      <c r="G7410" s="1">
        <f>IFERROR(__xludf.DUMMYFUNCTION("""COMPUTED_VALUE"""),210.0)</f>
        <v>210</v>
      </c>
    </row>
    <row r="7411">
      <c r="A7411" s="1" t="str">
        <f t="shared" si="1"/>
        <v>EN P5127 147</v>
      </c>
      <c r="C7411" s="1" t="str">
        <f t="shared" si="2"/>
        <v>PT P5127</v>
      </c>
      <c r="E7411" s="1" t="str">
        <f>IFERROR(__xludf.DUMMYFUNCTION("SPLIT(A:A,"" "",TRUE,TRUE)"),"EN")</f>
        <v>EN</v>
      </c>
      <c r="F7411" s="1" t="str">
        <f>IFERROR(__xludf.DUMMYFUNCTION("""COMPUTED_VALUE"""),"P5127")</f>
        <v>P5127</v>
      </c>
      <c r="G7411" s="1">
        <f>IFERROR(__xludf.DUMMYFUNCTION("""COMPUTED_VALUE"""),147.0)</f>
        <v>147</v>
      </c>
    </row>
    <row r="7412">
      <c r="A7412" s="1" t="str">
        <f t="shared" si="1"/>
        <v>EN P5076 73</v>
      </c>
      <c r="C7412" s="1" t="str">
        <f t="shared" si="2"/>
        <v>PT P5076</v>
      </c>
      <c r="E7412" s="1" t="str">
        <f>IFERROR(__xludf.DUMMYFUNCTION("SPLIT(A:A,"" "",TRUE,TRUE)"),"EN")</f>
        <v>EN</v>
      </c>
      <c r="F7412" s="1" t="str">
        <f>IFERROR(__xludf.DUMMYFUNCTION("""COMPUTED_VALUE"""),"P5076")</f>
        <v>P5076</v>
      </c>
      <c r="G7412" s="1">
        <f>IFERROR(__xludf.DUMMYFUNCTION("""COMPUTED_VALUE"""),73.0)</f>
        <v>73</v>
      </c>
    </row>
    <row r="7413">
      <c r="A7413" s="1" t="str">
        <f t="shared" si="1"/>
        <v>EN P1685 305</v>
      </c>
      <c r="C7413" s="1" t="str">
        <f t="shared" si="2"/>
        <v>PT P1685</v>
      </c>
      <c r="E7413" s="1" t="str">
        <f>IFERROR(__xludf.DUMMYFUNCTION("SPLIT(A:A,"" "",TRUE,TRUE)"),"EN")</f>
        <v>EN</v>
      </c>
      <c r="F7413" s="1" t="str">
        <f>IFERROR(__xludf.DUMMYFUNCTION("""COMPUTED_VALUE"""),"P1685")</f>
        <v>P1685</v>
      </c>
      <c r="G7413" s="1">
        <f>IFERROR(__xludf.DUMMYFUNCTION("""COMPUTED_VALUE"""),305.0)</f>
        <v>305</v>
      </c>
    </row>
    <row r="7414">
      <c r="A7414" s="1" t="str">
        <f t="shared" si="1"/>
        <v>EN P3247 387</v>
      </c>
      <c r="C7414" s="1" t="str">
        <f t="shared" si="2"/>
        <v>PT P3247</v>
      </c>
      <c r="E7414" s="1" t="str">
        <f>IFERROR(__xludf.DUMMYFUNCTION("SPLIT(A:A,"" "",TRUE,TRUE)"),"EN")</f>
        <v>EN</v>
      </c>
      <c r="F7414" s="1" t="str">
        <f>IFERROR(__xludf.DUMMYFUNCTION("""COMPUTED_VALUE"""),"P3247")</f>
        <v>P3247</v>
      </c>
      <c r="G7414" s="1">
        <f>IFERROR(__xludf.DUMMYFUNCTION("""COMPUTED_VALUE"""),387.0)</f>
        <v>387</v>
      </c>
    </row>
    <row r="7415">
      <c r="A7415" s="1" t="str">
        <f t="shared" si="1"/>
        <v>EN P4276 115</v>
      </c>
      <c r="C7415" s="1" t="str">
        <f t="shared" si="2"/>
        <v>PT P4276</v>
      </c>
      <c r="E7415" s="1" t="str">
        <f>IFERROR(__xludf.DUMMYFUNCTION("SPLIT(A:A,"" "",TRUE,TRUE)"),"EN")</f>
        <v>EN</v>
      </c>
      <c r="F7415" s="1" t="str">
        <f>IFERROR(__xludf.DUMMYFUNCTION("""COMPUTED_VALUE"""),"P4276")</f>
        <v>P4276</v>
      </c>
      <c r="G7415" s="1">
        <f>IFERROR(__xludf.DUMMYFUNCTION("""COMPUTED_VALUE"""),115.0)</f>
        <v>115</v>
      </c>
    </row>
    <row r="7416">
      <c r="A7416" s="1" t="str">
        <f t="shared" si="1"/>
        <v>EN P3721 68</v>
      </c>
      <c r="C7416" s="1" t="str">
        <f t="shared" si="2"/>
        <v>PT P3721</v>
      </c>
      <c r="E7416" s="1" t="str">
        <f>IFERROR(__xludf.DUMMYFUNCTION("SPLIT(A:A,"" "",TRUE,TRUE)"),"EN")</f>
        <v>EN</v>
      </c>
      <c r="F7416" s="1" t="str">
        <f>IFERROR(__xludf.DUMMYFUNCTION("""COMPUTED_VALUE"""),"P3721")</f>
        <v>P3721</v>
      </c>
      <c r="G7416" s="1">
        <f>IFERROR(__xludf.DUMMYFUNCTION("""COMPUTED_VALUE"""),68.0)</f>
        <v>68</v>
      </c>
    </row>
    <row r="7417">
      <c r="A7417" s="1" t="str">
        <f t="shared" si="1"/>
        <v>EN P1192 80</v>
      </c>
      <c r="C7417" s="1" t="str">
        <f t="shared" si="2"/>
        <v>PT P1192</v>
      </c>
      <c r="E7417" s="1" t="str">
        <f>IFERROR(__xludf.DUMMYFUNCTION("SPLIT(A:A,"" "",TRUE,TRUE)"),"EN")</f>
        <v>EN</v>
      </c>
      <c r="F7417" s="1" t="str">
        <f>IFERROR(__xludf.DUMMYFUNCTION("""COMPUTED_VALUE"""),"P1192")</f>
        <v>P1192</v>
      </c>
      <c r="G7417" s="1">
        <f>IFERROR(__xludf.DUMMYFUNCTION("""COMPUTED_VALUE"""),80.0)</f>
        <v>80</v>
      </c>
    </row>
    <row r="7418">
      <c r="A7418" s="1" t="str">
        <f t="shared" si="1"/>
        <v>EN P5800 252</v>
      </c>
      <c r="C7418" s="1" t="str">
        <f t="shared" si="2"/>
        <v>PT P5800</v>
      </c>
      <c r="E7418" s="1" t="str">
        <f>IFERROR(__xludf.DUMMYFUNCTION("SPLIT(A:A,"" "",TRUE,TRUE)"),"EN")</f>
        <v>EN</v>
      </c>
      <c r="F7418" s="1" t="str">
        <f>IFERROR(__xludf.DUMMYFUNCTION("""COMPUTED_VALUE"""),"P5800")</f>
        <v>P5800</v>
      </c>
      <c r="G7418" s="1">
        <f>IFERROR(__xludf.DUMMYFUNCTION("""COMPUTED_VALUE"""),252.0)</f>
        <v>252</v>
      </c>
    </row>
    <row r="7419">
      <c r="A7419" s="1" t="str">
        <f t="shared" si="1"/>
        <v>EN P2356 20</v>
      </c>
      <c r="C7419" s="1" t="str">
        <f t="shared" si="2"/>
        <v>PT P2356</v>
      </c>
      <c r="E7419" s="1" t="str">
        <f>IFERROR(__xludf.DUMMYFUNCTION("SPLIT(A:A,"" "",TRUE,TRUE)"),"EN")</f>
        <v>EN</v>
      </c>
      <c r="F7419" s="1" t="str">
        <f>IFERROR(__xludf.DUMMYFUNCTION("""COMPUTED_VALUE"""),"P2356")</f>
        <v>P2356</v>
      </c>
      <c r="G7419" s="1">
        <f>IFERROR(__xludf.DUMMYFUNCTION("""COMPUTED_VALUE"""),20.0)</f>
        <v>20</v>
      </c>
    </row>
    <row r="7420">
      <c r="A7420" s="1" t="str">
        <f t="shared" si="1"/>
        <v>EN P3609 57</v>
      </c>
      <c r="C7420" s="1" t="str">
        <f t="shared" si="2"/>
        <v>PT P3609</v>
      </c>
      <c r="E7420" s="1" t="str">
        <f>IFERROR(__xludf.DUMMYFUNCTION("SPLIT(A:A,"" "",TRUE,TRUE)"),"EN")</f>
        <v>EN</v>
      </c>
      <c r="F7420" s="1" t="str">
        <f>IFERROR(__xludf.DUMMYFUNCTION("""COMPUTED_VALUE"""),"P3609")</f>
        <v>P3609</v>
      </c>
      <c r="G7420" s="1">
        <f>IFERROR(__xludf.DUMMYFUNCTION("""COMPUTED_VALUE"""),57.0)</f>
        <v>57</v>
      </c>
    </row>
    <row r="7421">
      <c r="A7421" s="1" t="str">
        <f t="shared" si="1"/>
        <v>EN P1409 52</v>
      </c>
      <c r="C7421" s="1" t="str">
        <f t="shared" si="2"/>
        <v>PT P1409</v>
      </c>
      <c r="E7421" s="1" t="str">
        <f>IFERROR(__xludf.DUMMYFUNCTION("SPLIT(A:A,"" "",TRUE,TRUE)"),"EN")</f>
        <v>EN</v>
      </c>
      <c r="F7421" s="1" t="str">
        <f>IFERROR(__xludf.DUMMYFUNCTION("""COMPUTED_VALUE"""),"P1409")</f>
        <v>P1409</v>
      </c>
      <c r="G7421" s="1">
        <f>IFERROR(__xludf.DUMMYFUNCTION("""COMPUTED_VALUE"""),52.0)</f>
        <v>52</v>
      </c>
    </row>
    <row r="7422">
      <c r="A7422" s="1" t="str">
        <f t="shared" si="1"/>
        <v>EN P2676 138</v>
      </c>
      <c r="C7422" s="1" t="str">
        <f t="shared" si="2"/>
        <v>PT P2676</v>
      </c>
      <c r="E7422" s="1" t="str">
        <f>IFERROR(__xludf.DUMMYFUNCTION("SPLIT(A:A,"" "",TRUE,TRUE)"),"EN")</f>
        <v>EN</v>
      </c>
      <c r="F7422" s="1" t="str">
        <f>IFERROR(__xludf.DUMMYFUNCTION("""COMPUTED_VALUE"""),"P2676")</f>
        <v>P2676</v>
      </c>
      <c r="G7422" s="1">
        <f>IFERROR(__xludf.DUMMYFUNCTION("""COMPUTED_VALUE"""),138.0)</f>
        <v>138</v>
      </c>
    </row>
    <row r="7423">
      <c r="A7423" s="1" t="str">
        <f t="shared" si="1"/>
        <v>EN P2107 306</v>
      </c>
      <c r="C7423" s="1" t="str">
        <f t="shared" si="2"/>
        <v>PT P2107</v>
      </c>
      <c r="E7423" s="1" t="str">
        <f>IFERROR(__xludf.DUMMYFUNCTION("SPLIT(A:A,"" "",TRUE,TRUE)"),"EN")</f>
        <v>EN</v>
      </c>
      <c r="F7423" s="1" t="str">
        <f>IFERROR(__xludf.DUMMYFUNCTION("""COMPUTED_VALUE"""),"P2107")</f>
        <v>P2107</v>
      </c>
      <c r="G7423" s="1">
        <f>IFERROR(__xludf.DUMMYFUNCTION("""COMPUTED_VALUE"""),306.0)</f>
        <v>306</v>
      </c>
    </row>
    <row r="7424">
      <c r="A7424" s="1" t="str">
        <f t="shared" si="1"/>
        <v>EN P3786 372</v>
      </c>
      <c r="C7424" s="1" t="str">
        <f t="shared" si="2"/>
        <v>PT P3786</v>
      </c>
      <c r="E7424" s="1" t="str">
        <f>IFERROR(__xludf.DUMMYFUNCTION("SPLIT(A:A,"" "",TRUE,TRUE)"),"EN")</f>
        <v>EN</v>
      </c>
      <c r="F7424" s="1" t="str">
        <f>IFERROR(__xludf.DUMMYFUNCTION("""COMPUTED_VALUE"""),"P3786")</f>
        <v>P3786</v>
      </c>
      <c r="G7424" s="1">
        <f>IFERROR(__xludf.DUMMYFUNCTION("""COMPUTED_VALUE"""),372.0)</f>
        <v>372</v>
      </c>
    </row>
    <row r="7425">
      <c r="A7425" s="1" t="str">
        <f t="shared" si="1"/>
        <v>EN P227 197</v>
      </c>
      <c r="C7425" s="1" t="str">
        <f t="shared" si="2"/>
        <v>PT P227</v>
      </c>
      <c r="E7425" s="1" t="str">
        <f>IFERROR(__xludf.DUMMYFUNCTION("SPLIT(A:A,"" "",TRUE,TRUE)"),"EN")</f>
        <v>EN</v>
      </c>
      <c r="F7425" s="1" t="str">
        <f>IFERROR(__xludf.DUMMYFUNCTION("""COMPUTED_VALUE"""),"P227")</f>
        <v>P227</v>
      </c>
      <c r="G7425" s="1">
        <f>IFERROR(__xludf.DUMMYFUNCTION("""COMPUTED_VALUE"""),197.0)</f>
        <v>197</v>
      </c>
    </row>
    <row r="7426">
      <c r="A7426" s="1" t="str">
        <f t="shared" si="1"/>
        <v>EN P5776 9</v>
      </c>
      <c r="C7426" s="1" t="str">
        <f t="shared" si="2"/>
        <v>PT P5776</v>
      </c>
      <c r="E7426" s="1" t="str">
        <f>IFERROR(__xludf.DUMMYFUNCTION("SPLIT(A:A,"" "",TRUE,TRUE)"),"EN")</f>
        <v>EN</v>
      </c>
      <c r="F7426" s="1" t="str">
        <f>IFERROR(__xludf.DUMMYFUNCTION("""COMPUTED_VALUE"""),"P5776")</f>
        <v>P5776</v>
      </c>
      <c r="G7426" s="1">
        <f>IFERROR(__xludf.DUMMYFUNCTION("""COMPUTED_VALUE"""),9.0)</f>
        <v>9</v>
      </c>
    </row>
    <row r="7427">
      <c r="A7427" s="1" t="str">
        <f t="shared" si="1"/>
        <v>EN P5272 298</v>
      </c>
      <c r="C7427" s="1" t="str">
        <f t="shared" si="2"/>
        <v>PT P5272</v>
      </c>
      <c r="E7427" s="1" t="str">
        <f>IFERROR(__xludf.DUMMYFUNCTION("SPLIT(A:A,"" "",TRUE,TRUE)"),"EN")</f>
        <v>EN</v>
      </c>
      <c r="F7427" s="1" t="str">
        <f>IFERROR(__xludf.DUMMYFUNCTION("""COMPUTED_VALUE"""),"P5272")</f>
        <v>P5272</v>
      </c>
      <c r="G7427" s="1">
        <f>IFERROR(__xludf.DUMMYFUNCTION("""COMPUTED_VALUE"""),298.0)</f>
        <v>298</v>
      </c>
    </row>
    <row r="7428">
      <c r="A7428" s="1" t="str">
        <f t="shared" si="1"/>
        <v>EN P5047 114</v>
      </c>
      <c r="C7428" s="1" t="str">
        <f t="shared" si="2"/>
        <v>PT P5047</v>
      </c>
      <c r="E7428" s="1" t="str">
        <f>IFERROR(__xludf.DUMMYFUNCTION("SPLIT(A:A,"" "",TRUE,TRUE)"),"EN")</f>
        <v>EN</v>
      </c>
      <c r="F7428" s="1" t="str">
        <f>IFERROR(__xludf.DUMMYFUNCTION("""COMPUTED_VALUE"""),"P5047")</f>
        <v>P5047</v>
      </c>
      <c r="G7428" s="1">
        <f>IFERROR(__xludf.DUMMYFUNCTION("""COMPUTED_VALUE"""),114.0)</f>
        <v>114</v>
      </c>
    </row>
    <row r="7429">
      <c r="A7429" s="1" t="str">
        <f t="shared" si="1"/>
        <v>EN P2943 256</v>
      </c>
      <c r="C7429" s="1" t="str">
        <f t="shared" si="2"/>
        <v>PT P2943</v>
      </c>
      <c r="E7429" s="1" t="str">
        <f>IFERROR(__xludf.DUMMYFUNCTION("SPLIT(A:A,"" "",TRUE,TRUE)"),"EN")</f>
        <v>EN</v>
      </c>
      <c r="F7429" s="1" t="str">
        <f>IFERROR(__xludf.DUMMYFUNCTION("""COMPUTED_VALUE"""),"P2943")</f>
        <v>P2943</v>
      </c>
      <c r="G7429" s="1">
        <f>IFERROR(__xludf.DUMMYFUNCTION("""COMPUTED_VALUE"""),256.0)</f>
        <v>256</v>
      </c>
    </row>
    <row r="7430">
      <c r="A7430" s="1" t="str">
        <f t="shared" si="1"/>
        <v>EN P2415 199</v>
      </c>
      <c r="C7430" s="1" t="str">
        <f t="shared" si="2"/>
        <v>PT P2415</v>
      </c>
      <c r="E7430" s="1" t="str">
        <f>IFERROR(__xludf.DUMMYFUNCTION("SPLIT(A:A,"" "",TRUE,TRUE)"),"EN")</f>
        <v>EN</v>
      </c>
      <c r="F7430" s="1" t="str">
        <f>IFERROR(__xludf.DUMMYFUNCTION("""COMPUTED_VALUE"""),"P2415")</f>
        <v>P2415</v>
      </c>
      <c r="G7430" s="1">
        <f>IFERROR(__xludf.DUMMYFUNCTION("""COMPUTED_VALUE"""),199.0)</f>
        <v>199</v>
      </c>
    </row>
    <row r="7431">
      <c r="A7431" s="1" t="str">
        <f t="shared" si="1"/>
        <v>EN P3783 50</v>
      </c>
      <c r="C7431" s="1" t="str">
        <f t="shared" si="2"/>
        <v>PT P3783</v>
      </c>
      <c r="E7431" s="1" t="str">
        <f>IFERROR(__xludf.DUMMYFUNCTION("SPLIT(A:A,"" "",TRUE,TRUE)"),"EN")</f>
        <v>EN</v>
      </c>
      <c r="F7431" s="1" t="str">
        <f>IFERROR(__xludf.DUMMYFUNCTION("""COMPUTED_VALUE"""),"P3783")</f>
        <v>P3783</v>
      </c>
      <c r="G7431" s="1">
        <f>IFERROR(__xludf.DUMMYFUNCTION("""COMPUTED_VALUE"""),50.0)</f>
        <v>50</v>
      </c>
    </row>
    <row r="7432">
      <c r="A7432" s="1" t="str">
        <f t="shared" si="1"/>
        <v>EN P5404 6</v>
      </c>
      <c r="C7432" s="1" t="str">
        <f t="shared" si="2"/>
        <v>PT P5404</v>
      </c>
      <c r="E7432" s="1" t="str">
        <f>IFERROR(__xludf.DUMMYFUNCTION("SPLIT(A:A,"" "",TRUE,TRUE)"),"EN")</f>
        <v>EN</v>
      </c>
      <c r="F7432" s="1" t="str">
        <f>IFERROR(__xludf.DUMMYFUNCTION("""COMPUTED_VALUE"""),"P5404")</f>
        <v>P5404</v>
      </c>
      <c r="G7432" s="1">
        <f>IFERROR(__xludf.DUMMYFUNCTION("""COMPUTED_VALUE"""),6.0)</f>
        <v>6</v>
      </c>
    </row>
    <row r="7433">
      <c r="A7433" s="1" t="str">
        <f t="shared" si="1"/>
        <v>EN P5499 283</v>
      </c>
      <c r="C7433" s="1" t="str">
        <f t="shared" si="2"/>
        <v>PT P5499</v>
      </c>
      <c r="E7433" s="1" t="str">
        <f>IFERROR(__xludf.DUMMYFUNCTION("SPLIT(A:A,"" "",TRUE,TRUE)"),"EN")</f>
        <v>EN</v>
      </c>
      <c r="F7433" s="1" t="str">
        <f>IFERROR(__xludf.DUMMYFUNCTION("""COMPUTED_VALUE"""),"P5499")</f>
        <v>P5499</v>
      </c>
      <c r="G7433" s="1">
        <f>IFERROR(__xludf.DUMMYFUNCTION("""COMPUTED_VALUE"""),283.0)</f>
        <v>283</v>
      </c>
    </row>
    <row r="7434">
      <c r="A7434" s="1" t="str">
        <f t="shared" si="1"/>
        <v>EN P2284 323</v>
      </c>
      <c r="C7434" s="1" t="str">
        <f t="shared" si="2"/>
        <v>PT P2284</v>
      </c>
      <c r="E7434" s="1" t="str">
        <f>IFERROR(__xludf.DUMMYFUNCTION("SPLIT(A:A,"" "",TRUE,TRUE)"),"EN")</f>
        <v>EN</v>
      </c>
      <c r="F7434" s="1" t="str">
        <f>IFERROR(__xludf.DUMMYFUNCTION("""COMPUTED_VALUE"""),"P2284")</f>
        <v>P2284</v>
      </c>
      <c r="G7434" s="1">
        <f>IFERROR(__xludf.DUMMYFUNCTION("""COMPUTED_VALUE"""),323.0)</f>
        <v>323</v>
      </c>
    </row>
    <row r="7435">
      <c r="A7435" s="1" t="str">
        <f t="shared" si="1"/>
        <v>EN P4227 329</v>
      </c>
      <c r="C7435" s="1" t="str">
        <f t="shared" si="2"/>
        <v>PT P4227</v>
      </c>
      <c r="E7435" s="1" t="str">
        <f>IFERROR(__xludf.DUMMYFUNCTION("SPLIT(A:A,"" "",TRUE,TRUE)"),"EN")</f>
        <v>EN</v>
      </c>
      <c r="F7435" s="1" t="str">
        <f>IFERROR(__xludf.DUMMYFUNCTION("""COMPUTED_VALUE"""),"P4227")</f>
        <v>P4227</v>
      </c>
      <c r="G7435" s="1">
        <f>IFERROR(__xludf.DUMMYFUNCTION("""COMPUTED_VALUE"""),329.0)</f>
        <v>329</v>
      </c>
    </row>
    <row r="7436">
      <c r="A7436" s="1" t="str">
        <f t="shared" si="1"/>
        <v>EN P3055 210</v>
      </c>
      <c r="C7436" s="1" t="str">
        <f t="shared" si="2"/>
        <v>PT P3055</v>
      </c>
      <c r="E7436" s="1" t="str">
        <f>IFERROR(__xludf.DUMMYFUNCTION("SPLIT(A:A,"" "",TRUE,TRUE)"),"EN")</f>
        <v>EN</v>
      </c>
      <c r="F7436" s="1" t="str">
        <f>IFERROR(__xludf.DUMMYFUNCTION("""COMPUTED_VALUE"""),"P3055")</f>
        <v>P3055</v>
      </c>
      <c r="G7436" s="1">
        <f>IFERROR(__xludf.DUMMYFUNCTION("""COMPUTED_VALUE"""),210.0)</f>
        <v>210</v>
      </c>
    </row>
    <row r="7437">
      <c r="A7437" s="1" t="str">
        <f t="shared" si="1"/>
        <v>EN P1532 316</v>
      </c>
      <c r="C7437" s="1" t="str">
        <f t="shared" si="2"/>
        <v>PT P1532</v>
      </c>
      <c r="E7437" s="1" t="str">
        <f>IFERROR(__xludf.DUMMYFUNCTION("SPLIT(A:A,"" "",TRUE,TRUE)"),"EN")</f>
        <v>EN</v>
      </c>
      <c r="F7437" s="1" t="str">
        <f>IFERROR(__xludf.DUMMYFUNCTION("""COMPUTED_VALUE"""),"P1532")</f>
        <v>P1532</v>
      </c>
      <c r="G7437" s="1">
        <f>IFERROR(__xludf.DUMMYFUNCTION("""COMPUTED_VALUE"""),316.0)</f>
        <v>316</v>
      </c>
    </row>
    <row r="7438">
      <c r="A7438" s="1" t="str">
        <f t="shared" si="1"/>
        <v>EN P121 142</v>
      </c>
      <c r="C7438" s="1" t="str">
        <f t="shared" si="2"/>
        <v>PT P121</v>
      </c>
      <c r="E7438" s="1" t="str">
        <f>IFERROR(__xludf.DUMMYFUNCTION("SPLIT(A:A,"" "",TRUE,TRUE)"),"EN")</f>
        <v>EN</v>
      </c>
      <c r="F7438" s="1" t="str">
        <f>IFERROR(__xludf.DUMMYFUNCTION("""COMPUTED_VALUE"""),"P121")</f>
        <v>P121</v>
      </c>
      <c r="G7438" s="1">
        <f>IFERROR(__xludf.DUMMYFUNCTION("""COMPUTED_VALUE"""),142.0)</f>
        <v>142</v>
      </c>
    </row>
    <row r="7439">
      <c r="A7439" s="1" t="str">
        <f t="shared" si="1"/>
        <v>EN P1032 135</v>
      </c>
      <c r="C7439" s="1" t="str">
        <f t="shared" si="2"/>
        <v>PT P1032</v>
      </c>
      <c r="E7439" s="1" t="str">
        <f>IFERROR(__xludf.DUMMYFUNCTION("SPLIT(A:A,"" "",TRUE,TRUE)"),"EN")</f>
        <v>EN</v>
      </c>
      <c r="F7439" s="1" t="str">
        <f>IFERROR(__xludf.DUMMYFUNCTION("""COMPUTED_VALUE"""),"P1032")</f>
        <v>P1032</v>
      </c>
      <c r="G7439" s="1">
        <f>IFERROR(__xludf.DUMMYFUNCTION("""COMPUTED_VALUE"""),135.0)</f>
        <v>135</v>
      </c>
    </row>
    <row r="7440">
      <c r="A7440" s="1" t="str">
        <f t="shared" si="1"/>
        <v>EN P3670 109</v>
      </c>
      <c r="C7440" s="1" t="str">
        <f t="shared" si="2"/>
        <v>PT P3670</v>
      </c>
      <c r="E7440" s="1" t="str">
        <f>IFERROR(__xludf.DUMMYFUNCTION("SPLIT(A:A,"" "",TRUE,TRUE)"),"EN")</f>
        <v>EN</v>
      </c>
      <c r="F7440" s="1" t="str">
        <f>IFERROR(__xludf.DUMMYFUNCTION("""COMPUTED_VALUE"""),"P3670")</f>
        <v>P3670</v>
      </c>
      <c r="G7440" s="1">
        <f>IFERROR(__xludf.DUMMYFUNCTION("""COMPUTED_VALUE"""),109.0)</f>
        <v>109</v>
      </c>
    </row>
    <row r="7441">
      <c r="A7441" s="1" t="str">
        <f t="shared" si="1"/>
        <v>EN P1445 219</v>
      </c>
      <c r="C7441" s="1" t="str">
        <f t="shared" si="2"/>
        <v>PT P1445</v>
      </c>
      <c r="E7441" s="1" t="str">
        <f>IFERROR(__xludf.DUMMYFUNCTION("SPLIT(A:A,"" "",TRUE,TRUE)"),"EN")</f>
        <v>EN</v>
      </c>
      <c r="F7441" s="1" t="str">
        <f>IFERROR(__xludf.DUMMYFUNCTION("""COMPUTED_VALUE"""),"P1445")</f>
        <v>P1445</v>
      </c>
      <c r="G7441" s="1">
        <f>IFERROR(__xludf.DUMMYFUNCTION("""COMPUTED_VALUE"""),219.0)</f>
        <v>219</v>
      </c>
    </row>
    <row r="7442">
      <c r="A7442" s="1" t="str">
        <f t="shared" si="1"/>
        <v>EN P1710 255</v>
      </c>
      <c r="C7442" s="1" t="str">
        <f t="shared" si="2"/>
        <v>PT P1710</v>
      </c>
      <c r="E7442" s="1" t="str">
        <f>IFERROR(__xludf.DUMMYFUNCTION("SPLIT(A:A,"" "",TRUE,TRUE)"),"EN")</f>
        <v>EN</v>
      </c>
      <c r="F7442" s="1" t="str">
        <f>IFERROR(__xludf.DUMMYFUNCTION("""COMPUTED_VALUE"""),"P1710")</f>
        <v>P1710</v>
      </c>
      <c r="G7442" s="1">
        <f>IFERROR(__xludf.DUMMYFUNCTION("""COMPUTED_VALUE"""),255.0)</f>
        <v>255</v>
      </c>
    </row>
    <row r="7443">
      <c r="A7443" s="1" t="str">
        <f t="shared" si="1"/>
        <v>EN P1353 60</v>
      </c>
      <c r="C7443" s="1" t="str">
        <f t="shared" si="2"/>
        <v>PT P1353</v>
      </c>
      <c r="E7443" s="1" t="str">
        <f>IFERROR(__xludf.DUMMYFUNCTION("SPLIT(A:A,"" "",TRUE,TRUE)"),"EN")</f>
        <v>EN</v>
      </c>
      <c r="F7443" s="1" t="str">
        <f>IFERROR(__xludf.DUMMYFUNCTION("""COMPUTED_VALUE"""),"P1353")</f>
        <v>P1353</v>
      </c>
      <c r="G7443" s="1">
        <f>IFERROR(__xludf.DUMMYFUNCTION("""COMPUTED_VALUE"""),60.0)</f>
        <v>60</v>
      </c>
    </row>
    <row r="7444">
      <c r="A7444" s="1" t="str">
        <f t="shared" si="1"/>
        <v>EN P357 6</v>
      </c>
      <c r="C7444" s="1" t="str">
        <f t="shared" si="2"/>
        <v>PT P357</v>
      </c>
      <c r="E7444" s="1" t="str">
        <f>IFERROR(__xludf.DUMMYFUNCTION("SPLIT(A:A,"" "",TRUE,TRUE)"),"EN")</f>
        <v>EN</v>
      </c>
      <c r="F7444" s="1" t="str">
        <f>IFERROR(__xludf.DUMMYFUNCTION("""COMPUTED_VALUE"""),"P357")</f>
        <v>P357</v>
      </c>
      <c r="G7444" s="1">
        <f>IFERROR(__xludf.DUMMYFUNCTION("""COMPUTED_VALUE"""),6.0)</f>
        <v>6</v>
      </c>
    </row>
    <row r="7445">
      <c r="A7445" s="1" t="str">
        <f t="shared" si="1"/>
        <v>EN P5219 59</v>
      </c>
      <c r="C7445" s="1" t="str">
        <f t="shared" si="2"/>
        <v>PT P5219</v>
      </c>
      <c r="E7445" s="1" t="str">
        <f>IFERROR(__xludf.DUMMYFUNCTION("SPLIT(A:A,"" "",TRUE,TRUE)"),"EN")</f>
        <v>EN</v>
      </c>
      <c r="F7445" s="1" t="str">
        <f>IFERROR(__xludf.DUMMYFUNCTION("""COMPUTED_VALUE"""),"P5219")</f>
        <v>P5219</v>
      </c>
      <c r="G7445" s="1">
        <f>IFERROR(__xludf.DUMMYFUNCTION("""COMPUTED_VALUE"""),59.0)</f>
        <v>59</v>
      </c>
    </row>
    <row r="7446">
      <c r="A7446" s="1" t="str">
        <f t="shared" si="1"/>
        <v>EN P4266 203</v>
      </c>
      <c r="C7446" s="1" t="str">
        <f t="shared" si="2"/>
        <v>PT P4266</v>
      </c>
      <c r="E7446" s="1" t="str">
        <f>IFERROR(__xludf.DUMMYFUNCTION("SPLIT(A:A,"" "",TRUE,TRUE)"),"EN")</f>
        <v>EN</v>
      </c>
      <c r="F7446" s="1" t="str">
        <f>IFERROR(__xludf.DUMMYFUNCTION("""COMPUTED_VALUE"""),"P4266")</f>
        <v>P4266</v>
      </c>
      <c r="G7446" s="1">
        <f>IFERROR(__xludf.DUMMYFUNCTION("""COMPUTED_VALUE"""),203.0)</f>
        <v>203</v>
      </c>
    </row>
    <row r="7447">
      <c r="A7447" s="1" t="str">
        <f t="shared" si="1"/>
        <v>EN P2109 288</v>
      </c>
      <c r="C7447" s="1" t="str">
        <f t="shared" si="2"/>
        <v>PT P2109</v>
      </c>
      <c r="E7447" s="1" t="str">
        <f>IFERROR(__xludf.DUMMYFUNCTION("SPLIT(A:A,"" "",TRUE,TRUE)"),"EN")</f>
        <v>EN</v>
      </c>
      <c r="F7447" s="1" t="str">
        <f>IFERROR(__xludf.DUMMYFUNCTION("""COMPUTED_VALUE"""),"P2109")</f>
        <v>P2109</v>
      </c>
      <c r="G7447" s="1">
        <f>IFERROR(__xludf.DUMMYFUNCTION("""COMPUTED_VALUE"""),288.0)</f>
        <v>288</v>
      </c>
    </row>
    <row r="7448">
      <c r="A7448" s="1" t="str">
        <f t="shared" si="1"/>
        <v>EN P4122 345</v>
      </c>
      <c r="C7448" s="1" t="str">
        <f t="shared" si="2"/>
        <v>PT P4122</v>
      </c>
      <c r="E7448" s="1" t="str">
        <f>IFERROR(__xludf.DUMMYFUNCTION("SPLIT(A:A,"" "",TRUE,TRUE)"),"EN")</f>
        <v>EN</v>
      </c>
      <c r="F7448" s="1" t="str">
        <f>IFERROR(__xludf.DUMMYFUNCTION("""COMPUTED_VALUE"""),"P4122")</f>
        <v>P4122</v>
      </c>
      <c r="G7448" s="1">
        <f>IFERROR(__xludf.DUMMYFUNCTION("""COMPUTED_VALUE"""),345.0)</f>
        <v>345</v>
      </c>
    </row>
    <row r="7449">
      <c r="A7449" s="1" t="str">
        <f t="shared" si="1"/>
        <v>EN P4160 256</v>
      </c>
      <c r="C7449" s="1" t="str">
        <f t="shared" si="2"/>
        <v>PT P4160</v>
      </c>
      <c r="E7449" s="1" t="str">
        <f>IFERROR(__xludf.DUMMYFUNCTION("SPLIT(A:A,"" "",TRUE,TRUE)"),"EN")</f>
        <v>EN</v>
      </c>
      <c r="F7449" s="1" t="str">
        <f>IFERROR(__xludf.DUMMYFUNCTION("""COMPUTED_VALUE"""),"P4160")</f>
        <v>P4160</v>
      </c>
      <c r="G7449" s="1">
        <f>IFERROR(__xludf.DUMMYFUNCTION("""COMPUTED_VALUE"""),256.0)</f>
        <v>256</v>
      </c>
    </row>
    <row r="7450">
      <c r="A7450" s="1" t="str">
        <f t="shared" si="1"/>
        <v>EN P3802 45</v>
      </c>
      <c r="C7450" s="1" t="str">
        <f t="shared" si="2"/>
        <v>PT P3802</v>
      </c>
      <c r="E7450" s="1" t="str">
        <f>IFERROR(__xludf.DUMMYFUNCTION("SPLIT(A:A,"" "",TRUE,TRUE)"),"EN")</f>
        <v>EN</v>
      </c>
      <c r="F7450" s="1" t="str">
        <f>IFERROR(__xludf.DUMMYFUNCTION("""COMPUTED_VALUE"""),"P3802")</f>
        <v>P3802</v>
      </c>
      <c r="G7450" s="1">
        <f>IFERROR(__xludf.DUMMYFUNCTION("""COMPUTED_VALUE"""),45.0)</f>
        <v>45</v>
      </c>
    </row>
    <row r="7451">
      <c r="A7451" s="1" t="str">
        <f t="shared" si="1"/>
        <v>EN P1128 136</v>
      </c>
      <c r="C7451" s="1" t="str">
        <f t="shared" si="2"/>
        <v>PT P1128</v>
      </c>
      <c r="E7451" s="1" t="str">
        <f>IFERROR(__xludf.DUMMYFUNCTION("SPLIT(A:A,"" "",TRUE,TRUE)"),"EN")</f>
        <v>EN</v>
      </c>
      <c r="F7451" s="1" t="str">
        <f>IFERROR(__xludf.DUMMYFUNCTION("""COMPUTED_VALUE"""),"P1128")</f>
        <v>P1128</v>
      </c>
      <c r="G7451" s="1">
        <f>IFERROR(__xludf.DUMMYFUNCTION("""COMPUTED_VALUE"""),136.0)</f>
        <v>136</v>
      </c>
    </row>
    <row r="7452">
      <c r="A7452" s="1" t="str">
        <f t="shared" si="1"/>
        <v>EN P170 197</v>
      </c>
      <c r="C7452" s="1" t="str">
        <f t="shared" si="2"/>
        <v>PT P170</v>
      </c>
      <c r="E7452" s="1" t="str">
        <f>IFERROR(__xludf.DUMMYFUNCTION("SPLIT(A:A,"" "",TRUE,TRUE)"),"EN")</f>
        <v>EN</v>
      </c>
      <c r="F7452" s="1" t="str">
        <f>IFERROR(__xludf.DUMMYFUNCTION("""COMPUTED_VALUE"""),"P170")</f>
        <v>P170</v>
      </c>
      <c r="G7452" s="1">
        <f>IFERROR(__xludf.DUMMYFUNCTION("""COMPUTED_VALUE"""),197.0)</f>
        <v>197</v>
      </c>
    </row>
    <row r="7453">
      <c r="A7453" s="1" t="str">
        <f t="shared" si="1"/>
        <v>EN P4318 66</v>
      </c>
      <c r="C7453" s="1" t="str">
        <f t="shared" si="2"/>
        <v>PT P4318</v>
      </c>
      <c r="E7453" s="1" t="str">
        <f>IFERROR(__xludf.DUMMYFUNCTION("SPLIT(A:A,"" "",TRUE,TRUE)"),"EN")</f>
        <v>EN</v>
      </c>
      <c r="F7453" s="1" t="str">
        <f>IFERROR(__xludf.DUMMYFUNCTION("""COMPUTED_VALUE"""),"P4318")</f>
        <v>P4318</v>
      </c>
      <c r="G7453" s="1">
        <f>IFERROR(__xludf.DUMMYFUNCTION("""COMPUTED_VALUE"""),66.0)</f>
        <v>66</v>
      </c>
    </row>
    <row r="7454">
      <c r="A7454" s="1" t="str">
        <f t="shared" si="1"/>
        <v>EN P1578 5</v>
      </c>
      <c r="C7454" s="1" t="str">
        <f t="shared" si="2"/>
        <v>PT P1578</v>
      </c>
      <c r="E7454" s="1" t="str">
        <f>IFERROR(__xludf.DUMMYFUNCTION("SPLIT(A:A,"" "",TRUE,TRUE)"),"EN")</f>
        <v>EN</v>
      </c>
      <c r="F7454" s="1" t="str">
        <f>IFERROR(__xludf.DUMMYFUNCTION("""COMPUTED_VALUE"""),"P1578")</f>
        <v>P1578</v>
      </c>
      <c r="G7454" s="1">
        <f>IFERROR(__xludf.DUMMYFUNCTION("""COMPUTED_VALUE"""),5.0)</f>
        <v>5</v>
      </c>
    </row>
    <row r="7455">
      <c r="A7455" s="1" t="str">
        <f t="shared" si="1"/>
        <v>EN P5877 140</v>
      </c>
      <c r="C7455" s="1" t="str">
        <f t="shared" si="2"/>
        <v>PT P5877</v>
      </c>
      <c r="E7455" s="1" t="str">
        <f>IFERROR(__xludf.DUMMYFUNCTION("SPLIT(A:A,"" "",TRUE,TRUE)"),"EN")</f>
        <v>EN</v>
      </c>
      <c r="F7455" s="1" t="str">
        <f>IFERROR(__xludf.DUMMYFUNCTION("""COMPUTED_VALUE"""),"P5877")</f>
        <v>P5877</v>
      </c>
      <c r="G7455" s="1">
        <f>IFERROR(__xludf.DUMMYFUNCTION("""COMPUTED_VALUE"""),140.0)</f>
        <v>140</v>
      </c>
    </row>
    <row r="7456">
      <c r="A7456" s="1" t="str">
        <f t="shared" si="1"/>
        <v>EN P878 24</v>
      </c>
      <c r="C7456" s="1" t="str">
        <f t="shared" si="2"/>
        <v>PT P878</v>
      </c>
      <c r="E7456" s="1" t="str">
        <f>IFERROR(__xludf.DUMMYFUNCTION("SPLIT(A:A,"" "",TRUE,TRUE)"),"EN")</f>
        <v>EN</v>
      </c>
      <c r="F7456" s="1" t="str">
        <f>IFERROR(__xludf.DUMMYFUNCTION("""COMPUTED_VALUE"""),"P878")</f>
        <v>P878</v>
      </c>
      <c r="G7456" s="1">
        <f>IFERROR(__xludf.DUMMYFUNCTION("""COMPUTED_VALUE"""),24.0)</f>
        <v>24</v>
      </c>
    </row>
    <row r="7457">
      <c r="A7457" s="1" t="str">
        <f t="shared" si="1"/>
        <v>EN P5758 246</v>
      </c>
      <c r="C7457" s="1" t="str">
        <f t="shared" si="2"/>
        <v>PT P5758</v>
      </c>
      <c r="E7457" s="1" t="str">
        <f>IFERROR(__xludf.DUMMYFUNCTION("SPLIT(A:A,"" "",TRUE,TRUE)"),"EN")</f>
        <v>EN</v>
      </c>
      <c r="F7457" s="1" t="str">
        <f>IFERROR(__xludf.DUMMYFUNCTION("""COMPUTED_VALUE"""),"P5758")</f>
        <v>P5758</v>
      </c>
      <c r="G7457" s="1">
        <f>IFERROR(__xludf.DUMMYFUNCTION("""COMPUTED_VALUE"""),246.0)</f>
        <v>246</v>
      </c>
    </row>
    <row r="7458">
      <c r="A7458" s="1" t="str">
        <f t="shared" si="1"/>
        <v>EN P1184 42</v>
      </c>
      <c r="C7458" s="1" t="str">
        <f t="shared" si="2"/>
        <v>PT P1184</v>
      </c>
      <c r="E7458" s="1" t="str">
        <f>IFERROR(__xludf.DUMMYFUNCTION("SPLIT(A:A,"" "",TRUE,TRUE)"),"EN")</f>
        <v>EN</v>
      </c>
      <c r="F7458" s="1" t="str">
        <f>IFERROR(__xludf.DUMMYFUNCTION("""COMPUTED_VALUE"""),"P1184")</f>
        <v>P1184</v>
      </c>
      <c r="G7458" s="1">
        <f>IFERROR(__xludf.DUMMYFUNCTION("""COMPUTED_VALUE"""),42.0)</f>
        <v>42</v>
      </c>
    </row>
    <row r="7459">
      <c r="A7459" s="1" t="str">
        <f t="shared" si="1"/>
        <v>EN P4716 186</v>
      </c>
      <c r="C7459" s="1" t="str">
        <f t="shared" si="2"/>
        <v>PT P4716</v>
      </c>
      <c r="E7459" s="1" t="str">
        <f>IFERROR(__xludf.DUMMYFUNCTION("SPLIT(A:A,"" "",TRUE,TRUE)"),"EN")</f>
        <v>EN</v>
      </c>
      <c r="F7459" s="1" t="str">
        <f>IFERROR(__xludf.DUMMYFUNCTION("""COMPUTED_VALUE"""),"P4716")</f>
        <v>P4716</v>
      </c>
      <c r="G7459" s="1">
        <f>IFERROR(__xludf.DUMMYFUNCTION("""COMPUTED_VALUE"""),186.0)</f>
        <v>186</v>
      </c>
    </row>
    <row r="7460">
      <c r="A7460" s="1" t="str">
        <f t="shared" si="1"/>
        <v>EN P1783 262</v>
      </c>
      <c r="C7460" s="1" t="str">
        <f t="shared" si="2"/>
        <v>PT P1783</v>
      </c>
      <c r="E7460" s="1" t="str">
        <f>IFERROR(__xludf.DUMMYFUNCTION("SPLIT(A:A,"" "",TRUE,TRUE)"),"EN")</f>
        <v>EN</v>
      </c>
      <c r="F7460" s="1" t="str">
        <f>IFERROR(__xludf.DUMMYFUNCTION("""COMPUTED_VALUE"""),"P1783")</f>
        <v>P1783</v>
      </c>
      <c r="G7460" s="1">
        <f>IFERROR(__xludf.DUMMYFUNCTION("""COMPUTED_VALUE"""),262.0)</f>
        <v>262</v>
      </c>
    </row>
    <row r="7461">
      <c r="A7461" s="1" t="str">
        <f t="shared" si="1"/>
        <v>EN P5418 245</v>
      </c>
      <c r="C7461" s="1" t="str">
        <f t="shared" si="2"/>
        <v>PT P5418</v>
      </c>
      <c r="E7461" s="1" t="str">
        <f>IFERROR(__xludf.DUMMYFUNCTION("SPLIT(A:A,"" "",TRUE,TRUE)"),"EN")</f>
        <v>EN</v>
      </c>
      <c r="F7461" s="1" t="str">
        <f>IFERROR(__xludf.DUMMYFUNCTION("""COMPUTED_VALUE"""),"P5418")</f>
        <v>P5418</v>
      </c>
      <c r="G7461" s="1">
        <f>IFERROR(__xludf.DUMMYFUNCTION("""COMPUTED_VALUE"""),245.0)</f>
        <v>245</v>
      </c>
    </row>
    <row r="7462">
      <c r="A7462" s="1" t="str">
        <f t="shared" si="1"/>
        <v>EN P1383 144</v>
      </c>
      <c r="C7462" s="1" t="str">
        <f t="shared" si="2"/>
        <v>PT P1383</v>
      </c>
      <c r="E7462" s="1" t="str">
        <f>IFERROR(__xludf.DUMMYFUNCTION("SPLIT(A:A,"" "",TRUE,TRUE)"),"EN")</f>
        <v>EN</v>
      </c>
      <c r="F7462" s="1" t="str">
        <f>IFERROR(__xludf.DUMMYFUNCTION("""COMPUTED_VALUE"""),"P1383")</f>
        <v>P1383</v>
      </c>
      <c r="G7462" s="1">
        <f>IFERROR(__xludf.DUMMYFUNCTION("""COMPUTED_VALUE"""),144.0)</f>
        <v>144</v>
      </c>
    </row>
    <row r="7463">
      <c r="A7463" s="1" t="str">
        <f t="shared" si="1"/>
        <v>EN P5156 85</v>
      </c>
      <c r="C7463" s="1" t="str">
        <f t="shared" si="2"/>
        <v>PT P5156</v>
      </c>
      <c r="E7463" s="1" t="str">
        <f>IFERROR(__xludf.DUMMYFUNCTION("SPLIT(A:A,"" "",TRUE,TRUE)"),"EN")</f>
        <v>EN</v>
      </c>
      <c r="F7463" s="1" t="str">
        <f>IFERROR(__xludf.DUMMYFUNCTION("""COMPUTED_VALUE"""),"P5156")</f>
        <v>P5156</v>
      </c>
      <c r="G7463" s="1">
        <f>IFERROR(__xludf.DUMMYFUNCTION("""COMPUTED_VALUE"""),85.0)</f>
        <v>85</v>
      </c>
    </row>
    <row r="7464">
      <c r="A7464" s="1" t="str">
        <f t="shared" si="1"/>
        <v>EN P2412 133</v>
      </c>
      <c r="C7464" s="1" t="str">
        <f t="shared" si="2"/>
        <v>PT P2412</v>
      </c>
      <c r="E7464" s="1" t="str">
        <f>IFERROR(__xludf.DUMMYFUNCTION("SPLIT(A:A,"" "",TRUE,TRUE)"),"EN")</f>
        <v>EN</v>
      </c>
      <c r="F7464" s="1" t="str">
        <f>IFERROR(__xludf.DUMMYFUNCTION("""COMPUTED_VALUE"""),"P2412")</f>
        <v>P2412</v>
      </c>
      <c r="G7464" s="1">
        <f>IFERROR(__xludf.DUMMYFUNCTION("""COMPUTED_VALUE"""),133.0)</f>
        <v>133</v>
      </c>
    </row>
    <row r="7465">
      <c r="A7465" s="1" t="str">
        <f t="shared" si="1"/>
        <v>EN P2758 397</v>
      </c>
      <c r="C7465" s="1" t="str">
        <f t="shared" si="2"/>
        <v>PT P2758</v>
      </c>
      <c r="E7465" s="1" t="str">
        <f>IFERROR(__xludf.DUMMYFUNCTION("SPLIT(A:A,"" "",TRUE,TRUE)"),"EN")</f>
        <v>EN</v>
      </c>
      <c r="F7465" s="1" t="str">
        <f>IFERROR(__xludf.DUMMYFUNCTION("""COMPUTED_VALUE"""),"P2758")</f>
        <v>P2758</v>
      </c>
      <c r="G7465" s="1">
        <f>IFERROR(__xludf.DUMMYFUNCTION("""COMPUTED_VALUE"""),397.0)</f>
        <v>397</v>
      </c>
    </row>
    <row r="7466">
      <c r="A7466" s="1" t="str">
        <f t="shared" si="1"/>
        <v>EN P3268 199</v>
      </c>
      <c r="C7466" s="1" t="str">
        <f t="shared" si="2"/>
        <v>PT P3268</v>
      </c>
      <c r="E7466" s="1" t="str">
        <f>IFERROR(__xludf.DUMMYFUNCTION("SPLIT(A:A,"" "",TRUE,TRUE)"),"EN")</f>
        <v>EN</v>
      </c>
      <c r="F7466" s="1" t="str">
        <f>IFERROR(__xludf.DUMMYFUNCTION("""COMPUTED_VALUE"""),"P3268")</f>
        <v>P3268</v>
      </c>
      <c r="G7466" s="1">
        <f>IFERROR(__xludf.DUMMYFUNCTION("""COMPUTED_VALUE"""),199.0)</f>
        <v>199</v>
      </c>
    </row>
    <row r="7467">
      <c r="A7467" s="1" t="str">
        <f t="shared" si="1"/>
        <v>EN P5075 302</v>
      </c>
      <c r="C7467" s="1" t="str">
        <f t="shared" si="2"/>
        <v>PT P5075</v>
      </c>
      <c r="E7467" s="1" t="str">
        <f>IFERROR(__xludf.DUMMYFUNCTION("SPLIT(A:A,"" "",TRUE,TRUE)"),"EN")</f>
        <v>EN</v>
      </c>
      <c r="F7467" s="1" t="str">
        <f>IFERROR(__xludf.DUMMYFUNCTION("""COMPUTED_VALUE"""),"P5075")</f>
        <v>P5075</v>
      </c>
      <c r="G7467" s="1">
        <f>IFERROR(__xludf.DUMMYFUNCTION("""COMPUTED_VALUE"""),302.0)</f>
        <v>302</v>
      </c>
    </row>
    <row r="7468">
      <c r="A7468" s="1" t="str">
        <f t="shared" si="1"/>
        <v>EN P3295 30</v>
      </c>
      <c r="C7468" s="1" t="str">
        <f t="shared" si="2"/>
        <v>PT P3295</v>
      </c>
      <c r="E7468" s="1" t="str">
        <f>IFERROR(__xludf.DUMMYFUNCTION("SPLIT(A:A,"" "",TRUE,TRUE)"),"EN")</f>
        <v>EN</v>
      </c>
      <c r="F7468" s="1" t="str">
        <f>IFERROR(__xludf.DUMMYFUNCTION("""COMPUTED_VALUE"""),"P3295")</f>
        <v>P3295</v>
      </c>
      <c r="G7468" s="1">
        <f>IFERROR(__xludf.DUMMYFUNCTION("""COMPUTED_VALUE"""),30.0)</f>
        <v>30</v>
      </c>
    </row>
    <row r="7469">
      <c r="A7469" s="1" t="str">
        <f t="shared" si="1"/>
        <v>EN P903 31</v>
      </c>
      <c r="C7469" s="1" t="str">
        <f t="shared" si="2"/>
        <v>PT P903</v>
      </c>
      <c r="E7469" s="1" t="str">
        <f>IFERROR(__xludf.DUMMYFUNCTION("SPLIT(A:A,"" "",TRUE,TRUE)"),"EN")</f>
        <v>EN</v>
      </c>
      <c r="F7469" s="1" t="str">
        <f>IFERROR(__xludf.DUMMYFUNCTION("""COMPUTED_VALUE"""),"P903")</f>
        <v>P903</v>
      </c>
      <c r="G7469" s="1">
        <f>IFERROR(__xludf.DUMMYFUNCTION("""COMPUTED_VALUE"""),31.0)</f>
        <v>31</v>
      </c>
    </row>
    <row r="7470">
      <c r="A7470" s="1" t="str">
        <f t="shared" si="1"/>
        <v>EN P3839 40</v>
      </c>
      <c r="C7470" s="1" t="str">
        <f t="shared" si="2"/>
        <v>PT P3839</v>
      </c>
      <c r="E7470" s="1" t="str">
        <f>IFERROR(__xludf.DUMMYFUNCTION("SPLIT(A:A,"" "",TRUE,TRUE)"),"EN")</f>
        <v>EN</v>
      </c>
      <c r="F7470" s="1" t="str">
        <f>IFERROR(__xludf.DUMMYFUNCTION("""COMPUTED_VALUE"""),"P3839")</f>
        <v>P3839</v>
      </c>
      <c r="G7470" s="1">
        <f>IFERROR(__xludf.DUMMYFUNCTION("""COMPUTED_VALUE"""),40.0)</f>
        <v>40</v>
      </c>
    </row>
    <row r="7471">
      <c r="A7471" s="1" t="str">
        <f t="shared" si="1"/>
        <v>EN P4346 227</v>
      </c>
      <c r="C7471" s="1" t="str">
        <f t="shared" si="2"/>
        <v>PT P4346</v>
      </c>
      <c r="E7471" s="1" t="str">
        <f>IFERROR(__xludf.DUMMYFUNCTION("SPLIT(A:A,"" "",TRUE,TRUE)"),"EN")</f>
        <v>EN</v>
      </c>
      <c r="F7471" s="1" t="str">
        <f>IFERROR(__xludf.DUMMYFUNCTION("""COMPUTED_VALUE"""),"P4346")</f>
        <v>P4346</v>
      </c>
      <c r="G7471" s="1">
        <f>IFERROR(__xludf.DUMMYFUNCTION("""COMPUTED_VALUE"""),227.0)</f>
        <v>227</v>
      </c>
    </row>
    <row r="7472">
      <c r="A7472" s="1" t="str">
        <f t="shared" si="1"/>
        <v>EN P5994 85</v>
      </c>
      <c r="C7472" s="1" t="str">
        <f t="shared" si="2"/>
        <v>PT P5994</v>
      </c>
      <c r="E7472" s="1" t="str">
        <f>IFERROR(__xludf.DUMMYFUNCTION("SPLIT(A:A,"" "",TRUE,TRUE)"),"EN")</f>
        <v>EN</v>
      </c>
      <c r="F7472" s="1" t="str">
        <f>IFERROR(__xludf.DUMMYFUNCTION("""COMPUTED_VALUE"""),"P5994")</f>
        <v>P5994</v>
      </c>
      <c r="G7472" s="1">
        <f>IFERROR(__xludf.DUMMYFUNCTION("""COMPUTED_VALUE"""),85.0)</f>
        <v>85</v>
      </c>
    </row>
    <row r="7473">
      <c r="A7473" s="1" t="str">
        <f t="shared" si="1"/>
        <v>EN P3500 180</v>
      </c>
      <c r="C7473" s="1" t="str">
        <f t="shared" si="2"/>
        <v>PT P3500</v>
      </c>
      <c r="E7473" s="1" t="str">
        <f>IFERROR(__xludf.DUMMYFUNCTION("SPLIT(A:A,"" "",TRUE,TRUE)"),"EN")</f>
        <v>EN</v>
      </c>
      <c r="F7473" s="1" t="str">
        <f>IFERROR(__xludf.DUMMYFUNCTION("""COMPUTED_VALUE"""),"P3500")</f>
        <v>P3500</v>
      </c>
      <c r="G7473" s="1">
        <f>IFERROR(__xludf.DUMMYFUNCTION("""COMPUTED_VALUE"""),180.0)</f>
        <v>180</v>
      </c>
    </row>
    <row r="7474">
      <c r="A7474" s="1" t="str">
        <f t="shared" si="1"/>
        <v>EN P3572 328</v>
      </c>
      <c r="C7474" s="1" t="str">
        <f t="shared" si="2"/>
        <v>PT P3572</v>
      </c>
      <c r="E7474" s="1" t="str">
        <f>IFERROR(__xludf.DUMMYFUNCTION("SPLIT(A:A,"" "",TRUE,TRUE)"),"EN")</f>
        <v>EN</v>
      </c>
      <c r="F7474" s="1" t="str">
        <f>IFERROR(__xludf.DUMMYFUNCTION("""COMPUTED_VALUE"""),"P3572")</f>
        <v>P3572</v>
      </c>
      <c r="G7474" s="1">
        <f>IFERROR(__xludf.DUMMYFUNCTION("""COMPUTED_VALUE"""),328.0)</f>
        <v>328</v>
      </c>
    </row>
    <row r="7475">
      <c r="A7475" s="1" t="str">
        <f t="shared" si="1"/>
        <v>EN P3849 306</v>
      </c>
      <c r="C7475" s="1" t="str">
        <f t="shared" si="2"/>
        <v>PT P3849</v>
      </c>
      <c r="E7475" s="1" t="str">
        <f>IFERROR(__xludf.DUMMYFUNCTION("SPLIT(A:A,"" "",TRUE,TRUE)"),"EN")</f>
        <v>EN</v>
      </c>
      <c r="F7475" s="1" t="str">
        <f>IFERROR(__xludf.DUMMYFUNCTION("""COMPUTED_VALUE"""),"P3849")</f>
        <v>P3849</v>
      </c>
      <c r="G7475" s="1">
        <f>IFERROR(__xludf.DUMMYFUNCTION("""COMPUTED_VALUE"""),306.0)</f>
        <v>306</v>
      </c>
    </row>
    <row r="7476">
      <c r="A7476" s="1" t="str">
        <f t="shared" si="1"/>
        <v>EN P2492 60</v>
      </c>
      <c r="C7476" s="1" t="str">
        <f t="shared" si="2"/>
        <v>PT P2492</v>
      </c>
      <c r="E7476" s="1" t="str">
        <f>IFERROR(__xludf.DUMMYFUNCTION("SPLIT(A:A,"" "",TRUE,TRUE)"),"EN")</f>
        <v>EN</v>
      </c>
      <c r="F7476" s="1" t="str">
        <f>IFERROR(__xludf.DUMMYFUNCTION("""COMPUTED_VALUE"""),"P2492")</f>
        <v>P2492</v>
      </c>
      <c r="G7476" s="1">
        <f>IFERROR(__xludf.DUMMYFUNCTION("""COMPUTED_VALUE"""),60.0)</f>
        <v>60</v>
      </c>
    </row>
    <row r="7477">
      <c r="A7477" s="1" t="str">
        <f t="shared" si="1"/>
        <v>EN P3002 31</v>
      </c>
      <c r="C7477" s="1" t="str">
        <f t="shared" si="2"/>
        <v>PT P3002</v>
      </c>
      <c r="E7477" s="1" t="str">
        <f>IFERROR(__xludf.DUMMYFUNCTION("SPLIT(A:A,"" "",TRUE,TRUE)"),"EN")</f>
        <v>EN</v>
      </c>
      <c r="F7477" s="1" t="str">
        <f>IFERROR(__xludf.DUMMYFUNCTION("""COMPUTED_VALUE"""),"P3002")</f>
        <v>P3002</v>
      </c>
      <c r="G7477" s="1">
        <f>IFERROR(__xludf.DUMMYFUNCTION("""COMPUTED_VALUE"""),31.0)</f>
        <v>31</v>
      </c>
    </row>
    <row r="7478">
      <c r="A7478" s="1" t="str">
        <f t="shared" si="1"/>
        <v>EN P3077 250</v>
      </c>
      <c r="C7478" s="1" t="str">
        <f t="shared" si="2"/>
        <v>PT P3077</v>
      </c>
      <c r="E7478" s="1" t="str">
        <f>IFERROR(__xludf.DUMMYFUNCTION("SPLIT(A:A,"" "",TRUE,TRUE)"),"EN")</f>
        <v>EN</v>
      </c>
      <c r="F7478" s="1" t="str">
        <f>IFERROR(__xludf.DUMMYFUNCTION("""COMPUTED_VALUE"""),"P3077")</f>
        <v>P3077</v>
      </c>
      <c r="G7478" s="1">
        <f>IFERROR(__xludf.DUMMYFUNCTION("""COMPUTED_VALUE"""),250.0)</f>
        <v>250</v>
      </c>
    </row>
    <row r="7479">
      <c r="A7479" s="1" t="str">
        <f t="shared" si="1"/>
        <v>EN P323 17</v>
      </c>
      <c r="C7479" s="1" t="str">
        <f t="shared" si="2"/>
        <v>PT P323</v>
      </c>
      <c r="E7479" s="1" t="str">
        <f>IFERROR(__xludf.DUMMYFUNCTION("SPLIT(A:A,"" "",TRUE,TRUE)"),"EN")</f>
        <v>EN</v>
      </c>
      <c r="F7479" s="1" t="str">
        <f>IFERROR(__xludf.DUMMYFUNCTION("""COMPUTED_VALUE"""),"P323")</f>
        <v>P323</v>
      </c>
      <c r="G7479" s="1">
        <f>IFERROR(__xludf.DUMMYFUNCTION("""COMPUTED_VALUE"""),17.0)</f>
        <v>17</v>
      </c>
    </row>
    <row r="7480">
      <c r="A7480" s="1" t="str">
        <f t="shared" si="1"/>
        <v>EN P1764 179</v>
      </c>
      <c r="C7480" s="1" t="str">
        <f t="shared" si="2"/>
        <v>PT P1764</v>
      </c>
      <c r="E7480" s="1" t="str">
        <f>IFERROR(__xludf.DUMMYFUNCTION("SPLIT(A:A,"" "",TRUE,TRUE)"),"EN")</f>
        <v>EN</v>
      </c>
      <c r="F7480" s="1" t="str">
        <f>IFERROR(__xludf.DUMMYFUNCTION("""COMPUTED_VALUE"""),"P1764")</f>
        <v>P1764</v>
      </c>
      <c r="G7480" s="1">
        <f>IFERROR(__xludf.DUMMYFUNCTION("""COMPUTED_VALUE"""),179.0)</f>
        <v>179</v>
      </c>
    </row>
    <row r="7481">
      <c r="A7481" s="1" t="str">
        <f t="shared" si="1"/>
        <v>EN P5575 361</v>
      </c>
      <c r="C7481" s="1" t="str">
        <f t="shared" si="2"/>
        <v>PT P5575</v>
      </c>
      <c r="E7481" s="1" t="str">
        <f>IFERROR(__xludf.DUMMYFUNCTION("SPLIT(A:A,"" "",TRUE,TRUE)"),"EN")</f>
        <v>EN</v>
      </c>
      <c r="F7481" s="1" t="str">
        <f>IFERROR(__xludf.DUMMYFUNCTION("""COMPUTED_VALUE"""),"P5575")</f>
        <v>P5575</v>
      </c>
      <c r="G7481" s="1">
        <f>IFERROR(__xludf.DUMMYFUNCTION("""COMPUTED_VALUE"""),361.0)</f>
        <v>361</v>
      </c>
    </row>
    <row r="7482">
      <c r="A7482" s="1" t="str">
        <f t="shared" si="1"/>
        <v>EN P1425 120</v>
      </c>
      <c r="C7482" s="1" t="str">
        <f t="shared" si="2"/>
        <v>PT P1425</v>
      </c>
      <c r="E7482" s="1" t="str">
        <f>IFERROR(__xludf.DUMMYFUNCTION("SPLIT(A:A,"" "",TRUE,TRUE)"),"EN")</f>
        <v>EN</v>
      </c>
      <c r="F7482" s="1" t="str">
        <f>IFERROR(__xludf.DUMMYFUNCTION("""COMPUTED_VALUE"""),"P1425")</f>
        <v>P1425</v>
      </c>
      <c r="G7482" s="1">
        <f>IFERROR(__xludf.DUMMYFUNCTION("""COMPUTED_VALUE"""),120.0)</f>
        <v>120</v>
      </c>
    </row>
    <row r="7483">
      <c r="A7483" s="1" t="str">
        <f t="shared" si="1"/>
        <v>EN P5019 207</v>
      </c>
      <c r="C7483" s="1" t="str">
        <f t="shared" si="2"/>
        <v>PT P5019</v>
      </c>
      <c r="E7483" s="1" t="str">
        <f>IFERROR(__xludf.DUMMYFUNCTION("SPLIT(A:A,"" "",TRUE,TRUE)"),"EN")</f>
        <v>EN</v>
      </c>
      <c r="F7483" s="1" t="str">
        <f>IFERROR(__xludf.DUMMYFUNCTION("""COMPUTED_VALUE"""),"P5019")</f>
        <v>P5019</v>
      </c>
      <c r="G7483" s="1">
        <f>IFERROR(__xludf.DUMMYFUNCTION("""COMPUTED_VALUE"""),207.0)</f>
        <v>207</v>
      </c>
    </row>
    <row r="7484">
      <c r="A7484" s="1" t="str">
        <f t="shared" si="1"/>
        <v>EN P4878 232</v>
      </c>
      <c r="C7484" s="1" t="str">
        <f t="shared" si="2"/>
        <v>PT P4878</v>
      </c>
      <c r="E7484" s="1" t="str">
        <f>IFERROR(__xludf.DUMMYFUNCTION("SPLIT(A:A,"" "",TRUE,TRUE)"),"EN")</f>
        <v>EN</v>
      </c>
      <c r="F7484" s="1" t="str">
        <f>IFERROR(__xludf.DUMMYFUNCTION("""COMPUTED_VALUE"""),"P4878")</f>
        <v>P4878</v>
      </c>
      <c r="G7484" s="1">
        <f>IFERROR(__xludf.DUMMYFUNCTION("""COMPUTED_VALUE"""),232.0)</f>
        <v>232</v>
      </c>
    </row>
    <row r="7485">
      <c r="A7485" s="1" t="str">
        <f t="shared" si="1"/>
        <v>EN P1361 115</v>
      </c>
      <c r="C7485" s="1" t="str">
        <f t="shared" si="2"/>
        <v>PT P1361</v>
      </c>
      <c r="E7485" s="1" t="str">
        <f>IFERROR(__xludf.DUMMYFUNCTION("SPLIT(A:A,"" "",TRUE,TRUE)"),"EN")</f>
        <v>EN</v>
      </c>
      <c r="F7485" s="1" t="str">
        <f>IFERROR(__xludf.DUMMYFUNCTION("""COMPUTED_VALUE"""),"P1361")</f>
        <v>P1361</v>
      </c>
      <c r="G7485" s="1">
        <f>IFERROR(__xludf.DUMMYFUNCTION("""COMPUTED_VALUE"""),115.0)</f>
        <v>115</v>
      </c>
    </row>
    <row r="7486">
      <c r="A7486" s="1" t="str">
        <f t="shared" si="1"/>
        <v>EN P4230 245</v>
      </c>
      <c r="C7486" s="1" t="str">
        <f t="shared" si="2"/>
        <v>PT P4230</v>
      </c>
      <c r="E7486" s="1" t="str">
        <f>IFERROR(__xludf.DUMMYFUNCTION("SPLIT(A:A,"" "",TRUE,TRUE)"),"EN")</f>
        <v>EN</v>
      </c>
      <c r="F7486" s="1" t="str">
        <f>IFERROR(__xludf.DUMMYFUNCTION("""COMPUTED_VALUE"""),"P4230")</f>
        <v>P4230</v>
      </c>
      <c r="G7486" s="1">
        <f>IFERROR(__xludf.DUMMYFUNCTION("""COMPUTED_VALUE"""),245.0)</f>
        <v>245</v>
      </c>
    </row>
    <row r="7487">
      <c r="A7487" s="1" t="str">
        <f t="shared" si="1"/>
        <v>EN P1613 378</v>
      </c>
      <c r="C7487" s="1" t="str">
        <f t="shared" si="2"/>
        <v>PT P1613</v>
      </c>
      <c r="E7487" s="1" t="str">
        <f>IFERROR(__xludf.DUMMYFUNCTION("SPLIT(A:A,"" "",TRUE,TRUE)"),"EN")</f>
        <v>EN</v>
      </c>
      <c r="F7487" s="1" t="str">
        <f>IFERROR(__xludf.DUMMYFUNCTION("""COMPUTED_VALUE"""),"P1613")</f>
        <v>P1613</v>
      </c>
      <c r="G7487" s="1">
        <f>IFERROR(__xludf.DUMMYFUNCTION("""COMPUTED_VALUE"""),378.0)</f>
        <v>378</v>
      </c>
    </row>
    <row r="7488">
      <c r="A7488" s="1" t="str">
        <f t="shared" si="1"/>
        <v>EN P3459 376</v>
      </c>
      <c r="C7488" s="1" t="str">
        <f t="shared" si="2"/>
        <v>PT P3459</v>
      </c>
      <c r="E7488" s="1" t="str">
        <f>IFERROR(__xludf.DUMMYFUNCTION("SPLIT(A:A,"" "",TRUE,TRUE)"),"EN")</f>
        <v>EN</v>
      </c>
      <c r="F7488" s="1" t="str">
        <f>IFERROR(__xludf.DUMMYFUNCTION("""COMPUTED_VALUE"""),"P3459")</f>
        <v>P3459</v>
      </c>
      <c r="G7488" s="1">
        <f>IFERROR(__xludf.DUMMYFUNCTION("""COMPUTED_VALUE"""),376.0)</f>
        <v>376</v>
      </c>
    </row>
    <row r="7489">
      <c r="A7489" s="1" t="str">
        <f t="shared" si="1"/>
        <v>EN P284 386</v>
      </c>
      <c r="C7489" s="1" t="str">
        <f t="shared" si="2"/>
        <v>PT P284</v>
      </c>
      <c r="E7489" s="1" t="str">
        <f>IFERROR(__xludf.DUMMYFUNCTION("SPLIT(A:A,"" "",TRUE,TRUE)"),"EN")</f>
        <v>EN</v>
      </c>
      <c r="F7489" s="1" t="str">
        <f>IFERROR(__xludf.DUMMYFUNCTION("""COMPUTED_VALUE"""),"P284")</f>
        <v>P284</v>
      </c>
      <c r="G7489" s="1">
        <f>IFERROR(__xludf.DUMMYFUNCTION("""COMPUTED_VALUE"""),386.0)</f>
        <v>386</v>
      </c>
    </row>
    <row r="7490">
      <c r="A7490" s="1" t="str">
        <f t="shared" si="1"/>
        <v>EN P3077 336</v>
      </c>
      <c r="C7490" s="1" t="str">
        <f t="shared" si="2"/>
        <v>PT P3077</v>
      </c>
      <c r="E7490" s="1" t="str">
        <f>IFERROR(__xludf.DUMMYFUNCTION("SPLIT(A:A,"" "",TRUE,TRUE)"),"EN")</f>
        <v>EN</v>
      </c>
      <c r="F7490" s="1" t="str">
        <f>IFERROR(__xludf.DUMMYFUNCTION("""COMPUTED_VALUE"""),"P3077")</f>
        <v>P3077</v>
      </c>
      <c r="G7490" s="1">
        <f>IFERROR(__xludf.DUMMYFUNCTION("""COMPUTED_VALUE"""),336.0)</f>
        <v>336</v>
      </c>
    </row>
    <row r="7491">
      <c r="A7491" s="1" t="str">
        <f t="shared" si="1"/>
        <v>EN P343 41</v>
      </c>
      <c r="C7491" s="1" t="str">
        <f t="shared" si="2"/>
        <v>PT P343</v>
      </c>
      <c r="E7491" s="1" t="str">
        <f>IFERROR(__xludf.DUMMYFUNCTION("SPLIT(A:A,"" "",TRUE,TRUE)"),"EN")</f>
        <v>EN</v>
      </c>
      <c r="F7491" s="1" t="str">
        <f>IFERROR(__xludf.DUMMYFUNCTION("""COMPUTED_VALUE"""),"P343")</f>
        <v>P343</v>
      </c>
      <c r="G7491" s="1">
        <f>IFERROR(__xludf.DUMMYFUNCTION("""COMPUTED_VALUE"""),41.0)</f>
        <v>41</v>
      </c>
    </row>
    <row r="7492">
      <c r="A7492" s="1" t="str">
        <f t="shared" si="1"/>
        <v>EN P5850 358</v>
      </c>
      <c r="C7492" s="1" t="str">
        <f t="shared" si="2"/>
        <v>PT P5850</v>
      </c>
      <c r="E7492" s="1" t="str">
        <f>IFERROR(__xludf.DUMMYFUNCTION("SPLIT(A:A,"" "",TRUE,TRUE)"),"EN")</f>
        <v>EN</v>
      </c>
      <c r="F7492" s="1" t="str">
        <f>IFERROR(__xludf.DUMMYFUNCTION("""COMPUTED_VALUE"""),"P5850")</f>
        <v>P5850</v>
      </c>
      <c r="G7492" s="1">
        <f>IFERROR(__xludf.DUMMYFUNCTION("""COMPUTED_VALUE"""),358.0)</f>
        <v>358</v>
      </c>
    </row>
    <row r="7493">
      <c r="A7493" s="1" t="str">
        <f t="shared" si="1"/>
        <v>EN P3134 132</v>
      </c>
      <c r="C7493" s="1" t="str">
        <f t="shared" si="2"/>
        <v>PT P3134</v>
      </c>
      <c r="E7493" s="1" t="str">
        <f>IFERROR(__xludf.DUMMYFUNCTION("SPLIT(A:A,"" "",TRUE,TRUE)"),"EN")</f>
        <v>EN</v>
      </c>
      <c r="F7493" s="1" t="str">
        <f>IFERROR(__xludf.DUMMYFUNCTION("""COMPUTED_VALUE"""),"P3134")</f>
        <v>P3134</v>
      </c>
      <c r="G7493" s="1">
        <f>IFERROR(__xludf.DUMMYFUNCTION("""COMPUTED_VALUE"""),132.0)</f>
        <v>132</v>
      </c>
    </row>
    <row r="7494">
      <c r="A7494" s="1" t="str">
        <f t="shared" si="1"/>
        <v>EN P3372 255</v>
      </c>
      <c r="C7494" s="1" t="str">
        <f t="shared" si="2"/>
        <v>PT P3372</v>
      </c>
      <c r="E7494" s="1" t="str">
        <f>IFERROR(__xludf.DUMMYFUNCTION("SPLIT(A:A,"" "",TRUE,TRUE)"),"EN")</f>
        <v>EN</v>
      </c>
      <c r="F7494" s="1" t="str">
        <f>IFERROR(__xludf.DUMMYFUNCTION("""COMPUTED_VALUE"""),"P3372")</f>
        <v>P3372</v>
      </c>
      <c r="G7494" s="1">
        <f>IFERROR(__xludf.DUMMYFUNCTION("""COMPUTED_VALUE"""),255.0)</f>
        <v>255</v>
      </c>
    </row>
    <row r="7495">
      <c r="A7495" s="1" t="str">
        <f t="shared" si="1"/>
        <v>EN P4832 118</v>
      </c>
      <c r="C7495" s="1" t="str">
        <f t="shared" si="2"/>
        <v>PT P4832</v>
      </c>
      <c r="E7495" s="1" t="str">
        <f>IFERROR(__xludf.DUMMYFUNCTION("SPLIT(A:A,"" "",TRUE,TRUE)"),"EN")</f>
        <v>EN</v>
      </c>
      <c r="F7495" s="1" t="str">
        <f>IFERROR(__xludf.DUMMYFUNCTION("""COMPUTED_VALUE"""),"P4832")</f>
        <v>P4832</v>
      </c>
      <c r="G7495" s="1">
        <f>IFERROR(__xludf.DUMMYFUNCTION("""COMPUTED_VALUE"""),118.0)</f>
        <v>118</v>
      </c>
    </row>
    <row r="7496">
      <c r="A7496" s="1" t="str">
        <f t="shared" si="1"/>
        <v>EN P798 390</v>
      </c>
      <c r="C7496" s="1" t="str">
        <f t="shared" si="2"/>
        <v>PT P798</v>
      </c>
      <c r="E7496" s="1" t="str">
        <f>IFERROR(__xludf.DUMMYFUNCTION("SPLIT(A:A,"" "",TRUE,TRUE)"),"EN")</f>
        <v>EN</v>
      </c>
      <c r="F7496" s="1" t="str">
        <f>IFERROR(__xludf.DUMMYFUNCTION("""COMPUTED_VALUE"""),"P798")</f>
        <v>P798</v>
      </c>
      <c r="G7496" s="1">
        <f>IFERROR(__xludf.DUMMYFUNCTION("""COMPUTED_VALUE"""),390.0)</f>
        <v>390</v>
      </c>
    </row>
    <row r="7497">
      <c r="A7497" s="1" t="str">
        <f t="shared" si="1"/>
        <v>EN P1119 97</v>
      </c>
      <c r="C7497" s="1" t="str">
        <f t="shared" si="2"/>
        <v>PT P1119</v>
      </c>
      <c r="E7497" s="1" t="str">
        <f>IFERROR(__xludf.DUMMYFUNCTION("SPLIT(A:A,"" "",TRUE,TRUE)"),"EN")</f>
        <v>EN</v>
      </c>
      <c r="F7497" s="1" t="str">
        <f>IFERROR(__xludf.DUMMYFUNCTION("""COMPUTED_VALUE"""),"P1119")</f>
        <v>P1119</v>
      </c>
      <c r="G7497" s="1">
        <f>IFERROR(__xludf.DUMMYFUNCTION("""COMPUTED_VALUE"""),97.0)</f>
        <v>97</v>
      </c>
    </row>
    <row r="7498">
      <c r="A7498" s="1" t="str">
        <f t="shared" si="1"/>
        <v>EN P5211 149</v>
      </c>
      <c r="C7498" s="1" t="str">
        <f t="shared" si="2"/>
        <v>PT P5211</v>
      </c>
      <c r="E7498" s="1" t="str">
        <f>IFERROR(__xludf.DUMMYFUNCTION("SPLIT(A:A,"" "",TRUE,TRUE)"),"EN")</f>
        <v>EN</v>
      </c>
      <c r="F7498" s="1" t="str">
        <f>IFERROR(__xludf.DUMMYFUNCTION("""COMPUTED_VALUE"""),"P5211")</f>
        <v>P5211</v>
      </c>
      <c r="G7498" s="1">
        <f>IFERROR(__xludf.DUMMYFUNCTION("""COMPUTED_VALUE"""),149.0)</f>
        <v>149</v>
      </c>
    </row>
    <row r="7499">
      <c r="A7499" s="1" t="str">
        <f t="shared" si="1"/>
        <v>EN P3555 111</v>
      </c>
      <c r="C7499" s="1" t="str">
        <f t="shared" si="2"/>
        <v>PT P3555</v>
      </c>
      <c r="E7499" s="1" t="str">
        <f>IFERROR(__xludf.DUMMYFUNCTION("SPLIT(A:A,"" "",TRUE,TRUE)"),"EN")</f>
        <v>EN</v>
      </c>
      <c r="F7499" s="1" t="str">
        <f>IFERROR(__xludf.DUMMYFUNCTION("""COMPUTED_VALUE"""),"P3555")</f>
        <v>P3555</v>
      </c>
      <c r="G7499" s="1">
        <f>IFERROR(__xludf.DUMMYFUNCTION("""COMPUTED_VALUE"""),111.0)</f>
        <v>111</v>
      </c>
    </row>
    <row r="7500">
      <c r="A7500" s="1" t="str">
        <f t="shared" si="1"/>
        <v>EN P4026 201</v>
      </c>
      <c r="C7500" s="1" t="str">
        <f t="shared" si="2"/>
        <v>PT P4026</v>
      </c>
      <c r="E7500" s="1" t="str">
        <f>IFERROR(__xludf.DUMMYFUNCTION("SPLIT(A:A,"" "",TRUE,TRUE)"),"EN")</f>
        <v>EN</v>
      </c>
      <c r="F7500" s="1" t="str">
        <f>IFERROR(__xludf.DUMMYFUNCTION("""COMPUTED_VALUE"""),"P4026")</f>
        <v>P4026</v>
      </c>
      <c r="G7500" s="1">
        <f>IFERROR(__xludf.DUMMYFUNCTION("""COMPUTED_VALUE"""),201.0)</f>
        <v>201</v>
      </c>
    </row>
    <row r="7501">
      <c r="A7501" s="1" t="str">
        <f t="shared" si="1"/>
        <v>EN P2606 276</v>
      </c>
      <c r="C7501" s="1" t="str">
        <f t="shared" si="2"/>
        <v>PT P2606</v>
      </c>
      <c r="E7501" s="1" t="str">
        <f>IFERROR(__xludf.DUMMYFUNCTION("SPLIT(A:A,"" "",TRUE,TRUE)"),"EN")</f>
        <v>EN</v>
      </c>
      <c r="F7501" s="1" t="str">
        <f>IFERROR(__xludf.DUMMYFUNCTION("""COMPUTED_VALUE"""),"P2606")</f>
        <v>P2606</v>
      </c>
      <c r="G7501" s="1">
        <f>IFERROR(__xludf.DUMMYFUNCTION("""COMPUTED_VALUE"""),276.0)</f>
        <v>276</v>
      </c>
    </row>
    <row r="7502">
      <c r="A7502" s="1" t="str">
        <f t="shared" si="1"/>
        <v>EN P5346 173</v>
      </c>
      <c r="C7502" s="1" t="str">
        <f t="shared" si="2"/>
        <v>PT P5346</v>
      </c>
      <c r="E7502" s="1" t="str">
        <f>IFERROR(__xludf.DUMMYFUNCTION("SPLIT(A:A,"" "",TRUE,TRUE)"),"EN")</f>
        <v>EN</v>
      </c>
      <c r="F7502" s="1" t="str">
        <f>IFERROR(__xludf.DUMMYFUNCTION("""COMPUTED_VALUE"""),"P5346")</f>
        <v>P5346</v>
      </c>
      <c r="G7502" s="1">
        <f>IFERROR(__xludf.DUMMYFUNCTION("""COMPUTED_VALUE"""),173.0)</f>
        <v>173</v>
      </c>
    </row>
    <row r="7503">
      <c r="A7503" s="1" t="str">
        <f t="shared" si="1"/>
        <v>EN P3408 33</v>
      </c>
      <c r="C7503" s="1" t="str">
        <f t="shared" si="2"/>
        <v>PT P3408</v>
      </c>
      <c r="E7503" s="1" t="str">
        <f>IFERROR(__xludf.DUMMYFUNCTION("SPLIT(A:A,"" "",TRUE,TRUE)"),"EN")</f>
        <v>EN</v>
      </c>
      <c r="F7503" s="1" t="str">
        <f>IFERROR(__xludf.DUMMYFUNCTION("""COMPUTED_VALUE"""),"P3408")</f>
        <v>P3408</v>
      </c>
      <c r="G7503" s="1">
        <f>IFERROR(__xludf.DUMMYFUNCTION("""COMPUTED_VALUE"""),33.0)</f>
        <v>33</v>
      </c>
    </row>
    <row r="7504">
      <c r="A7504" s="1" t="str">
        <f t="shared" si="1"/>
        <v>EN P4495 89</v>
      </c>
      <c r="C7504" s="1" t="str">
        <f t="shared" si="2"/>
        <v>PT P4495</v>
      </c>
      <c r="E7504" s="1" t="str">
        <f>IFERROR(__xludf.DUMMYFUNCTION("SPLIT(A:A,"" "",TRUE,TRUE)"),"EN")</f>
        <v>EN</v>
      </c>
      <c r="F7504" s="1" t="str">
        <f>IFERROR(__xludf.DUMMYFUNCTION("""COMPUTED_VALUE"""),"P4495")</f>
        <v>P4495</v>
      </c>
      <c r="G7504" s="1">
        <f>IFERROR(__xludf.DUMMYFUNCTION("""COMPUTED_VALUE"""),89.0)</f>
        <v>89</v>
      </c>
    </row>
    <row r="7505">
      <c r="A7505" s="1" t="str">
        <f t="shared" si="1"/>
        <v>EN P3267 386</v>
      </c>
      <c r="C7505" s="1" t="str">
        <f t="shared" si="2"/>
        <v>PT P3267</v>
      </c>
      <c r="E7505" s="1" t="str">
        <f>IFERROR(__xludf.DUMMYFUNCTION("SPLIT(A:A,"" "",TRUE,TRUE)"),"EN")</f>
        <v>EN</v>
      </c>
      <c r="F7505" s="1" t="str">
        <f>IFERROR(__xludf.DUMMYFUNCTION("""COMPUTED_VALUE"""),"P3267")</f>
        <v>P3267</v>
      </c>
      <c r="G7505" s="1">
        <f>IFERROR(__xludf.DUMMYFUNCTION("""COMPUTED_VALUE"""),386.0)</f>
        <v>386</v>
      </c>
    </row>
    <row r="7506">
      <c r="A7506" s="1" t="str">
        <f t="shared" si="1"/>
        <v>EN P5842 61</v>
      </c>
      <c r="C7506" s="1" t="str">
        <f t="shared" si="2"/>
        <v>PT P5842</v>
      </c>
      <c r="E7506" s="1" t="str">
        <f>IFERROR(__xludf.DUMMYFUNCTION("SPLIT(A:A,"" "",TRUE,TRUE)"),"EN")</f>
        <v>EN</v>
      </c>
      <c r="F7506" s="1" t="str">
        <f>IFERROR(__xludf.DUMMYFUNCTION("""COMPUTED_VALUE"""),"P5842")</f>
        <v>P5842</v>
      </c>
      <c r="G7506" s="1">
        <f>IFERROR(__xludf.DUMMYFUNCTION("""COMPUTED_VALUE"""),61.0)</f>
        <v>61</v>
      </c>
    </row>
    <row r="7507">
      <c r="A7507" s="1" t="str">
        <f t="shared" si="1"/>
        <v>EN P4350 204</v>
      </c>
      <c r="C7507" s="1" t="str">
        <f t="shared" si="2"/>
        <v>PT P4350</v>
      </c>
      <c r="E7507" s="1" t="str">
        <f>IFERROR(__xludf.DUMMYFUNCTION("SPLIT(A:A,"" "",TRUE,TRUE)"),"EN")</f>
        <v>EN</v>
      </c>
      <c r="F7507" s="1" t="str">
        <f>IFERROR(__xludf.DUMMYFUNCTION("""COMPUTED_VALUE"""),"P4350")</f>
        <v>P4350</v>
      </c>
      <c r="G7507" s="1">
        <f>IFERROR(__xludf.DUMMYFUNCTION("""COMPUTED_VALUE"""),204.0)</f>
        <v>204</v>
      </c>
    </row>
    <row r="7508">
      <c r="A7508" s="1" t="str">
        <f t="shared" si="1"/>
        <v>EN P719 309</v>
      </c>
      <c r="C7508" s="1" t="str">
        <f t="shared" si="2"/>
        <v>PT P719</v>
      </c>
      <c r="E7508" s="1" t="str">
        <f>IFERROR(__xludf.DUMMYFUNCTION("SPLIT(A:A,"" "",TRUE,TRUE)"),"EN")</f>
        <v>EN</v>
      </c>
      <c r="F7508" s="1" t="str">
        <f>IFERROR(__xludf.DUMMYFUNCTION("""COMPUTED_VALUE"""),"P719")</f>
        <v>P719</v>
      </c>
      <c r="G7508" s="1">
        <f>IFERROR(__xludf.DUMMYFUNCTION("""COMPUTED_VALUE"""),309.0)</f>
        <v>309</v>
      </c>
    </row>
    <row r="7509">
      <c r="A7509" s="1" t="str">
        <f t="shared" si="1"/>
        <v>EN P3327 85</v>
      </c>
      <c r="C7509" s="1" t="str">
        <f t="shared" si="2"/>
        <v>PT P3327</v>
      </c>
      <c r="E7509" s="1" t="str">
        <f>IFERROR(__xludf.DUMMYFUNCTION("SPLIT(A:A,"" "",TRUE,TRUE)"),"EN")</f>
        <v>EN</v>
      </c>
      <c r="F7509" s="1" t="str">
        <f>IFERROR(__xludf.DUMMYFUNCTION("""COMPUTED_VALUE"""),"P3327")</f>
        <v>P3327</v>
      </c>
      <c r="G7509" s="1">
        <f>IFERROR(__xludf.DUMMYFUNCTION("""COMPUTED_VALUE"""),85.0)</f>
        <v>85</v>
      </c>
    </row>
    <row r="7510">
      <c r="A7510" s="1" t="str">
        <f t="shared" si="1"/>
        <v>EN P4497 127</v>
      </c>
      <c r="C7510" s="1" t="str">
        <f t="shared" si="2"/>
        <v>PT P4497</v>
      </c>
      <c r="E7510" s="1" t="str">
        <f>IFERROR(__xludf.DUMMYFUNCTION("SPLIT(A:A,"" "",TRUE,TRUE)"),"EN")</f>
        <v>EN</v>
      </c>
      <c r="F7510" s="1" t="str">
        <f>IFERROR(__xludf.DUMMYFUNCTION("""COMPUTED_VALUE"""),"P4497")</f>
        <v>P4497</v>
      </c>
      <c r="G7510" s="1">
        <f>IFERROR(__xludf.DUMMYFUNCTION("""COMPUTED_VALUE"""),127.0)</f>
        <v>127</v>
      </c>
    </row>
    <row r="7511">
      <c r="A7511" s="1" t="str">
        <f t="shared" si="1"/>
        <v>EN P1567 104</v>
      </c>
      <c r="C7511" s="1" t="str">
        <f t="shared" si="2"/>
        <v>PT P1567</v>
      </c>
      <c r="E7511" s="1" t="str">
        <f>IFERROR(__xludf.DUMMYFUNCTION("SPLIT(A:A,"" "",TRUE,TRUE)"),"EN")</f>
        <v>EN</v>
      </c>
      <c r="F7511" s="1" t="str">
        <f>IFERROR(__xludf.DUMMYFUNCTION("""COMPUTED_VALUE"""),"P1567")</f>
        <v>P1567</v>
      </c>
      <c r="G7511" s="1">
        <f>IFERROR(__xludf.DUMMYFUNCTION("""COMPUTED_VALUE"""),104.0)</f>
        <v>104</v>
      </c>
    </row>
    <row r="7512">
      <c r="A7512" s="1" t="str">
        <f t="shared" si="1"/>
        <v>EN P944 12</v>
      </c>
      <c r="C7512" s="1" t="str">
        <f t="shared" si="2"/>
        <v>PT P944</v>
      </c>
      <c r="E7512" s="1" t="str">
        <f>IFERROR(__xludf.DUMMYFUNCTION("SPLIT(A:A,"" "",TRUE,TRUE)"),"EN")</f>
        <v>EN</v>
      </c>
      <c r="F7512" s="1" t="str">
        <f>IFERROR(__xludf.DUMMYFUNCTION("""COMPUTED_VALUE"""),"P944")</f>
        <v>P944</v>
      </c>
      <c r="G7512" s="1">
        <f>IFERROR(__xludf.DUMMYFUNCTION("""COMPUTED_VALUE"""),12.0)</f>
        <v>12</v>
      </c>
    </row>
    <row r="7513">
      <c r="A7513" s="1" t="str">
        <f t="shared" si="1"/>
        <v>EN P3139 196</v>
      </c>
      <c r="C7513" s="1" t="str">
        <f t="shared" si="2"/>
        <v>PT P3139</v>
      </c>
      <c r="E7513" s="1" t="str">
        <f>IFERROR(__xludf.DUMMYFUNCTION("SPLIT(A:A,"" "",TRUE,TRUE)"),"EN")</f>
        <v>EN</v>
      </c>
      <c r="F7513" s="1" t="str">
        <f>IFERROR(__xludf.DUMMYFUNCTION("""COMPUTED_VALUE"""),"P3139")</f>
        <v>P3139</v>
      </c>
      <c r="G7513" s="1">
        <f>IFERROR(__xludf.DUMMYFUNCTION("""COMPUTED_VALUE"""),196.0)</f>
        <v>196</v>
      </c>
    </row>
    <row r="7514">
      <c r="A7514" s="1" t="str">
        <f t="shared" si="1"/>
        <v>EN P3628 179</v>
      </c>
      <c r="C7514" s="1" t="str">
        <f t="shared" si="2"/>
        <v>PT P3628</v>
      </c>
      <c r="E7514" s="1" t="str">
        <f>IFERROR(__xludf.DUMMYFUNCTION("SPLIT(A:A,"" "",TRUE,TRUE)"),"EN")</f>
        <v>EN</v>
      </c>
      <c r="F7514" s="1" t="str">
        <f>IFERROR(__xludf.DUMMYFUNCTION("""COMPUTED_VALUE"""),"P3628")</f>
        <v>P3628</v>
      </c>
      <c r="G7514" s="1">
        <f>IFERROR(__xludf.DUMMYFUNCTION("""COMPUTED_VALUE"""),179.0)</f>
        <v>179</v>
      </c>
    </row>
    <row r="7515">
      <c r="A7515" s="1" t="str">
        <f t="shared" si="1"/>
        <v>EN P1132 7</v>
      </c>
      <c r="C7515" s="1" t="str">
        <f t="shared" si="2"/>
        <v>PT P1132</v>
      </c>
      <c r="E7515" s="1" t="str">
        <f>IFERROR(__xludf.DUMMYFUNCTION("SPLIT(A:A,"" "",TRUE,TRUE)"),"EN")</f>
        <v>EN</v>
      </c>
      <c r="F7515" s="1" t="str">
        <f>IFERROR(__xludf.DUMMYFUNCTION("""COMPUTED_VALUE"""),"P1132")</f>
        <v>P1132</v>
      </c>
      <c r="G7515" s="1">
        <f>IFERROR(__xludf.DUMMYFUNCTION("""COMPUTED_VALUE"""),7.0)</f>
        <v>7</v>
      </c>
    </row>
    <row r="7516">
      <c r="A7516" s="1" t="str">
        <f t="shared" si="1"/>
        <v>EN P558 270</v>
      </c>
      <c r="C7516" s="1" t="str">
        <f t="shared" si="2"/>
        <v>PT P558</v>
      </c>
      <c r="E7516" s="1" t="str">
        <f>IFERROR(__xludf.DUMMYFUNCTION("SPLIT(A:A,"" "",TRUE,TRUE)"),"EN")</f>
        <v>EN</v>
      </c>
      <c r="F7516" s="1" t="str">
        <f>IFERROR(__xludf.DUMMYFUNCTION("""COMPUTED_VALUE"""),"P558")</f>
        <v>P558</v>
      </c>
      <c r="G7516" s="1">
        <f>IFERROR(__xludf.DUMMYFUNCTION("""COMPUTED_VALUE"""),270.0)</f>
        <v>270</v>
      </c>
    </row>
    <row r="7517">
      <c r="A7517" s="1" t="str">
        <f t="shared" si="1"/>
        <v>EN P5785 285</v>
      </c>
      <c r="C7517" s="1" t="str">
        <f t="shared" si="2"/>
        <v>PT P5785</v>
      </c>
      <c r="E7517" s="1" t="str">
        <f>IFERROR(__xludf.DUMMYFUNCTION("SPLIT(A:A,"" "",TRUE,TRUE)"),"EN")</f>
        <v>EN</v>
      </c>
      <c r="F7517" s="1" t="str">
        <f>IFERROR(__xludf.DUMMYFUNCTION("""COMPUTED_VALUE"""),"P5785")</f>
        <v>P5785</v>
      </c>
      <c r="G7517" s="1">
        <f>IFERROR(__xludf.DUMMYFUNCTION("""COMPUTED_VALUE"""),285.0)</f>
        <v>285</v>
      </c>
    </row>
    <row r="7518">
      <c r="A7518" s="1" t="str">
        <f t="shared" si="1"/>
        <v>EN P3297 112</v>
      </c>
      <c r="C7518" s="1" t="str">
        <f t="shared" si="2"/>
        <v>PT P3297</v>
      </c>
      <c r="E7518" s="1" t="str">
        <f>IFERROR(__xludf.DUMMYFUNCTION("SPLIT(A:A,"" "",TRUE,TRUE)"),"EN")</f>
        <v>EN</v>
      </c>
      <c r="F7518" s="1" t="str">
        <f>IFERROR(__xludf.DUMMYFUNCTION("""COMPUTED_VALUE"""),"P3297")</f>
        <v>P3297</v>
      </c>
      <c r="G7518" s="1">
        <f>IFERROR(__xludf.DUMMYFUNCTION("""COMPUTED_VALUE"""),112.0)</f>
        <v>112</v>
      </c>
    </row>
    <row r="7519">
      <c r="A7519" s="1" t="str">
        <f t="shared" si="1"/>
        <v>EN P602 372</v>
      </c>
      <c r="C7519" s="1" t="str">
        <f t="shared" si="2"/>
        <v>PT P602</v>
      </c>
      <c r="E7519" s="1" t="str">
        <f>IFERROR(__xludf.DUMMYFUNCTION("SPLIT(A:A,"" "",TRUE,TRUE)"),"EN")</f>
        <v>EN</v>
      </c>
      <c r="F7519" s="1" t="str">
        <f>IFERROR(__xludf.DUMMYFUNCTION("""COMPUTED_VALUE"""),"P602")</f>
        <v>P602</v>
      </c>
      <c r="G7519" s="1">
        <f>IFERROR(__xludf.DUMMYFUNCTION("""COMPUTED_VALUE"""),372.0)</f>
        <v>372</v>
      </c>
    </row>
    <row r="7520">
      <c r="A7520" s="1" t="str">
        <f t="shared" si="1"/>
        <v>EN P5534 206</v>
      </c>
      <c r="C7520" s="1" t="str">
        <f t="shared" si="2"/>
        <v>PT P5534</v>
      </c>
      <c r="E7520" s="1" t="str">
        <f>IFERROR(__xludf.DUMMYFUNCTION("SPLIT(A:A,"" "",TRUE,TRUE)"),"EN")</f>
        <v>EN</v>
      </c>
      <c r="F7520" s="1" t="str">
        <f>IFERROR(__xludf.DUMMYFUNCTION("""COMPUTED_VALUE"""),"P5534")</f>
        <v>P5534</v>
      </c>
      <c r="G7520" s="1">
        <f>IFERROR(__xludf.DUMMYFUNCTION("""COMPUTED_VALUE"""),206.0)</f>
        <v>206</v>
      </c>
    </row>
    <row r="7521">
      <c r="A7521" s="1" t="str">
        <f t="shared" si="1"/>
        <v>EN P2924 51</v>
      </c>
      <c r="C7521" s="1" t="str">
        <f t="shared" si="2"/>
        <v>PT P2924</v>
      </c>
      <c r="E7521" s="1" t="str">
        <f>IFERROR(__xludf.DUMMYFUNCTION("SPLIT(A:A,"" "",TRUE,TRUE)"),"EN")</f>
        <v>EN</v>
      </c>
      <c r="F7521" s="1" t="str">
        <f>IFERROR(__xludf.DUMMYFUNCTION("""COMPUTED_VALUE"""),"P2924")</f>
        <v>P2924</v>
      </c>
      <c r="G7521" s="1">
        <f>IFERROR(__xludf.DUMMYFUNCTION("""COMPUTED_VALUE"""),51.0)</f>
        <v>51</v>
      </c>
    </row>
    <row r="7522">
      <c r="A7522" s="1" t="str">
        <f t="shared" si="1"/>
        <v>EN P568 60</v>
      </c>
      <c r="C7522" s="1" t="str">
        <f t="shared" si="2"/>
        <v>PT P568</v>
      </c>
      <c r="E7522" s="1" t="str">
        <f>IFERROR(__xludf.DUMMYFUNCTION("SPLIT(A:A,"" "",TRUE,TRUE)"),"EN")</f>
        <v>EN</v>
      </c>
      <c r="F7522" s="1" t="str">
        <f>IFERROR(__xludf.DUMMYFUNCTION("""COMPUTED_VALUE"""),"P568")</f>
        <v>P568</v>
      </c>
      <c r="G7522" s="1">
        <f>IFERROR(__xludf.DUMMYFUNCTION("""COMPUTED_VALUE"""),60.0)</f>
        <v>60</v>
      </c>
    </row>
    <row r="7523">
      <c r="A7523" s="1" t="str">
        <f t="shared" si="1"/>
        <v>EN P1541 108</v>
      </c>
      <c r="C7523" s="1" t="str">
        <f t="shared" si="2"/>
        <v>PT P1541</v>
      </c>
      <c r="E7523" s="1" t="str">
        <f>IFERROR(__xludf.DUMMYFUNCTION("SPLIT(A:A,"" "",TRUE,TRUE)"),"EN")</f>
        <v>EN</v>
      </c>
      <c r="F7523" s="1" t="str">
        <f>IFERROR(__xludf.DUMMYFUNCTION("""COMPUTED_VALUE"""),"P1541")</f>
        <v>P1541</v>
      </c>
      <c r="G7523" s="1">
        <f>IFERROR(__xludf.DUMMYFUNCTION("""COMPUTED_VALUE"""),108.0)</f>
        <v>108</v>
      </c>
    </row>
    <row r="7524">
      <c r="A7524" s="1" t="str">
        <f t="shared" si="1"/>
        <v>EN P4264 169</v>
      </c>
      <c r="C7524" s="1" t="str">
        <f t="shared" si="2"/>
        <v>PT P4264</v>
      </c>
      <c r="E7524" s="1" t="str">
        <f>IFERROR(__xludf.DUMMYFUNCTION("SPLIT(A:A,"" "",TRUE,TRUE)"),"EN")</f>
        <v>EN</v>
      </c>
      <c r="F7524" s="1" t="str">
        <f>IFERROR(__xludf.DUMMYFUNCTION("""COMPUTED_VALUE"""),"P4264")</f>
        <v>P4264</v>
      </c>
      <c r="G7524" s="1">
        <f>IFERROR(__xludf.DUMMYFUNCTION("""COMPUTED_VALUE"""),169.0)</f>
        <v>169</v>
      </c>
    </row>
    <row r="7525">
      <c r="A7525" s="1" t="str">
        <f t="shared" si="1"/>
        <v>EN P5589 66</v>
      </c>
      <c r="C7525" s="1" t="str">
        <f t="shared" si="2"/>
        <v>PT P5589</v>
      </c>
      <c r="E7525" s="1" t="str">
        <f>IFERROR(__xludf.DUMMYFUNCTION("SPLIT(A:A,"" "",TRUE,TRUE)"),"EN")</f>
        <v>EN</v>
      </c>
      <c r="F7525" s="1" t="str">
        <f>IFERROR(__xludf.DUMMYFUNCTION("""COMPUTED_VALUE"""),"P5589")</f>
        <v>P5589</v>
      </c>
      <c r="G7525" s="1">
        <f>IFERROR(__xludf.DUMMYFUNCTION("""COMPUTED_VALUE"""),66.0)</f>
        <v>66</v>
      </c>
    </row>
    <row r="7526">
      <c r="A7526" s="1" t="str">
        <f t="shared" si="1"/>
        <v>EN P5876 91</v>
      </c>
      <c r="C7526" s="1" t="str">
        <f t="shared" si="2"/>
        <v>PT P5876</v>
      </c>
      <c r="E7526" s="1" t="str">
        <f>IFERROR(__xludf.DUMMYFUNCTION("SPLIT(A:A,"" "",TRUE,TRUE)"),"EN")</f>
        <v>EN</v>
      </c>
      <c r="F7526" s="1" t="str">
        <f>IFERROR(__xludf.DUMMYFUNCTION("""COMPUTED_VALUE"""),"P5876")</f>
        <v>P5876</v>
      </c>
      <c r="G7526" s="1">
        <f>IFERROR(__xludf.DUMMYFUNCTION("""COMPUTED_VALUE"""),91.0)</f>
        <v>91</v>
      </c>
    </row>
    <row r="7527">
      <c r="A7527" s="1" t="str">
        <f t="shared" si="1"/>
        <v>EN P2405 112</v>
      </c>
      <c r="C7527" s="1" t="str">
        <f t="shared" si="2"/>
        <v>PT P2405</v>
      </c>
      <c r="E7527" s="1" t="str">
        <f>IFERROR(__xludf.DUMMYFUNCTION("SPLIT(A:A,"" "",TRUE,TRUE)"),"EN")</f>
        <v>EN</v>
      </c>
      <c r="F7527" s="1" t="str">
        <f>IFERROR(__xludf.DUMMYFUNCTION("""COMPUTED_VALUE"""),"P2405")</f>
        <v>P2405</v>
      </c>
      <c r="G7527" s="1">
        <f>IFERROR(__xludf.DUMMYFUNCTION("""COMPUTED_VALUE"""),112.0)</f>
        <v>112</v>
      </c>
    </row>
    <row r="7528">
      <c r="A7528" s="1" t="str">
        <f t="shared" si="1"/>
        <v>EN P1620 364</v>
      </c>
      <c r="C7528" s="1" t="str">
        <f t="shared" si="2"/>
        <v>PT P1620</v>
      </c>
      <c r="E7528" s="1" t="str">
        <f>IFERROR(__xludf.DUMMYFUNCTION("SPLIT(A:A,"" "",TRUE,TRUE)"),"EN")</f>
        <v>EN</v>
      </c>
      <c r="F7528" s="1" t="str">
        <f>IFERROR(__xludf.DUMMYFUNCTION("""COMPUTED_VALUE"""),"P1620")</f>
        <v>P1620</v>
      </c>
      <c r="G7528" s="1">
        <f>IFERROR(__xludf.DUMMYFUNCTION("""COMPUTED_VALUE"""),364.0)</f>
        <v>364</v>
      </c>
    </row>
    <row r="7529">
      <c r="A7529" s="1" t="str">
        <f t="shared" si="1"/>
        <v>EN P3155 334</v>
      </c>
      <c r="C7529" s="1" t="str">
        <f t="shared" si="2"/>
        <v>PT P3155</v>
      </c>
      <c r="E7529" s="1" t="str">
        <f>IFERROR(__xludf.DUMMYFUNCTION("SPLIT(A:A,"" "",TRUE,TRUE)"),"EN")</f>
        <v>EN</v>
      </c>
      <c r="F7529" s="1" t="str">
        <f>IFERROR(__xludf.DUMMYFUNCTION("""COMPUTED_VALUE"""),"P3155")</f>
        <v>P3155</v>
      </c>
      <c r="G7529" s="1">
        <f>IFERROR(__xludf.DUMMYFUNCTION("""COMPUTED_VALUE"""),334.0)</f>
        <v>334</v>
      </c>
    </row>
    <row r="7530">
      <c r="A7530" s="1" t="str">
        <f t="shared" si="1"/>
        <v>EN P5104 311</v>
      </c>
      <c r="C7530" s="1" t="str">
        <f t="shared" si="2"/>
        <v>PT P5104</v>
      </c>
      <c r="E7530" s="1" t="str">
        <f>IFERROR(__xludf.DUMMYFUNCTION("SPLIT(A:A,"" "",TRUE,TRUE)"),"EN")</f>
        <v>EN</v>
      </c>
      <c r="F7530" s="1" t="str">
        <f>IFERROR(__xludf.DUMMYFUNCTION("""COMPUTED_VALUE"""),"P5104")</f>
        <v>P5104</v>
      </c>
      <c r="G7530" s="1">
        <f>IFERROR(__xludf.DUMMYFUNCTION("""COMPUTED_VALUE"""),311.0)</f>
        <v>311</v>
      </c>
    </row>
    <row r="7531">
      <c r="A7531" s="1" t="str">
        <f t="shared" si="1"/>
        <v>EN P5758 182</v>
      </c>
      <c r="C7531" s="1" t="str">
        <f t="shared" si="2"/>
        <v>PT P5758</v>
      </c>
      <c r="E7531" s="1" t="str">
        <f>IFERROR(__xludf.DUMMYFUNCTION("SPLIT(A:A,"" "",TRUE,TRUE)"),"EN")</f>
        <v>EN</v>
      </c>
      <c r="F7531" s="1" t="str">
        <f>IFERROR(__xludf.DUMMYFUNCTION("""COMPUTED_VALUE"""),"P5758")</f>
        <v>P5758</v>
      </c>
      <c r="G7531" s="1">
        <f>IFERROR(__xludf.DUMMYFUNCTION("""COMPUTED_VALUE"""),182.0)</f>
        <v>182</v>
      </c>
    </row>
    <row r="7532">
      <c r="A7532" s="1" t="str">
        <f t="shared" si="1"/>
        <v>EN P2562 273</v>
      </c>
      <c r="C7532" s="1" t="str">
        <f t="shared" si="2"/>
        <v>PT P2562</v>
      </c>
      <c r="E7532" s="1" t="str">
        <f>IFERROR(__xludf.DUMMYFUNCTION("SPLIT(A:A,"" "",TRUE,TRUE)"),"EN")</f>
        <v>EN</v>
      </c>
      <c r="F7532" s="1" t="str">
        <f>IFERROR(__xludf.DUMMYFUNCTION("""COMPUTED_VALUE"""),"P2562")</f>
        <v>P2562</v>
      </c>
      <c r="G7532" s="1">
        <f>IFERROR(__xludf.DUMMYFUNCTION("""COMPUTED_VALUE"""),273.0)</f>
        <v>273</v>
      </c>
    </row>
    <row r="7533">
      <c r="A7533" s="1" t="str">
        <f t="shared" si="1"/>
        <v>EN P5179 3</v>
      </c>
      <c r="C7533" s="1" t="str">
        <f t="shared" si="2"/>
        <v>PT P5179</v>
      </c>
      <c r="E7533" s="1" t="str">
        <f>IFERROR(__xludf.DUMMYFUNCTION("SPLIT(A:A,"" "",TRUE,TRUE)"),"EN")</f>
        <v>EN</v>
      </c>
      <c r="F7533" s="1" t="str">
        <f>IFERROR(__xludf.DUMMYFUNCTION("""COMPUTED_VALUE"""),"P5179")</f>
        <v>P5179</v>
      </c>
      <c r="G7533" s="1">
        <f>IFERROR(__xludf.DUMMYFUNCTION("""COMPUTED_VALUE"""),3.0)</f>
        <v>3</v>
      </c>
    </row>
    <row r="7534">
      <c r="A7534" s="1" t="str">
        <f t="shared" si="1"/>
        <v>EN P1443 357</v>
      </c>
      <c r="C7534" s="1" t="str">
        <f t="shared" si="2"/>
        <v>PT P1443</v>
      </c>
      <c r="E7534" s="1" t="str">
        <f>IFERROR(__xludf.DUMMYFUNCTION("SPLIT(A:A,"" "",TRUE,TRUE)"),"EN")</f>
        <v>EN</v>
      </c>
      <c r="F7534" s="1" t="str">
        <f>IFERROR(__xludf.DUMMYFUNCTION("""COMPUTED_VALUE"""),"P1443")</f>
        <v>P1443</v>
      </c>
      <c r="G7534" s="1">
        <f>IFERROR(__xludf.DUMMYFUNCTION("""COMPUTED_VALUE"""),357.0)</f>
        <v>357</v>
      </c>
    </row>
    <row r="7535">
      <c r="A7535" s="1" t="str">
        <f t="shared" si="1"/>
        <v>EN P3286 294</v>
      </c>
      <c r="C7535" s="1" t="str">
        <f t="shared" si="2"/>
        <v>PT P3286</v>
      </c>
      <c r="E7535" s="1" t="str">
        <f>IFERROR(__xludf.DUMMYFUNCTION("SPLIT(A:A,"" "",TRUE,TRUE)"),"EN")</f>
        <v>EN</v>
      </c>
      <c r="F7535" s="1" t="str">
        <f>IFERROR(__xludf.DUMMYFUNCTION("""COMPUTED_VALUE"""),"P3286")</f>
        <v>P3286</v>
      </c>
      <c r="G7535" s="1">
        <f>IFERROR(__xludf.DUMMYFUNCTION("""COMPUTED_VALUE"""),294.0)</f>
        <v>294</v>
      </c>
    </row>
    <row r="7536">
      <c r="A7536" s="1" t="str">
        <f t="shared" si="1"/>
        <v>EN P2145 293</v>
      </c>
      <c r="C7536" s="1" t="str">
        <f t="shared" si="2"/>
        <v>PT P2145</v>
      </c>
      <c r="E7536" s="1" t="str">
        <f>IFERROR(__xludf.DUMMYFUNCTION("SPLIT(A:A,"" "",TRUE,TRUE)"),"EN")</f>
        <v>EN</v>
      </c>
      <c r="F7536" s="1" t="str">
        <f>IFERROR(__xludf.DUMMYFUNCTION("""COMPUTED_VALUE"""),"P2145")</f>
        <v>P2145</v>
      </c>
      <c r="G7536" s="1">
        <f>IFERROR(__xludf.DUMMYFUNCTION("""COMPUTED_VALUE"""),293.0)</f>
        <v>293</v>
      </c>
    </row>
    <row r="7537">
      <c r="A7537" s="1" t="str">
        <f t="shared" si="1"/>
        <v>EN P4320 97</v>
      </c>
      <c r="C7537" s="1" t="str">
        <f t="shared" si="2"/>
        <v>PT P4320</v>
      </c>
      <c r="E7537" s="1" t="str">
        <f>IFERROR(__xludf.DUMMYFUNCTION("SPLIT(A:A,"" "",TRUE,TRUE)"),"EN")</f>
        <v>EN</v>
      </c>
      <c r="F7537" s="1" t="str">
        <f>IFERROR(__xludf.DUMMYFUNCTION("""COMPUTED_VALUE"""),"P4320")</f>
        <v>P4320</v>
      </c>
      <c r="G7537" s="1">
        <f>IFERROR(__xludf.DUMMYFUNCTION("""COMPUTED_VALUE"""),97.0)</f>
        <v>97</v>
      </c>
    </row>
    <row r="7538">
      <c r="A7538" s="1" t="str">
        <f t="shared" si="1"/>
        <v>EN P2625 162</v>
      </c>
      <c r="C7538" s="1" t="str">
        <f t="shared" si="2"/>
        <v>PT P2625</v>
      </c>
      <c r="E7538" s="1" t="str">
        <f>IFERROR(__xludf.DUMMYFUNCTION("SPLIT(A:A,"" "",TRUE,TRUE)"),"EN")</f>
        <v>EN</v>
      </c>
      <c r="F7538" s="1" t="str">
        <f>IFERROR(__xludf.DUMMYFUNCTION("""COMPUTED_VALUE"""),"P2625")</f>
        <v>P2625</v>
      </c>
      <c r="G7538" s="1">
        <f>IFERROR(__xludf.DUMMYFUNCTION("""COMPUTED_VALUE"""),162.0)</f>
        <v>162</v>
      </c>
    </row>
    <row r="7539">
      <c r="A7539" s="1" t="str">
        <f t="shared" si="1"/>
        <v>EN P5568 174</v>
      </c>
      <c r="C7539" s="1" t="str">
        <f t="shared" si="2"/>
        <v>PT P5568</v>
      </c>
      <c r="E7539" s="1" t="str">
        <f>IFERROR(__xludf.DUMMYFUNCTION("SPLIT(A:A,"" "",TRUE,TRUE)"),"EN")</f>
        <v>EN</v>
      </c>
      <c r="F7539" s="1" t="str">
        <f>IFERROR(__xludf.DUMMYFUNCTION("""COMPUTED_VALUE"""),"P5568")</f>
        <v>P5568</v>
      </c>
      <c r="G7539" s="1">
        <f>IFERROR(__xludf.DUMMYFUNCTION("""COMPUTED_VALUE"""),174.0)</f>
        <v>174</v>
      </c>
    </row>
    <row r="7540">
      <c r="A7540" s="1" t="str">
        <f t="shared" si="1"/>
        <v>EN P4255 316</v>
      </c>
      <c r="C7540" s="1" t="str">
        <f t="shared" si="2"/>
        <v>PT P4255</v>
      </c>
      <c r="E7540" s="1" t="str">
        <f>IFERROR(__xludf.DUMMYFUNCTION("SPLIT(A:A,"" "",TRUE,TRUE)"),"EN")</f>
        <v>EN</v>
      </c>
      <c r="F7540" s="1" t="str">
        <f>IFERROR(__xludf.DUMMYFUNCTION("""COMPUTED_VALUE"""),"P4255")</f>
        <v>P4255</v>
      </c>
      <c r="G7540" s="1">
        <f>IFERROR(__xludf.DUMMYFUNCTION("""COMPUTED_VALUE"""),316.0)</f>
        <v>316</v>
      </c>
    </row>
    <row r="7541">
      <c r="A7541" s="1" t="str">
        <f t="shared" si="1"/>
        <v>EN P67 11</v>
      </c>
      <c r="C7541" s="1" t="str">
        <f t="shared" si="2"/>
        <v>PT P67</v>
      </c>
      <c r="E7541" s="1" t="str">
        <f>IFERROR(__xludf.DUMMYFUNCTION("SPLIT(A:A,"" "",TRUE,TRUE)"),"EN")</f>
        <v>EN</v>
      </c>
      <c r="F7541" s="1" t="str">
        <f>IFERROR(__xludf.DUMMYFUNCTION("""COMPUTED_VALUE"""),"P67")</f>
        <v>P67</v>
      </c>
      <c r="G7541" s="1">
        <f>IFERROR(__xludf.DUMMYFUNCTION("""COMPUTED_VALUE"""),11.0)</f>
        <v>11</v>
      </c>
    </row>
    <row r="7542">
      <c r="A7542" s="1" t="str">
        <f t="shared" si="1"/>
        <v>EN P616 358</v>
      </c>
      <c r="C7542" s="1" t="str">
        <f t="shared" si="2"/>
        <v>PT P616</v>
      </c>
      <c r="E7542" s="1" t="str">
        <f>IFERROR(__xludf.DUMMYFUNCTION("SPLIT(A:A,"" "",TRUE,TRUE)"),"EN")</f>
        <v>EN</v>
      </c>
      <c r="F7542" s="1" t="str">
        <f>IFERROR(__xludf.DUMMYFUNCTION("""COMPUTED_VALUE"""),"P616")</f>
        <v>P616</v>
      </c>
      <c r="G7542" s="1">
        <f>IFERROR(__xludf.DUMMYFUNCTION("""COMPUTED_VALUE"""),358.0)</f>
        <v>358</v>
      </c>
    </row>
    <row r="7543">
      <c r="A7543" s="1" t="str">
        <f t="shared" si="1"/>
        <v>EN P5051 329</v>
      </c>
      <c r="C7543" s="1" t="str">
        <f t="shared" si="2"/>
        <v>PT P5051</v>
      </c>
      <c r="E7543" s="1" t="str">
        <f>IFERROR(__xludf.DUMMYFUNCTION("SPLIT(A:A,"" "",TRUE,TRUE)"),"EN")</f>
        <v>EN</v>
      </c>
      <c r="F7543" s="1" t="str">
        <f>IFERROR(__xludf.DUMMYFUNCTION("""COMPUTED_VALUE"""),"P5051")</f>
        <v>P5051</v>
      </c>
      <c r="G7543" s="1">
        <f>IFERROR(__xludf.DUMMYFUNCTION("""COMPUTED_VALUE"""),329.0)</f>
        <v>329</v>
      </c>
    </row>
    <row r="7544">
      <c r="A7544" s="1" t="str">
        <f t="shared" si="1"/>
        <v>EN P2906 79</v>
      </c>
      <c r="C7544" s="1" t="str">
        <f t="shared" si="2"/>
        <v>PT P2906</v>
      </c>
      <c r="E7544" s="1" t="str">
        <f>IFERROR(__xludf.DUMMYFUNCTION("SPLIT(A:A,"" "",TRUE,TRUE)"),"EN")</f>
        <v>EN</v>
      </c>
      <c r="F7544" s="1" t="str">
        <f>IFERROR(__xludf.DUMMYFUNCTION("""COMPUTED_VALUE"""),"P2906")</f>
        <v>P2906</v>
      </c>
      <c r="G7544" s="1">
        <f>IFERROR(__xludf.DUMMYFUNCTION("""COMPUTED_VALUE"""),79.0)</f>
        <v>79</v>
      </c>
    </row>
    <row r="7545">
      <c r="A7545" s="1" t="str">
        <f t="shared" si="1"/>
        <v>EN P2472 217</v>
      </c>
      <c r="C7545" s="1" t="str">
        <f t="shared" si="2"/>
        <v>PT P2472</v>
      </c>
      <c r="E7545" s="1" t="str">
        <f>IFERROR(__xludf.DUMMYFUNCTION("SPLIT(A:A,"" "",TRUE,TRUE)"),"EN")</f>
        <v>EN</v>
      </c>
      <c r="F7545" s="1" t="str">
        <f>IFERROR(__xludf.DUMMYFUNCTION("""COMPUTED_VALUE"""),"P2472")</f>
        <v>P2472</v>
      </c>
      <c r="G7545" s="1">
        <f>IFERROR(__xludf.DUMMYFUNCTION("""COMPUTED_VALUE"""),217.0)</f>
        <v>217</v>
      </c>
    </row>
    <row r="7546">
      <c r="A7546" s="1" t="str">
        <f t="shared" si="1"/>
        <v>EN P4359 400</v>
      </c>
      <c r="C7546" s="1" t="str">
        <f t="shared" si="2"/>
        <v>PT P4359</v>
      </c>
      <c r="E7546" s="1" t="str">
        <f>IFERROR(__xludf.DUMMYFUNCTION("SPLIT(A:A,"" "",TRUE,TRUE)"),"EN")</f>
        <v>EN</v>
      </c>
      <c r="F7546" s="1" t="str">
        <f>IFERROR(__xludf.DUMMYFUNCTION("""COMPUTED_VALUE"""),"P4359")</f>
        <v>P4359</v>
      </c>
      <c r="G7546" s="1">
        <f>IFERROR(__xludf.DUMMYFUNCTION("""COMPUTED_VALUE"""),400.0)</f>
        <v>400</v>
      </c>
    </row>
    <row r="7547">
      <c r="A7547" s="1" t="str">
        <f t="shared" si="1"/>
        <v>EN P2215 268</v>
      </c>
      <c r="C7547" s="1" t="str">
        <f t="shared" si="2"/>
        <v>PT P2215</v>
      </c>
      <c r="E7547" s="1" t="str">
        <f>IFERROR(__xludf.DUMMYFUNCTION("SPLIT(A:A,"" "",TRUE,TRUE)"),"EN")</f>
        <v>EN</v>
      </c>
      <c r="F7547" s="1" t="str">
        <f>IFERROR(__xludf.DUMMYFUNCTION("""COMPUTED_VALUE"""),"P2215")</f>
        <v>P2215</v>
      </c>
      <c r="G7547" s="1">
        <f>IFERROR(__xludf.DUMMYFUNCTION("""COMPUTED_VALUE"""),268.0)</f>
        <v>268</v>
      </c>
    </row>
    <row r="7548">
      <c r="A7548" s="1" t="str">
        <f t="shared" si="1"/>
        <v>EN P5440 208</v>
      </c>
      <c r="C7548" s="1" t="str">
        <f t="shared" si="2"/>
        <v>PT P5440</v>
      </c>
      <c r="E7548" s="1" t="str">
        <f>IFERROR(__xludf.DUMMYFUNCTION("SPLIT(A:A,"" "",TRUE,TRUE)"),"EN")</f>
        <v>EN</v>
      </c>
      <c r="F7548" s="1" t="str">
        <f>IFERROR(__xludf.DUMMYFUNCTION("""COMPUTED_VALUE"""),"P5440")</f>
        <v>P5440</v>
      </c>
      <c r="G7548" s="1">
        <f>IFERROR(__xludf.DUMMYFUNCTION("""COMPUTED_VALUE"""),208.0)</f>
        <v>208</v>
      </c>
    </row>
    <row r="7549">
      <c r="A7549" s="1" t="str">
        <f t="shared" si="1"/>
        <v>EN P2593 145</v>
      </c>
      <c r="C7549" s="1" t="str">
        <f t="shared" si="2"/>
        <v>PT P2593</v>
      </c>
      <c r="E7549" s="1" t="str">
        <f>IFERROR(__xludf.DUMMYFUNCTION("SPLIT(A:A,"" "",TRUE,TRUE)"),"EN")</f>
        <v>EN</v>
      </c>
      <c r="F7549" s="1" t="str">
        <f>IFERROR(__xludf.DUMMYFUNCTION("""COMPUTED_VALUE"""),"P2593")</f>
        <v>P2593</v>
      </c>
      <c r="G7549" s="1">
        <f>IFERROR(__xludf.DUMMYFUNCTION("""COMPUTED_VALUE"""),145.0)</f>
        <v>145</v>
      </c>
    </row>
    <row r="7550">
      <c r="A7550" s="1" t="str">
        <f t="shared" si="1"/>
        <v>EN P1639 188</v>
      </c>
      <c r="C7550" s="1" t="str">
        <f t="shared" si="2"/>
        <v>PT P1639</v>
      </c>
      <c r="E7550" s="1" t="str">
        <f>IFERROR(__xludf.DUMMYFUNCTION("SPLIT(A:A,"" "",TRUE,TRUE)"),"EN")</f>
        <v>EN</v>
      </c>
      <c r="F7550" s="1" t="str">
        <f>IFERROR(__xludf.DUMMYFUNCTION("""COMPUTED_VALUE"""),"P1639")</f>
        <v>P1639</v>
      </c>
      <c r="G7550" s="1">
        <f>IFERROR(__xludf.DUMMYFUNCTION("""COMPUTED_VALUE"""),188.0)</f>
        <v>188</v>
      </c>
    </row>
    <row r="7551">
      <c r="A7551" s="1" t="str">
        <f t="shared" si="1"/>
        <v>EN P4363 105</v>
      </c>
      <c r="C7551" s="1" t="str">
        <f t="shared" si="2"/>
        <v>PT P4363</v>
      </c>
      <c r="E7551" s="1" t="str">
        <f>IFERROR(__xludf.DUMMYFUNCTION("SPLIT(A:A,"" "",TRUE,TRUE)"),"EN")</f>
        <v>EN</v>
      </c>
      <c r="F7551" s="1" t="str">
        <f>IFERROR(__xludf.DUMMYFUNCTION("""COMPUTED_VALUE"""),"P4363")</f>
        <v>P4363</v>
      </c>
      <c r="G7551" s="1">
        <f>IFERROR(__xludf.DUMMYFUNCTION("""COMPUTED_VALUE"""),105.0)</f>
        <v>105</v>
      </c>
    </row>
    <row r="7552">
      <c r="A7552" s="1" t="str">
        <f t="shared" si="1"/>
        <v>EN P4466 183</v>
      </c>
      <c r="C7552" s="1" t="str">
        <f t="shared" si="2"/>
        <v>PT P4466</v>
      </c>
      <c r="E7552" s="1" t="str">
        <f>IFERROR(__xludf.DUMMYFUNCTION("SPLIT(A:A,"" "",TRUE,TRUE)"),"EN")</f>
        <v>EN</v>
      </c>
      <c r="F7552" s="1" t="str">
        <f>IFERROR(__xludf.DUMMYFUNCTION("""COMPUTED_VALUE"""),"P4466")</f>
        <v>P4466</v>
      </c>
      <c r="G7552" s="1">
        <f>IFERROR(__xludf.DUMMYFUNCTION("""COMPUTED_VALUE"""),183.0)</f>
        <v>183</v>
      </c>
    </row>
    <row r="7553">
      <c r="A7553" s="1" t="str">
        <f t="shared" si="1"/>
        <v>EN P5881 281</v>
      </c>
      <c r="C7553" s="1" t="str">
        <f t="shared" si="2"/>
        <v>PT P5881</v>
      </c>
      <c r="E7553" s="1" t="str">
        <f>IFERROR(__xludf.DUMMYFUNCTION("SPLIT(A:A,"" "",TRUE,TRUE)"),"EN")</f>
        <v>EN</v>
      </c>
      <c r="F7553" s="1" t="str">
        <f>IFERROR(__xludf.DUMMYFUNCTION("""COMPUTED_VALUE"""),"P5881")</f>
        <v>P5881</v>
      </c>
      <c r="G7553" s="1">
        <f>IFERROR(__xludf.DUMMYFUNCTION("""COMPUTED_VALUE"""),281.0)</f>
        <v>281</v>
      </c>
    </row>
    <row r="7554">
      <c r="A7554" s="1" t="str">
        <f t="shared" si="1"/>
        <v>EN P3673 263</v>
      </c>
      <c r="C7554" s="1" t="str">
        <f t="shared" si="2"/>
        <v>PT P3673</v>
      </c>
      <c r="E7554" s="1" t="str">
        <f>IFERROR(__xludf.DUMMYFUNCTION("SPLIT(A:A,"" "",TRUE,TRUE)"),"EN")</f>
        <v>EN</v>
      </c>
      <c r="F7554" s="1" t="str">
        <f>IFERROR(__xludf.DUMMYFUNCTION("""COMPUTED_VALUE"""),"P3673")</f>
        <v>P3673</v>
      </c>
      <c r="G7554" s="1">
        <f>IFERROR(__xludf.DUMMYFUNCTION("""COMPUTED_VALUE"""),263.0)</f>
        <v>263</v>
      </c>
    </row>
    <row r="7555">
      <c r="A7555" s="1" t="str">
        <f t="shared" si="1"/>
        <v>EN P4018 238</v>
      </c>
      <c r="C7555" s="1" t="str">
        <f t="shared" si="2"/>
        <v>PT P4018</v>
      </c>
      <c r="E7555" s="1" t="str">
        <f>IFERROR(__xludf.DUMMYFUNCTION("SPLIT(A:A,"" "",TRUE,TRUE)"),"EN")</f>
        <v>EN</v>
      </c>
      <c r="F7555" s="1" t="str">
        <f>IFERROR(__xludf.DUMMYFUNCTION("""COMPUTED_VALUE"""),"P4018")</f>
        <v>P4018</v>
      </c>
      <c r="G7555" s="1">
        <f>IFERROR(__xludf.DUMMYFUNCTION("""COMPUTED_VALUE"""),238.0)</f>
        <v>238</v>
      </c>
    </row>
    <row r="7556">
      <c r="A7556" s="1" t="str">
        <f t="shared" si="1"/>
        <v>EN P4869 356</v>
      </c>
      <c r="C7556" s="1" t="str">
        <f t="shared" si="2"/>
        <v>PT P4869</v>
      </c>
      <c r="E7556" s="1" t="str">
        <f>IFERROR(__xludf.DUMMYFUNCTION("SPLIT(A:A,"" "",TRUE,TRUE)"),"EN")</f>
        <v>EN</v>
      </c>
      <c r="F7556" s="1" t="str">
        <f>IFERROR(__xludf.DUMMYFUNCTION("""COMPUTED_VALUE"""),"P4869")</f>
        <v>P4869</v>
      </c>
      <c r="G7556" s="1">
        <f>IFERROR(__xludf.DUMMYFUNCTION("""COMPUTED_VALUE"""),356.0)</f>
        <v>356</v>
      </c>
    </row>
    <row r="7557">
      <c r="A7557" s="1" t="str">
        <f t="shared" si="1"/>
        <v>EN P4202 33</v>
      </c>
      <c r="C7557" s="1" t="str">
        <f t="shared" si="2"/>
        <v>PT P4202</v>
      </c>
      <c r="E7557" s="1" t="str">
        <f>IFERROR(__xludf.DUMMYFUNCTION("SPLIT(A:A,"" "",TRUE,TRUE)"),"EN")</f>
        <v>EN</v>
      </c>
      <c r="F7557" s="1" t="str">
        <f>IFERROR(__xludf.DUMMYFUNCTION("""COMPUTED_VALUE"""),"P4202")</f>
        <v>P4202</v>
      </c>
      <c r="G7557" s="1">
        <f>IFERROR(__xludf.DUMMYFUNCTION("""COMPUTED_VALUE"""),33.0)</f>
        <v>33</v>
      </c>
    </row>
    <row r="7558">
      <c r="A7558" s="1" t="str">
        <f t="shared" si="1"/>
        <v>EN P3503 145</v>
      </c>
      <c r="C7558" s="1" t="str">
        <f t="shared" si="2"/>
        <v>PT P3503</v>
      </c>
      <c r="E7558" s="1" t="str">
        <f>IFERROR(__xludf.DUMMYFUNCTION("SPLIT(A:A,"" "",TRUE,TRUE)"),"EN")</f>
        <v>EN</v>
      </c>
      <c r="F7558" s="1" t="str">
        <f>IFERROR(__xludf.DUMMYFUNCTION("""COMPUTED_VALUE"""),"P3503")</f>
        <v>P3503</v>
      </c>
      <c r="G7558" s="1">
        <f>IFERROR(__xludf.DUMMYFUNCTION("""COMPUTED_VALUE"""),145.0)</f>
        <v>145</v>
      </c>
    </row>
    <row r="7559">
      <c r="A7559" s="1" t="str">
        <f t="shared" si="1"/>
        <v>EN P5372 319</v>
      </c>
      <c r="C7559" s="1" t="str">
        <f t="shared" si="2"/>
        <v>PT P5372</v>
      </c>
      <c r="E7559" s="1" t="str">
        <f>IFERROR(__xludf.DUMMYFUNCTION("SPLIT(A:A,"" "",TRUE,TRUE)"),"EN")</f>
        <v>EN</v>
      </c>
      <c r="F7559" s="1" t="str">
        <f>IFERROR(__xludf.DUMMYFUNCTION("""COMPUTED_VALUE"""),"P5372")</f>
        <v>P5372</v>
      </c>
      <c r="G7559" s="1">
        <f>IFERROR(__xludf.DUMMYFUNCTION("""COMPUTED_VALUE"""),319.0)</f>
        <v>319</v>
      </c>
    </row>
    <row r="7560">
      <c r="A7560" s="1" t="str">
        <f t="shared" si="1"/>
        <v>EN P3724 38</v>
      </c>
      <c r="C7560" s="1" t="str">
        <f t="shared" si="2"/>
        <v>PT P3724</v>
      </c>
      <c r="E7560" s="1" t="str">
        <f>IFERROR(__xludf.DUMMYFUNCTION("SPLIT(A:A,"" "",TRUE,TRUE)"),"EN")</f>
        <v>EN</v>
      </c>
      <c r="F7560" s="1" t="str">
        <f>IFERROR(__xludf.DUMMYFUNCTION("""COMPUTED_VALUE"""),"P3724")</f>
        <v>P3724</v>
      </c>
      <c r="G7560" s="1">
        <f>IFERROR(__xludf.DUMMYFUNCTION("""COMPUTED_VALUE"""),38.0)</f>
        <v>38</v>
      </c>
    </row>
    <row r="7561">
      <c r="A7561" s="1" t="str">
        <f t="shared" si="1"/>
        <v>EN P3703 222</v>
      </c>
      <c r="C7561" s="1" t="str">
        <f t="shared" si="2"/>
        <v>PT P3703</v>
      </c>
      <c r="E7561" s="1" t="str">
        <f>IFERROR(__xludf.DUMMYFUNCTION("SPLIT(A:A,"" "",TRUE,TRUE)"),"EN")</f>
        <v>EN</v>
      </c>
      <c r="F7561" s="1" t="str">
        <f>IFERROR(__xludf.DUMMYFUNCTION("""COMPUTED_VALUE"""),"P3703")</f>
        <v>P3703</v>
      </c>
      <c r="G7561" s="1">
        <f>IFERROR(__xludf.DUMMYFUNCTION("""COMPUTED_VALUE"""),222.0)</f>
        <v>222</v>
      </c>
    </row>
    <row r="7562">
      <c r="A7562" s="1" t="str">
        <f t="shared" si="1"/>
        <v>EN P4769 107</v>
      </c>
      <c r="C7562" s="1" t="str">
        <f t="shared" si="2"/>
        <v>PT P4769</v>
      </c>
      <c r="E7562" s="1" t="str">
        <f>IFERROR(__xludf.DUMMYFUNCTION("SPLIT(A:A,"" "",TRUE,TRUE)"),"EN")</f>
        <v>EN</v>
      </c>
      <c r="F7562" s="1" t="str">
        <f>IFERROR(__xludf.DUMMYFUNCTION("""COMPUTED_VALUE"""),"P4769")</f>
        <v>P4769</v>
      </c>
      <c r="G7562" s="1">
        <f>IFERROR(__xludf.DUMMYFUNCTION("""COMPUTED_VALUE"""),107.0)</f>
        <v>107</v>
      </c>
    </row>
    <row r="7563">
      <c r="A7563" s="1" t="str">
        <f t="shared" si="1"/>
        <v>EN P764 3</v>
      </c>
      <c r="C7563" s="1" t="str">
        <f t="shared" si="2"/>
        <v>PT P764</v>
      </c>
      <c r="E7563" s="1" t="str">
        <f>IFERROR(__xludf.DUMMYFUNCTION("SPLIT(A:A,"" "",TRUE,TRUE)"),"EN")</f>
        <v>EN</v>
      </c>
      <c r="F7563" s="1" t="str">
        <f>IFERROR(__xludf.DUMMYFUNCTION("""COMPUTED_VALUE"""),"P764")</f>
        <v>P764</v>
      </c>
      <c r="G7563" s="1">
        <f>IFERROR(__xludf.DUMMYFUNCTION("""COMPUTED_VALUE"""),3.0)</f>
        <v>3</v>
      </c>
    </row>
    <row r="7564">
      <c r="A7564" s="1" t="str">
        <f t="shared" si="1"/>
        <v>EN P2466 196</v>
      </c>
      <c r="C7564" s="1" t="str">
        <f t="shared" si="2"/>
        <v>PT P2466</v>
      </c>
      <c r="E7564" s="1" t="str">
        <f>IFERROR(__xludf.DUMMYFUNCTION("SPLIT(A:A,"" "",TRUE,TRUE)"),"EN")</f>
        <v>EN</v>
      </c>
      <c r="F7564" s="1" t="str">
        <f>IFERROR(__xludf.DUMMYFUNCTION("""COMPUTED_VALUE"""),"P2466")</f>
        <v>P2466</v>
      </c>
      <c r="G7564" s="1">
        <f>IFERROR(__xludf.DUMMYFUNCTION("""COMPUTED_VALUE"""),196.0)</f>
        <v>196</v>
      </c>
    </row>
    <row r="7565">
      <c r="A7565" s="1" t="str">
        <f t="shared" si="1"/>
        <v>EN P5257 351</v>
      </c>
      <c r="C7565" s="1" t="str">
        <f t="shared" si="2"/>
        <v>PT P5257</v>
      </c>
      <c r="E7565" s="1" t="str">
        <f>IFERROR(__xludf.DUMMYFUNCTION("SPLIT(A:A,"" "",TRUE,TRUE)"),"EN")</f>
        <v>EN</v>
      </c>
      <c r="F7565" s="1" t="str">
        <f>IFERROR(__xludf.DUMMYFUNCTION("""COMPUTED_VALUE"""),"P5257")</f>
        <v>P5257</v>
      </c>
      <c r="G7565" s="1">
        <f>IFERROR(__xludf.DUMMYFUNCTION("""COMPUTED_VALUE"""),351.0)</f>
        <v>351</v>
      </c>
    </row>
    <row r="7566">
      <c r="A7566" s="1" t="str">
        <f t="shared" si="1"/>
        <v>EN P2970 144</v>
      </c>
      <c r="C7566" s="1" t="str">
        <f t="shared" si="2"/>
        <v>PT P2970</v>
      </c>
      <c r="E7566" s="1" t="str">
        <f>IFERROR(__xludf.DUMMYFUNCTION("SPLIT(A:A,"" "",TRUE,TRUE)"),"EN")</f>
        <v>EN</v>
      </c>
      <c r="F7566" s="1" t="str">
        <f>IFERROR(__xludf.DUMMYFUNCTION("""COMPUTED_VALUE"""),"P2970")</f>
        <v>P2970</v>
      </c>
      <c r="G7566" s="1">
        <f>IFERROR(__xludf.DUMMYFUNCTION("""COMPUTED_VALUE"""),144.0)</f>
        <v>144</v>
      </c>
    </row>
    <row r="7567">
      <c r="A7567" s="1" t="str">
        <f t="shared" si="1"/>
        <v>EN P4624 91</v>
      </c>
      <c r="C7567" s="1" t="str">
        <f t="shared" si="2"/>
        <v>PT P4624</v>
      </c>
      <c r="E7567" s="1" t="str">
        <f>IFERROR(__xludf.DUMMYFUNCTION("SPLIT(A:A,"" "",TRUE,TRUE)"),"EN")</f>
        <v>EN</v>
      </c>
      <c r="F7567" s="1" t="str">
        <f>IFERROR(__xludf.DUMMYFUNCTION("""COMPUTED_VALUE"""),"P4624")</f>
        <v>P4624</v>
      </c>
      <c r="G7567" s="1">
        <f>IFERROR(__xludf.DUMMYFUNCTION("""COMPUTED_VALUE"""),91.0)</f>
        <v>91</v>
      </c>
    </row>
    <row r="7568">
      <c r="A7568" s="1" t="str">
        <f t="shared" si="1"/>
        <v>EN P125 168</v>
      </c>
      <c r="C7568" s="1" t="str">
        <f t="shared" si="2"/>
        <v>PT P125</v>
      </c>
      <c r="E7568" s="1" t="str">
        <f>IFERROR(__xludf.DUMMYFUNCTION("SPLIT(A:A,"" "",TRUE,TRUE)"),"EN")</f>
        <v>EN</v>
      </c>
      <c r="F7568" s="1" t="str">
        <f>IFERROR(__xludf.DUMMYFUNCTION("""COMPUTED_VALUE"""),"P125")</f>
        <v>P125</v>
      </c>
      <c r="G7568" s="1">
        <f>IFERROR(__xludf.DUMMYFUNCTION("""COMPUTED_VALUE"""),168.0)</f>
        <v>168</v>
      </c>
    </row>
    <row r="7569">
      <c r="A7569" s="1" t="str">
        <f t="shared" si="1"/>
        <v>EN P3667 89</v>
      </c>
      <c r="C7569" s="1" t="str">
        <f t="shared" si="2"/>
        <v>PT P3667</v>
      </c>
      <c r="E7569" s="1" t="str">
        <f>IFERROR(__xludf.DUMMYFUNCTION("SPLIT(A:A,"" "",TRUE,TRUE)"),"EN")</f>
        <v>EN</v>
      </c>
      <c r="F7569" s="1" t="str">
        <f>IFERROR(__xludf.DUMMYFUNCTION("""COMPUTED_VALUE"""),"P3667")</f>
        <v>P3667</v>
      </c>
      <c r="G7569" s="1">
        <f>IFERROR(__xludf.DUMMYFUNCTION("""COMPUTED_VALUE"""),89.0)</f>
        <v>89</v>
      </c>
    </row>
    <row r="7570">
      <c r="A7570" s="1" t="str">
        <f t="shared" si="1"/>
        <v>EN P775 27</v>
      </c>
      <c r="C7570" s="1" t="str">
        <f t="shared" si="2"/>
        <v>PT P775</v>
      </c>
      <c r="E7570" s="1" t="str">
        <f>IFERROR(__xludf.DUMMYFUNCTION("SPLIT(A:A,"" "",TRUE,TRUE)"),"EN")</f>
        <v>EN</v>
      </c>
      <c r="F7570" s="1" t="str">
        <f>IFERROR(__xludf.DUMMYFUNCTION("""COMPUTED_VALUE"""),"P775")</f>
        <v>P775</v>
      </c>
      <c r="G7570" s="1">
        <f>IFERROR(__xludf.DUMMYFUNCTION("""COMPUTED_VALUE"""),27.0)</f>
        <v>27</v>
      </c>
    </row>
    <row r="7571">
      <c r="A7571" s="1" t="str">
        <f t="shared" si="1"/>
        <v>EN P1876 355</v>
      </c>
      <c r="C7571" s="1" t="str">
        <f t="shared" si="2"/>
        <v>PT P1876</v>
      </c>
      <c r="E7571" s="1" t="str">
        <f>IFERROR(__xludf.DUMMYFUNCTION("SPLIT(A:A,"" "",TRUE,TRUE)"),"EN")</f>
        <v>EN</v>
      </c>
      <c r="F7571" s="1" t="str">
        <f>IFERROR(__xludf.DUMMYFUNCTION("""COMPUTED_VALUE"""),"P1876")</f>
        <v>P1876</v>
      </c>
      <c r="G7571" s="1">
        <f>IFERROR(__xludf.DUMMYFUNCTION("""COMPUTED_VALUE"""),355.0)</f>
        <v>355</v>
      </c>
    </row>
    <row r="7572">
      <c r="A7572" s="1" t="str">
        <f t="shared" si="1"/>
        <v>EN P1990 342</v>
      </c>
      <c r="C7572" s="1" t="str">
        <f t="shared" si="2"/>
        <v>PT P1990</v>
      </c>
      <c r="E7572" s="1" t="str">
        <f>IFERROR(__xludf.DUMMYFUNCTION("SPLIT(A:A,"" "",TRUE,TRUE)"),"EN")</f>
        <v>EN</v>
      </c>
      <c r="F7572" s="1" t="str">
        <f>IFERROR(__xludf.DUMMYFUNCTION("""COMPUTED_VALUE"""),"P1990")</f>
        <v>P1990</v>
      </c>
      <c r="G7572" s="1">
        <f>IFERROR(__xludf.DUMMYFUNCTION("""COMPUTED_VALUE"""),342.0)</f>
        <v>342</v>
      </c>
    </row>
    <row r="7573">
      <c r="A7573" s="1" t="str">
        <f t="shared" si="1"/>
        <v>EN P1364 141</v>
      </c>
      <c r="C7573" s="1" t="str">
        <f t="shared" si="2"/>
        <v>PT P1364</v>
      </c>
      <c r="E7573" s="1" t="str">
        <f>IFERROR(__xludf.DUMMYFUNCTION("SPLIT(A:A,"" "",TRUE,TRUE)"),"EN")</f>
        <v>EN</v>
      </c>
      <c r="F7573" s="1" t="str">
        <f>IFERROR(__xludf.DUMMYFUNCTION("""COMPUTED_VALUE"""),"P1364")</f>
        <v>P1364</v>
      </c>
      <c r="G7573" s="1">
        <f>IFERROR(__xludf.DUMMYFUNCTION("""COMPUTED_VALUE"""),141.0)</f>
        <v>141</v>
      </c>
    </row>
    <row r="7574">
      <c r="A7574" s="1" t="str">
        <f t="shared" si="1"/>
        <v>EN P2486 5</v>
      </c>
      <c r="C7574" s="1" t="str">
        <f t="shared" si="2"/>
        <v>PT P2486</v>
      </c>
      <c r="E7574" s="1" t="str">
        <f>IFERROR(__xludf.DUMMYFUNCTION("SPLIT(A:A,"" "",TRUE,TRUE)"),"EN")</f>
        <v>EN</v>
      </c>
      <c r="F7574" s="1" t="str">
        <f>IFERROR(__xludf.DUMMYFUNCTION("""COMPUTED_VALUE"""),"P2486")</f>
        <v>P2486</v>
      </c>
      <c r="G7574" s="1">
        <f>IFERROR(__xludf.DUMMYFUNCTION("""COMPUTED_VALUE"""),5.0)</f>
        <v>5</v>
      </c>
    </row>
    <row r="7575">
      <c r="A7575" s="1" t="str">
        <f t="shared" si="1"/>
        <v>EN P5232 64</v>
      </c>
      <c r="C7575" s="1" t="str">
        <f t="shared" si="2"/>
        <v>PT P5232</v>
      </c>
      <c r="E7575" s="1" t="str">
        <f>IFERROR(__xludf.DUMMYFUNCTION("SPLIT(A:A,"" "",TRUE,TRUE)"),"EN")</f>
        <v>EN</v>
      </c>
      <c r="F7575" s="1" t="str">
        <f>IFERROR(__xludf.DUMMYFUNCTION("""COMPUTED_VALUE"""),"P5232")</f>
        <v>P5232</v>
      </c>
      <c r="G7575" s="1">
        <f>IFERROR(__xludf.DUMMYFUNCTION("""COMPUTED_VALUE"""),64.0)</f>
        <v>64</v>
      </c>
    </row>
    <row r="7576">
      <c r="A7576" s="1" t="str">
        <f t="shared" si="1"/>
        <v>EN P1519 13</v>
      </c>
      <c r="C7576" s="1" t="str">
        <f t="shared" si="2"/>
        <v>PT P1519</v>
      </c>
      <c r="E7576" s="1" t="str">
        <f>IFERROR(__xludf.DUMMYFUNCTION("SPLIT(A:A,"" "",TRUE,TRUE)"),"EN")</f>
        <v>EN</v>
      </c>
      <c r="F7576" s="1" t="str">
        <f>IFERROR(__xludf.DUMMYFUNCTION("""COMPUTED_VALUE"""),"P1519")</f>
        <v>P1519</v>
      </c>
      <c r="G7576" s="1">
        <f>IFERROR(__xludf.DUMMYFUNCTION("""COMPUTED_VALUE"""),13.0)</f>
        <v>13</v>
      </c>
    </row>
    <row r="7577">
      <c r="A7577" s="1" t="str">
        <f t="shared" si="1"/>
        <v>EN P3795 147</v>
      </c>
      <c r="C7577" s="1" t="str">
        <f t="shared" si="2"/>
        <v>PT P3795</v>
      </c>
      <c r="E7577" s="1" t="str">
        <f>IFERROR(__xludf.DUMMYFUNCTION("SPLIT(A:A,"" "",TRUE,TRUE)"),"EN")</f>
        <v>EN</v>
      </c>
      <c r="F7577" s="1" t="str">
        <f>IFERROR(__xludf.DUMMYFUNCTION("""COMPUTED_VALUE"""),"P3795")</f>
        <v>P3795</v>
      </c>
      <c r="G7577" s="1">
        <f>IFERROR(__xludf.DUMMYFUNCTION("""COMPUTED_VALUE"""),147.0)</f>
        <v>147</v>
      </c>
    </row>
    <row r="7578">
      <c r="A7578" s="1" t="str">
        <f t="shared" si="1"/>
        <v>EN P235 250</v>
      </c>
      <c r="C7578" s="1" t="str">
        <f t="shared" si="2"/>
        <v>PT P235</v>
      </c>
      <c r="E7578" s="1" t="str">
        <f>IFERROR(__xludf.DUMMYFUNCTION("SPLIT(A:A,"" "",TRUE,TRUE)"),"EN")</f>
        <v>EN</v>
      </c>
      <c r="F7578" s="1" t="str">
        <f>IFERROR(__xludf.DUMMYFUNCTION("""COMPUTED_VALUE"""),"P235")</f>
        <v>P235</v>
      </c>
      <c r="G7578" s="1">
        <f>IFERROR(__xludf.DUMMYFUNCTION("""COMPUTED_VALUE"""),250.0)</f>
        <v>250</v>
      </c>
    </row>
    <row r="7579">
      <c r="A7579" s="1" t="str">
        <f t="shared" si="1"/>
        <v>EN P3354 88</v>
      </c>
      <c r="C7579" s="1" t="str">
        <f t="shared" si="2"/>
        <v>PT P3354</v>
      </c>
      <c r="E7579" s="1" t="str">
        <f>IFERROR(__xludf.DUMMYFUNCTION("SPLIT(A:A,"" "",TRUE,TRUE)"),"EN")</f>
        <v>EN</v>
      </c>
      <c r="F7579" s="1" t="str">
        <f>IFERROR(__xludf.DUMMYFUNCTION("""COMPUTED_VALUE"""),"P3354")</f>
        <v>P3354</v>
      </c>
      <c r="G7579" s="1">
        <f>IFERROR(__xludf.DUMMYFUNCTION("""COMPUTED_VALUE"""),88.0)</f>
        <v>88</v>
      </c>
    </row>
    <row r="7580">
      <c r="A7580" s="1" t="str">
        <f t="shared" si="1"/>
        <v>EN P2839 148</v>
      </c>
      <c r="C7580" s="1" t="str">
        <f t="shared" si="2"/>
        <v>PT P2839</v>
      </c>
      <c r="E7580" s="1" t="str">
        <f>IFERROR(__xludf.DUMMYFUNCTION("SPLIT(A:A,"" "",TRUE,TRUE)"),"EN")</f>
        <v>EN</v>
      </c>
      <c r="F7580" s="1" t="str">
        <f>IFERROR(__xludf.DUMMYFUNCTION("""COMPUTED_VALUE"""),"P2839")</f>
        <v>P2839</v>
      </c>
      <c r="G7580" s="1">
        <f>IFERROR(__xludf.DUMMYFUNCTION("""COMPUTED_VALUE"""),148.0)</f>
        <v>148</v>
      </c>
    </row>
    <row r="7581">
      <c r="A7581" s="1" t="str">
        <f t="shared" si="1"/>
        <v>EN P1223 157</v>
      </c>
      <c r="C7581" s="1" t="str">
        <f t="shared" si="2"/>
        <v>PT P1223</v>
      </c>
      <c r="E7581" s="1" t="str">
        <f>IFERROR(__xludf.DUMMYFUNCTION("SPLIT(A:A,"" "",TRUE,TRUE)"),"EN")</f>
        <v>EN</v>
      </c>
      <c r="F7581" s="1" t="str">
        <f>IFERROR(__xludf.DUMMYFUNCTION("""COMPUTED_VALUE"""),"P1223")</f>
        <v>P1223</v>
      </c>
      <c r="G7581" s="1">
        <f>IFERROR(__xludf.DUMMYFUNCTION("""COMPUTED_VALUE"""),157.0)</f>
        <v>157</v>
      </c>
    </row>
    <row r="7582">
      <c r="A7582" s="1" t="str">
        <f t="shared" si="1"/>
        <v>EN P1998 398</v>
      </c>
      <c r="C7582" s="1" t="str">
        <f t="shared" si="2"/>
        <v>PT P1998</v>
      </c>
      <c r="E7582" s="1" t="str">
        <f>IFERROR(__xludf.DUMMYFUNCTION("SPLIT(A:A,"" "",TRUE,TRUE)"),"EN")</f>
        <v>EN</v>
      </c>
      <c r="F7582" s="1" t="str">
        <f>IFERROR(__xludf.DUMMYFUNCTION("""COMPUTED_VALUE"""),"P1998")</f>
        <v>P1998</v>
      </c>
      <c r="G7582" s="1">
        <f>IFERROR(__xludf.DUMMYFUNCTION("""COMPUTED_VALUE"""),398.0)</f>
        <v>398</v>
      </c>
    </row>
    <row r="7583">
      <c r="A7583" s="1" t="str">
        <f t="shared" si="1"/>
        <v>EN P3336 6</v>
      </c>
      <c r="C7583" s="1" t="str">
        <f t="shared" si="2"/>
        <v>PT P3336</v>
      </c>
      <c r="E7583" s="1" t="str">
        <f>IFERROR(__xludf.DUMMYFUNCTION("SPLIT(A:A,"" "",TRUE,TRUE)"),"EN")</f>
        <v>EN</v>
      </c>
      <c r="F7583" s="1" t="str">
        <f>IFERROR(__xludf.DUMMYFUNCTION("""COMPUTED_VALUE"""),"P3336")</f>
        <v>P3336</v>
      </c>
      <c r="G7583" s="1">
        <f>IFERROR(__xludf.DUMMYFUNCTION("""COMPUTED_VALUE"""),6.0)</f>
        <v>6</v>
      </c>
    </row>
    <row r="7584">
      <c r="A7584" s="1" t="str">
        <f t="shared" si="1"/>
        <v>EN P2673 82</v>
      </c>
      <c r="C7584" s="1" t="str">
        <f t="shared" si="2"/>
        <v>PT P2673</v>
      </c>
      <c r="E7584" s="1" t="str">
        <f>IFERROR(__xludf.DUMMYFUNCTION("SPLIT(A:A,"" "",TRUE,TRUE)"),"EN")</f>
        <v>EN</v>
      </c>
      <c r="F7584" s="1" t="str">
        <f>IFERROR(__xludf.DUMMYFUNCTION("""COMPUTED_VALUE"""),"P2673")</f>
        <v>P2673</v>
      </c>
      <c r="G7584" s="1">
        <f>IFERROR(__xludf.DUMMYFUNCTION("""COMPUTED_VALUE"""),82.0)</f>
        <v>82</v>
      </c>
    </row>
    <row r="7585">
      <c r="A7585" s="1" t="str">
        <f t="shared" si="1"/>
        <v>EN P3139 336</v>
      </c>
      <c r="C7585" s="1" t="str">
        <f t="shared" si="2"/>
        <v>PT P3139</v>
      </c>
      <c r="E7585" s="1" t="str">
        <f>IFERROR(__xludf.DUMMYFUNCTION("SPLIT(A:A,"" "",TRUE,TRUE)"),"EN")</f>
        <v>EN</v>
      </c>
      <c r="F7585" s="1" t="str">
        <f>IFERROR(__xludf.DUMMYFUNCTION("""COMPUTED_VALUE"""),"P3139")</f>
        <v>P3139</v>
      </c>
      <c r="G7585" s="1">
        <f>IFERROR(__xludf.DUMMYFUNCTION("""COMPUTED_VALUE"""),336.0)</f>
        <v>336</v>
      </c>
    </row>
    <row r="7586">
      <c r="A7586" s="1" t="str">
        <f t="shared" si="1"/>
        <v>EN P3007 287</v>
      </c>
      <c r="C7586" s="1" t="str">
        <f t="shared" si="2"/>
        <v>PT P3007</v>
      </c>
      <c r="E7586" s="1" t="str">
        <f>IFERROR(__xludf.DUMMYFUNCTION("SPLIT(A:A,"" "",TRUE,TRUE)"),"EN")</f>
        <v>EN</v>
      </c>
      <c r="F7586" s="1" t="str">
        <f>IFERROR(__xludf.DUMMYFUNCTION("""COMPUTED_VALUE"""),"P3007")</f>
        <v>P3007</v>
      </c>
      <c r="G7586" s="1">
        <f>IFERROR(__xludf.DUMMYFUNCTION("""COMPUTED_VALUE"""),287.0)</f>
        <v>287</v>
      </c>
    </row>
    <row r="7587">
      <c r="A7587" s="1" t="str">
        <f t="shared" si="1"/>
        <v>EN P484 107</v>
      </c>
      <c r="C7587" s="1" t="str">
        <f t="shared" si="2"/>
        <v>PT P484</v>
      </c>
      <c r="E7587" s="1" t="str">
        <f>IFERROR(__xludf.DUMMYFUNCTION("SPLIT(A:A,"" "",TRUE,TRUE)"),"EN")</f>
        <v>EN</v>
      </c>
      <c r="F7587" s="1" t="str">
        <f>IFERROR(__xludf.DUMMYFUNCTION("""COMPUTED_VALUE"""),"P484")</f>
        <v>P484</v>
      </c>
      <c r="G7587" s="1">
        <f>IFERROR(__xludf.DUMMYFUNCTION("""COMPUTED_VALUE"""),107.0)</f>
        <v>107</v>
      </c>
    </row>
    <row r="7588">
      <c r="A7588" s="1" t="str">
        <f t="shared" si="1"/>
        <v>EN P2017 84</v>
      </c>
      <c r="C7588" s="1" t="str">
        <f t="shared" si="2"/>
        <v>PT P2017</v>
      </c>
      <c r="E7588" s="1" t="str">
        <f>IFERROR(__xludf.DUMMYFUNCTION("SPLIT(A:A,"" "",TRUE,TRUE)"),"EN")</f>
        <v>EN</v>
      </c>
      <c r="F7588" s="1" t="str">
        <f>IFERROR(__xludf.DUMMYFUNCTION("""COMPUTED_VALUE"""),"P2017")</f>
        <v>P2017</v>
      </c>
      <c r="G7588" s="1">
        <f>IFERROR(__xludf.DUMMYFUNCTION("""COMPUTED_VALUE"""),84.0)</f>
        <v>84</v>
      </c>
    </row>
    <row r="7589">
      <c r="A7589" s="1" t="str">
        <f t="shared" si="1"/>
        <v>EN P1007 63</v>
      </c>
      <c r="C7589" s="1" t="str">
        <f t="shared" si="2"/>
        <v>PT P1007</v>
      </c>
      <c r="E7589" s="1" t="str">
        <f>IFERROR(__xludf.DUMMYFUNCTION("SPLIT(A:A,"" "",TRUE,TRUE)"),"EN")</f>
        <v>EN</v>
      </c>
      <c r="F7589" s="1" t="str">
        <f>IFERROR(__xludf.DUMMYFUNCTION("""COMPUTED_VALUE"""),"P1007")</f>
        <v>P1007</v>
      </c>
      <c r="G7589" s="1">
        <f>IFERROR(__xludf.DUMMYFUNCTION("""COMPUTED_VALUE"""),63.0)</f>
        <v>63</v>
      </c>
    </row>
    <row r="7590">
      <c r="A7590" s="1" t="str">
        <f t="shared" si="1"/>
        <v>EN P1670 251</v>
      </c>
      <c r="C7590" s="1" t="str">
        <f t="shared" si="2"/>
        <v>PT P1670</v>
      </c>
      <c r="E7590" s="1" t="str">
        <f>IFERROR(__xludf.DUMMYFUNCTION("SPLIT(A:A,"" "",TRUE,TRUE)"),"EN")</f>
        <v>EN</v>
      </c>
      <c r="F7590" s="1" t="str">
        <f>IFERROR(__xludf.DUMMYFUNCTION("""COMPUTED_VALUE"""),"P1670")</f>
        <v>P1670</v>
      </c>
      <c r="G7590" s="1">
        <f>IFERROR(__xludf.DUMMYFUNCTION("""COMPUTED_VALUE"""),251.0)</f>
        <v>251</v>
      </c>
    </row>
    <row r="7591">
      <c r="A7591" s="1" t="str">
        <f t="shared" si="1"/>
        <v>EN P3824 287</v>
      </c>
      <c r="C7591" s="1" t="str">
        <f t="shared" si="2"/>
        <v>PT P3824</v>
      </c>
      <c r="E7591" s="1" t="str">
        <f>IFERROR(__xludf.DUMMYFUNCTION("SPLIT(A:A,"" "",TRUE,TRUE)"),"EN")</f>
        <v>EN</v>
      </c>
      <c r="F7591" s="1" t="str">
        <f>IFERROR(__xludf.DUMMYFUNCTION("""COMPUTED_VALUE"""),"P3824")</f>
        <v>P3824</v>
      </c>
      <c r="G7591" s="1">
        <f>IFERROR(__xludf.DUMMYFUNCTION("""COMPUTED_VALUE"""),287.0)</f>
        <v>287</v>
      </c>
    </row>
    <row r="7592">
      <c r="A7592" s="1" t="str">
        <f t="shared" si="1"/>
        <v>EN P5429 201</v>
      </c>
      <c r="C7592" s="1" t="str">
        <f t="shared" si="2"/>
        <v>PT P5429</v>
      </c>
      <c r="E7592" s="1" t="str">
        <f>IFERROR(__xludf.DUMMYFUNCTION("SPLIT(A:A,"" "",TRUE,TRUE)"),"EN")</f>
        <v>EN</v>
      </c>
      <c r="F7592" s="1" t="str">
        <f>IFERROR(__xludf.DUMMYFUNCTION("""COMPUTED_VALUE"""),"P5429")</f>
        <v>P5429</v>
      </c>
      <c r="G7592" s="1">
        <f>IFERROR(__xludf.DUMMYFUNCTION("""COMPUTED_VALUE"""),201.0)</f>
        <v>201</v>
      </c>
    </row>
    <row r="7593">
      <c r="A7593" s="1" t="str">
        <f t="shared" si="1"/>
        <v>EN P544 49</v>
      </c>
      <c r="C7593" s="1" t="str">
        <f t="shared" si="2"/>
        <v>PT P544</v>
      </c>
      <c r="E7593" s="1" t="str">
        <f>IFERROR(__xludf.DUMMYFUNCTION("SPLIT(A:A,"" "",TRUE,TRUE)"),"EN")</f>
        <v>EN</v>
      </c>
      <c r="F7593" s="1" t="str">
        <f>IFERROR(__xludf.DUMMYFUNCTION("""COMPUTED_VALUE"""),"P544")</f>
        <v>P544</v>
      </c>
      <c r="G7593" s="1">
        <f>IFERROR(__xludf.DUMMYFUNCTION("""COMPUTED_VALUE"""),49.0)</f>
        <v>49</v>
      </c>
    </row>
    <row r="7594">
      <c r="A7594" s="1" t="str">
        <f t="shared" si="1"/>
        <v>EN P544 253</v>
      </c>
      <c r="C7594" s="1" t="str">
        <f t="shared" si="2"/>
        <v>PT P544</v>
      </c>
      <c r="E7594" s="1" t="str">
        <f>IFERROR(__xludf.DUMMYFUNCTION("SPLIT(A:A,"" "",TRUE,TRUE)"),"EN")</f>
        <v>EN</v>
      </c>
      <c r="F7594" s="1" t="str">
        <f>IFERROR(__xludf.DUMMYFUNCTION("""COMPUTED_VALUE"""),"P544")</f>
        <v>P544</v>
      </c>
      <c r="G7594" s="1">
        <f>IFERROR(__xludf.DUMMYFUNCTION("""COMPUTED_VALUE"""),253.0)</f>
        <v>253</v>
      </c>
    </row>
    <row r="7595">
      <c r="A7595" s="1" t="str">
        <f t="shared" si="1"/>
        <v>EN P1332 338</v>
      </c>
      <c r="C7595" s="1" t="str">
        <f t="shared" si="2"/>
        <v>PT P1332</v>
      </c>
      <c r="E7595" s="1" t="str">
        <f>IFERROR(__xludf.DUMMYFUNCTION("SPLIT(A:A,"" "",TRUE,TRUE)"),"EN")</f>
        <v>EN</v>
      </c>
      <c r="F7595" s="1" t="str">
        <f>IFERROR(__xludf.DUMMYFUNCTION("""COMPUTED_VALUE"""),"P1332")</f>
        <v>P1332</v>
      </c>
      <c r="G7595" s="1">
        <f>IFERROR(__xludf.DUMMYFUNCTION("""COMPUTED_VALUE"""),338.0)</f>
        <v>338</v>
      </c>
    </row>
    <row r="7596">
      <c r="A7596" s="1" t="str">
        <f t="shared" si="1"/>
        <v>EN P3234 326</v>
      </c>
      <c r="C7596" s="1" t="str">
        <f t="shared" si="2"/>
        <v>PT P3234</v>
      </c>
      <c r="E7596" s="1" t="str">
        <f>IFERROR(__xludf.DUMMYFUNCTION("SPLIT(A:A,"" "",TRUE,TRUE)"),"EN")</f>
        <v>EN</v>
      </c>
      <c r="F7596" s="1" t="str">
        <f>IFERROR(__xludf.DUMMYFUNCTION("""COMPUTED_VALUE"""),"P3234")</f>
        <v>P3234</v>
      </c>
      <c r="G7596" s="1">
        <f>IFERROR(__xludf.DUMMYFUNCTION("""COMPUTED_VALUE"""),326.0)</f>
        <v>326</v>
      </c>
    </row>
    <row r="7597">
      <c r="A7597" s="1" t="str">
        <f t="shared" si="1"/>
        <v>EN P2258 60</v>
      </c>
      <c r="C7597" s="1" t="str">
        <f t="shared" si="2"/>
        <v>PT P2258</v>
      </c>
      <c r="E7597" s="1" t="str">
        <f>IFERROR(__xludf.DUMMYFUNCTION("SPLIT(A:A,"" "",TRUE,TRUE)"),"EN")</f>
        <v>EN</v>
      </c>
      <c r="F7597" s="1" t="str">
        <f>IFERROR(__xludf.DUMMYFUNCTION("""COMPUTED_VALUE"""),"P2258")</f>
        <v>P2258</v>
      </c>
      <c r="G7597" s="1">
        <f>IFERROR(__xludf.DUMMYFUNCTION("""COMPUTED_VALUE"""),60.0)</f>
        <v>60</v>
      </c>
    </row>
    <row r="7598">
      <c r="A7598" s="1" t="str">
        <f t="shared" si="1"/>
        <v>EN P495 32</v>
      </c>
      <c r="C7598" s="1" t="str">
        <f t="shared" si="2"/>
        <v>PT P495</v>
      </c>
      <c r="E7598" s="1" t="str">
        <f>IFERROR(__xludf.DUMMYFUNCTION("SPLIT(A:A,"" "",TRUE,TRUE)"),"EN")</f>
        <v>EN</v>
      </c>
      <c r="F7598" s="1" t="str">
        <f>IFERROR(__xludf.DUMMYFUNCTION("""COMPUTED_VALUE"""),"P495")</f>
        <v>P495</v>
      </c>
      <c r="G7598" s="1">
        <f>IFERROR(__xludf.DUMMYFUNCTION("""COMPUTED_VALUE"""),32.0)</f>
        <v>32</v>
      </c>
    </row>
    <row r="7599">
      <c r="A7599" s="1" t="str">
        <f t="shared" si="1"/>
        <v>EN P2328 252</v>
      </c>
      <c r="C7599" s="1" t="str">
        <f t="shared" si="2"/>
        <v>PT P2328</v>
      </c>
      <c r="E7599" s="1" t="str">
        <f>IFERROR(__xludf.DUMMYFUNCTION("SPLIT(A:A,"" "",TRUE,TRUE)"),"EN")</f>
        <v>EN</v>
      </c>
      <c r="F7599" s="1" t="str">
        <f>IFERROR(__xludf.DUMMYFUNCTION("""COMPUTED_VALUE"""),"P2328")</f>
        <v>P2328</v>
      </c>
      <c r="G7599" s="1">
        <f>IFERROR(__xludf.DUMMYFUNCTION("""COMPUTED_VALUE"""),252.0)</f>
        <v>252</v>
      </c>
    </row>
    <row r="7600">
      <c r="A7600" s="1" t="str">
        <f t="shared" si="1"/>
        <v>EN P5509 94</v>
      </c>
      <c r="C7600" s="1" t="str">
        <f t="shared" si="2"/>
        <v>PT P5509</v>
      </c>
      <c r="E7600" s="1" t="str">
        <f>IFERROR(__xludf.DUMMYFUNCTION("SPLIT(A:A,"" "",TRUE,TRUE)"),"EN")</f>
        <v>EN</v>
      </c>
      <c r="F7600" s="1" t="str">
        <f>IFERROR(__xludf.DUMMYFUNCTION("""COMPUTED_VALUE"""),"P5509")</f>
        <v>P5509</v>
      </c>
      <c r="G7600" s="1">
        <f>IFERROR(__xludf.DUMMYFUNCTION("""COMPUTED_VALUE"""),94.0)</f>
        <v>94</v>
      </c>
    </row>
    <row r="7601">
      <c r="A7601" s="1" t="str">
        <f t="shared" si="1"/>
        <v>EN P2435 60</v>
      </c>
      <c r="C7601" s="1" t="str">
        <f t="shared" si="2"/>
        <v>PT P2435</v>
      </c>
      <c r="E7601" s="1" t="str">
        <f>IFERROR(__xludf.DUMMYFUNCTION("SPLIT(A:A,"" "",TRUE,TRUE)"),"EN")</f>
        <v>EN</v>
      </c>
      <c r="F7601" s="1" t="str">
        <f>IFERROR(__xludf.DUMMYFUNCTION("""COMPUTED_VALUE"""),"P2435")</f>
        <v>P2435</v>
      </c>
      <c r="G7601" s="1">
        <f>IFERROR(__xludf.DUMMYFUNCTION("""COMPUTED_VALUE"""),60.0)</f>
        <v>60</v>
      </c>
    </row>
    <row r="7602">
      <c r="A7602" s="1" t="str">
        <f t="shared" si="1"/>
        <v>EN P3584 147</v>
      </c>
      <c r="C7602" s="1" t="str">
        <f t="shared" si="2"/>
        <v>PT P3584</v>
      </c>
      <c r="E7602" s="1" t="str">
        <f>IFERROR(__xludf.DUMMYFUNCTION("SPLIT(A:A,"" "",TRUE,TRUE)"),"EN")</f>
        <v>EN</v>
      </c>
      <c r="F7602" s="1" t="str">
        <f>IFERROR(__xludf.DUMMYFUNCTION("""COMPUTED_VALUE"""),"P3584")</f>
        <v>P3584</v>
      </c>
      <c r="G7602" s="1">
        <f>IFERROR(__xludf.DUMMYFUNCTION("""COMPUTED_VALUE"""),147.0)</f>
        <v>147</v>
      </c>
    </row>
    <row r="7603">
      <c r="A7603" s="1" t="str">
        <f t="shared" si="1"/>
        <v>EN P1998 11</v>
      </c>
      <c r="C7603" s="1" t="str">
        <f t="shared" si="2"/>
        <v>PT P1998</v>
      </c>
      <c r="E7603" s="1" t="str">
        <f>IFERROR(__xludf.DUMMYFUNCTION("SPLIT(A:A,"" "",TRUE,TRUE)"),"EN")</f>
        <v>EN</v>
      </c>
      <c r="F7603" s="1" t="str">
        <f>IFERROR(__xludf.DUMMYFUNCTION("""COMPUTED_VALUE"""),"P1998")</f>
        <v>P1998</v>
      </c>
      <c r="G7603" s="1">
        <f>IFERROR(__xludf.DUMMYFUNCTION("""COMPUTED_VALUE"""),11.0)</f>
        <v>11</v>
      </c>
    </row>
    <row r="7604">
      <c r="A7604" s="1" t="str">
        <f t="shared" si="1"/>
        <v>EN P165 162</v>
      </c>
      <c r="C7604" s="1" t="str">
        <f t="shared" si="2"/>
        <v>PT P165</v>
      </c>
      <c r="E7604" s="1" t="str">
        <f>IFERROR(__xludf.DUMMYFUNCTION("SPLIT(A:A,"" "",TRUE,TRUE)"),"EN")</f>
        <v>EN</v>
      </c>
      <c r="F7604" s="1" t="str">
        <f>IFERROR(__xludf.DUMMYFUNCTION("""COMPUTED_VALUE"""),"P165")</f>
        <v>P165</v>
      </c>
      <c r="G7604" s="1">
        <f>IFERROR(__xludf.DUMMYFUNCTION("""COMPUTED_VALUE"""),162.0)</f>
        <v>162</v>
      </c>
    </row>
    <row r="7605">
      <c r="A7605" s="1" t="str">
        <f t="shared" si="1"/>
        <v>EN P4312 359</v>
      </c>
      <c r="C7605" s="1" t="str">
        <f t="shared" si="2"/>
        <v>PT P4312</v>
      </c>
      <c r="E7605" s="1" t="str">
        <f>IFERROR(__xludf.DUMMYFUNCTION("SPLIT(A:A,"" "",TRUE,TRUE)"),"EN")</f>
        <v>EN</v>
      </c>
      <c r="F7605" s="1" t="str">
        <f>IFERROR(__xludf.DUMMYFUNCTION("""COMPUTED_VALUE"""),"P4312")</f>
        <v>P4312</v>
      </c>
      <c r="G7605" s="1">
        <f>IFERROR(__xludf.DUMMYFUNCTION("""COMPUTED_VALUE"""),359.0)</f>
        <v>359</v>
      </c>
    </row>
    <row r="7606">
      <c r="A7606" s="1" t="str">
        <f t="shared" si="1"/>
        <v>EN P5806 282</v>
      </c>
      <c r="C7606" s="1" t="str">
        <f t="shared" si="2"/>
        <v>PT P5806</v>
      </c>
      <c r="E7606" s="1" t="str">
        <f>IFERROR(__xludf.DUMMYFUNCTION("SPLIT(A:A,"" "",TRUE,TRUE)"),"EN")</f>
        <v>EN</v>
      </c>
      <c r="F7606" s="1" t="str">
        <f>IFERROR(__xludf.DUMMYFUNCTION("""COMPUTED_VALUE"""),"P5806")</f>
        <v>P5806</v>
      </c>
      <c r="G7606" s="1">
        <f>IFERROR(__xludf.DUMMYFUNCTION("""COMPUTED_VALUE"""),282.0)</f>
        <v>282</v>
      </c>
    </row>
    <row r="7607">
      <c r="A7607" s="1" t="str">
        <f t="shared" si="1"/>
        <v>EN P2504 87</v>
      </c>
      <c r="C7607" s="1" t="str">
        <f t="shared" si="2"/>
        <v>PT P2504</v>
      </c>
      <c r="E7607" s="1" t="str">
        <f>IFERROR(__xludf.DUMMYFUNCTION("SPLIT(A:A,"" "",TRUE,TRUE)"),"EN")</f>
        <v>EN</v>
      </c>
      <c r="F7607" s="1" t="str">
        <f>IFERROR(__xludf.DUMMYFUNCTION("""COMPUTED_VALUE"""),"P2504")</f>
        <v>P2504</v>
      </c>
      <c r="G7607" s="1">
        <f>IFERROR(__xludf.DUMMYFUNCTION("""COMPUTED_VALUE"""),87.0)</f>
        <v>87</v>
      </c>
    </row>
    <row r="7608">
      <c r="A7608" s="1" t="str">
        <f t="shared" si="1"/>
        <v>EN P2971 64</v>
      </c>
      <c r="C7608" s="1" t="str">
        <f t="shared" si="2"/>
        <v>PT P2971</v>
      </c>
      <c r="E7608" s="1" t="str">
        <f>IFERROR(__xludf.DUMMYFUNCTION("SPLIT(A:A,"" "",TRUE,TRUE)"),"EN")</f>
        <v>EN</v>
      </c>
      <c r="F7608" s="1" t="str">
        <f>IFERROR(__xludf.DUMMYFUNCTION("""COMPUTED_VALUE"""),"P2971")</f>
        <v>P2971</v>
      </c>
      <c r="G7608" s="1">
        <f>IFERROR(__xludf.DUMMYFUNCTION("""COMPUTED_VALUE"""),64.0)</f>
        <v>64</v>
      </c>
    </row>
    <row r="7609">
      <c r="A7609" s="1" t="str">
        <f t="shared" si="1"/>
        <v>EN P623 391</v>
      </c>
      <c r="C7609" s="1" t="str">
        <f t="shared" si="2"/>
        <v>PT P623</v>
      </c>
      <c r="E7609" s="1" t="str">
        <f>IFERROR(__xludf.DUMMYFUNCTION("SPLIT(A:A,"" "",TRUE,TRUE)"),"EN")</f>
        <v>EN</v>
      </c>
      <c r="F7609" s="1" t="str">
        <f>IFERROR(__xludf.DUMMYFUNCTION("""COMPUTED_VALUE"""),"P623")</f>
        <v>P623</v>
      </c>
      <c r="G7609" s="1">
        <f>IFERROR(__xludf.DUMMYFUNCTION("""COMPUTED_VALUE"""),391.0)</f>
        <v>391</v>
      </c>
    </row>
    <row r="7610">
      <c r="A7610" s="1" t="str">
        <f t="shared" si="1"/>
        <v>EN P4236 99</v>
      </c>
      <c r="C7610" s="1" t="str">
        <f t="shared" si="2"/>
        <v>PT P4236</v>
      </c>
      <c r="E7610" s="1" t="str">
        <f>IFERROR(__xludf.DUMMYFUNCTION("SPLIT(A:A,"" "",TRUE,TRUE)"),"EN")</f>
        <v>EN</v>
      </c>
      <c r="F7610" s="1" t="str">
        <f>IFERROR(__xludf.DUMMYFUNCTION("""COMPUTED_VALUE"""),"P4236")</f>
        <v>P4236</v>
      </c>
      <c r="G7610" s="1">
        <f>IFERROR(__xludf.DUMMYFUNCTION("""COMPUTED_VALUE"""),99.0)</f>
        <v>99</v>
      </c>
    </row>
    <row r="7611">
      <c r="A7611" s="1" t="str">
        <f t="shared" si="1"/>
        <v>EN P4653 347</v>
      </c>
      <c r="C7611" s="1" t="str">
        <f t="shared" si="2"/>
        <v>PT P4653</v>
      </c>
      <c r="E7611" s="1" t="str">
        <f>IFERROR(__xludf.DUMMYFUNCTION("SPLIT(A:A,"" "",TRUE,TRUE)"),"EN")</f>
        <v>EN</v>
      </c>
      <c r="F7611" s="1" t="str">
        <f>IFERROR(__xludf.DUMMYFUNCTION("""COMPUTED_VALUE"""),"P4653")</f>
        <v>P4653</v>
      </c>
      <c r="G7611" s="1">
        <f>IFERROR(__xludf.DUMMYFUNCTION("""COMPUTED_VALUE"""),347.0)</f>
        <v>347</v>
      </c>
    </row>
    <row r="7612">
      <c r="A7612" s="1" t="str">
        <f t="shared" si="1"/>
        <v>EN P2853 6</v>
      </c>
      <c r="C7612" s="1" t="str">
        <f t="shared" si="2"/>
        <v>PT P2853</v>
      </c>
      <c r="E7612" s="1" t="str">
        <f>IFERROR(__xludf.DUMMYFUNCTION("SPLIT(A:A,"" "",TRUE,TRUE)"),"EN")</f>
        <v>EN</v>
      </c>
      <c r="F7612" s="1" t="str">
        <f>IFERROR(__xludf.DUMMYFUNCTION("""COMPUTED_VALUE"""),"P2853")</f>
        <v>P2853</v>
      </c>
      <c r="G7612" s="1">
        <f>IFERROR(__xludf.DUMMYFUNCTION("""COMPUTED_VALUE"""),6.0)</f>
        <v>6</v>
      </c>
    </row>
    <row r="7613">
      <c r="A7613" s="1" t="str">
        <f t="shared" si="1"/>
        <v>EN P4243 290</v>
      </c>
      <c r="C7613" s="1" t="str">
        <f t="shared" si="2"/>
        <v>PT P4243</v>
      </c>
      <c r="E7613" s="1" t="str">
        <f>IFERROR(__xludf.DUMMYFUNCTION("SPLIT(A:A,"" "",TRUE,TRUE)"),"EN")</f>
        <v>EN</v>
      </c>
      <c r="F7613" s="1" t="str">
        <f>IFERROR(__xludf.DUMMYFUNCTION("""COMPUTED_VALUE"""),"P4243")</f>
        <v>P4243</v>
      </c>
      <c r="G7613" s="1">
        <f>IFERROR(__xludf.DUMMYFUNCTION("""COMPUTED_VALUE"""),290.0)</f>
        <v>290</v>
      </c>
    </row>
    <row r="7614">
      <c r="A7614" s="1" t="str">
        <f t="shared" si="1"/>
        <v>EN P2688 17</v>
      </c>
      <c r="C7614" s="1" t="str">
        <f t="shared" si="2"/>
        <v>PT P2688</v>
      </c>
      <c r="E7614" s="1" t="str">
        <f>IFERROR(__xludf.DUMMYFUNCTION("SPLIT(A:A,"" "",TRUE,TRUE)"),"EN")</f>
        <v>EN</v>
      </c>
      <c r="F7614" s="1" t="str">
        <f>IFERROR(__xludf.DUMMYFUNCTION("""COMPUTED_VALUE"""),"P2688")</f>
        <v>P2688</v>
      </c>
      <c r="G7614" s="1">
        <f>IFERROR(__xludf.DUMMYFUNCTION("""COMPUTED_VALUE"""),17.0)</f>
        <v>17</v>
      </c>
    </row>
    <row r="7615">
      <c r="A7615" s="1" t="str">
        <f t="shared" si="1"/>
        <v>EN P5570 361</v>
      </c>
      <c r="C7615" s="1" t="str">
        <f t="shared" si="2"/>
        <v>PT P5570</v>
      </c>
      <c r="E7615" s="1" t="str">
        <f>IFERROR(__xludf.DUMMYFUNCTION("SPLIT(A:A,"" "",TRUE,TRUE)"),"EN")</f>
        <v>EN</v>
      </c>
      <c r="F7615" s="1" t="str">
        <f>IFERROR(__xludf.DUMMYFUNCTION("""COMPUTED_VALUE"""),"P5570")</f>
        <v>P5570</v>
      </c>
      <c r="G7615" s="1">
        <f>IFERROR(__xludf.DUMMYFUNCTION("""COMPUTED_VALUE"""),361.0)</f>
        <v>361</v>
      </c>
    </row>
    <row r="7616">
      <c r="A7616" s="1" t="str">
        <f t="shared" si="1"/>
        <v>EN P3310 394</v>
      </c>
      <c r="C7616" s="1" t="str">
        <f t="shared" si="2"/>
        <v>PT P3310</v>
      </c>
      <c r="E7616" s="1" t="str">
        <f>IFERROR(__xludf.DUMMYFUNCTION("SPLIT(A:A,"" "",TRUE,TRUE)"),"EN")</f>
        <v>EN</v>
      </c>
      <c r="F7616" s="1" t="str">
        <f>IFERROR(__xludf.DUMMYFUNCTION("""COMPUTED_VALUE"""),"P3310")</f>
        <v>P3310</v>
      </c>
      <c r="G7616" s="1">
        <f>IFERROR(__xludf.DUMMYFUNCTION("""COMPUTED_VALUE"""),394.0)</f>
        <v>394</v>
      </c>
    </row>
    <row r="7617">
      <c r="A7617" s="1" t="str">
        <f t="shared" si="1"/>
        <v>EN P1140 312</v>
      </c>
      <c r="C7617" s="1" t="str">
        <f t="shared" si="2"/>
        <v>PT P1140</v>
      </c>
      <c r="E7617" s="1" t="str">
        <f>IFERROR(__xludf.DUMMYFUNCTION("SPLIT(A:A,"" "",TRUE,TRUE)"),"EN")</f>
        <v>EN</v>
      </c>
      <c r="F7617" s="1" t="str">
        <f>IFERROR(__xludf.DUMMYFUNCTION("""COMPUTED_VALUE"""),"P1140")</f>
        <v>P1140</v>
      </c>
      <c r="G7617" s="1">
        <f>IFERROR(__xludf.DUMMYFUNCTION("""COMPUTED_VALUE"""),312.0)</f>
        <v>312</v>
      </c>
    </row>
    <row r="7618">
      <c r="A7618" s="1" t="str">
        <f t="shared" si="1"/>
        <v>EN P1464 180</v>
      </c>
      <c r="C7618" s="1" t="str">
        <f t="shared" si="2"/>
        <v>PT P1464</v>
      </c>
      <c r="E7618" s="1" t="str">
        <f>IFERROR(__xludf.DUMMYFUNCTION("SPLIT(A:A,"" "",TRUE,TRUE)"),"EN")</f>
        <v>EN</v>
      </c>
      <c r="F7618" s="1" t="str">
        <f>IFERROR(__xludf.DUMMYFUNCTION("""COMPUTED_VALUE"""),"P1464")</f>
        <v>P1464</v>
      </c>
      <c r="G7618" s="1">
        <f>IFERROR(__xludf.DUMMYFUNCTION("""COMPUTED_VALUE"""),180.0)</f>
        <v>180</v>
      </c>
    </row>
    <row r="7619">
      <c r="A7619" s="1" t="str">
        <f t="shared" si="1"/>
        <v>EN P3347 223</v>
      </c>
      <c r="C7619" s="1" t="str">
        <f t="shared" si="2"/>
        <v>PT P3347</v>
      </c>
      <c r="E7619" s="1" t="str">
        <f>IFERROR(__xludf.DUMMYFUNCTION("SPLIT(A:A,"" "",TRUE,TRUE)"),"EN")</f>
        <v>EN</v>
      </c>
      <c r="F7619" s="1" t="str">
        <f>IFERROR(__xludf.DUMMYFUNCTION("""COMPUTED_VALUE"""),"P3347")</f>
        <v>P3347</v>
      </c>
      <c r="G7619" s="1">
        <f>IFERROR(__xludf.DUMMYFUNCTION("""COMPUTED_VALUE"""),223.0)</f>
        <v>223</v>
      </c>
    </row>
    <row r="7620">
      <c r="A7620" s="1" t="str">
        <f t="shared" si="1"/>
        <v>EN P2264 238</v>
      </c>
      <c r="C7620" s="1" t="str">
        <f t="shared" si="2"/>
        <v>PT P2264</v>
      </c>
      <c r="E7620" s="1" t="str">
        <f>IFERROR(__xludf.DUMMYFUNCTION("SPLIT(A:A,"" "",TRUE,TRUE)"),"EN")</f>
        <v>EN</v>
      </c>
      <c r="F7620" s="1" t="str">
        <f>IFERROR(__xludf.DUMMYFUNCTION("""COMPUTED_VALUE"""),"P2264")</f>
        <v>P2264</v>
      </c>
      <c r="G7620" s="1">
        <f>IFERROR(__xludf.DUMMYFUNCTION("""COMPUTED_VALUE"""),238.0)</f>
        <v>238</v>
      </c>
    </row>
    <row r="7621">
      <c r="A7621" s="1" t="str">
        <f t="shared" si="1"/>
        <v>EN P1335 48</v>
      </c>
      <c r="C7621" s="1" t="str">
        <f t="shared" si="2"/>
        <v>PT P1335</v>
      </c>
      <c r="E7621" s="1" t="str">
        <f>IFERROR(__xludf.DUMMYFUNCTION("SPLIT(A:A,"" "",TRUE,TRUE)"),"EN")</f>
        <v>EN</v>
      </c>
      <c r="F7621" s="1" t="str">
        <f>IFERROR(__xludf.DUMMYFUNCTION("""COMPUTED_VALUE"""),"P1335")</f>
        <v>P1335</v>
      </c>
      <c r="G7621" s="1">
        <f>IFERROR(__xludf.DUMMYFUNCTION("""COMPUTED_VALUE"""),48.0)</f>
        <v>48</v>
      </c>
    </row>
    <row r="7622">
      <c r="A7622" s="1" t="str">
        <f t="shared" si="1"/>
        <v>EN P282 4</v>
      </c>
      <c r="C7622" s="1" t="str">
        <f t="shared" si="2"/>
        <v>PT P282</v>
      </c>
      <c r="E7622" s="1" t="str">
        <f>IFERROR(__xludf.DUMMYFUNCTION("SPLIT(A:A,"" "",TRUE,TRUE)"),"EN")</f>
        <v>EN</v>
      </c>
      <c r="F7622" s="1" t="str">
        <f>IFERROR(__xludf.DUMMYFUNCTION("""COMPUTED_VALUE"""),"P282")</f>
        <v>P282</v>
      </c>
      <c r="G7622" s="1">
        <f>IFERROR(__xludf.DUMMYFUNCTION("""COMPUTED_VALUE"""),4.0)</f>
        <v>4</v>
      </c>
    </row>
    <row r="7623">
      <c r="A7623" s="1" t="str">
        <f t="shared" si="1"/>
        <v>EN P5128 273</v>
      </c>
      <c r="C7623" s="1" t="str">
        <f t="shared" si="2"/>
        <v>PT P5128</v>
      </c>
      <c r="E7623" s="1" t="str">
        <f>IFERROR(__xludf.DUMMYFUNCTION("SPLIT(A:A,"" "",TRUE,TRUE)"),"EN")</f>
        <v>EN</v>
      </c>
      <c r="F7623" s="1" t="str">
        <f>IFERROR(__xludf.DUMMYFUNCTION("""COMPUTED_VALUE"""),"P5128")</f>
        <v>P5128</v>
      </c>
      <c r="G7623" s="1">
        <f>IFERROR(__xludf.DUMMYFUNCTION("""COMPUTED_VALUE"""),273.0)</f>
        <v>273</v>
      </c>
    </row>
    <row r="7624">
      <c r="A7624" s="1" t="str">
        <f t="shared" si="1"/>
        <v>EN P212 64</v>
      </c>
      <c r="C7624" s="1" t="str">
        <f t="shared" si="2"/>
        <v>PT P212</v>
      </c>
      <c r="E7624" s="1" t="str">
        <f>IFERROR(__xludf.DUMMYFUNCTION("SPLIT(A:A,"" "",TRUE,TRUE)"),"EN")</f>
        <v>EN</v>
      </c>
      <c r="F7624" s="1" t="str">
        <f>IFERROR(__xludf.DUMMYFUNCTION("""COMPUTED_VALUE"""),"P212")</f>
        <v>P212</v>
      </c>
      <c r="G7624" s="1">
        <f>IFERROR(__xludf.DUMMYFUNCTION("""COMPUTED_VALUE"""),64.0)</f>
        <v>64</v>
      </c>
    </row>
    <row r="7625">
      <c r="A7625" s="1" t="str">
        <f t="shared" si="1"/>
        <v>EN P5096 287</v>
      </c>
      <c r="C7625" s="1" t="str">
        <f t="shared" si="2"/>
        <v>PT P5096</v>
      </c>
      <c r="E7625" s="1" t="str">
        <f>IFERROR(__xludf.DUMMYFUNCTION("SPLIT(A:A,"" "",TRUE,TRUE)"),"EN")</f>
        <v>EN</v>
      </c>
      <c r="F7625" s="1" t="str">
        <f>IFERROR(__xludf.DUMMYFUNCTION("""COMPUTED_VALUE"""),"P5096")</f>
        <v>P5096</v>
      </c>
      <c r="G7625" s="1">
        <f>IFERROR(__xludf.DUMMYFUNCTION("""COMPUTED_VALUE"""),287.0)</f>
        <v>287</v>
      </c>
    </row>
    <row r="7626">
      <c r="A7626" s="1" t="str">
        <f t="shared" si="1"/>
        <v>EN P2969 377</v>
      </c>
      <c r="C7626" s="1" t="str">
        <f t="shared" si="2"/>
        <v>PT P2969</v>
      </c>
      <c r="E7626" s="1" t="str">
        <f>IFERROR(__xludf.DUMMYFUNCTION("SPLIT(A:A,"" "",TRUE,TRUE)"),"EN")</f>
        <v>EN</v>
      </c>
      <c r="F7626" s="1" t="str">
        <f>IFERROR(__xludf.DUMMYFUNCTION("""COMPUTED_VALUE"""),"P2969")</f>
        <v>P2969</v>
      </c>
      <c r="G7626" s="1">
        <f>IFERROR(__xludf.DUMMYFUNCTION("""COMPUTED_VALUE"""),377.0)</f>
        <v>377</v>
      </c>
    </row>
    <row r="7627">
      <c r="A7627" s="1" t="str">
        <f t="shared" si="1"/>
        <v>EN P587 236</v>
      </c>
      <c r="C7627" s="1" t="str">
        <f t="shared" si="2"/>
        <v>PT P587</v>
      </c>
      <c r="E7627" s="1" t="str">
        <f>IFERROR(__xludf.DUMMYFUNCTION("SPLIT(A:A,"" "",TRUE,TRUE)"),"EN")</f>
        <v>EN</v>
      </c>
      <c r="F7627" s="1" t="str">
        <f>IFERROR(__xludf.DUMMYFUNCTION("""COMPUTED_VALUE"""),"P587")</f>
        <v>P587</v>
      </c>
      <c r="G7627" s="1">
        <f>IFERROR(__xludf.DUMMYFUNCTION("""COMPUTED_VALUE"""),236.0)</f>
        <v>236</v>
      </c>
    </row>
    <row r="7628">
      <c r="A7628" s="1" t="str">
        <f t="shared" si="1"/>
        <v>EN P1983 243</v>
      </c>
      <c r="C7628" s="1" t="str">
        <f t="shared" si="2"/>
        <v>PT P1983</v>
      </c>
      <c r="E7628" s="1" t="str">
        <f>IFERROR(__xludf.DUMMYFUNCTION("SPLIT(A:A,"" "",TRUE,TRUE)"),"EN")</f>
        <v>EN</v>
      </c>
      <c r="F7628" s="1" t="str">
        <f>IFERROR(__xludf.DUMMYFUNCTION("""COMPUTED_VALUE"""),"P1983")</f>
        <v>P1983</v>
      </c>
      <c r="G7628" s="1">
        <f>IFERROR(__xludf.DUMMYFUNCTION("""COMPUTED_VALUE"""),243.0)</f>
        <v>243</v>
      </c>
    </row>
    <row r="7629">
      <c r="A7629" s="1" t="str">
        <f t="shared" si="1"/>
        <v>EN P3070 80</v>
      </c>
      <c r="C7629" s="1" t="str">
        <f t="shared" si="2"/>
        <v>PT P3070</v>
      </c>
      <c r="E7629" s="1" t="str">
        <f>IFERROR(__xludf.DUMMYFUNCTION("SPLIT(A:A,"" "",TRUE,TRUE)"),"EN")</f>
        <v>EN</v>
      </c>
      <c r="F7629" s="1" t="str">
        <f>IFERROR(__xludf.DUMMYFUNCTION("""COMPUTED_VALUE"""),"P3070")</f>
        <v>P3070</v>
      </c>
      <c r="G7629" s="1">
        <f>IFERROR(__xludf.DUMMYFUNCTION("""COMPUTED_VALUE"""),80.0)</f>
        <v>80</v>
      </c>
    </row>
    <row r="7630">
      <c r="A7630" s="1" t="str">
        <f t="shared" si="1"/>
        <v>EN P1998 282</v>
      </c>
      <c r="C7630" s="1" t="str">
        <f t="shared" si="2"/>
        <v>PT P1998</v>
      </c>
      <c r="E7630" s="1" t="str">
        <f>IFERROR(__xludf.DUMMYFUNCTION("SPLIT(A:A,"" "",TRUE,TRUE)"),"EN")</f>
        <v>EN</v>
      </c>
      <c r="F7630" s="1" t="str">
        <f>IFERROR(__xludf.DUMMYFUNCTION("""COMPUTED_VALUE"""),"P1998")</f>
        <v>P1998</v>
      </c>
      <c r="G7630" s="1">
        <f>IFERROR(__xludf.DUMMYFUNCTION("""COMPUTED_VALUE"""),282.0)</f>
        <v>282</v>
      </c>
    </row>
    <row r="7631">
      <c r="A7631" s="1" t="str">
        <f t="shared" si="1"/>
        <v>EN P2259 374</v>
      </c>
      <c r="C7631" s="1" t="str">
        <f t="shared" si="2"/>
        <v>PT P2259</v>
      </c>
      <c r="E7631" s="1" t="str">
        <f>IFERROR(__xludf.DUMMYFUNCTION("SPLIT(A:A,"" "",TRUE,TRUE)"),"EN")</f>
        <v>EN</v>
      </c>
      <c r="F7631" s="1" t="str">
        <f>IFERROR(__xludf.DUMMYFUNCTION("""COMPUTED_VALUE"""),"P2259")</f>
        <v>P2259</v>
      </c>
      <c r="G7631" s="1">
        <f>IFERROR(__xludf.DUMMYFUNCTION("""COMPUTED_VALUE"""),374.0)</f>
        <v>374</v>
      </c>
    </row>
    <row r="7632">
      <c r="A7632" s="1" t="str">
        <f t="shared" si="1"/>
        <v>EN P2955 178</v>
      </c>
      <c r="C7632" s="1" t="str">
        <f t="shared" si="2"/>
        <v>PT P2955</v>
      </c>
      <c r="E7632" s="1" t="str">
        <f>IFERROR(__xludf.DUMMYFUNCTION("SPLIT(A:A,"" "",TRUE,TRUE)"),"EN")</f>
        <v>EN</v>
      </c>
      <c r="F7632" s="1" t="str">
        <f>IFERROR(__xludf.DUMMYFUNCTION("""COMPUTED_VALUE"""),"P2955")</f>
        <v>P2955</v>
      </c>
      <c r="G7632" s="1">
        <f>IFERROR(__xludf.DUMMYFUNCTION("""COMPUTED_VALUE"""),178.0)</f>
        <v>178</v>
      </c>
    </row>
    <row r="7633">
      <c r="A7633" s="1" t="str">
        <f t="shared" si="1"/>
        <v>EN P4557 53</v>
      </c>
      <c r="C7633" s="1" t="str">
        <f t="shared" si="2"/>
        <v>PT P4557</v>
      </c>
      <c r="E7633" s="1" t="str">
        <f>IFERROR(__xludf.DUMMYFUNCTION("SPLIT(A:A,"" "",TRUE,TRUE)"),"EN")</f>
        <v>EN</v>
      </c>
      <c r="F7633" s="1" t="str">
        <f>IFERROR(__xludf.DUMMYFUNCTION("""COMPUTED_VALUE"""),"P4557")</f>
        <v>P4557</v>
      </c>
      <c r="G7633" s="1">
        <f>IFERROR(__xludf.DUMMYFUNCTION("""COMPUTED_VALUE"""),53.0)</f>
        <v>53</v>
      </c>
    </row>
    <row r="7634">
      <c r="A7634" s="1" t="str">
        <f t="shared" si="1"/>
        <v>EN P471 129</v>
      </c>
      <c r="C7634" s="1" t="str">
        <f t="shared" si="2"/>
        <v>PT P471</v>
      </c>
      <c r="E7634" s="1" t="str">
        <f>IFERROR(__xludf.DUMMYFUNCTION("SPLIT(A:A,"" "",TRUE,TRUE)"),"EN")</f>
        <v>EN</v>
      </c>
      <c r="F7634" s="1" t="str">
        <f>IFERROR(__xludf.DUMMYFUNCTION("""COMPUTED_VALUE"""),"P471")</f>
        <v>P471</v>
      </c>
      <c r="G7634" s="1">
        <f>IFERROR(__xludf.DUMMYFUNCTION("""COMPUTED_VALUE"""),129.0)</f>
        <v>129</v>
      </c>
    </row>
    <row r="7635">
      <c r="A7635" s="1" t="str">
        <f t="shared" si="1"/>
        <v>EN P3694 146</v>
      </c>
      <c r="C7635" s="1" t="str">
        <f t="shared" si="2"/>
        <v>PT P3694</v>
      </c>
      <c r="E7635" s="1" t="str">
        <f>IFERROR(__xludf.DUMMYFUNCTION("SPLIT(A:A,"" "",TRUE,TRUE)"),"EN")</f>
        <v>EN</v>
      </c>
      <c r="F7635" s="1" t="str">
        <f>IFERROR(__xludf.DUMMYFUNCTION("""COMPUTED_VALUE"""),"P3694")</f>
        <v>P3694</v>
      </c>
      <c r="G7635" s="1">
        <f>IFERROR(__xludf.DUMMYFUNCTION("""COMPUTED_VALUE"""),146.0)</f>
        <v>146</v>
      </c>
    </row>
    <row r="7636">
      <c r="A7636" s="1" t="str">
        <f t="shared" si="1"/>
        <v>EN P67 274</v>
      </c>
      <c r="C7636" s="1" t="str">
        <f t="shared" si="2"/>
        <v>PT P67</v>
      </c>
      <c r="E7636" s="1" t="str">
        <f>IFERROR(__xludf.DUMMYFUNCTION("SPLIT(A:A,"" "",TRUE,TRUE)"),"EN")</f>
        <v>EN</v>
      </c>
      <c r="F7636" s="1" t="str">
        <f>IFERROR(__xludf.DUMMYFUNCTION("""COMPUTED_VALUE"""),"P67")</f>
        <v>P67</v>
      </c>
      <c r="G7636" s="1">
        <f>IFERROR(__xludf.DUMMYFUNCTION("""COMPUTED_VALUE"""),274.0)</f>
        <v>274</v>
      </c>
    </row>
    <row r="7637">
      <c r="A7637" s="1" t="str">
        <f t="shared" si="1"/>
        <v>EN P5651 318</v>
      </c>
      <c r="C7637" s="1" t="str">
        <f t="shared" si="2"/>
        <v>PT P5651</v>
      </c>
      <c r="E7637" s="1" t="str">
        <f>IFERROR(__xludf.DUMMYFUNCTION("SPLIT(A:A,"" "",TRUE,TRUE)"),"EN")</f>
        <v>EN</v>
      </c>
      <c r="F7637" s="1" t="str">
        <f>IFERROR(__xludf.DUMMYFUNCTION("""COMPUTED_VALUE"""),"P5651")</f>
        <v>P5651</v>
      </c>
      <c r="G7637" s="1">
        <f>IFERROR(__xludf.DUMMYFUNCTION("""COMPUTED_VALUE"""),318.0)</f>
        <v>318</v>
      </c>
    </row>
    <row r="7638">
      <c r="A7638" s="1" t="str">
        <f t="shared" si="1"/>
        <v>EN P4613 163</v>
      </c>
      <c r="C7638" s="1" t="str">
        <f t="shared" si="2"/>
        <v>PT P4613</v>
      </c>
      <c r="E7638" s="1" t="str">
        <f>IFERROR(__xludf.DUMMYFUNCTION("SPLIT(A:A,"" "",TRUE,TRUE)"),"EN")</f>
        <v>EN</v>
      </c>
      <c r="F7638" s="1" t="str">
        <f>IFERROR(__xludf.DUMMYFUNCTION("""COMPUTED_VALUE"""),"P4613")</f>
        <v>P4613</v>
      </c>
      <c r="G7638" s="1">
        <f>IFERROR(__xludf.DUMMYFUNCTION("""COMPUTED_VALUE"""),163.0)</f>
        <v>163</v>
      </c>
    </row>
    <row r="7639">
      <c r="A7639" s="1" t="str">
        <f t="shared" si="1"/>
        <v>EN P1884 390</v>
      </c>
      <c r="C7639" s="1" t="str">
        <f t="shared" si="2"/>
        <v>PT P1884</v>
      </c>
      <c r="E7639" s="1" t="str">
        <f>IFERROR(__xludf.DUMMYFUNCTION("SPLIT(A:A,"" "",TRUE,TRUE)"),"EN")</f>
        <v>EN</v>
      </c>
      <c r="F7639" s="1" t="str">
        <f>IFERROR(__xludf.DUMMYFUNCTION("""COMPUTED_VALUE"""),"P1884")</f>
        <v>P1884</v>
      </c>
      <c r="G7639" s="1">
        <f>IFERROR(__xludf.DUMMYFUNCTION("""COMPUTED_VALUE"""),390.0)</f>
        <v>390</v>
      </c>
    </row>
    <row r="7640">
      <c r="A7640" s="1" t="str">
        <f t="shared" si="1"/>
        <v>EN P3453 306</v>
      </c>
      <c r="C7640" s="1" t="str">
        <f t="shared" si="2"/>
        <v>PT P3453</v>
      </c>
      <c r="E7640" s="1" t="str">
        <f>IFERROR(__xludf.DUMMYFUNCTION("SPLIT(A:A,"" "",TRUE,TRUE)"),"EN")</f>
        <v>EN</v>
      </c>
      <c r="F7640" s="1" t="str">
        <f>IFERROR(__xludf.DUMMYFUNCTION("""COMPUTED_VALUE"""),"P3453")</f>
        <v>P3453</v>
      </c>
      <c r="G7640" s="1">
        <f>IFERROR(__xludf.DUMMYFUNCTION("""COMPUTED_VALUE"""),306.0)</f>
        <v>306</v>
      </c>
    </row>
    <row r="7641">
      <c r="A7641" s="1" t="str">
        <f t="shared" si="1"/>
        <v>EN P2448 244</v>
      </c>
      <c r="C7641" s="1" t="str">
        <f t="shared" si="2"/>
        <v>PT P2448</v>
      </c>
      <c r="E7641" s="1" t="str">
        <f>IFERROR(__xludf.DUMMYFUNCTION("SPLIT(A:A,"" "",TRUE,TRUE)"),"EN")</f>
        <v>EN</v>
      </c>
      <c r="F7641" s="1" t="str">
        <f>IFERROR(__xludf.DUMMYFUNCTION("""COMPUTED_VALUE"""),"P2448")</f>
        <v>P2448</v>
      </c>
      <c r="G7641" s="1">
        <f>IFERROR(__xludf.DUMMYFUNCTION("""COMPUTED_VALUE"""),244.0)</f>
        <v>244</v>
      </c>
    </row>
    <row r="7642">
      <c r="A7642" s="1" t="str">
        <f t="shared" si="1"/>
        <v>EN P5386 33</v>
      </c>
      <c r="C7642" s="1" t="str">
        <f t="shared" si="2"/>
        <v>PT P5386</v>
      </c>
      <c r="E7642" s="1" t="str">
        <f>IFERROR(__xludf.DUMMYFUNCTION("SPLIT(A:A,"" "",TRUE,TRUE)"),"EN")</f>
        <v>EN</v>
      </c>
      <c r="F7642" s="1" t="str">
        <f>IFERROR(__xludf.DUMMYFUNCTION("""COMPUTED_VALUE"""),"P5386")</f>
        <v>P5386</v>
      </c>
      <c r="G7642" s="1">
        <f>IFERROR(__xludf.DUMMYFUNCTION("""COMPUTED_VALUE"""),33.0)</f>
        <v>33</v>
      </c>
    </row>
    <row r="7643">
      <c r="A7643" s="1" t="str">
        <f t="shared" si="1"/>
        <v>EN P3929 317</v>
      </c>
      <c r="C7643" s="1" t="str">
        <f t="shared" si="2"/>
        <v>PT P3929</v>
      </c>
      <c r="E7643" s="1" t="str">
        <f>IFERROR(__xludf.DUMMYFUNCTION("SPLIT(A:A,"" "",TRUE,TRUE)"),"EN")</f>
        <v>EN</v>
      </c>
      <c r="F7643" s="1" t="str">
        <f>IFERROR(__xludf.DUMMYFUNCTION("""COMPUTED_VALUE"""),"P3929")</f>
        <v>P3929</v>
      </c>
      <c r="G7643" s="1">
        <f>IFERROR(__xludf.DUMMYFUNCTION("""COMPUTED_VALUE"""),317.0)</f>
        <v>317</v>
      </c>
    </row>
    <row r="7644">
      <c r="A7644" s="1" t="str">
        <f t="shared" si="1"/>
        <v>EN P2042 328</v>
      </c>
      <c r="C7644" s="1" t="str">
        <f t="shared" si="2"/>
        <v>PT P2042</v>
      </c>
      <c r="E7644" s="1" t="str">
        <f>IFERROR(__xludf.DUMMYFUNCTION("SPLIT(A:A,"" "",TRUE,TRUE)"),"EN")</f>
        <v>EN</v>
      </c>
      <c r="F7644" s="1" t="str">
        <f>IFERROR(__xludf.DUMMYFUNCTION("""COMPUTED_VALUE"""),"P2042")</f>
        <v>P2042</v>
      </c>
      <c r="G7644" s="1">
        <f>IFERROR(__xludf.DUMMYFUNCTION("""COMPUTED_VALUE"""),328.0)</f>
        <v>328</v>
      </c>
    </row>
    <row r="7645">
      <c r="A7645" s="1" t="str">
        <f t="shared" si="1"/>
        <v>EN P37 233</v>
      </c>
      <c r="C7645" s="1" t="str">
        <f t="shared" si="2"/>
        <v>PT P37</v>
      </c>
      <c r="E7645" s="1" t="str">
        <f>IFERROR(__xludf.DUMMYFUNCTION("SPLIT(A:A,"" "",TRUE,TRUE)"),"EN")</f>
        <v>EN</v>
      </c>
      <c r="F7645" s="1" t="str">
        <f>IFERROR(__xludf.DUMMYFUNCTION("""COMPUTED_VALUE"""),"P37")</f>
        <v>P37</v>
      </c>
      <c r="G7645" s="1">
        <f>IFERROR(__xludf.DUMMYFUNCTION("""COMPUTED_VALUE"""),233.0)</f>
        <v>233</v>
      </c>
    </row>
    <row r="7646">
      <c r="A7646" s="1" t="str">
        <f t="shared" si="1"/>
        <v>EN P5281 91</v>
      </c>
      <c r="C7646" s="1" t="str">
        <f t="shared" si="2"/>
        <v>PT P5281</v>
      </c>
      <c r="E7646" s="1" t="str">
        <f>IFERROR(__xludf.DUMMYFUNCTION("SPLIT(A:A,"" "",TRUE,TRUE)"),"EN")</f>
        <v>EN</v>
      </c>
      <c r="F7646" s="1" t="str">
        <f>IFERROR(__xludf.DUMMYFUNCTION("""COMPUTED_VALUE"""),"P5281")</f>
        <v>P5281</v>
      </c>
      <c r="G7646" s="1">
        <f>IFERROR(__xludf.DUMMYFUNCTION("""COMPUTED_VALUE"""),91.0)</f>
        <v>91</v>
      </c>
    </row>
    <row r="7647">
      <c r="A7647" s="1" t="str">
        <f t="shared" si="1"/>
        <v>EN P5406 326</v>
      </c>
      <c r="C7647" s="1" t="str">
        <f t="shared" si="2"/>
        <v>PT P5406</v>
      </c>
      <c r="E7647" s="1" t="str">
        <f>IFERROR(__xludf.DUMMYFUNCTION("SPLIT(A:A,"" "",TRUE,TRUE)"),"EN")</f>
        <v>EN</v>
      </c>
      <c r="F7647" s="1" t="str">
        <f>IFERROR(__xludf.DUMMYFUNCTION("""COMPUTED_VALUE"""),"P5406")</f>
        <v>P5406</v>
      </c>
      <c r="G7647" s="1">
        <f>IFERROR(__xludf.DUMMYFUNCTION("""COMPUTED_VALUE"""),326.0)</f>
        <v>326</v>
      </c>
    </row>
    <row r="7648">
      <c r="A7648" s="1" t="str">
        <f t="shared" si="1"/>
        <v>EN P5958 340</v>
      </c>
      <c r="C7648" s="1" t="str">
        <f t="shared" si="2"/>
        <v>PT P5958</v>
      </c>
      <c r="E7648" s="1" t="str">
        <f>IFERROR(__xludf.DUMMYFUNCTION("SPLIT(A:A,"" "",TRUE,TRUE)"),"EN")</f>
        <v>EN</v>
      </c>
      <c r="F7648" s="1" t="str">
        <f>IFERROR(__xludf.DUMMYFUNCTION("""COMPUTED_VALUE"""),"P5958")</f>
        <v>P5958</v>
      </c>
      <c r="G7648" s="1">
        <f>IFERROR(__xludf.DUMMYFUNCTION("""COMPUTED_VALUE"""),340.0)</f>
        <v>340</v>
      </c>
    </row>
    <row r="7649">
      <c r="A7649" s="1" t="str">
        <f t="shared" si="1"/>
        <v>EN P5480 148</v>
      </c>
      <c r="C7649" s="1" t="str">
        <f t="shared" si="2"/>
        <v>PT P5480</v>
      </c>
      <c r="E7649" s="1" t="str">
        <f>IFERROR(__xludf.DUMMYFUNCTION("SPLIT(A:A,"" "",TRUE,TRUE)"),"EN")</f>
        <v>EN</v>
      </c>
      <c r="F7649" s="1" t="str">
        <f>IFERROR(__xludf.DUMMYFUNCTION("""COMPUTED_VALUE"""),"P5480")</f>
        <v>P5480</v>
      </c>
      <c r="G7649" s="1">
        <f>IFERROR(__xludf.DUMMYFUNCTION("""COMPUTED_VALUE"""),148.0)</f>
        <v>148</v>
      </c>
    </row>
    <row r="7650">
      <c r="A7650" s="1" t="str">
        <f t="shared" si="1"/>
        <v>EN P3906 307</v>
      </c>
      <c r="C7650" s="1" t="str">
        <f t="shared" si="2"/>
        <v>PT P3906</v>
      </c>
      <c r="E7650" s="1" t="str">
        <f>IFERROR(__xludf.DUMMYFUNCTION("SPLIT(A:A,"" "",TRUE,TRUE)"),"EN")</f>
        <v>EN</v>
      </c>
      <c r="F7650" s="1" t="str">
        <f>IFERROR(__xludf.DUMMYFUNCTION("""COMPUTED_VALUE"""),"P3906")</f>
        <v>P3906</v>
      </c>
      <c r="G7650" s="1">
        <f>IFERROR(__xludf.DUMMYFUNCTION("""COMPUTED_VALUE"""),307.0)</f>
        <v>307</v>
      </c>
    </row>
    <row r="7651">
      <c r="A7651" s="1" t="str">
        <f t="shared" si="1"/>
        <v>EN P1394 139</v>
      </c>
      <c r="C7651" s="1" t="str">
        <f t="shared" si="2"/>
        <v>PT P1394</v>
      </c>
      <c r="E7651" s="1" t="str">
        <f>IFERROR(__xludf.DUMMYFUNCTION("SPLIT(A:A,"" "",TRUE,TRUE)"),"EN")</f>
        <v>EN</v>
      </c>
      <c r="F7651" s="1" t="str">
        <f>IFERROR(__xludf.DUMMYFUNCTION("""COMPUTED_VALUE"""),"P1394")</f>
        <v>P1394</v>
      </c>
      <c r="G7651" s="1">
        <f>IFERROR(__xludf.DUMMYFUNCTION("""COMPUTED_VALUE"""),139.0)</f>
        <v>139</v>
      </c>
    </row>
    <row r="7652">
      <c r="A7652" s="1" t="str">
        <f t="shared" si="1"/>
        <v>EN P2050 236</v>
      </c>
      <c r="C7652" s="1" t="str">
        <f t="shared" si="2"/>
        <v>PT P2050</v>
      </c>
      <c r="E7652" s="1" t="str">
        <f>IFERROR(__xludf.DUMMYFUNCTION("SPLIT(A:A,"" "",TRUE,TRUE)"),"EN")</f>
        <v>EN</v>
      </c>
      <c r="F7652" s="1" t="str">
        <f>IFERROR(__xludf.DUMMYFUNCTION("""COMPUTED_VALUE"""),"P2050")</f>
        <v>P2050</v>
      </c>
      <c r="G7652" s="1">
        <f>IFERROR(__xludf.DUMMYFUNCTION("""COMPUTED_VALUE"""),236.0)</f>
        <v>236</v>
      </c>
    </row>
    <row r="7653">
      <c r="A7653" s="1" t="str">
        <f t="shared" si="1"/>
        <v>EN P505 352</v>
      </c>
      <c r="C7653" s="1" t="str">
        <f t="shared" si="2"/>
        <v>PT P505</v>
      </c>
      <c r="E7653" s="1" t="str">
        <f>IFERROR(__xludf.DUMMYFUNCTION("SPLIT(A:A,"" "",TRUE,TRUE)"),"EN")</f>
        <v>EN</v>
      </c>
      <c r="F7653" s="1" t="str">
        <f>IFERROR(__xludf.DUMMYFUNCTION("""COMPUTED_VALUE"""),"P505")</f>
        <v>P505</v>
      </c>
      <c r="G7653" s="1">
        <f>IFERROR(__xludf.DUMMYFUNCTION("""COMPUTED_VALUE"""),352.0)</f>
        <v>352</v>
      </c>
    </row>
    <row r="7654">
      <c r="A7654" s="1" t="str">
        <f t="shared" si="1"/>
        <v>EN P1429 365</v>
      </c>
      <c r="C7654" s="1" t="str">
        <f t="shared" si="2"/>
        <v>PT P1429</v>
      </c>
      <c r="E7654" s="1" t="str">
        <f>IFERROR(__xludf.DUMMYFUNCTION("SPLIT(A:A,"" "",TRUE,TRUE)"),"EN")</f>
        <v>EN</v>
      </c>
      <c r="F7654" s="1" t="str">
        <f>IFERROR(__xludf.DUMMYFUNCTION("""COMPUTED_VALUE"""),"P1429")</f>
        <v>P1429</v>
      </c>
      <c r="G7654" s="1">
        <f>IFERROR(__xludf.DUMMYFUNCTION("""COMPUTED_VALUE"""),365.0)</f>
        <v>365</v>
      </c>
    </row>
    <row r="7655">
      <c r="A7655" s="1" t="str">
        <f t="shared" si="1"/>
        <v>EN P2623 258</v>
      </c>
      <c r="C7655" s="1" t="str">
        <f t="shared" si="2"/>
        <v>PT P2623</v>
      </c>
      <c r="E7655" s="1" t="str">
        <f>IFERROR(__xludf.DUMMYFUNCTION("SPLIT(A:A,"" "",TRUE,TRUE)"),"EN")</f>
        <v>EN</v>
      </c>
      <c r="F7655" s="1" t="str">
        <f>IFERROR(__xludf.DUMMYFUNCTION("""COMPUTED_VALUE"""),"P2623")</f>
        <v>P2623</v>
      </c>
      <c r="G7655" s="1">
        <f>IFERROR(__xludf.DUMMYFUNCTION("""COMPUTED_VALUE"""),258.0)</f>
        <v>258</v>
      </c>
    </row>
    <row r="7656">
      <c r="A7656" s="1" t="str">
        <f t="shared" si="1"/>
        <v>EN P2401 69</v>
      </c>
      <c r="C7656" s="1" t="str">
        <f t="shared" si="2"/>
        <v>PT P2401</v>
      </c>
      <c r="E7656" s="1" t="str">
        <f>IFERROR(__xludf.DUMMYFUNCTION("SPLIT(A:A,"" "",TRUE,TRUE)"),"EN")</f>
        <v>EN</v>
      </c>
      <c r="F7656" s="1" t="str">
        <f>IFERROR(__xludf.DUMMYFUNCTION("""COMPUTED_VALUE"""),"P2401")</f>
        <v>P2401</v>
      </c>
      <c r="G7656" s="1">
        <f>IFERROR(__xludf.DUMMYFUNCTION("""COMPUTED_VALUE"""),69.0)</f>
        <v>69</v>
      </c>
    </row>
    <row r="7657">
      <c r="A7657" s="1" t="str">
        <f t="shared" si="1"/>
        <v>EN P5100 208</v>
      </c>
      <c r="C7657" s="1" t="str">
        <f t="shared" si="2"/>
        <v>PT P5100</v>
      </c>
      <c r="E7657" s="1" t="str">
        <f>IFERROR(__xludf.DUMMYFUNCTION("SPLIT(A:A,"" "",TRUE,TRUE)"),"EN")</f>
        <v>EN</v>
      </c>
      <c r="F7657" s="1" t="str">
        <f>IFERROR(__xludf.DUMMYFUNCTION("""COMPUTED_VALUE"""),"P5100")</f>
        <v>P5100</v>
      </c>
      <c r="G7657" s="1">
        <f>IFERROR(__xludf.DUMMYFUNCTION("""COMPUTED_VALUE"""),208.0)</f>
        <v>208</v>
      </c>
    </row>
    <row r="7658">
      <c r="A7658" s="1" t="str">
        <f t="shared" si="1"/>
        <v>EN P2476 224</v>
      </c>
      <c r="C7658" s="1" t="str">
        <f t="shared" si="2"/>
        <v>PT P2476</v>
      </c>
      <c r="E7658" s="1" t="str">
        <f>IFERROR(__xludf.DUMMYFUNCTION("SPLIT(A:A,"" "",TRUE,TRUE)"),"EN")</f>
        <v>EN</v>
      </c>
      <c r="F7658" s="1" t="str">
        <f>IFERROR(__xludf.DUMMYFUNCTION("""COMPUTED_VALUE"""),"P2476")</f>
        <v>P2476</v>
      </c>
      <c r="G7658" s="1">
        <f>IFERROR(__xludf.DUMMYFUNCTION("""COMPUTED_VALUE"""),224.0)</f>
        <v>224</v>
      </c>
    </row>
    <row r="7659">
      <c r="A7659" s="1" t="str">
        <f t="shared" si="1"/>
        <v>EN P707 46</v>
      </c>
      <c r="C7659" s="1" t="str">
        <f t="shared" si="2"/>
        <v>PT P707</v>
      </c>
      <c r="E7659" s="1" t="str">
        <f>IFERROR(__xludf.DUMMYFUNCTION("SPLIT(A:A,"" "",TRUE,TRUE)"),"EN")</f>
        <v>EN</v>
      </c>
      <c r="F7659" s="1" t="str">
        <f>IFERROR(__xludf.DUMMYFUNCTION("""COMPUTED_VALUE"""),"P707")</f>
        <v>P707</v>
      </c>
      <c r="G7659" s="1">
        <f>IFERROR(__xludf.DUMMYFUNCTION("""COMPUTED_VALUE"""),46.0)</f>
        <v>46</v>
      </c>
    </row>
    <row r="7660">
      <c r="A7660" s="1" t="str">
        <f t="shared" si="1"/>
        <v>EN P1139 360</v>
      </c>
      <c r="C7660" s="1" t="str">
        <f t="shared" si="2"/>
        <v>PT P1139</v>
      </c>
      <c r="E7660" s="1" t="str">
        <f>IFERROR(__xludf.DUMMYFUNCTION("SPLIT(A:A,"" "",TRUE,TRUE)"),"EN")</f>
        <v>EN</v>
      </c>
      <c r="F7660" s="1" t="str">
        <f>IFERROR(__xludf.DUMMYFUNCTION("""COMPUTED_VALUE"""),"P1139")</f>
        <v>P1139</v>
      </c>
      <c r="G7660" s="1">
        <f>IFERROR(__xludf.DUMMYFUNCTION("""COMPUTED_VALUE"""),360.0)</f>
        <v>360</v>
      </c>
    </row>
    <row r="7661">
      <c r="A7661" s="1" t="str">
        <f t="shared" si="1"/>
        <v>EN P2742 191</v>
      </c>
      <c r="C7661" s="1" t="str">
        <f t="shared" si="2"/>
        <v>PT P2742</v>
      </c>
      <c r="E7661" s="1" t="str">
        <f>IFERROR(__xludf.DUMMYFUNCTION("SPLIT(A:A,"" "",TRUE,TRUE)"),"EN")</f>
        <v>EN</v>
      </c>
      <c r="F7661" s="1" t="str">
        <f>IFERROR(__xludf.DUMMYFUNCTION("""COMPUTED_VALUE"""),"P2742")</f>
        <v>P2742</v>
      </c>
      <c r="G7661" s="1">
        <f>IFERROR(__xludf.DUMMYFUNCTION("""COMPUTED_VALUE"""),191.0)</f>
        <v>191</v>
      </c>
    </row>
    <row r="7662">
      <c r="A7662" s="1" t="str">
        <f t="shared" si="1"/>
        <v>EN P4565 123</v>
      </c>
      <c r="C7662" s="1" t="str">
        <f t="shared" si="2"/>
        <v>PT P4565</v>
      </c>
      <c r="E7662" s="1" t="str">
        <f>IFERROR(__xludf.DUMMYFUNCTION("SPLIT(A:A,"" "",TRUE,TRUE)"),"EN")</f>
        <v>EN</v>
      </c>
      <c r="F7662" s="1" t="str">
        <f>IFERROR(__xludf.DUMMYFUNCTION("""COMPUTED_VALUE"""),"P4565")</f>
        <v>P4565</v>
      </c>
      <c r="G7662" s="1">
        <f>IFERROR(__xludf.DUMMYFUNCTION("""COMPUTED_VALUE"""),123.0)</f>
        <v>123</v>
      </c>
    </row>
    <row r="7663">
      <c r="A7663" s="1" t="str">
        <f t="shared" si="1"/>
        <v>EN P1915 225</v>
      </c>
      <c r="C7663" s="1" t="str">
        <f t="shared" si="2"/>
        <v>PT P1915</v>
      </c>
      <c r="E7663" s="1" t="str">
        <f>IFERROR(__xludf.DUMMYFUNCTION("SPLIT(A:A,"" "",TRUE,TRUE)"),"EN")</f>
        <v>EN</v>
      </c>
      <c r="F7663" s="1" t="str">
        <f>IFERROR(__xludf.DUMMYFUNCTION("""COMPUTED_VALUE"""),"P1915")</f>
        <v>P1915</v>
      </c>
      <c r="G7663" s="1">
        <f>IFERROR(__xludf.DUMMYFUNCTION("""COMPUTED_VALUE"""),225.0)</f>
        <v>225</v>
      </c>
    </row>
    <row r="7664">
      <c r="A7664" s="1" t="str">
        <f t="shared" si="1"/>
        <v>EN P4390 259</v>
      </c>
      <c r="C7664" s="1" t="str">
        <f t="shared" si="2"/>
        <v>PT P4390</v>
      </c>
      <c r="E7664" s="1" t="str">
        <f>IFERROR(__xludf.DUMMYFUNCTION("SPLIT(A:A,"" "",TRUE,TRUE)"),"EN")</f>
        <v>EN</v>
      </c>
      <c r="F7664" s="1" t="str">
        <f>IFERROR(__xludf.DUMMYFUNCTION("""COMPUTED_VALUE"""),"P4390")</f>
        <v>P4390</v>
      </c>
      <c r="G7664" s="1">
        <f>IFERROR(__xludf.DUMMYFUNCTION("""COMPUTED_VALUE"""),259.0)</f>
        <v>259</v>
      </c>
    </row>
    <row r="7665">
      <c r="A7665" s="1" t="str">
        <f t="shared" si="1"/>
        <v>EN P3463 259</v>
      </c>
      <c r="C7665" s="1" t="str">
        <f t="shared" si="2"/>
        <v>PT P3463</v>
      </c>
      <c r="E7665" s="1" t="str">
        <f>IFERROR(__xludf.DUMMYFUNCTION("SPLIT(A:A,"" "",TRUE,TRUE)"),"EN")</f>
        <v>EN</v>
      </c>
      <c r="F7665" s="1" t="str">
        <f>IFERROR(__xludf.DUMMYFUNCTION("""COMPUTED_VALUE"""),"P3463")</f>
        <v>P3463</v>
      </c>
      <c r="G7665" s="1">
        <f>IFERROR(__xludf.DUMMYFUNCTION("""COMPUTED_VALUE"""),259.0)</f>
        <v>259</v>
      </c>
    </row>
    <row r="7666">
      <c r="A7666" s="1" t="str">
        <f t="shared" si="1"/>
        <v>EN P4666 300</v>
      </c>
      <c r="C7666" s="1" t="str">
        <f t="shared" si="2"/>
        <v>PT P4666</v>
      </c>
      <c r="E7666" s="1" t="str">
        <f>IFERROR(__xludf.DUMMYFUNCTION("SPLIT(A:A,"" "",TRUE,TRUE)"),"EN")</f>
        <v>EN</v>
      </c>
      <c r="F7666" s="1" t="str">
        <f>IFERROR(__xludf.DUMMYFUNCTION("""COMPUTED_VALUE"""),"P4666")</f>
        <v>P4666</v>
      </c>
      <c r="G7666" s="1">
        <f>IFERROR(__xludf.DUMMYFUNCTION("""COMPUTED_VALUE"""),300.0)</f>
        <v>300</v>
      </c>
    </row>
    <row r="7667">
      <c r="A7667" s="1" t="str">
        <f t="shared" si="1"/>
        <v>EN P4451 118</v>
      </c>
      <c r="C7667" s="1" t="str">
        <f t="shared" si="2"/>
        <v>PT P4451</v>
      </c>
      <c r="E7667" s="1" t="str">
        <f>IFERROR(__xludf.DUMMYFUNCTION("SPLIT(A:A,"" "",TRUE,TRUE)"),"EN")</f>
        <v>EN</v>
      </c>
      <c r="F7667" s="1" t="str">
        <f>IFERROR(__xludf.DUMMYFUNCTION("""COMPUTED_VALUE"""),"P4451")</f>
        <v>P4451</v>
      </c>
      <c r="G7667" s="1">
        <f>IFERROR(__xludf.DUMMYFUNCTION("""COMPUTED_VALUE"""),118.0)</f>
        <v>118</v>
      </c>
    </row>
    <row r="7668">
      <c r="A7668" s="1" t="str">
        <f t="shared" si="1"/>
        <v>EN P5714 315</v>
      </c>
      <c r="C7668" s="1" t="str">
        <f t="shared" si="2"/>
        <v>PT P5714</v>
      </c>
      <c r="E7668" s="1" t="str">
        <f>IFERROR(__xludf.DUMMYFUNCTION("SPLIT(A:A,"" "",TRUE,TRUE)"),"EN")</f>
        <v>EN</v>
      </c>
      <c r="F7668" s="1" t="str">
        <f>IFERROR(__xludf.DUMMYFUNCTION("""COMPUTED_VALUE"""),"P5714")</f>
        <v>P5714</v>
      </c>
      <c r="G7668" s="1">
        <f>IFERROR(__xludf.DUMMYFUNCTION("""COMPUTED_VALUE"""),315.0)</f>
        <v>315</v>
      </c>
    </row>
    <row r="7669">
      <c r="A7669" s="1" t="str">
        <f t="shared" si="1"/>
        <v>EN P452 44</v>
      </c>
      <c r="C7669" s="1" t="str">
        <f t="shared" si="2"/>
        <v>PT P452</v>
      </c>
      <c r="E7669" s="1" t="str">
        <f>IFERROR(__xludf.DUMMYFUNCTION("SPLIT(A:A,"" "",TRUE,TRUE)"),"EN")</f>
        <v>EN</v>
      </c>
      <c r="F7669" s="1" t="str">
        <f>IFERROR(__xludf.DUMMYFUNCTION("""COMPUTED_VALUE"""),"P452")</f>
        <v>P452</v>
      </c>
      <c r="G7669" s="1">
        <f>IFERROR(__xludf.DUMMYFUNCTION("""COMPUTED_VALUE"""),44.0)</f>
        <v>44</v>
      </c>
    </row>
    <row r="7670">
      <c r="A7670" s="1" t="str">
        <f t="shared" si="1"/>
        <v>EN P4968 1</v>
      </c>
      <c r="C7670" s="1" t="str">
        <f t="shared" si="2"/>
        <v>PT P4968</v>
      </c>
      <c r="E7670" s="1" t="str">
        <f>IFERROR(__xludf.DUMMYFUNCTION("SPLIT(A:A,"" "",TRUE,TRUE)"),"EN")</f>
        <v>EN</v>
      </c>
      <c r="F7670" s="1" t="str">
        <f>IFERROR(__xludf.DUMMYFUNCTION("""COMPUTED_VALUE"""),"P4968")</f>
        <v>P4968</v>
      </c>
      <c r="G7670" s="1">
        <f>IFERROR(__xludf.DUMMYFUNCTION("""COMPUTED_VALUE"""),1.0)</f>
        <v>1</v>
      </c>
    </row>
    <row r="7671">
      <c r="A7671" s="1" t="str">
        <f t="shared" si="1"/>
        <v>EN P5700 397</v>
      </c>
      <c r="C7671" s="1" t="str">
        <f t="shared" si="2"/>
        <v>PT P5700</v>
      </c>
      <c r="E7671" s="1" t="str">
        <f>IFERROR(__xludf.DUMMYFUNCTION("SPLIT(A:A,"" "",TRUE,TRUE)"),"EN")</f>
        <v>EN</v>
      </c>
      <c r="F7671" s="1" t="str">
        <f>IFERROR(__xludf.DUMMYFUNCTION("""COMPUTED_VALUE"""),"P5700")</f>
        <v>P5700</v>
      </c>
      <c r="G7671" s="1">
        <f>IFERROR(__xludf.DUMMYFUNCTION("""COMPUTED_VALUE"""),397.0)</f>
        <v>397</v>
      </c>
    </row>
    <row r="7672">
      <c r="A7672" s="1" t="str">
        <f t="shared" si="1"/>
        <v>EN P2850 252</v>
      </c>
      <c r="C7672" s="1" t="str">
        <f t="shared" si="2"/>
        <v>PT P2850</v>
      </c>
      <c r="E7672" s="1" t="str">
        <f>IFERROR(__xludf.DUMMYFUNCTION("SPLIT(A:A,"" "",TRUE,TRUE)"),"EN")</f>
        <v>EN</v>
      </c>
      <c r="F7672" s="1" t="str">
        <f>IFERROR(__xludf.DUMMYFUNCTION("""COMPUTED_VALUE"""),"P2850")</f>
        <v>P2850</v>
      </c>
      <c r="G7672" s="1">
        <f>IFERROR(__xludf.DUMMYFUNCTION("""COMPUTED_VALUE"""),252.0)</f>
        <v>252</v>
      </c>
    </row>
    <row r="7673">
      <c r="A7673" s="1" t="str">
        <f t="shared" si="1"/>
        <v>EN P3431 106</v>
      </c>
      <c r="C7673" s="1" t="str">
        <f t="shared" si="2"/>
        <v>PT P3431</v>
      </c>
      <c r="E7673" s="1" t="str">
        <f>IFERROR(__xludf.DUMMYFUNCTION("SPLIT(A:A,"" "",TRUE,TRUE)"),"EN")</f>
        <v>EN</v>
      </c>
      <c r="F7673" s="1" t="str">
        <f>IFERROR(__xludf.DUMMYFUNCTION("""COMPUTED_VALUE"""),"P3431")</f>
        <v>P3431</v>
      </c>
      <c r="G7673" s="1">
        <f>IFERROR(__xludf.DUMMYFUNCTION("""COMPUTED_VALUE"""),106.0)</f>
        <v>106</v>
      </c>
    </row>
    <row r="7674">
      <c r="A7674" s="1" t="str">
        <f t="shared" si="1"/>
        <v>EN P445 263</v>
      </c>
      <c r="C7674" s="1" t="str">
        <f t="shared" si="2"/>
        <v>PT P445</v>
      </c>
      <c r="E7674" s="1" t="str">
        <f>IFERROR(__xludf.DUMMYFUNCTION("SPLIT(A:A,"" "",TRUE,TRUE)"),"EN")</f>
        <v>EN</v>
      </c>
      <c r="F7674" s="1" t="str">
        <f>IFERROR(__xludf.DUMMYFUNCTION("""COMPUTED_VALUE"""),"P445")</f>
        <v>P445</v>
      </c>
      <c r="G7674" s="1">
        <f>IFERROR(__xludf.DUMMYFUNCTION("""COMPUTED_VALUE"""),263.0)</f>
        <v>263</v>
      </c>
    </row>
    <row r="7675">
      <c r="A7675" s="1" t="str">
        <f t="shared" si="1"/>
        <v>EN P1393 278</v>
      </c>
      <c r="C7675" s="1" t="str">
        <f t="shared" si="2"/>
        <v>PT P1393</v>
      </c>
      <c r="E7675" s="1" t="str">
        <f>IFERROR(__xludf.DUMMYFUNCTION("SPLIT(A:A,"" "",TRUE,TRUE)"),"EN")</f>
        <v>EN</v>
      </c>
      <c r="F7675" s="1" t="str">
        <f>IFERROR(__xludf.DUMMYFUNCTION("""COMPUTED_VALUE"""),"P1393")</f>
        <v>P1393</v>
      </c>
      <c r="G7675" s="1">
        <f>IFERROR(__xludf.DUMMYFUNCTION("""COMPUTED_VALUE"""),278.0)</f>
        <v>278</v>
      </c>
    </row>
    <row r="7676">
      <c r="A7676" s="1" t="str">
        <f t="shared" si="1"/>
        <v>EN P3120 299</v>
      </c>
      <c r="C7676" s="1" t="str">
        <f t="shared" si="2"/>
        <v>PT P3120</v>
      </c>
      <c r="E7676" s="1" t="str">
        <f>IFERROR(__xludf.DUMMYFUNCTION("SPLIT(A:A,"" "",TRUE,TRUE)"),"EN")</f>
        <v>EN</v>
      </c>
      <c r="F7676" s="1" t="str">
        <f>IFERROR(__xludf.DUMMYFUNCTION("""COMPUTED_VALUE"""),"P3120")</f>
        <v>P3120</v>
      </c>
      <c r="G7676" s="1">
        <f>IFERROR(__xludf.DUMMYFUNCTION("""COMPUTED_VALUE"""),299.0)</f>
        <v>299</v>
      </c>
    </row>
    <row r="7677">
      <c r="A7677" s="1" t="str">
        <f t="shared" si="1"/>
        <v>EN P3488 5</v>
      </c>
      <c r="C7677" s="1" t="str">
        <f t="shared" si="2"/>
        <v>PT P3488</v>
      </c>
      <c r="E7677" s="1" t="str">
        <f>IFERROR(__xludf.DUMMYFUNCTION("SPLIT(A:A,"" "",TRUE,TRUE)"),"EN")</f>
        <v>EN</v>
      </c>
      <c r="F7677" s="1" t="str">
        <f>IFERROR(__xludf.DUMMYFUNCTION("""COMPUTED_VALUE"""),"P3488")</f>
        <v>P3488</v>
      </c>
      <c r="G7677" s="1">
        <f>IFERROR(__xludf.DUMMYFUNCTION("""COMPUTED_VALUE"""),5.0)</f>
        <v>5</v>
      </c>
    </row>
    <row r="7678">
      <c r="A7678" s="1" t="str">
        <f t="shared" si="1"/>
        <v>EN P4294 242</v>
      </c>
      <c r="C7678" s="1" t="str">
        <f t="shared" si="2"/>
        <v>PT P4294</v>
      </c>
      <c r="E7678" s="1" t="str">
        <f>IFERROR(__xludf.DUMMYFUNCTION("SPLIT(A:A,"" "",TRUE,TRUE)"),"EN")</f>
        <v>EN</v>
      </c>
      <c r="F7678" s="1" t="str">
        <f>IFERROR(__xludf.DUMMYFUNCTION("""COMPUTED_VALUE"""),"P4294")</f>
        <v>P4294</v>
      </c>
      <c r="G7678" s="1">
        <f>IFERROR(__xludf.DUMMYFUNCTION("""COMPUTED_VALUE"""),242.0)</f>
        <v>242</v>
      </c>
    </row>
    <row r="7679">
      <c r="A7679" s="1" t="str">
        <f t="shared" si="1"/>
        <v>EN P171 138</v>
      </c>
      <c r="C7679" s="1" t="str">
        <f t="shared" si="2"/>
        <v>PT P171</v>
      </c>
      <c r="E7679" s="1" t="str">
        <f>IFERROR(__xludf.DUMMYFUNCTION("SPLIT(A:A,"" "",TRUE,TRUE)"),"EN")</f>
        <v>EN</v>
      </c>
      <c r="F7679" s="1" t="str">
        <f>IFERROR(__xludf.DUMMYFUNCTION("""COMPUTED_VALUE"""),"P171")</f>
        <v>P171</v>
      </c>
      <c r="G7679" s="1">
        <f>IFERROR(__xludf.DUMMYFUNCTION("""COMPUTED_VALUE"""),138.0)</f>
        <v>138</v>
      </c>
    </row>
    <row r="7680">
      <c r="A7680" s="1" t="str">
        <f t="shared" si="1"/>
        <v>EN P2312 284</v>
      </c>
      <c r="C7680" s="1" t="str">
        <f t="shared" si="2"/>
        <v>PT P2312</v>
      </c>
      <c r="E7680" s="1" t="str">
        <f>IFERROR(__xludf.DUMMYFUNCTION("SPLIT(A:A,"" "",TRUE,TRUE)"),"EN")</f>
        <v>EN</v>
      </c>
      <c r="F7680" s="1" t="str">
        <f>IFERROR(__xludf.DUMMYFUNCTION("""COMPUTED_VALUE"""),"P2312")</f>
        <v>P2312</v>
      </c>
      <c r="G7680" s="1">
        <f>IFERROR(__xludf.DUMMYFUNCTION("""COMPUTED_VALUE"""),284.0)</f>
        <v>284</v>
      </c>
    </row>
    <row r="7681">
      <c r="A7681" s="1" t="str">
        <f t="shared" si="1"/>
        <v>EN P1593 241</v>
      </c>
      <c r="C7681" s="1" t="str">
        <f t="shared" si="2"/>
        <v>PT P1593</v>
      </c>
      <c r="E7681" s="1" t="str">
        <f>IFERROR(__xludf.DUMMYFUNCTION("SPLIT(A:A,"" "",TRUE,TRUE)"),"EN")</f>
        <v>EN</v>
      </c>
      <c r="F7681" s="1" t="str">
        <f>IFERROR(__xludf.DUMMYFUNCTION("""COMPUTED_VALUE"""),"P1593")</f>
        <v>P1593</v>
      </c>
      <c r="G7681" s="1">
        <f>IFERROR(__xludf.DUMMYFUNCTION("""COMPUTED_VALUE"""),241.0)</f>
        <v>241</v>
      </c>
    </row>
    <row r="7682">
      <c r="A7682" s="1" t="str">
        <f t="shared" si="1"/>
        <v>EN P854 164</v>
      </c>
      <c r="C7682" s="1" t="str">
        <f t="shared" si="2"/>
        <v>PT P854</v>
      </c>
      <c r="E7682" s="1" t="str">
        <f>IFERROR(__xludf.DUMMYFUNCTION("SPLIT(A:A,"" "",TRUE,TRUE)"),"EN")</f>
        <v>EN</v>
      </c>
      <c r="F7682" s="1" t="str">
        <f>IFERROR(__xludf.DUMMYFUNCTION("""COMPUTED_VALUE"""),"P854")</f>
        <v>P854</v>
      </c>
      <c r="G7682" s="1">
        <f>IFERROR(__xludf.DUMMYFUNCTION("""COMPUTED_VALUE"""),164.0)</f>
        <v>164</v>
      </c>
    </row>
    <row r="7683">
      <c r="A7683" s="1" t="str">
        <f t="shared" si="1"/>
        <v>EN P481 269</v>
      </c>
      <c r="C7683" s="1" t="str">
        <f t="shared" si="2"/>
        <v>PT P481</v>
      </c>
      <c r="E7683" s="1" t="str">
        <f>IFERROR(__xludf.DUMMYFUNCTION("SPLIT(A:A,"" "",TRUE,TRUE)"),"EN")</f>
        <v>EN</v>
      </c>
      <c r="F7683" s="1" t="str">
        <f>IFERROR(__xludf.DUMMYFUNCTION("""COMPUTED_VALUE"""),"P481")</f>
        <v>P481</v>
      </c>
      <c r="G7683" s="1">
        <f>IFERROR(__xludf.DUMMYFUNCTION("""COMPUTED_VALUE"""),269.0)</f>
        <v>269</v>
      </c>
    </row>
    <row r="7684">
      <c r="A7684" s="1" t="str">
        <f t="shared" si="1"/>
        <v>EN P1390 36</v>
      </c>
      <c r="C7684" s="1" t="str">
        <f t="shared" si="2"/>
        <v>PT P1390</v>
      </c>
      <c r="E7684" s="1" t="str">
        <f>IFERROR(__xludf.DUMMYFUNCTION("SPLIT(A:A,"" "",TRUE,TRUE)"),"EN")</f>
        <v>EN</v>
      </c>
      <c r="F7684" s="1" t="str">
        <f>IFERROR(__xludf.DUMMYFUNCTION("""COMPUTED_VALUE"""),"P1390")</f>
        <v>P1390</v>
      </c>
      <c r="G7684" s="1">
        <f>IFERROR(__xludf.DUMMYFUNCTION("""COMPUTED_VALUE"""),36.0)</f>
        <v>36</v>
      </c>
    </row>
    <row r="7685">
      <c r="A7685" s="1" t="str">
        <f t="shared" si="1"/>
        <v>EN P510 22</v>
      </c>
      <c r="C7685" s="1" t="str">
        <f t="shared" si="2"/>
        <v>PT P510</v>
      </c>
      <c r="E7685" s="1" t="str">
        <f>IFERROR(__xludf.DUMMYFUNCTION("SPLIT(A:A,"" "",TRUE,TRUE)"),"EN")</f>
        <v>EN</v>
      </c>
      <c r="F7685" s="1" t="str">
        <f>IFERROR(__xludf.DUMMYFUNCTION("""COMPUTED_VALUE"""),"P510")</f>
        <v>P510</v>
      </c>
      <c r="G7685" s="1">
        <f>IFERROR(__xludf.DUMMYFUNCTION("""COMPUTED_VALUE"""),22.0)</f>
        <v>22</v>
      </c>
    </row>
    <row r="7686">
      <c r="A7686" s="1" t="str">
        <f t="shared" si="1"/>
        <v>EN P5065 78</v>
      </c>
      <c r="C7686" s="1" t="str">
        <f t="shared" si="2"/>
        <v>PT P5065</v>
      </c>
      <c r="E7686" s="1" t="str">
        <f>IFERROR(__xludf.DUMMYFUNCTION("SPLIT(A:A,"" "",TRUE,TRUE)"),"EN")</f>
        <v>EN</v>
      </c>
      <c r="F7686" s="1" t="str">
        <f>IFERROR(__xludf.DUMMYFUNCTION("""COMPUTED_VALUE"""),"P5065")</f>
        <v>P5065</v>
      </c>
      <c r="G7686" s="1">
        <f>IFERROR(__xludf.DUMMYFUNCTION("""COMPUTED_VALUE"""),78.0)</f>
        <v>78</v>
      </c>
    </row>
    <row r="7687">
      <c r="A7687" s="1" t="str">
        <f t="shared" si="1"/>
        <v>EN P4300 161</v>
      </c>
      <c r="C7687" s="1" t="str">
        <f t="shared" si="2"/>
        <v>PT P4300</v>
      </c>
      <c r="E7687" s="1" t="str">
        <f>IFERROR(__xludf.DUMMYFUNCTION("SPLIT(A:A,"" "",TRUE,TRUE)"),"EN")</f>
        <v>EN</v>
      </c>
      <c r="F7687" s="1" t="str">
        <f>IFERROR(__xludf.DUMMYFUNCTION("""COMPUTED_VALUE"""),"P4300")</f>
        <v>P4300</v>
      </c>
      <c r="G7687" s="1">
        <f>IFERROR(__xludf.DUMMYFUNCTION("""COMPUTED_VALUE"""),161.0)</f>
        <v>161</v>
      </c>
    </row>
    <row r="7688">
      <c r="A7688" s="1" t="str">
        <f t="shared" si="1"/>
        <v>EN P857 305</v>
      </c>
      <c r="C7688" s="1" t="str">
        <f t="shared" si="2"/>
        <v>PT P857</v>
      </c>
      <c r="E7688" s="1" t="str">
        <f>IFERROR(__xludf.DUMMYFUNCTION("SPLIT(A:A,"" "",TRUE,TRUE)"),"EN")</f>
        <v>EN</v>
      </c>
      <c r="F7688" s="1" t="str">
        <f>IFERROR(__xludf.DUMMYFUNCTION("""COMPUTED_VALUE"""),"P857")</f>
        <v>P857</v>
      </c>
      <c r="G7688" s="1">
        <f>IFERROR(__xludf.DUMMYFUNCTION("""COMPUTED_VALUE"""),305.0)</f>
        <v>305</v>
      </c>
    </row>
    <row r="7689">
      <c r="A7689" s="1" t="str">
        <f t="shared" si="1"/>
        <v>EN P5305 95</v>
      </c>
      <c r="C7689" s="1" t="str">
        <f t="shared" si="2"/>
        <v>PT P5305</v>
      </c>
      <c r="E7689" s="1" t="str">
        <f>IFERROR(__xludf.DUMMYFUNCTION("SPLIT(A:A,"" "",TRUE,TRUE)"),"EN")</f>
        <v>EN</v>
      </c>
      <c r="F7689" s="1" t="str">
        <f>IFERROR(__xludf.DUMMYFUNCTION("""COMPUTED_VALUE"""),"P5305")</f>
        <v>P5305</v>
      </c>
      <c r="G7689" s="1">
        <f>IFERROR(__xludf.DUMMYFUNCTION("""COMPUTED_VALUE"""),95.0)</f>
        <v>95</v>
      </c>
    </row>
    <row r="7690">
      <c r="A7690" s="1" t="str">
        <f t="shared" si="1"/>
        <v>EN P1075 74</v>
      </c>
      <c r="C7690" s="1" t="str">
        <f t="shared" si="2"/>
        <v>PT P1075</v>
      </c>
      <c r="E7690" s="1" t="str">
        <f>IFERROR(__xludf.DUMMYFUNCTION("SPLIT(A:A,"" "",TRUE,TRUE)"),"EN")</f>
        <v>EN</v>
      </c>
      <c r="F7690" s="1" t="str">
        <f>IFERROR(__xludf.DUMMYFUNCTION("""COMPUTED_VALUE"""),"P1075")</f>
        <v>P1075</v>
      </c>
      <c r="G7690" s="1">
        <f>IFERROR(__xludf.DUMMYFUNCTION("""COMPUTED_VALUE"""),74.0)</f>
        <v>74</v>
      </c>
    </row>
    <row r="7691">
      <c r="A7691" s="1" t="str">
        <f t="shared" si="1"/>
        <v>EN P5611 28</v>
      </c>
      <c r="C7691" s="1" t="str">
        <f t="shared" si="2"/>
        <v>PT P5611</v>
      </c>
      <c r="E7691" s="1" t="str">
        <f>IFERROR(__xludf.DUMMYFUNCTION("SPLIT(A:A,"" "",TRUE,TRUE)"),"EN")</f>
        <v>EN</v>
      </c>
      <c r="F7691" s="1" t="str">
        <f>IFERROR(__xludf.DUMMYFUNCTION("""COMPUTED_VALUE"""),"P5611")</f>
        <v>P5611</v>
      </c>
      <c r="G7691" s="1">
        <f>IFERROR(__xludf.DUMMYFUNCTION("""COMPUTED_VALUE"""),28.0)</f>
        <v>28</v>
      </c>
    </row>
    <row r="7692">
      <c r="A7692" s="1" t="str">
        <f t="shared" si="1"/>
        <v>EN P4125 336</v>
      </c>
      <c r="C7692" s="1" t="str">
        <f t="shared" si="2"/>
        <v>PT P4125</v>
      </c>
      <c r="E7692" s="1" t="str">
        <f>IFERROR(__xludf.DUMMYFUNCTION("SPLIT(A:A,"" "",TRUE,TRUE)"),"EN")</f>
        <v>EN</v>
      </c>
      <c r="F7692" s="1" t="str">
        <f>IFERROR(__xludf.DUMMYFUNCTION("""COMPUTED_VALUE"""),"P4125")</f>
        <v>P4125</v>
      </c>
      <c r="G7692" s="1">
        <f>IFERROR(__xludf.DUMMYFUNCTION("""COMPUTED_VALUE"""),336.0)</f>
        <v>336</v>
      </c>
    </row>
    <row r="7693">
      <c r="A7693" s="1" t="str">
        <f t="shared" si="1"/>
        <v>EN P1168 5</v>
      </c>
      <c r="C7693" s="1" t="str">
        <f t="shared" si="2"/>
        <v>PT P1168</v>
      </c>
      <c r="E7693" s="1" t="str">
        <f>IFERROR(__xludf.DUMMYFUNCTION("SPLIT(A:A,"" "",TRUE,TRUE)"),"EN")</f>
        <v>EN</v>
      </c>
      <c r="F7693" s="1" t="str">
        <f>IFERROR(__xludf.DUMMYFUNCTION("""COMPUTED_VALUE"""),"P1168")</f>
        <v>P1168</v>
      </c>
      <c r="G7693" s="1">
        <f>IFERROR(__xludf.DUMMYFUNCTION("""COMPUTED_VALUE"""),5.0)</f>
        <v>5</v>
      </c>
    </row>
    <row r="7694">
      <c r="A7694" s="1" t="str">
        <f t="shared" si="1"/>
        <v>EN P2067 174</v>
      </c>
      <c r="C7694" s="1" t="str">
        <f t="shared" si="2"/>
        <v>PT P2067</v>
      </c>
      <c r="E7694" s="1" t="str">
        <f>IFERROR(__xludf.DUMMYFUNCTION("SPLIT(A:A,"" "",TRUE,TRUE)"),"EN")</f>
        <v>EN</v>
      </c>
      <c r="F7694" s="1" t="str">
        <f>IFERROR(__xludf.DUMMYFUNCTION("""COMPUTED_VALUE"""),"P2067")</f>
        <v>P2067</v>
      </c>
      <c r="G7694" s="1">
        <f>IFERROR(__xludf.DUMMYFUNCTION("""COMPUTED_VALUE"""),174.0)</f>
        <v>174</v>
      </c>
    </row>
    <row r="7695">
      <c r="A7695" s="1" t="str">
        <f t="shared" si="1"/>
        <v>EN P1120 366</v>
      </c>
      <c r="C7695" s="1" t="str">
        <f t="shared" si="2"/>
        <v>PT P1120</v>
      </c>
      <c r="E7695" s="1" t="str">
        <f>IFERROR(__xludf.DUMMYFUNCTION("SPLIT(A:A,"" "",TRUE,TRUE)"),"EN")</f>
        <v>EN</v>
      </c>
      <c r="F7695" s="1" t="str">
        <f>IFERROR(__xludf.DUMMYFUNCTION("""COMPUTED_VALUE"""),"P1120")</f>
        <v>P1120</v>
      </c>
      <c r="G7695" s="1">
        <f>IFERROR(__xludf.DUMMYFUNCTION("""COMPUTED_VALUE"""),366.0)</f>
        <v>366</v>
      </c>
    </row>
    <row r="7696">
      <c r="A7696" s="1" t="str">
        <f t="shared" si="1"/>
        <v>EN P2699 325</v>
      </c>
      <c r="C7696" s="1" t="str">
        <f t="shared" si="2"/>
        <v>PT P2699</v>
      </c>
      <c r="E7696" s="1" t="str">
        <f>IFERROR(__xludf.DUMMYFUNCTION("SPLIT(A:A,"" "",TRUE,TRUE)"),"EN")</f>
        <v>EN</v>
      </c>
      <c r="F7696" s="1" t="str">
        <f>IFERROR(__xludf.DUMMYFUNCTION("""COMPUTED_VALUE"""),"P2699")</f>
        <v>P2699</v>
      </c>
      <c r="G7696" s="1">
        <f>IFERROR(__xludf.DUMMYFUNCTION("""COMPUTED_VALUE"""),325.0)</f>
        <v>325</v>
      </c>
    </row>
    <row r="7697">
      <c r="A7697" s="1" t="str">
        <f t="shared" si="1"/>
        <v>EN P4761 34</v>
      </c>
      <c r="C7697" s="1" t="str">
        <f t="shared" si="2"/>
        <v>PT P4761</v>
      </c>
      <c r="E7697" s="1" t="str">
        <f>IFERROR(__xludf.DUMMYFUNCTION("SPLIT(A:A,"" "",TRUE,TRUE)"),"EN")</f>
        <v>EN</v>
      </c>
      <c r="F7697" s="1" t="str">
        <f>IFERROR(__xludf.DUMMYFUNCTION("""COMPUTED_VALUE"""),"P4761")</f>
        <v>P4761</v>
      </c>
      <c r="G7697" s="1">
        <f>IFERROR(__xludf.DUMMYFUNCTION("""COMPUTED_VALUE"""),34.0)</f>
        <v>34</v>
      </c>
    </row>
    <row r="7698">
      <c r="A7698" s="1" t="str">
        <f t="shared" si="1"/>
        <v>EN P900 128</v>
      </c>
      <c r="C7698" s="1" t="str">
        <f t="shared" si="2"/>
        <v>PT P900</v>
      </c>
      <c r="E7698" s="1" t="str">
        <f>IFERROR(__xludf.DUMMYFUNCTION("SPLIT(A:A,"" "",TRUE,TRUE)"),"EN")</f>
        <v>EN</v>
      </c>
      <c r="F7698" s="1" t="str">
        <f>IFERROR(__xludf.DUMMYFUNCTION("""COMPUTED_VALUE"""),"P900")</f>
        <v>P900</v>
      </c>
      <c r="G7698" s="1">
        <f>IFERROR(__xludf.DUMMYFUNCTION("""COMPUTED_VALUE"""),128.0)</f>
        <v>128</v>
      </c>
    </row>
    <row r="7699">
      <c r="A7699" s="1" t="str">
        <f t="shared" si="1"/>
        <v>EN P167 249</v>
      </c>
      <c r="C7699" s="1" t="str">
        <f t="shared" si="2"/>
        <v>PT P167</v>
      </c>
      <c r="E7699" s="1" t="str">
        <f>IFERROR(__xludf.DUMMYFUNCTION("SPLIT(A:A,"" "",TRUE,TRUE)"),"EN")</f>
        <v>EN</v>
      </c>
      <c r="F7699" s="1" t="str">
        <f>IFERROR(__xludf.DUMMYFUNCTION("""COMPUTED_VALUE"""),"P167")</f>
        <v>P167</v>
      </c>
      <c r="G7699" s="1">
        <f>IFERROR(__xludf.DUMMYFUNCTION("""COMPUTED_VALUE"""),249.0)</f>
        <v>249</v>
      </c>
    </row>
    <row r="7700">
      <c r="A7700" s="1" t="str">
        <f t="shared" si="1"/>
        <v>EN P1540 271</v>
      </c>
      <c r="C7700" s="1" t="str">
        <f t="shared" si="2"/>
        <v>PT P1540</v>
      </c>
      <c r="E7700" s="1" t="str">
        <f>IFERROR(__xludf.DUMMYFUNCTION("SPLIT(A:A,"" "",TRUE,TRUE)"),"EN")</f>
        <v>EN</v>
      </c>
      <c r="F7700" s="1" t="str">
        <f>IFERROR(__xludf.DUMMYFUNCTION("""COMPUTED_VALUE"""),"P1540")</f>
        <v>P1540</v>
      </c>
      <c r="G7700" s="1">
        <f>IFERROR(__xludf.DUMMYFUNCTION("""COMPUTED_VALUE"""),271.0)</f>
        <v>271</v>
      </c>
    </row>
    <row r="7701">
      <c r="A7701" s="1" t="str">
        <f t="shared" si="1"/>
        <v>EN P4802 160</v>
      </c>
      <c r="C7701" s="1" t="str">
        <f t="shared" si="2"/>
        <v>PT P4802</v>
      </c>
      <c r="E7701" s="1" t="str">
        <f>IFERROR(__xludf.DUMMYFUNCTION("SPLIT(A:A,"" "",TRUE,TRUE)"),"EN")</f>
        <v>EN</v>
      </c>
      <c r="F7701" s="1" t="str">
        <f>IFERROR(__xludf.DUMMYFUNCTION("""COMPUTED_VALUE"""),"P4802")</f>
        <v>P4802</v>
      </c>
      <c r="G7701" s="1">
        <f>IFERROR(__xludf.DUMMYFUNCTION("""COMPUTED_VALUE"""),160.0)</f>
        <v>160</v>
      </c>
    </row>
    <row r="7702">
      <c r="A7702" s="1" t="str">
        <f t="shared" si="1"/>
        <v>EN P2642 336</v>
      </c>
      <c r="C7702" s="1" t="str">
        <f t="shared" si="2"/>
        <v>PT P2642</v>
      </c>
      <c r="E7702" s="1" t="str">
        <f>IFERROR(__xludf.DUMMYFUNCTION("SPLIT(A:A,"" "",TRUE,TRUE)"),"EN")</f>
        <v>EN</v>
      </c>
      <c r="F7702" s="1" t="str">
        <f>IFERROR(__xludf.DUMMYFUNCTION("""COMPUTED_VALUE"""),"P2642")</f>
        <v>P2642</v>
      </c>
      <c r="G7702" s="1">
        <f>IFERROR(__xludf.DUMMYFUNCTION("""COMPUTED_VALUE"""),336.0)</f>
        <v>336</v>
      </c>
    </row>
    <row r="7703">
      <c r="A7703" s="1" t="str">
        <f t="shared" si="1"/>
        <v>EN P278 371</v>
      </c>
      <c r="C7703" s="1" t="str">
        <f t="shared" si="2"/>
        <v>PT P278</v>
      </c>
      <c r="E7703" s="1" t="str">
        <f>IFERROR(__xludf.DUMMYFUNCTION("SPLIT(A:A,"" "",TRUE,TRUE)"),"EN")</f>
        <v>EN</v>
      </c>
      <c r="F7703" s="1" t="str">
        <f>IFERROR(__xludf.DUMMYFUNCTION("""COMPUTED_VALUE"""),"P278")</f>
        <v>P278</v>
      </c>
      <c r="G7703" s="1">
        <f>IFERROR(__xludf.DUMMYFUNCTION("""COMPUTED_VALUE"""),371.0)</f>
        <v>371</v>
      </c>
    </row>
    <row r="7704">
      <c r="A7704" s="1" t="str">
        <f t="shared" si="1"/>
        <v>EN P423 69</v>
      </c>
      <c r="C7704" s="1" t="str">
        <f t="shared" si="2"/>
        <v>PT P423</v>
      </c>
      <c r="E7704" s="1" t="str">
        <f>IFERROR(__xludf.DUMMYFUNCTION("SPLIT(A:A,"" "",TRUE,TRUE)"),"EN")</f>
        <v>EN</v>
      </c>
      <c r="F7704" s="1" t="str">
        <f>IFERROR(__xludf.DUMMYFUNCTION("""COMPUTED_VALUE"""),"P423")</f>
        <v>P423</v>
      </c>
      <c r="G7704" s="1">
        <f>IFERROR(__xludf.DUMMYFUNCTION("""COMPUTED_VALUE"""),69.0)</f>
        <v>69</v>
      </c>
    </row>
    <row r="7705">
      <c r="A7705" s="1" t="str">
        <f t="shared" si="1"/>
        <v>EN P5084 97</v>
      </c>
      <c r="C7705" s="1" t="str">
        <f t="shared" si="2"/>
        <v>PT P5084</v>
      </c>
      <c r="E7705" s="1" t="str">
        <f>IFERROR(__xludf.DUMMYFUNCTION("SPLIT(A:A,"" "",TRUE,TRUE)"),"EN")</f>
        <v>EN</v>
      </c>
      <c r="F7705" s="1" t="str">
        <f>IFERROR(__xludf.DUMMYFUNCTION("""COMPUTED_VALUE"""),"P5084")</f>
        <v>P5084</v>
      </c>
      <c r="G7705" s="1">
        <f>IFERROR(__xludf.DUMMYFUNCTION("""COMPUTED_VALUE"""),97.0)</f>
        <v>97</v>
      </c>
    </row>
    <row r="7706">
      <c r="A7706" s="1" t="str">
        <f t="shared" si="1"/>
        <v>EN P1595 341</v>
      </c>
      <c r="C7706" s="1" t="str">
        <f t="shared" si="2"/>
        <v>PT P1595</v>
      </c>
      <c r="E7706" s="1" t="str">
        <f>IFERROR(__xludf.DUMMYFUNCTION("SPLIT(A:A,"" "",TRUE,TRUE)"),"EN")</f>
        <v>EN</v>
      </c>
      <c r="F7706" s="1" t="str">
        <f>IFERROR(__xludf.DUMMYFUNCTION("""COMPUTED_VALUE"""),"P1595")</f>
        <v>P1595</v>
      </c>
      <c r="G7706" s="1">
        <f>IFERROR(__xludf.DUMMYFUNCTION("""COMPUTED_VALUE"""),341.0)</f>
        <v>341</v>
      </c>
    </row>
    <row r="7707">
      <c r="A7707" s="1" t="str">
        <f t="shared" si="1"/>
        <v>EN P4343 125</v>
      </c>
      <c r="C7707" s="1" t="str">
        <f t="shared" si="2"/>
        <v>PT P4343</v>
      </c>
      <c r="E7707" s="1" t="str">
        <f>IFERROR(__xludf.DUMMYFUNCTION("SPLIT(A:A,"" "",TRUE,TRUE)"),"EN")</f>
        <v>EN</v>
      </c>
      <c r="F7707" s="1" t="str">
        <f>IFERROR(__xludf.DUMMYFUNCTION("""COMPUTED_VALUE"""),"P4343")</f>
        <v>P4343</v>
      </c>
      <c r="G7707" s="1">
        <f>IFERROR(__xludf.DUMMYFUNCTION("""COMPUTED_VALUE"""),125.0)</f>
        <v>125</v>
      </c>
    </row>
    <row r="7708">
      <c r="A7708" s="1" t="str">
        <f t="shared" si="1"/>
        <v>EN P4640 155</v>
      </c>
      <c r="C7708" s="1" t="str">
        <f t="shared" si="2"/>
        <v>PT P4640</v>
      </c>
      <c r="E7708" s="1" t="str">
        <f>IFERROR(__xludf.DUMMYFUNCTION("SPLIT(A:A,"" "",TRUE,TRUE)"),"EN")</f>
        <v>EN</v>
      </c>
      <c r="F7708" s="1" t="str">
        <f>IFERROR(__xludf.DUMMYFUNCTION("""COMPUTED_VALUE"""),"P4640")</f>
        <v>P4640</v>
      </c>
      <c r="G7708" s="1">
        <f>IFERROR(__xludf.DUMMYFUNCTION("""COMPUTED_VALUE"""),155.0)</f>
        <v>155</v>
      </c>
    </row>
    <row r="7709">
      <c r="A7709" s="1" t="str">
        <f t="shared" si="1"/>
        <v>EN P671 169</v>
      </c>
      <c r="C7709" s="1" t="str">
        <f t="shared" si="2"/>
        <v>PT P671</v>
      </c>
      <c r="E7709" s="1" t="str">
        <f>IFERROR(__xludf.DUMMYFUNCTION("SPLIT(A:A,"" "",TRUE,TRUE)"),"EN")</f>
        <v>EN</v>
      </c>
      <c r="F7709" s="1" t="str">
        <f>IFERROR(__xludf.DUMMYFUNCTION("""COMPUTED_VALUE"""),"P671")</f>
        <v>P671</v>
      </c>
      <c r="G7709" s="1">
        <f>IFERROR(__xludf.DUMMYFUNCTION("""COMPUTED_VALUE"""),169.0)</f>
        <v>169</v>
      </c>
    </row>
    <row r="7710">
      <c r="A7710" s="1" t="str">
        <f t="shared" si="1"/>
        <v>EN P878 283</v>
      </c>
      <c r="C7710" s="1" t="str">
        <f t="shared" si="2"/>
        <v>PT P878</v>
      </c>
      <c r="E7710" s="1" t="str">
        <f>IFERROR(__xludf.DUMMYFUNCTION("SPLIT(A:A,"" "",TRUE,TRUE)"),"EN")</f>
        <v>EN</v>
      </c>
      <c r="F7710" s="1" t="str">
        <f>IFERROR(__xludf.DUMMYFUNCTION("""COMPUTED_VALUE"""),"P878")</f>
        <v>P878</v>
      </c>
      <c r="G7710" s="1">
        <f>IFERROR(__xludf.DUMMYFUNCTION("""COMPUTED_VALUE"""),283.0)</f>
        <v>283</v>
      </c>
    </row>
    <row r="7711">
      <c r="A7711" s="1" t="str">
        <f t="shared" si="1"/>
        <v>EN P860 130</v>
      </c>
      <c r="C7711" s="1" t="str">
        <f t="shared" si="2"/>
        <v>PT P860</v>
      </c>
      <c r="E7711" s="1" t="str">
        <f>IFERROR(__xludf.DUMMYFUNCTION("SPLIT(A:A,"" "",TRUE,TRUE)"),"EN")</f>
        <v>EN</v>
      </c>
      <c r="F7711" s="1" t="str">
        <f>IFERROR(__xludf.DUMMYFUNCTION("""COMPUTED_VALUE"""),"P860")</f>
        <v>P860</v>
      </c>
      <c r="G7711" s="1">
        <f>IFERROR(__xludf.DUMMYFUNCTION("""COMPUTED_VALUE"""),130.0)</f>
        <v>130</v>
      </c>
    </row>
    <row r="7712">
      <c r="A7712" s="1" t="str">
        <f t="shared" si="1"/>
        <v>EN P1870 141</v>
      </c>
      <c r="C7712" s="1" t="str">
        <f t="shared" si="2"/>
        <v>PT P1870</v>
      </c>
      <c r="E7712" s="1" t="str">
        <f>IFERROR(__xludf.DUMMYFUNCTION("SPLIT(A:A,"" "",TRUE,TRUE)"),"EN")</f>
        <v>EN</v>
      </c>
      <c r="F7712" s="1" t="str">
        <f>IFERROR(__xludf.DUMMYFUNCTION("""COMPUTED_VALUE"""),"P1870")</f>
        <v>P1870</v>
      </c>
      <c r="G7712" s="1">
        <f>IFERROR(__xludf.DUMMYFUNCTION("""COMPUTED_VALUE"""),141.0)</f>
        <v>141</v>
      </c>
    </row>
    <row r="7713">
      <c r="A7713" s="1" t="str">
        <f t="shared" si="1"/>
        <v>EN P1437 60</v>
      </c>
      <c r="C7713" s="1" t="str">
        <f t="shared" si="2"/>
        <v>PT P1437</v>
      </c>
      <c r="E7713" s="1" t="str">
        <f>IFERROR(__xludf.DUMMYFUNCTION("SPLIT(A:A,"" "",TRUE,TRUE)"),"EN")</f>
        <v>EN</v>
      </c>
      <c r="F7713" s="1" t="str">
        <f>IFERROR(__xludf.DUMMYFUNCTION("""COMPUTED_VALUE"""),"P1437")</f>
        <v>P1437</v>
      </c>
      <c r="G7713" s="1">
        <f>IFERROR(__xludf.DUMMYFUNCTION("""COMPUTED_VALUE"""),60.0)</f>
        <v>60</v>
      </c>
    </row>
    <row r="7714">
      <c r="A7714" s="1" t="str">
        <f t="shared" si="1"/>
        <v>EN P171 390</v>
      </c>
      <c r="C7714" s="1" t="str">
        <f t="shared" si="2"/>
        <v>PT P171</v>
      </c>
      <c r="E7714" s="1" t="str">
        <f>IFERROR(__xludf.DUMMYFUNCTION("SPLIT(A:A,"" "",TRUE,TRUE)"),"EN")</f>
        <v>EN</v>
      </c>
      <c r="F7714" s="1" t="str">
        <f>IFERROR(__xludf.DUMMYFUNCTION("""COMPUTED_VALUE"""),"P171")</f>
        <v>P171</v>
      </c>
      <c r="G7714" s="1">
        <f>IFERROR(__xludf.DUMMYFUNCTION("""COMPUTED_VALUE"""),390.0)</f>
        <v>390</v>
      </c>
    </row>
    <row r="7715">
      <c r="A7715" s="1" t="str">
        <f t="shared" si="1"/>
        <v>EN P4221 96</v>
      </c>
      <c r="C7715" s="1" t="str">
        <f t="shared" si="2"/>
        <v>PT P4221</v>
      </c>
      <c r="E7715" s="1" t="str">
        <f>IFERROR(__xludf.DUMMYFUNCTION("SPLIT(A:A,"" "",TRUE,TRUE)"),"EN")</f>
        <v>EN</v>
      </c>
      <c r="F7715" s="1" t="str">
        <f>IFERROR(__xludf.DUMMYFUNCTION("""COMPUTED_VALUE"""),"P4221")</f>
        <v>P4221</v>
      </c>
      <c r="G7715" s="1">
        <f>IFERROR(__xludf.DUMMYFUNCTION("""COMPUTED_VALUE"""),96.0)</f>
        <v>96</v>
      </c>
    </row>
    <row r="7716">
      <c r="A7716" s="1" t="str">
        <f t="shared" si="1"/>
        <v>EN P5562 153</v>
      </c>
      <c r="C7716" s="1" t="str">
        <f t="shared" si="2"/>
        <v>PT P5562</v>
      </c>
      <c r="E7716" s="1" t="str">
        <f>IFERROR(__xludf.DUMMYFUNCTION("SPLIT(A:A,"" "",TRUE,TRUE)"),"EN")</f>
        <v>EN</v>
      </c>
      <c r="F7716" s="1" t="str">
        <f>IFERROR(__xludf.DUMMYFUNCTION("""COMPUTED_VALUE"""),"P5562")</f>
        <v>P5562</v>
      </c>
      <c r="G7716" s="1">
        <f>IFERROR(__xludf.DUMMYFUNCTION("""COMPUTED_VALUE"""),153.0)</f>
        <v>153</v>
      </c>
    </row>
    <row r="7717">
      <c r="A7717" s="1" t="str">
        <f t="shared" si="1"/>
        <v>EN P2704 204</v>
      </c>
      <c r="C7717" s="1" t="str">
        <f t="shared" si="2"/>
        <v>PT P2704</v>
      </c>
      <c r="E7717" s="1" t="str">
        <f>IFERROR(__xludf.DUMMYFUNCTION("SPLIT(A:A,"" "",TRUE,TRUE)"),"EN")</f>
        <v>EN</v>
      </c>
      <c r="F7717" s="1" t="str">
        <f>IFERROR(__xludf.DUMMYFUNCTION("""COMPUTED_VALUE"""),"P2704")</f>
        <v>P2704</v>
      </c>
      <c r="G7717" s="1">
        <f>IFERROR(__xludf.DUMMYFUNCTION("""COMPUTED_VALUE"""),204.0)</f>
        <v>204</v>
      </c>
    </row>
    <row r="7718">
      <c r="A7718" s="1" t="str">
        <f t="shared" si="1"/>
        <v>EN P4700 81</v>
      </c>
      <c r="C7718" s="1" t="str">
        <f t="shared" si="2"/>
        <v>PT P4700</v>
      </c>
      <c r="E7718" s="1" t="str">
        <f>IFERROR(__xludf.DUMMYFUNCTION("SPLIT(A:A,"" "",TRUE,TRUE)"),"EN")</f>
        <v>EN</v>
      </c>
      <c r="F7718" s="1" t="str">
        <f>IFERROR(__xludf.DUMMYFUNCTION("""COMPUTED_VALUE"""),"P4700")</f>
        <v>P4700</v>
      </c>
      <c r="G7718" s="1">
        <f>IFERROR(__xludf.DUMMYFUNCTION("""COMPUTED_VALUE"""),81.0)</f>
        <v>81</v>
      </c>
    </row>
    <row r="7719">
      <c r="A7719" s="1" t="str">
        <f t="shared" si="1"/>
        <v>EN P1491 44</v>
      </c>
      <c r="C7719" s="1" t="str">
        <f t="shared" si="2"/>
        <v>PT P1491</v>
      </c>
      <c r="E7719" s="1" t="str">
        <f>IFERROR(__xludf.DUMMYFUNCTION("SPLIT(A:A,"" "",TRUE,TRUE)"),"EN")</f>
        <v>EN</v>
      </c>
      <c r="F7719" s="1" t="str">
        <f>IFERROR(__xludf.DUMMYFUNCTION("""COMPUTED_VALUE"""),"P1491")</f>
        <v>P1491</v>
      </c>
      <c r="G7719" s="1">
        <f>IFERROR(__xludf.DUMMYFUNCTION("""COMPUTED_VALUE"""),44.0)</f>
        <v>44</v>
      </c>
    </row>
    <row r="7720">
      <c r="A7720" s="1" t="str">
        <f t="shared" si="1"/>
        <v>EN P2667 115</v>
      </c>
      <c r="C7720" s="1" t="str">
        <f t="shared" si="2"/>
        <v>PT P2667</v>
      </c>
      <c r="E7720" s="1" t="str">
        <f>IFERROR(__xludf.DUMMYFUNCTION("SPLIT(A:A,"" "",TRUE,TRUE)"),"EN")</f>
        <v>EN</v>
      </c>
      <c r="F7720" s="1" t="str">
        <f>IFERROR(__xludf.DUMMYFUNCTION("""COMPUTED_VALUE"""),"P2667")</f>
        <v>P2667</v>
      </c>
      <c r="G7720" s="1">
        <f>IFERROR(__xludf.DUMMYFUNCTION("""COMPUTED_VALUE"""),115.0)</f>
        <v>115</v>
      </c>
    </row>
    <row r="7721">
      <c r="A7721" s="1" t="str">
        <f t="shared" si="1"/>
        <v>EN P2159 254</v>
      </c>
      <c r="C7721" s="1" t="str">
        <f t="shared" si="2"/>
        <v>PT P2159</v>
      </c>
      <c r="E7721" s="1" t="str">
        <f>IFERROR(__xludf.DUMMYFUNCTION("SPLIT(A:A,"" "",TRUE,TRUE)"),"EN")</f>
        <v>EN</v>
      </c>
      <c r="F7721" s="1" t="str">
        <f>IFERROR(__xludf.DUMMYFUNCTION("""COMPUTED_VALUE"""),"P2159")</f>
        <v>P2159</v>
      </c>
      <c r="G7721" s="1">
        <f>IFERROR(__xludf.DUMMYFUNCTION("""COMPUTED_VALUE"""),254.0)</f>
        <v>254</v>
      </c>
    </row>
    <row r="7722">
      <c r="A7722" s="1" t="str">
        <f t="shared" si="1"/>
        <v>EN P2043 355</v>
      </c>
      <c r="C7722" s="1" t="str">
        <f t="shared" si="2"/>
        <v>PT P2043</v>
      </c>
      <c r="E7722" s="1" t="str">
        <f>IFERROR(__xludf.DUMMYFUNCTION("SPLIT(A:A,"" "",TRUE,TRUE)"),"EN")</f>
        <v>EN</v>
      </c>
      <c r="F7722" s="1" t="str">
        <f>IFERROR(__xludf.DUMMYFUNCTION("""COMPUTED_VALUE"""),"P2043")</f>
        <v>P2043</v>
      </c>
      <c r="G7722" s="1">
        <f>IFERROR(__xludf.DUMMYFUNCTION("""COMPUTED_VALUE"""),355.0)</f>
        <v>355</v>
      </c>
    </row>
    <row r="7723">
      <c r="A7723" s="1" t="str">
        <f t="shared" si="1"/>
        <v>EN P1643 169</v>
      </c>
      <c r="C7723" s="1" t="str">
        <f t="shared" si="2"/>
        <v>PT P1643</v>
      </c>
      <c r="E7723" s="1" t="str">
        <f>IFERROR(__xludf.DUMMYFUNCTION("SPLIT(A:A,"" "",TRUE,TRUE)"),"EN")</f>
        <v>EN</v>
      </c>
      <c r="F7723" s="1" t="str">
        <f>IFERROR(__xludf.DUMMYFUNCTION("""COMPUTED_VALUE"""),"P1643")</f>
        <v>P1643</v>
      </c>
      <c r="G7723" s="1">
        <f>IFERROR(__xludf.DUMMYFUNCTION("""COMPUTED_VALUE"""),169.0)</f>
        <v>169</v>
      </c>
    </row>
    <row r="7724">
      <c r="A7724" s="1" t="str">
        <f t="shared" si="1"/>
        <v>EN P5049 292</v>
      </c>
      <c r="C7724" s="1" t="str">
        <f t="shared" si="2"/>
        <v>PT P5049</v>
      </c>
      <c r="E7724" s="1" t="str">
        <f>IFERROR(__xludf.DUMMYFUNCTION("SPLIT(A:A,"" "",TRUE,TRUE)"),"EN")</f>
        <v>EN</v>
      </c>
      <c r="F7724" s="1" t="str">
        <f>IFERROR(__xludf.DUMMYFUNCTION("""COMPUTED_VALUE"""),"P5049")</f>
        <v>P5049</v>
      </c>
      <c r="G7724" s="1">
        <f>IFERROR(__xludf.DUMMYFUNCTION("""COMPUTED_VALUE"""),292.0)</f>
        <v>292</v>
      </c>
    </row>
    <row r="7725">
      <c r="A7725" s="1" t="str">
        <f t="shared" si="1"/>
        <v>EN P1773 389</v>
      </c>
      <c r="C7725" s="1" t="str">
        <f t="shared" si="2"/>
        <v>PT P1773</v>
      </c>
      <c r="E7725" s="1" t="str">
        <f>IFERROR(__xludf.DUMMYFUNCTION("SPLIT(A:A,"" "",TRUE,TRUE)"),"EN")</f>
        <v>EN</v>
      </c>
      <c r="F7725" s="1" t="str">
        <f>IFERROR(__xludf.DUMMYFUNCTION("""COMPUTED_VALUE"""),"P1773")</f>
        <v>P1773</v>
      </c>
      <c r="G7725" s="1">
        <f>IFERROR(__xludf.DUMMYFUNCTION("""COMPUTED_VALUE"""),389.0)</f>
        <v>389</v>
      </c>
    </row>
    <row r="7726">
      <c r="A7726" s="1" t="str">
        <f t="shared" si="1"/>
        <v>EN P4856 46</v>
      </c>
      <c r="C7726" s="1" t="str">
        <f t="shared" si="2"/>
        <v>PT P4856</v>
      </c>
      <c r="E7726" s="1" t="str">
        <f>IFERROR(__xludf.DUMMYFUNCTION("SPLIT(A:A,"" "",TRUE,TRUE)"),"EN")</f>
        <v>EN</v>
      </c>
      <c r="F7726" s="1" t="str">
        <f>IFERROR(__xludf.DUMMYFUNCTION("""COMPUTED_VALUE"""),"P4856")</f>
        <v>P4856</v>
      </c>
      <c r="G7726" s="1">
        <f>IFERROR(__xludf.DUMMYFUNCTION("""COMPUTED_VALUE"""),46.0)</f>
        <v>46</v>
      </c>
    </row>
    <row r="7727">
      <c r="A7727" s="1" t="str">
        <f t="shared" si="1"/>
        <v>EN P714 354</v>
      </c>
      <c r="C7727" s="1" t="str">
        <f t="shared" si="2"/>
        <v>PT P714</v>
      </c>
      <c r="E7727" s="1" t="str">
        <f>IFERROR(__xludf.DUMMYFUNCTION("SPLIT(A:A,"" "",TRUE,TRUE)"),"EN")</f>
        <v>EN</v>
      </c>
      <c r="F7727" s="1" t="str">
        <f>IFERROR(__xludf.DUMMYFUNCTION("""COMPUTED_VALUE"""),"P714")</f>
        <v>P714</v>
      </c>
      <c r="G7727" s="1">
        <f>IFERROR(__xludf.DUMMYFUNCTION("""COMPUTED_VALUE"""),354.0)</f>
        <v>354</v>
      </c>
    </row>
    <row r="7728">
      <c r="A7728" s="1" t="str">
        <f t="shared" si="1"/>
        <v>EN P3412 126</v>
      </c>
      <c r="C7728" s="1" t="str">
        <f t="shared" si="2"/>
        <v>PT P3412</v>
      </c>
      <c r="E7728" s="1" t="str">
        <f>IFERROR(__xludf.DUMMYFUNCTION("SPLIT(A:A,"" "",TRUE,TRUE)"),"EN")</f>
        <v>EN</v>
      </c>
      <c r="F7728" s="1" t="str">
        <f>IFERROR(__xludf.DUMMYFUNCTION("""COMPUTED_VALUE"""),"P3412")</f>
        <v>P3412</v>
      </c>
      <c r="G7728" s="1">
        <f>IFERROR(__xludf.DUMMYFUNCTION("""COMPUTED_VALUE"""),126.0)</f>
        <v>126</v>
      </c>
    </row>
    <row r="7729">
      <c r="A7729" s="1" t="str">
        <f t="shared" si="1"/>
        <v>EN P933 113</v>
      </c>
      <c r="C7729" s="1" t="str">
        <f t="shared" si="2"/>
        <v>PT P933</v>
      </c>
      <c r="E7729" s="1" t="str">
        <f>IFERROR(__xludf.DUMMYFUNCTION("SPLIT(A:A,"" "",TRUE,TRUE)"),"EN")</f>
        <v>EN</v>
      </c>
      <c r="F7729" s="1" t="str">
        <f>IFERROR(__xludf.DUMMYFUNCTION("""COMPUTED_VALUE"""),"P933")</f>
        <v>P933</v>
      </c>
      <c r="G7729" s="1">
        <f>IFERROR(__xludf.DUMMYFUNCTION("""COMPUTED_VALUE"""),113.0)</f>
        <v>113</v>
      </c>
    </row>
    <row r="7730">
      <c r="A7730" s="1" t="str">
        <f t="shared" si="1"/>
        <v>EN P1092 225</v>
      </c>
      <c r="C7730" s="1" t="str">
        <f t="shared" si="2"/>
        <v>PT P1092</v>
      </c>
      <c r="E7730" s="1" t="str">
        <f>IFERROR(__xludf.DUMMYFUNCTION("SPLIT(A:A,"" "",TRUE,TRUE)"),"EN")</f>
        <v>EN</v>
      </c>
      <c r="F7730" s="1" t="str">
        <f>IFERROR(__xludf.DUMMYFUNCTION("""COMPUTED_VALUE"""),"P1092")</f>
        <v>P1092</v>
      </c>
      <c r="G7730" s="1">
        <f>IFERROR(__xludf.DUMMYFUNCTION("""COMPUTED_VALUE"""),225.0)</f>
        <v>225</v>
      </c>
    </row>
    <row r="7731">
      <c r="A7731" s="1" t="str">
        <f t="shared" si="1"/>
        <v>EN P1841 37</v>
      </c>
      <c r="C7731" s="1" t="str">
        <f t="shared" si="2"/>
        <v>PT P1841</v>
      </c>
      <c r="E7731" s="1" t="str">
        <f>IFERROR(__xludf.DUMMYFUNCTION("SPLIT(A:A,"" "",TRUE,TRUE)"),"EN")</f>
        <v>EN</v>
      </c>
      <c r="F7731" s="1" t="str">
        <f>IFERROR(__xludf.DUMMYFUNCTION("""COMPUTED_VALUE"""),"P1841")</f>
        <v>P1841</v>
      </c>
      <c r="G7731" s="1">
        <f>IFERROR(__xludf.DUMMYFUNCTION("""COMPUTED_VALUE"""),37.0)</f>
        <v>37</v>
      </c>
    </row>
    <row r="7732">
      <c r="A7732" s="1" t="str">
        <f t="shared" si="1"/>
        <v>EN P2088 90</v>
      </c>
      <c r="C7732" s="1" t="str">
        <f t="shared" si="2"/>
        <v>PT P2088</v>
      </c>
      <c r="E7732" s="1" t="str">
        <f>IFERROR(__xludf.DUMMYFUNCTION("SPLIT(A:A,"" "",TRUE,TRUE)"),"EN")</f>
        <v>EN</v>
      </c>
      <c r="F7732" s="1" t="str">
        <f>IFERROR(__xludf.DUMMYFUNCTION("""COMPUTED_VALUE"""),"P2088")</f>
        <v>P2088</v>
      </c>
      <c r="G7732" s="1">
        <f>IFERROR(__xludf.DUMMYFUNCTION("""COMPUTED_VALUE"""),90.0)</f>
        <v>90</v>
      </c>
    </row>
    <row r="7733">
      <c r="A7733" s="1" t="str">
        <f t="shared" si="1"/>
        <v>EN P493 88</v>
      </c>
      <c r="C7733" s="1" t="str">
        <f t="shared" si="2"/>
        <v>PT P493</v>
      </c>
      <c r="E7733" s="1" t="str">
        <f>IFERROR(__xludf.DUMMYFUNCTION("SPLIT(A:A,"" "",TRUE,TRUE)"),"EN")</f>
        <v>EN</v>
      </c>
      <c r="F7733" s="1" t="str">
        <f>IFERROR(__xludf.DUMMYFUNCTION("""COMPUTED_VALUE"""),"P493")</f>
        <v>P493</v>
      </c>
      <c r="G7733" s="1">
        <f>IFERROR(__xludf.DUMMYFUNCTION("""COMPUTED_VALUE"""),88.0)</f>
        <v>88</v>
      </c>
    </row>
    <row r="7734">
      <c r="A7734" s="1" t="str">
        <f t="shared" si="1"/>
        <v>EN P2806 307</v>
      </c>
      <c r="C7734" s="1" t="str">
        <f t="shared" si="2"/>
        <v>PT P2806</v>
      </c>
      <c r="E7734" s="1" t="str">
        <f>IFERROR(__xludf.DUMMYFUNCTION("SPLIT(A:A,"" "",TRUE,TRUE)"),"EN")</f>
        <v>EN</v>
      </c>
      <c r="F7734" s="1" t="str">
        <f>IFERROR(__xludf.DUMMYFUNCTION("""COMPUTED_VALUE"""),"P2806")</f>
        <v>P2806</v>
      </c>
      <c r="G7734" s="1">
        <f>IFERROR(__xludf.DUMMYFUNCTION("""COMPUTED_VALUE"""),307.0)</f>
        <v>307</v>
      </c>
    </row>
    <row r="7735">
      <c r="A7735" s="1" t="str">
        <f t="shared" si="1"/>
        <v>EN P2631 29</v>
      </c>
      <c r="C7735" s="1" t="str">
        <f t="shared" si="2"/>
        <v>PT P2631</v>
      </c>
      <c r="E7735" s="1" t="str">
        <f>IFERROR(__xludf.DUMMYFUNCTION("SPLIT(A:A,"" "",TRUE,TRUE)"),"EN")</f>
        <v>EN</v>
      </c>
      <c r="F7735" s="1" t="str">
        <f>IFERROR(__xludf.DUMMYFUNCTION("""COMPUTED_VALUE"""),"P2631")</f>
        <v>P2631</v>
      </c>
      <c r="G7735" s="1">
        <f>IFERROR(__xludf.DUMMYFUNCTION("""COMPUTED_VALUE"""),29.0)</f>
        <v>29</v>
      </c>
    </row>
    <row r="7736">
      <c r="A7736" s="1" t="str">
        <f t="shared" si="1"/>
        <v>EN P2504 184</v>
      </c>
      <c r="C7736" s="1" t="str">
        <f t="shared" si="2"/>
        <v>PT P2504</v>
      </c>
      <c r="E7736" s="1" t="str">
        <f>IFERROR(__xludf.DUMMYFUNCTION("SPLIT(A:A,"" "",TRUE,TRUE)"),"EN")</f>
        <v>EN</v>
      </c>
      <c r="F7736" s="1" t="str">
        <f>IFERROR(__xludf.DUMMYFUNCTION("""COMPUTED_VALUE"""),"P2504")</f>
        <v>P2504</v>
      </c>
      <c r="G7736" s="1">
        <f>IFERROR(__xludf.DUMMYFUNCTION("""COMPUTED_VALUE"""),184.0)</f>
        <v>184</v>
      </c>
    </row>
    <row r="7737">
      <c r="A7737" s="1" t="str">
        <f t="shared" si="1"/>
        <v>EN P2963 264</v>
      </c>
      <c r="C7737" s="1" t="str">
        <f t="shared" si="2"/>
        <v>PT P2963</v>
      </c>
      <c r="E7737" s="1" t="str">
        <f>IFERROR(__xludf.DUMMYFUNCTION("SPLIT(A:A,"" "",TRUE,TRUE)"),"EN")</f>
        <v>EN</v>
      </c>
      <c r="F7737" s="1" t="str">
        <f>IFERROR(__xludf.DUMMYFUNCTION("""COMPUTED_VALUE"""),"P2963")</f>
        <v>P2963</v>
      </c>
      <c r="G7737" s="1">
        <f>IFERROR(__xludf.DUMMYFUNCTION("""COMPUTED_VALUE"""),264.0)</f>
        <v>264</v>
      </c>
    </row>
    <row r="7738">
      <c r="A7738" s="1" t="str">
        <f t="shared" si="1"/>
        <v>EN P2130 370</v>
      </c>
      <c r="C7738" s="1" t="str">
        <f t="shared" si="2"/>
        <v>PT P2130</v>
      </c>
      <c r="E7738" s="1" t="str">
        <f>IFERROR(__xludf.DUMMYFUNCTION("SPLIT(A:A,"" "",TRUE,TRUE)"),"EN")</f>
        <v>EN</v>
      </c>
      <c r="F7738" s="1" t="str">
        <f>IFERROR(__xludf.DUMMYFUNCTION("""COMPUTED_VALUE"""),"P2130")</f>
        <v>P2130</v>
      </c>
      <c r="G7738" s="1">
        <f>IFERROR(__xludf.DUMMYFUNCTION("""COMPUTED_VALUE"""),370.0)</f>
        <v>370</v>
      </c>
    </row>
    <row r="7739">
      <c r="A7739" s="1" t="str">
        <f t="shared" si="1"/>
        <v>EN P1845 387</v>
      </c>
      <c r="C7739" s="1" t="str">
        <f t="shared" si="2"/>
        <v>PT P1845</v>
      </c>
      <c r="E7739" s="1" t="str">
        <f>IFERROR(__xludf.DUMMYFUNCTION("SPLIT(A:A,"" "",TRUE,TRUE)"),"EN")</f>
        <v>EN</v>
      </c>
      <c r="F7739" s="1" t="str">
        <f>IFERROR(__xludf.DUMMYFUNCTION("""COMPUTED_VALUE"""),"P1845")</f>
        <v>P1845</v>
      </c>
      <c r="G7739" s="1">
        <f>IFERROR(__xludf.DUMMYFUNCTION("""COMPUTED_VALUE"""),387.0)</f>
        <v>387</v>
      </c>
    </row>
    <row r="7740">
      <c r="A7740" s="1" t="str">
        <f t="shared" si="1"/>
        <v>EN P2685 2</v>
      </c>
      <c r="C7740" s="1" t="str">
        <f t="shared" si="2"/>
        <v>PT P2685</v>
      </c>
      <c r="E7740" s="1" t="str">
        <f>IFERROR(__xludf.DUMMYFUNCTION("SPLIT(A:A,"" "",TRUE,TRUE)"),"EN")</f>
        <v>EN</v>
      </c>
      <c r="F7740" s="1" t="str">
        <f>IFERROR(__xludf.DUMMYFUNCTION("""COMPUTED_VALUE"""),"P2685")</f>
        <v>P2685</v>
      </c>
      <c r="G7740" s="1">
        <f>IFERROR(__xludf.DUMMYFUNCTION("""COMPUTED_VALUE"""),2.0)</f>
        <v>2</v>
      </c>
    </row>
    <row r="7741">
      <c r="A7741" s="1" t="str">
        <f t="shared" si="1"/>
        <v>EN P1538 45</v>
      </c>
      <c r="C7741" s="1" t="str">
        <f t="shared" si="2"/>
        <v>PT P1538</v>
      </c>
      <c r="E7741" s="1" t="str">
        <f>IFERROR(__xludf.DUMMYFUNCTION("SPLIT(A:A,"" "",TRUE,TRUE)"),"EN")</f>
        <v>EN</v>
      </c>
      <c r="F7741" s="1" t="str">
        <f>IFERROR(__xludf.DUMMYFUNCTION("""COMPUTED_VALUE"""),"P1538")</f>
        <v>P1538</v>
      </c>
      <c r="G7741" s="1">
        <f>IFERROR(__xludf.DUMMYFUNCTION("""COMPUTED_VALUE"""),45.0)</f>
        <v>45</v>
      </c>
    </row>
    <row r="7742">
      <c r="A7742" s="1" t="str">
        <f t="shared" si="1"/>
        <v>EN P4505 231</v>
      </c>
      <c r="C7742" s="1" t="str">
        <f t="shared" si="2"/>
        <v>PT P4505</v>
      </c>
      <c r="E7742" s="1" t="str">
        <f>IFERROR(__xludf.DUMMYFUNCTION("SPLIT(A:A,"" "",TRUE,TRUE)"),"EN")</f>
        <v>EN</v>
      </c>
      <c r="F7742" s="1" t="str">
        <f>IFERROR(__xludf.DUMMYFUNCTION("""COMPUTED_VALUE"""),"P4505")</f>
        <v>P4505</v>
      </c>
      <c r="G7742" s="1">
        <f>IFERROR(__xludf.DUMMYFUNCTION("""COMPUTED_VALUE"""),231.0)</f>
        <v>231</v>
      </c>
    </row>
    <row r="7743">
      <c r="A7743" s="1" t="str">
        <f t="shared" si="1"/>
        <v>EN P827 142</v>
      </c>
      <c r="C7743" s="1" t="str">
        <f t="shared" si="2"/>
        <v>PT P827</v>
      </c>
      <c r="E7743" s="1" t="str">
        <f>IFERROR(__xludf.DUMMYFUNCTION("SPLIT(A:A,"" "",TRUE,TRUE)"),"EN")</f>
        <v>EN</v>
      </c>
      <c r="F7743" s="1" t="str">
        <f>IFERROR(__xludf.DUMMYFUNCTION("""COMPUTED_VALUE"""),"P827")</f>
        <v>P827</v>
      </c>
      <c r="G7743" s="1">
        <f>IFERROR(__xludf.DUMMYFUNCTION("""COMPUTED_VALUE"""),142.0)</f>
        <v>142</v>
      </c>
    </row>
    <row r="7744">
      <c r="A7744" s="1" t="str">
        <f t="shared" si="1"/>
        <v>EN P3615 198</v>
      </c>
      <c r="C7744" s="1" t="str">
        <f t="shared" si="2"/>
        <v>PT P3615</v>
      </c>
      <c r="E7744" s="1" t="str">
        <f>IFERROR(__xludf.DUMMYFUNCTION("SPLIT(A:A,"" "",TRUE,TRUE)"),"EN")</f>
        <v>EN</v>
      </c>
      <c r="F7744" s="1" t="str">
        <f>IFERROR(__xludf.DUMMYFUNCTION("""COMPUTED_VALUE"""),"P3615")</f>
        <v>P3615</v>
      </c>
      <c r="G7744" s="1">
        <f>IFERROR(__xludf.DUMMYFUNCTION("""COMPUTED_VALUE"""),198.0)</f>
        <v>198</v>
      </c>
    </row>
    <row r="7745">
      <c r="A7745" s="1" t="str">
        <f t="shared" si="1"/>
        <v>EN P184 356</v>
      </c>
      <c r="C7745" s="1" t="str">
        <f t="shared" si="2"/>
        <v>PT P184</v>
      </c>
      <c r="E7745" s="1" t="str">
        <f>IFERROR(__xludf.DUMMYFUNCTION("SPLIT(A:A,"" "",TRUE,TRUE)"),"EN")</f>
        <v>EN</v>
      </c>
      <c r="F7745" s="1" t="str">
        <f>IFERROR(__xludf.DUMMYFUNCTION("""COMPUTED_VALUE"""),"P184")</f>
        <v>P184</v>
      </c>
      <c r="G7745" s="1">
        <f>IFERROR(__xludf.DUMMYFUNCTION("""COMPUTED_VALUE"""),356.0)</f>
        <v>356</v>
      </c>
    </row>
    <row r="7746">
      <c r="A7746" s="1" t="str">
        <f t="shared" si="1"/>
        <v>EN P4754 377</v>
      </c>
      <c r="C7746" s="1" t="str">
        <f t="shared" si="2"/>
        <v>PT P4754</v>
      </c>
      <c r="E7746" s="1" t="str">
        <f>IFERROR(__xludf.DUMMYFUNCTION("SPLIT(A:A,"" "",TRUE,TRUE)"),"EN")</f>
        <v>EN</v>
      </c>
      <c r="F7746" s="1" t="str">
        <f>IFERROR(__xludf.DUMMYFUNCTION("""COMPUTED_VALUE"""),"P4754")</f>
        <v>P4754</v>
      </c>
      <c r="G7746" s="1">
        <f>IFERROR(__xludf.DUMMYFUNCTION("""COMPUTED_VALUE"""),377.0)</f>
        <v>377</v>
      </c>
    </row>
    <row r="7747">
      <c r="A7747" s="1" t="str">
        <f t="shared" si="1"/>
        <v>EN P670 390</v>
      </c>
      <c r="C7747" s="1" t="str">
        <f t="shared" si="2"/>
        <v>PT P670</v>
      </c>
      <c r="E7747" s="1" t="str">
        <f>IFERROR(__xludf.DUMMYFUNCTION("SPLIT(A:A,"" "",TRUE,TRUE)"),"EN")</f>
        <v>EN</v>
      </c>
      <c r="F7747" s="1" t="str">
        <f>IFERROR(__xludf.DUMMYFUNCTION("""COMPUTED_VALUE"""),"P670")</f>
        <v>P670</v>
      </c>
      <c r="G7747" s="1">
        <f>IFERROR(__xludf.DUMMYFUNCTION("""COMPUTED_VALUE"""),390.0)</f>
        <v>390</v>
      </c>
    </row>
    <row r="7748">
      <c r="A7748" s="1" t="str">
        <f t="shared" si="1"/>
        <v>EN P2793 74</v>
      </c>
      <c r="C7748" s="1" t="str">
        <f t="shared" si="2"/>
        <v>PT P2793</v>
      </c>
      <c r="E7748" s="1" t="str">
        <f>IFERROR(__xludf.DUMMYFUNCTION("SPLIT(A:A,"" "",TRUE,TRUE)"),"EN")</f>
        <v>EN</v>
      </c>
      <c r="F7748" s="1" t="str">
        <f>IFERROR(__xludf.DUMMYFUNCTION("""COMPUTED_VALUE"""),"P2793")</f>
        <v>P2793</v>
      </c>
      <c r="G7748" s="1">
        <f>IFERROR(__xludf.DUMMYFUNCTION("""COMPUTED_VALUE"""),74.0)</f>
        <v>74</v>
      </c>
    </row>
    <row r="7749">
      <c r="A7749" s="1" t="str">
        <f t="shared" si="1"/>
        <v>EN P491 353</v>
      </c>
      <c r="C7749" s="1" t="str">
        <f t="shared" si="2"/>
        <v>PT P491</v>
      </c>
      <c r="E7749" s="1" t="str">
        <f>IFERROR(__xludf.DUMMYFUNCTION("SPLIT(A:A,"" "",TRUE,TRUE)"),"EN")</f>
        <v>EN</v>
      </c>
      <c r="F7749" s="1" t="str">
        <f>IFERROR(__xludf.DUMMYFUNCTION("""COMPUTED_VALUE"""),"P491")</f>
        <v>P491</v>
      </c>
      <c r="G7749" s="1">
        <f>IFERROR(__xludf.DUMMYFUNCTION("""COMPUTED_VALUE"""),353.0)</f>
        <v>353</v>
      </c>
    </row>
    <row r="7750">
      <c r="A7750" s="1" t="str">
        <f t="shared" si="1"/>
        <v>EN P1086 320</v>
      </c>
      <c r="C7750" s="1" t="str">
        <f t="shared" si="2"/>
        <v>PT P1086</v>
      </c>
      <c r="E7750" s="1" t="str">
        <f>IFERROR(__xludf.DUMMYFUNCTION("SPLIT(A:A,"" "",TRUE,TRUE)"),"EN")</f>
        <v>EN</v>
      </c>
      <c r="F7750" s="1" t="str">
        <f>IFERROR(__xludf.DUMMYFUNCTION("""COMPUTED_VALUE"""),"P1086")</f>
        <v>P1086</v>
      </c>
      <c r="G7750" s="1">
        <f>IFERROR(__xludf.DUMMYFUNCTION("""COMPUTED_VALUE"""),320.0)</f>
        <v>320</v>
      </c>
    </row>
    <row r="7751">
      <c r="A7751" s="1" t="str">
        <f t="shared" si="1"/>
        <v>EN P3561 334</v>
      </c>
      <c r="C7751" s="1" t="str">
        <f t="shared" si="2"/>
        <v>PT P3561</v>
      </c>
      <c r="E7751" s="1" t="str">
        <f>IFERROR(__xludf.DUMMYFUNCTION("SPLIT(A:A,"" "",TRUE,TRUE)"),"EN")</f>
        <v>EN</v>
      </c>
      <c r="F7751" s="1" t="str">
        <f>IFERROR(__xludf.DUMMYFUNCTION("""COMPUTED_VALUE"""),"P3561")</f>
        <v>P3561</v>
      </c>
      <c r="G7751" s="1">
        <f>IFERROR(__xludf.DUMMYFUNCTION("""COMPUTED_VALUE"""),334.0)</f>
        <v>334</v>
      </c>
    </row>
    <row r="7752">
      <c r="A7752" s="1" t="str">
        <f t="shared" si="1"/>
        <v>EN P4825 118</v>
      </c>
      <c r="C7752" s="1" t="str">
        <f t="shared" si="2"/>
        <v>PT P4825</v>
      </c>
      <c r="E7752" s="1" t="str">
        <f>IFERROR(__xludf.DUMMYFUNCTION("SPLIT(A:A,"" "",TRUE,TRUE)"),"EN")</f>
        <v>EN</v>
      </c>
      <c r="F7752" s="1" t="str">
        <f>IFERROR(__xludf.DUMMYFUNCTION("""COMPUTED_VALUE"""),"P4825")</f>
        <v>P4825</v>
      </c>
      <c r="G7752" s="1">
        <f>IFERROR(__xludf.DUMMYFUNCTION("""COMPUTED_VALUE"""),118.0)</f>
        <v>118</v>
      </c>
    </row>
    <row r="7753">
      <c r="A7753" s="1" t="str">
        <f t="shared" si="1"/>
        <v>EN P496 28</v>
      </c>
      <c r="C7753" s="1" t="str">
        <f t="shared" si="2"/>
        <v>PT P496</v>
      </c>
      <c r="E7753" s="1" t="str">
        <f>IFERROR(__xludf.DUMMYFUNCTION("SPLIT(A:A,"" "",TRUE,TRUE)"),"EN")</f>
        <v>EN</v>
      </c>
      <c r="F7753" s="1" t="str">
        <f>IFERROR(__xludf.DUMMYFUNCTION("""COMPUTED_VALUE"""),"P496")</f>
        <v>P496</v>
      </c>
      <c r="G7753" s="1">
        <f>IFERROR(__xludf.DUMMYFUNCTION("""COMPUTED_VALUE"""),28.0)</f>
        <v>28</v>
      </c>
    </row>
    <row r="7754">
      <c r="A7754" s="1" t="str">
        <f t="shared" si="1"/>
        <v>EN P5609 50</v>
      </c>
      <c r="C7754" s="1" t="str">
        <f t="shared" si="2"/>
        <v>PT P5609</v>
      </c>
      <c r="E7754" s="1" t="str">
        <f>IFERROR(__xludf.DUMMYFUNCTION("SPLIT(A:A,"" "",TRUE,TRUE)"),"EN")</f>
        <v>EN</v>
      </c>
      <c r="F7754" s="1" t="str">
        <f>IFERROR(__xludf.DUMMYFUNCTION("""COMPUTED_VALUE"""),"P5609")</f>
        <v>P5609</v>
      </c>
      <c r="G7754" s="1">
        <f>IFERROR(__xludf.DUMMYFUNCTION("""COMPUTED_VALUE"""),50.0)</f>
        <v>50</v>
      </c>
    </row>
    <row r="7755">
      <c r="A7755" s="1" t="str">
        <f t="shared" si="1"/>
        <v>EN P4268 391</v>
      </c>
      <c r="C7755" s="1" t="str">
        <f t="shared" si="2"/>
        <v>PT P4268</v>
      </c>
      <c r="E7755" s="1" t="str">
        <f>IFERROR(__xludf.DUMMYFUNCTION("SPLIT(A:A,"" "",TRUE,TRUE)"),"EN")</f>
        <v>EN</v>
      </c>
      <c r="F7755" s="1" t="str">
        <f>IFERROR(__xludf.DUMMYFUNCTION("""COMPUTED_VALUE"""),"P4268")</f>
        <v>P4268</v>
      </c>
      <c r="G7755" s="1">
        <f>IFERROR(__xludf.DUMMYFUNCTION("""COMPUTED_VALUE"""),391.0)</f>
        <v>391</v>
      </c>
    </row>
    <row r="7756">
      <c r="A7756" s="1" t="str">
        <f t="shared" si="1"/>
        <v>EN P2387 18</v>
      </c>
      <c r="C7756" s="1" t="str">
        <f t="shared" si="2"/>
        <v>PT P2387</v>
      </c>
      <c r="E7756" s="1" t="str">
        <f>IFERROR(__xludf.DUMMYFUNCTION("SPLIT(A:A,"" "",TRUE,TRUE)"),"EN")</f>
        <v>EN</v>
      </c>
      <c r="F7756" s="1" t="str">
        <f>IFERROR(__xludf.DUMMYFUNCTION("""COMPUTED_VALUE"""),"P2387")</f>
        <v>P2387</v>
      </c>
      <c r="G7756" s="1">
        <f>IFERROR(__xludf.DUMMYFUNCTION("""COMPUTED_VALUE"""),18.0)</f>
        <v>18</v>
      </c>
    </row>
    <row r="7757">
      <c r="A7757" s="1" t="str">
        <f t="shared" si="1"/>
        <v>EN P4208 70</v>
      </c>
      <c r="C7757" s="1" t="str">
        <f t="shared" si="2"/>
        <v>PT P4208</v>
      </c>
      <c r="E7757" s="1" t="str">
        <f>IFERROR(__xludf.DUMMYFUNCTION("SPLIT(A:A,"" "",TRUE,TRUE)"),"EN")</f>
        <v>EN</v>
      </c>
      <c r="F7757" s="1" t="str">
        <f>IFERROR(__xludf.DUMMYFUNCTION("""COMPUTED_VALUE"""),"P4208")</f>
        <v>P4208</v>
      </c>
      <c r="G7757" s="1">
        <f>IFERROR(__xludf.DUMMYFUNCTION("""COMPUTED_VALUE"""),70.0)</f>
        <v>70</v>
      </c>
    </row>
    <row r="7758">
      <c r="A7758" s="1" t="str">
        <f t="shared" si="1"/>
        <v>EN P5445 366</v>
      </c>
      <c r="C7758" s="1" t="str">
        <f t="shared" si="2"/>
        <v>PT P5445</v>
      </c>
      <c r="E7758" s="1" t="str">
        <f>IFERROR(__xludf.DUMMYFUNCTION("SPLIT(A:A,"" "",TRUE,TRUE)"),"EN")</f>
        <v>EN</v>
      </c>
      <c r="F7758" s="1" t="str">
        <f>IFERROR(__xludf.DUMMYFUNCTION("""COMPUTED_VALUE"""),"P5445")</f>
        <v>P5445</v>
      </c>
      <c r="G7758" s="1">
        <f>IFERROR(__xludf.DUMMYFUNCTION("""COMPUTED_VALUE"""),366.0)</f>
        <v>366</v>
      </c>
    </row>
    <row r="7759">
      <c r="A7759" s="1" t="str">
        <f t="shared" si="1"/>
        <v>EN P1238 164</v>
      </c>
      <c r="C7759" s="1" t="str">
        <f t="shared" si="2"/>
        <v>PT P1238</v>
      </c>
      <c r="E7759" s="1" t="str">
        <f>IFERROR(__xludf.DUMMYFUNCTION("SPLIT(A:A,"" "",TRUE,TRUE)"),"EN")</f>
        <v>EN</v>
      </c>
      <c r="F7759" s="1" t="str">
        <f>IFERROR(__xludf.DUMMYFUNCTION("""COMPUTED_VALUE"""),"P1238")</f>
        <v>P1238</v>
      </c>
      <c r="G7759" s="1">
        <f>IFERROR(__xludf.DUMMYFUNCTION("""COMPUTED_VALUE"""),164.0)</f>
        <v>164</v>
      </c>
    </row>
    <row r="7760">
      <c r="A7760" s="1" t="str">
        <f t="shared" si="1"/>
        <v>EN P2391 385</v>
      </c>
      <c r="C7760" s="1" t="str">
        <f t="shared" si="2"/>
        <v>PT P2391</v>
      </c>
      <c r="E7760" s="1" t="str">
        <f>IFERROR(__xludf.DUMMYFUNCTION("SPLIT(A:A,"" "",TRUE,TRUE)"),"EN")</f>
        <v>EN</v>
      </c>
      <c r="F7760" s="1" t="str">
        <f>IFERROR(__xludf.DUMMYFUNCTION("""COMPUTED_VALUE"""),"P2391")</f>
        <v>P2391</v>
      </c>
      <c r="G7760" s="1">
        <f>IFERROR(__xludf.DUMMYFUNCTION("""COMPUTED_VALUE"""),385.0)</f>
        <v>385</v>
      </c>
    </row>
    <row r="7761">
      <c r="A7761" s="1" t="str">
        <f t="shared" si="1"/>
        <v>EN P14 16</v>
      </c>
      <c r="C7761" s="1" t="str">
        <f t="shared" si="2"/>
        <v>PT P14</v>
      </c>
      <c r="E7761" s="1" t="str">
        <f>IFERROR(__xludf.DUMMYFUNCTION("SPLIT(A:A,"" "",TRUE,TRUE)"),"EN")</f>
        <v>EN</v>
      </c>
      <c r="F7761" s="1" t="str">
        <f>IFERROR(__xludf.DUMMYFUNCTION("""COMPUTED_VALUE"""),"P14")</f>
        <v>P14</v>
      </c>
      <c r="G7761" s="1">
        <f>IFERROR(__xludf.DUMMYFUNCTION("""COMPUTED_VALUE"""),16.0)</f>
        <v>16</v>
      </c>
    </row>
    <row r="7762">
      <c r="A7762" s="1" t="str">
        <f t="shared" si="1"/>
        <v>EN P4037 368</v>
      </c>
      <c r="C7762" s="1" t="str">
        <f t="shared" si="2"/>
        <v>PT P4037</v>
      </c>
      <c r="E7762" s="1" t="str">
        <f>IFERROR(__xludf.DUMMYFUNCTION("SPLIT(A:A,"" "",TRUE,TRUE)"),"EN")</f>
        <v>EN</v>
      </c>
      <c r="F7762" s="1" t="str">
        <f>IFERROR(__xludf.DUMMYFUNCTION("""COMPUTED_VALUE"""),"P4037")</f>
        <v>P4037</v>
      </c>
      <c r="G7762" s="1">
        <f>IFERROR(__xludf.DUMMYFUNCTION("""COMPUTED_VALUE"""),368.0)</f>
        <v>368</v>
      </c>
    </row>
    <row r="7763">
      <c r="A7763" s="1" t="str">
        <f t="shared" si="1"/>
        <v>EN P4257 374</v>
      </c>
      <c r="C7763" s="1" t="str">
        <f t="shared" si="2"/>
        <v>PT P4257</v>
      </c>
      <c r="E7763" s="1" t="str">
        <f>IFERROR(__xludf.DUMMYFUNCTION("SPLIT(A:A,"" "",TRUE,TRUE)"),"EN")</f>
        <v>EN</v>
      </c>
      <c r="F7763" s="1" t="str">
        <f>IFERROR(__xludf.DUMMYFUNCTION("""COMPUTED_VALUE"""),"P4257")</f>
        <v>P4257</v>
      </c>
      <c r="G7763" s="1">
        <f>IFERROR(__xludf.DUMMYFUNCTION("""COMPUTED_VALUE"""),374.0)</f>
        <v>374</v>
      </c>
    </row>
    <row r="7764">
      <c r="A7764" s="1" t="str">
        <f t="shared" si="1"/>
        <v>EN P5692 96</v>
      </c>
      <c r="C7764" s="1" t="str">
        <f t="shared" si="2"/>
        <v>PT P5692</v>
      </c>
      <c r="E7764" s="1" t="str">
        <f>IFERROR(__xludf.DUMMYFUNCTION("SPLIT(A:A,"" "",TRUE,TRUE)"),"EN")</f>
        <v>EN</v>
      </c>
      <c r="F7764" s="1" t="str">
        <f>IFERROR(__xludf.DUMMYFUNCTION("""COMPUTED_VALUE"""),"P5692")</f>
        <v>P5692</v>
      </c>
      <c r="G7764" s="1">
        <f>IFERROR(__xludf.DUMMYFUNCTION("""COMPUTED_VALUE"""),96.0)</f>
        <v>96</v>
      </c>
    </row>
    <row r="7765">
      <c r="A7765" s="1" t="str">
        <f t="shared" si="1"/>
        <v>EN P5712 267</v>
      </c>
      <c r="C7765" s="1" t="str">
        <f t="shared" si="2"/>
        <v>PT P5712</v>
      </c>
      <c r="E7765" s="1" t="str">
        <f>IFERROR(__xludf.DUMMYFUNCTION("SPLIT(A:A,"" "",TRUE,TRUE)"),"EN")</f>
        <v>EN</v>
      </c>
      <c r="F7765" s="1" t="str">
        <f>IFERROR(__xludf.DUMMYFUNCTION("""COMPUTED_VALUE"""),"P5712")</f>
        <v>P5712</v>
      </c>
      <c r="G7765" s="1">
        <f>IFERROR(__xludf.DUMMYFUNCTION("""COMPUTED_VALUE"""),267.0)</f>
        <v>267</v>
      </c>
    </row>
    <row r="7766">
      <c r="A7766" s="1" t="str">
        <f t="shared" si="1"/>
        <v>EN P3716 68</v>
      </c>
      <c r="C7766" s="1" t="str">
        <f t="shared" si="2"/>
        <v>PT P3716</v>
      </c>
      <c r="E7766" s="1" t="str">
        <f>IFERROR(__xludf.DUMMYFUNCTION("SPLIT(A:A,"" "",TRUE,TRUE)"),"EN")</f>
        <v>EN</v>
      </c>
      <c r="F7766" s="1" t="str">
        <f>IFERROR(__xludf.DUMMYFUNCTION("""COMPUTED_VALUE"""),"P3716")</f>
        <v>P3716</v>
      </c>
      <c r="G7766" s="1">
        <f>IFERROR(__xludf.DUMMYFUNCTION("""COMPUTED_VALUE"""),68.0)</f>
        <v>68</v>
      </c>
    </row>
    <row r="7767">
      <c r="A7767" s="1" t="str">
        <f t="shared" si="1"/>
        <v>EN P5145 358</v>
      </c>
      <c r="C7767" s="1" t="str">
        <f t="shared" si="2"/>
        <v>PT P5145</v>
      </c>
      <c r="E7767" s="1" t="str">
        <f>IFERROR(__xludf.DUMMYFUNCTION("SPLIT(A:A,"" "",TRUE,TRUE)"),"EN")</f>
        <v>EN</v>
      </c>
      <c r="F7767" s="1" t="str">
        <f>IFERROR(__xludf.DUMMYFUNCTION("""COMPUTED_VALUE"""),"P5145")</f>
        <v>P5145</v>
      </c>
      <c r="G7767" s="1">
        <f>IFERROR(__xludf.DUMMYFUNCTION("""COMPUTED_VALUE"""),358.0)</f>
        <v>358</v>
      </c>
    </row>
    <row r="7768">
      <c r="A7768" s="1" t="str">
        <f t="shared" si="1"/>
        <v>EN P174 103</v>
      </c>
      <c r="C7768" s="1" t="str">
        <f t="shared" si="2"/>
        <v>PT P174</v>
      </c>
      <c r="E7768" s="1" t="str">
        <f>IFERROR(__xludf.DUMMYFUNCTION("SPLIT(A:A,"" "",TRUE,TRUE)"),"EN")</f>
        <v>EN</v>
      </c>
      <c r="F7768" s="1" t="str">
        <f>IFERROR(__xludf.DUMMYFUNCTION("""COMPUTED_VALUE"""),"P174")</f>
        <v>P174</v>
      </c>
      <c r="G7768" s="1">
        <f>IFERROR(__xludf.DUMMYFUNCTION("""COMPUTED_VALUE"""),103.0)</f>
        <v>103</v>
      </c>
    </row>
    <row r="7769">
      <c r="A7769" s="1" t="str">
        <f t="shared" si="1"/>
        <v>EN P3350 397</v>
      </c>
      <c r="C7769" s="1" t="str">
        <f t="shared" si="2"/>
        <v>PT P3350</v>
      </c>
      <c r="E7769" s="1" t="str">
        <f>IFERROR(__xludf.DUMMYFUNCTION("SPLIT(A:A,"" "",TRUE,TRUE)"),"EN")</f>
        <v>EN</v>
      </c>
      <c r="F7769" s="1" t="str">
        <f>IFERROR(__xludf.DUMMYFUNCTION("""COMPUTED_VALUE"""),"P3350")</f>
        <v>P3350</v>
      </c>
      <c r="G7769" s="1">
        <f>IFERROR(__xludf.DUMMYFUNCTION("""COMPUTED_VALUE"""),397.0)</f>
        <v>397</v>
      </c>
    </row>
    <row r="7770">
      <c r="A7770" s="1" t="str">
        <f t="shared" si="1"/>
        <v>EN P2137 219</v>
      </c>
      <c r="C7770" s="1" t="str">
        <f t="shared" si="2"/>
        <v>PT P2137</v>
      </c>
      <c r="E7770" s="1" t="str">
        <f>IFERROR(__xludf.DUMMYFUNCTION("SPLIT(A:A,"" "",TRUE,TRUE)"),"EN")</f>
        <v>EN</v>
      </c>
      <c r="F7770" s="1" t="str">
        <f>IFERROR(__xludf.DUMMYFUNCTION("""COMPUTED_VALUE"""),"P2137")</f>
        <v>P2137</v>
      </c>
      <c r="G7770" s="1">
        <f>IFERROR(__xludf.DUMMYFUNCTION("""COMPUTED_VALUE"""),219.0)</f>
        <v>219</v>
      </c>
    </row>
    <row r="7771">
      <c r="A7771" s="1" t="str">
        <f t="shared" si="1"/>
        <v>EN P5428 33</v>
      </c>
      <c r="C7771" s="1" t="str">
        <f t="shared" si="2"/>
        <v>PT P5428</v>
      </c>
      <c r="E7771" s="1" t="str">
        <f>IFERROR(__xludf.DUMMYFUNCTION("SPLIT(A:A,"" "",TRUE,TRUE)"),"EN")</f>
        <v>EN</v>
      </c>
      <c r="F7771" s="1" t="str">
        <f>IFERROR(__xludf.DUMMYFUNCTION("""COMPUTED_VALUE"""),"P5428")</f>
        <v>P5428</v>
      </c>
      <c r="G7771" s="1">
        <f>IFERROR(__xludf.DUMMYFUNCTION("""COMPUTED_VALUE"""),33.0)</f>
        <v>33</v>
      </c>
    </row>
    <row r="7772">
      <c r="A7772" s="1" t="str">
        <f t="shared" si="1"/>
        <v>EN P4550 220</v>
      </c>
      <c r="C7772" s="1" t="str">
        <f t="shared" si="2"/>
        <v>PT P4550</v>
      </c>
      <c r="E7772" s="1" t="str">
        <f>IFERROR(__xludf.DUMMYFUNCTION("SPLIT(A:A,"" "",TRUE,TRUE)"),"EN")</f>
        <v>EN</v>
      </c>
      <c r="F7772" s="1" t="str">
        <f>IFERROR(__xludf.DUMMYFUNCTION("""COMPUTED_VALUE"""),"P4550")</f>
        <v>P4550</v>
      </c>
      <c r="G7772" s="1">
        <f>IFERROR(__xludf.DUMMYFUNCTION("""COMPUTED_VALUE"""),220.0)</f>
        <v>220</v>
      </c>
    </row>
    <row r="7773">
      <c r="A7773" s="1" t="str">
        <f t="shared" si="1"/>
        <v>EN P2606 322</v>
      </c>
      <c r="C7773" s="1" t="str">
        <f t="shared" si="2"/>
        <v>PT P2606</v>
      </c>
      <c r="E7773" s="1" t="str">
        <f>IFERROR(__xludf.DUMMYFUNCTION("SPLIT(A:A,"" "",TRUE,TRUE)"),"EN")</f>
        <v>EN</v>
      </c>
      <c r="F7773" s="1" t="str">
        <f>IFERROR(__xludf.DUMMYFUNCTION("""COMPUTED_VALUE"""),"P2606")</f>
        <v>P2606</v>
      </c>
      <c r="G7773" s="1">
        <f>IFERROR(__xludf.DUMMYFUNCTION("""COMPUTED_VALUE"""),322.0)</f>
        <v>322</v>
      </c>
    </row>
    <row r="7774">
      <c r="A7774" s="1" t="str">
        <f t="shared" si="1"/>
        <v>EN P4653 320</v>
      </c>
      <c r="C7774" s="1" t="str">
        <f t="shared" si="2"/>
        <v>PT P4653</v>
      </c>
      <c r="E7774" s="1" t="str">
        <f>IFERROR(__xludf.DUMMYFUNCTION("SPLIT(A:A,"" "",TRUE,TRUE)"),"EN")</f>
        <v>EN</v>
      </c>
      <c r="F7774" s="1" t="str">
        <f>IFERROR(__xludf.DUMMYFUNCTION("""COMPUTED_VALUE"""),"P4653")</f>
        <v>P4653</v>
      </c>
      <c r="G7774" s="1">
        <f>IFERROR(__xludf.DUMMYFUNCTION("""COMPUTED_VALUE"""),320.0)</f>
        <v>320</v>
      </c>
    </row>
    <row r="7775">
      <c r="A7775" s="1" t="str">
        <f t="shared" si="1"/>
        <v>EN P4471 134</v>
      </c>
      <c r="C7775" s="1" t="str">
        <f t="shared" si="2"/>
        <v>PT P4471</v>
      </c>
      <c r="E7775" s="1" t="str">
        <f>IFERROR(__xludf.DUMMYFUNCTION("SPLIT(A:A,"" "",TRUE,TRUE)"),"EN")</f>
        <v>EN</v>
      </c>
      <c r="F7775" s="1" t="str">
        <f>IFERROR(__xludf.DUMMYFUNCTION("""COMPUTED_VALUE"""),"P4471")</f>
        <v>P4471</v>
      </c>
      <c r="G7775" s="1">
        <f>IFERROR(__xludf.DUMMYFUNCTION("""COMPUTED_VALUE"""),134.0)</f>
        <v>134</v>
      </c>
    </row>
    <row r="7776">
      <c r="A7776" s="1" t="str">
        <f t="shared" si="1"/>
        <v>EN P3709 317</v>
      </c>
      <c r="C7776" s="1" t="str">
        <f t="shared" si="2"/>
        <v>PT P3709</v>
      </c>
      <c r="E7776" s="1" t="str">
        <f>IFERROR(__xludf.DUMMYFUNCTION("SPLIT(A:A,"" "",TRUE,TRUE)"),"EN")</f>
        <v>EN</v>
      </c>
      <c r="F7776" s="1" t="str">
        <f>IFERROR(__xludf.DUMMYFUNCTION("""COMPUTED_VALUE"""),"P3709")</f>
        <v>P3709</v>
      </c>
      <c r="G7776" s="1">
        <f>IFERROR(__xludf.DUMMYFUNCTION("""COMPUTED_VALUE"""),317.0)</f>
        <v>317</v>
      </c>
    </row>
    <row r="7777">
      <c r="A7777" s="1" t="str">
        <f t="shared" si="1"/>
        <v>EN P4909 176</v>
      </c>
      <c r="C7777" s="1" t="str">
        <f t="shared" si="2"/>
        <v>PT P4909</v>
      </c>
      <c r="E7777" s="1" t="str">
        <f>IFERROR(__xludf.DUMMYFUNCTION("SPLIT(A:A,"" "",TRUE,TRUE)"),"EN")</f>
        <v>EN</v>
      </c>
      <c r="F7777" s="1" t="str">
        <f>IFERROR(__xludf.DUMMYFUNCTION("""COMPUTED_VALUE"""),"P4909")</f>
        <v>P4909</v>
      </c>
      <c r="G7777" s="1">
        <f>IFERROR(__xludf.DUMMYFUNCTION("""COMPUTED_VALUE"""),176.0)</f>
        <v>176</v>
      </c>
    </row>
    <row r="7778">
      <c r="A7778" s="1" t="str">
        <f t="shared" si="1"/>
        <v>EN P2218 288</v>
      </c>
      <c r="C7778" s="1" t="str">
        <f t="shared" si="2"/>
        <v>PT P2218</v>
      </c>
      <c r="E7778" s="1" t="str">
        <f>IFERROR(__xludf.DUMMYFUNCTION("SPLIT(A:A,"" "",TRUE,TRUE)"),"EN")</f>
        <v>EN</v>
      </c>
      <c r="F7778" s="1" t="str">
        <f>IFERROR(__xludf.DUMMYFUNCTION("""COMPUTED_VALUE"""),"P2218")</f>
        <v>P2218</v>
      </c>
      <c r="G7778" s="1">
        <f>IFERROR(__xludf.DUMMYFUNCTION("""COMPUTED_VALUE"""),288.0)</f>
        <v>288</v>
      </c>
    </row>
    <row r="7779">
      <c r="A7779" s="1" t="str">
        <f t="shared" si="1"/>
        <v>EN P3015 215</v>
      </c>
      <c r="C7779" s="1" t="str">
        <f t="shared" si="2"/>
        <v>PT P3015</v>
      </c>
      <c r="E7779" s="1" t="str">
        <f>IFERROR(__xludf.DUMMYFUNCTION("SPLIT(A:A,"" "",TRUE,TRUE)"),"EN")</f>
        <v>EN</v>
      </c>
      <c r="F7779" s="1" t="str">
        <f>IFERROR(__xludf.DUMMYFUNCTION("""COMPUTED_VALUE"""),"P3015")</f>
        <v>P3015</v>
      </c>
      <c r="G7779" s="1">
        <f>IFERROR(__xludf.DUMMYFUNCTION("""COMPUTED_VALUE"""),215.0)</f>
        <v>215</v>
      </c>
    </row>
    <row r="7780">
      <c r="A7780" s="1" t="str">
        <f t="shared" si="1"/>
        <v>EN P1947 262</v>
      </c>
      <c r="C7780" s="1" t="str">
        <f t="shared" si="2"/>
        <v>PT P1947</v>
      </c>
      <c r="E7780" s="1" t="str">
        <f>IFERROR(__xludf.DUMMYFUNCTION("SPLIT(A:A,"" "",TRUE,TRUE)"),"EN")</f>
        <v>EN</v>
      </c>
      <c r="F7780" s="1" t="str">
        <f>IFERROR(__xludf.DUMMYFUNCTION("""COMPUTED_VALUE"""),"P1947")</f>
        <v>P1947</v>
      </c>
      <c r="G7780" s="1">
        <f>IFERROR(__xludf.DUMMYFUNCTION("""COMPUTED_VALUE"""),262.0)</f>
        <v>262</v>
      </c>
    </row>
    <row r="7781">
      <c r="A7781" s="1" t="str">
        <f t="shared" si="1"/>
        <v>EN P2011 45</v>
      </c>
      <c r="C7781" s="1" t="str">
        <f t="shared" si="2"/>
        <v>PT P2011</v>
      </c>
      <c r="E7781" s="1" t="str">
        <f>IFERROR(__xludf.DUMMYFUNCTION("SPLIT(A:A,"" "",TRUE,TRUE)"),"EN")</f>
        <v>EN</v>
      </c>
      <c r="F7781" s="1" t="str">
        <f>IFERROR(__xludf.DUMMYFUNCTION("""COMPUTED_VALUE"""),"P2011")</f>
        <v>P2011</v>
      </c>
      <c r="G7781" s="1">
        <f>IFERROR(__xludf.DUMMYFUNCTION("""COMPUTED_VALUE"""),45.0)</f>
        <v>45</v>
      </c>
    </row>
    <row r="7782">
      <c r="A7782" s="1" t="str">
        <f t="shared" si="1"/>
        <v>EN P3907 160</v>
      </c>
      <c r="C7782" s="1" t="str">
        <f t="shared" si="2"/>
        <v>PT P3907</v>
      </c>
      <c r="E7782" s="1" t="str">
        <f>IFERROR(__xludf.DUMMYFUNCTION("SPLIT(A:A,"" "",TRUE,TRUE)"),"EN")</f>
        <v>EN</v>
      </c>
      <c r="F7782" s="1" t="str">
        <f>IFERROR(__xludf.DUMMYFUNCTION("""COMPUTED_VALUE"""),"P3907")</f>
        <v>P3907</v>
      </c>
      <c r="G7782" s="1">
        <f>IFERROR(__xludf.DUMMYFUNCTION("""COMPUTED_VALUE"""),160.0)</f>
        <v>160</v>
      </c>
    </row>
    <row r="7783">
      <c r="A7783" s="1" t="str">
        <f t="shared" si="1"/>
        <v>EN P589 27</v>
      </c>
      <c r="C7783" s="1" t="str">
        <f t="shared" si="2"/>
        <v>PT P589</v>
      </c>
      <c r="E7783" s="1" t="str">
        <f>IFERROR(__xludf.DUMMYFUNCTION("SPLIT(A:A,"" "",TRUE,TRUE)"),"EN")</f>
        <v>EN</v>
      </c>
      <c r="F7783" s="1" t="str">
        <f>IFERROR(__xludf.DUMMYFUNCTION("""COMPUTED_VALUE"""),"P589")</f>
        <v>P589</v>
      </c>
      <c r="G7783" s="1">
        <f>IFERROR(__xludf.DUMMYFUNCTION("""COMPUTED_VALUE"""),27.0)</f>
        <v>27</v>
      </c>
    </row>
    <row r="7784">
      <c r="A7784" s="1" t="str">
        <f t="shared" si="1"/>
        <v>EN P1925 209</v>
      </c>
      <c r="C7784" s="1" t="str">
        <f t="shared" si="2"/>
        <v>PT P1925</v>
      </c>
      <c r="E7784" s="1" t="str">
        <f>IFERROR(__xludf.DUMMYFUNCTION("SPLIT(A:A,"" "",TRUE,TRUE)"),"EN")</f>
        <v>EN</v>
      </c>
      <c r="F7784" s="1" t="str">
        <f>IFERROR(__xludf.DUMMYFUNCTION("""COMPUTED_VALUE"""),"P1925")</f>
        <v>P1925</v>
      </c>
      <c r="G7784" s="1">
        <f>IFERROR(__xludf.DUMMYFUNCTION("""COMPUTED_VALUE"""),209.0)</f>
        <v>209</v>
      </c>
    </row>
    <row r="7785">
      <c r="A7785" s="1" t="str">
        <f t="shared" si="1"/>
        <v>EN P222 10</v>
      </c>
      <c r="C7785" s="1" t="str">
        <f t="shared" si="2"/>
        <v>PT P222</v>
      </c>
      <c r="E7785" s="1" t="str">
        <f>IFERROR(__xludf.DUMMYFUNCTION("SPLIT(A:A,"" "",TRUE,TRUE)"),"EN")</f>
        <v>EN</v>
      </c>
      <c r="F7785" s="1" t="str">
        <f>IFERROR(__xludf.DUMMYFUNCTION("""COMPUTED_VALUE"""),"P222")</f>
        <v>P222</v>
      </c>
      <c r="G7785" s="1">
        <f>IFERROR(__xludf.DUMMYFUNCTION("""COMPUTED_VALUE"""),10.0)</f>
        <v>10</v>
      </c>
    </row>
    <row r="7786">
      <c r="A7786" s="1" t="str">
        <f t="shared" si="1"/>
        <v>EN P4644 314</v>
      </c>
      <c r="C7786" s="1" t="str">
        <f t="shared" si="2"/>
        <v>PT P4644</v>
      </c>
      <c r="E7786" s="1" t="str">
        <f>IFERROR(__xludf.DUMMYFUNCTION("SPLIT(A:A,"" "",TRUE,TRUE)"),"EN")</f>
        <v>EN</v>
      </c>
      <c r="F7786" s="1" t="str">
        <f>IFERROR(__xludf.DUMMYFUNCTION("""COMPUTED_VALUE"""),"P4644")</f>
        <v>P4644</v>
      </c>
      <c r="G7786" s="1">
        <f>IFERROR(__xludf.DUMMYFUNCTION("""COMPUTED_VALUE"""),314.0)</f>
        <v>314</v>
      </c>
    </row>
    <row r="7787">
      <c r="A7787" s="1" t="str">
        <f t="shared" si="1"/>
        <v>EN P2749 365</v>
      </c>
      <c r="C7787" s="1" t="str">
        <f t="shared" si="2"/>
        <v>PT P2749</v>
      </c>
      <c r="E7787" s="1" t="str">
        <f>IFERROR(__xludf.DUMMYFUNCTION("SPLIT(A:A,"" "",TRUE,TRUE)"),"EN")</f>
        <v>EN</v>
      </c>
      <c r="F7787" s="1" t="str">
        <f>IFERROR(__xludf.DUMMYFUNCTION("""COMPUTED_VALUE"""),"P2749")</f>
        <v>P2749</v>
      </c>
      <c r="G7787" s="1">
        <f>IFERROR(__xludf.DUMMYFUNCTION("""COMPUTED_VALUE"""),365.0)</f>
        <v>365</v>
      </c>
    </row>
    <row r="7788">
      <c r="A7788" s="1" t="str">
        <f t="shared" si="1"/>
        <v>EN P678 189</v>
      </c>
      <c r="C7788" s="1" t="str">
        <f t="shared" si="2"/>
        <v>PT P678</v>
      </c>
      <c r="E7788" s="1" t="str">
        <f>IFERROR(__xludf.DUMMYFUNCTION("SPLIT(A:A,"" "",TRUE,TRUE)"),"EN")</f>
        <v>EN</v>
      </c>
      <c r="F7788" s="1" t="str">
        <f>IFERROR(__xludf.DUMMYFUNCTION("""COMPUTED_VALUE"""),"P678")</f>
        <v>P678</v>
      </c>
      <c r="G7788" s="1">
        <f>IFERROR(__xludf.DUMMYFUNCTION("""COMPUTED_VALUE"""),189.0)</f>
        <v>189</v>
      </c>
    </row>
    <row r="7789">
      <c r="A7789" s="1" t="str">
        <f t="shared" si="1"/>
        <v>EN P3028 251</v>
      </c>
      <c r="C7789" s="1" t="str">
        <f t="shared" si="2"/>
        <v>PT P3028</v>
      </c>
      <c r="E7789" s="1" t="str">
        <f>IFERROR(__xludf.DUMMYFUNCTION("SPLIT(A:A,"" "",TRUE,TRUE)"),"EN")</f>
        <v>EN</v>
      </c>
      <c r="F7789" s="1" t="str">
        <f>IFERROR(__xludf.DUMMYFUNCTION("""COMPUTED_VALUE"""),"P3028")</f>
        <v>P3028</v>
      </c>
      <c r="G7789" s="1">
        <f>IFERROR(__xludf.DUMMYFUNCTION("""COMPUTED_VALUE"""),251.0)</f>
        <v>251</v>
      </c>
    </row>
    <row r="7790">
      <c r="A7790" s="1" t="str">
        <f t="shared" si="1"/>
        <v>EN P4201 378</v>
      </c>
      <c r="C7790" s="1" t="str">
        <f t="shared" si="2"/>
        <v>PT P4201</v>
      </c>
      <c r="E7790" s="1" t="str">
        <f>IFERROR(__xludf.DUMMYFUNCTION("SPLIT(A:A,"" "",TRUE,TRUE)"),"EN")</f>
        <v>EN</v>
      </c>
      <c r="F7790" s="1" t="str">
        <f>IFERROR(__xludf.DUMMYFUNCTION("""COMPUTED_VALUE"""),"P4201")</f>
        <v>P4201</v>
      </c>
      <c r="G7790" s="1">
        <f>IFERROR(__xludf.DUMMYFUNCTION("""COMPUTED_VALUE"""),378.0)</f>
        <v>378</v>
      </c>
    </row>
    <row r="7791">
      <c r="A7791" s="1" t="str">
        <f t="shared" si="1"/>
        <v>EN P1619 395</v>
      </c>
      <c r="C7791" s="1" t="str">
        <f t="shared" si="2"/>
        <v>PT P1619</v>
      </c>
      <c r="E7791" s="1" t="str">
        <f>IFERROR(__xludf.DUMMYFUNCTION("SPLIT(A:A,"" "",TRUE,TRUE)"),"EN")</f>
        <v>EN</v>
      </c>
      <c r="F7791" s="1" t="str">
        <f>IFERROR(__xludf.DUMMYFUNCTION("""COMPUTED_VALUE"""),"P1619")</f>
        <v>P1619</v>
      </c>
      <c r="G7791" s="1">
        <f>IFERROR(__xludf.DUMMYFUNCTION("""COMPUTED_VALUE"""),395.0)</f>
        <v>395</v>
      </c>
    </row>
    <row r="7792">
      <c r="A7792" s="1" t="str">
        <f t="shared" si="1"/>
        <v>EN P5517 10</v>
      </c>
      <c r="C7792" s="1" t="str">
        <f t="shared" si="2"/>
        <v>PT P5517</v>
      </c>
      <c r="E7792" s="1" t="str">
        <f>IFERROR(__xludf.DUMMYFUNCTION("SPLIT(A:A,"" "",TRUE,TRUE)"),"EN")</f>
        <v>EN</v>
      </c>
      <c r="F7792" s="1" t="str">
        <f>IFERROR(__xludf.DUMMYFUNCTION("""COMPUTED_VALUE"""),"P5517")</f>
        <v>P5517</v>
      </c>
      <c r="G7792" s="1">
        <f>IFERROR(__xludf.DUMMYFUNCTION("""COMPUTED_VALUE"""),10.0)</f>
        <v>10</v>
      </c>
    </row>
    <row r="7793">
      <c r="A7793" s="1" t="str">
        <f t="shared" si="1"/>
        <v>EN P287 269</v>
      </c>
      <c r="C7793" s="1" t="str">
        <f t="shared" si="2"/>
        <v>PT P287</v>
      </c>
      <c r="E7793" s="1" t="str">
        <f>IFERROR(__xludf.DUMMYFUNCTION("SPLIT(A:A,"" "",TRUE,TRUE)"),"EN")</f>
        <v>EN</v>
      </c>
      <c r="F7793" s="1" t="str">
        <f>IFERROR(__xludf.DUMMYFUNCTION("""COMPUTED_VALUE"""),"P287")</f>
        <v>P287</v>
      </c>
      <c r="G7793" s="1">
        <f>IFERROR(__xludf.DUMMYFUNCTION("""COMPUTED_VALUE"""),269.0)</f>
        <v>269</v>
      </c>
    </row>
    <row r="7794">
      <c r="A7794" s="1" t="str">
        <f t="shared" si="1"/>
        <v>EN P3091 307</v>
      </c>
      <c r="C7794" s="1" t="str">
        <f t="shared" si="2"/>
        <v>PT P3091</v>
      </c>
      <c r="E7794" s="1" t="str">
        <f>IFERROR(__xludf.DUMMYFUNCTION("SPLIT(A:A,"" "",TRUE,TRUE)"),"EN")</f>
        <v>EN</v>
      </c>
      <c r="F7794" s="1" t="str">
        <f>IFERROR(__xludf.DUMMYFUNCTION("""COMPUTED_VALUE"""),"P3091")</f>
        <v>P3091</v>
      </c>
      <c r="G7794" s="1">
        <f>IFERROR(__xludf.DUMMYFUNCTION("""COMPUTED_VALUE"""),307.0)</f>
        <v>307</v>
      </c>
    </row>
    <row r="7795">
      <c r="A7795" s="1" t="str">
        <f t="shared" si="1"/>
        <v>EN P2678 152</v>
      </c>
      <c r="C7795" s="1" t="str">
        <f t="shared" si="2"/>
        <v>PT P2678</v>
      </c>
      <c r="E7795" s="1" t="str">
        <f>IFERROR(__xludf.DUMMYFUNCTION("SPLIT(A:A,"" "",TRUE,TRUE)"),"EN")</f>
        <v>EN</v>
      </c>
      <c r="F7795" s="1" t="str">
        <f>IFERROR(__xludf.DUMMYFUNCTION("""COMPUTED_VALUE"""),"P2678")</f>
        <v>P2678</v>
      </c>
      <c r="G7795" s="1">
        <f>IFERROR(__xludf.DUMMYFUNCTION("""COMPUTED_VALUE"""),152.0)</f>
        <v>152</v>
      </c>
    </row>
    <row r="7796">
      <c r="A7796" s="1" t="str">
        <f t="shared" si="1"/>
        <v>EN P2167 200</v>
      </c>
      <c r="C7796" s="1" t="str">
        <f t="shared" si="2"/>
        <v>PT P2167</v>
      </c>
      <c r="E7796" s="1" t="str">
        <f>IFERROR(__xludf.DUMMYFUNCTION("SPLIT(A:A,"" "",TRUE,TRUE)"),"EN")</f>
        <v>EN</v>
      </c>
      <c r="F7796" s="1" t="str">
        <f>IFERROR(__xludf.DUMMYFUNCTION("""COMPUTED_VALUE"""),"P2167")</f>
        <v>P2167</v>
      </c>
      <c r="G7796" s="1">
        <f>IFERROR(__xludf.DUMMYFUNCTION("""COMPUTED_VALUE"""),200.0)</f>
        <v>200</v>
      </c>
    </row>
    <row r="7797">
      <c r="A7797" s="1" t="str">
        <f t="shared" si="1"/>
        <v>EN P1726 365</v>
      </c>
      <c r="C7797" s="1" t="str">
        <f t="shared" si="2"/>
        <v>PT P1726</v>
      </c>
      <c r="E7797" s="1" t="str">
        <f>IFERROR(__xludf.DUMMYFUNCTION("SPLIT(A:A,"" "",TRUE,TRUE)"),"EN")</f>
        <v>EN</v>
      </c>
      <c r="F7797" s="1" t="str">
        <f>IFERROR(__xludf.DUMMYFUNCTION("""COMPUTED_VALUE"""),"P1726")</f>
        <v>P1726</v>
      </c>
      <c r="G7797" s="1">
        <f>IFERROR(__xludf.DUMMYFUNCTION("""COMPUTED_VALUE"""),365.0)</f>
        <v>365</v>
      </c>
    </row>
    <row r="7798">
      <c r="A7798" s="1" t="str">
        <f t="shared" si="1"/>
        <v>EN P4403 398</v>
      </c>
      <c r="C7798" s="1" t="str">
        <f t="shared" si="2"/>
        <v>PT P4403</v>
      </c>
      <c r="E7798" s="1" t="str">
        <f>IFERROR(__xludf.DUMMYFUNCTION("SPLIT(A:A,"" "",TRUE,TRUE)"),"EN")</f>
        <v>EN</v>
      </c>
      <c r="F7798" s="1" t="str">
        <f>IFERROR(__xludf.DUMMYFUNCTION("""COMPUTED_VALUE"""),"P4403")</f>
        <v>P4403</v>
      </c>
      <c r="G7798" s="1">
        <f>IFERROR(__xludf.DUMMYFUNCTION("""COMPUTED_VALUE"""),398.0)</f>
        <v>398</v>
      </c>
    </row>
    <row r="7799">
      <c r="A7799" s="1" t="str">
        <f t="shared" si="1"/>
        <v>EN P4266 221</v>
      </c>
      <c r="C7799" s="1" t="str">
        <f t="shared" si="2"/>
        <v>PT P4266</v>
      </c>
      <c r="E7799" s="1" t="str">
        <f>IFERROR(__xludf.DUMMYFUNCTION("SPLIT(A:A,"" "",TRUE,TRUE)"),"EN")</f>
        <v>EN</v>
      </c>
      <c r="F7799" s="1" t="str">
        <f>IFERROR(__xludf.DUMMYFUNCTION("""COMPUTED_VALUE"""),"P4266")</f>
        <v>P4266</v>
      </c>
      <c r="G7799" s="1">
        <f>IFERROR(__xludf.DUMMYFUNCTION("""COMPUTED_VALUE"""),221.0)</f>
        <v>221</v>
      </c>
    </row>
    <row r="7800">
      <c r="A7800" s="1" t="str">
        <f t="shared" si="1"/>
        <v>EN P960 22</v>
      </c>
      <c r="C7800" s="1" t="str">
        <f t="shared" si="2"/>
        <v>PT P960</v>
      </c>
      <c r="E7800" s="1" t="str">
        <f>IFERROR(__xludf.DUMMYFUNCTION("SPLIT(A:A,"" "",TRUE,TRUE)"),"EN")</f>
        <v>EN</v>
      </c>
      <c r="F7800" s="1" t="str">
        <f>IFERROR(__xludf.DUMMYFUNCTION("""COMPUTED_VALUE"""),"P960")</f>
        <v>P960</v>
      </c>
      <c r="G7800" s="1">
        <f>IFERROR(__xludf.DUMMYFUNCTION("""COMPUTED_VALUE"""),22.0)</f>
        <v>22</v>
      </c>
    </row>
    <row r="7801">
      <c r="A7801" s="1" t="str">
        <f t="shared" si="1"/>
        <v>EN P3945 242</v>
      </c>
      <c r="C7801" s="1" t="str">
        <f t="shared" si="2"/>
        <v>PT P3945</v>
      </c>
      <c r="E7801" s="1" t="str">
        <f>IFERROR(__xludf.DUMMYFUNCTION("SPLIT(A:A,"" "",TRUE,TRUE)"),"EN")</f>
        <v>EN</v>
      </c>
      <c r="F7801" s="1" t="str">
        <f>IFERROR(__xludf.DUMMYFUNCTION("""COMPUTED_VALUE"""),"P3945")</f>
        <v>P3945</v>
      </c>
      <c r="G7801" s="1">
        <f>IFERROR(__xludf.DUMMYFUNCTION("""COMPUTED_VALUE"""),242.0)</f>
        <v>242</v>
      </c>
    </row>
    <row r="7802">
      <c r="A7802" s="1" t="str">
        <f t="shared" si="1"/>
        <v>EN P4192 333</v>
      </c>
      <c r="C7802" s="1" t="str">
        <f t="shared" si="2"/>
        <v>PT P4192</v>
      </c>
      <c r="E7802" s="1" t="str">
        <f>IFERROR(__xludf.DUMMYFUNCTION("SPLIT(A:A,"" "",TRUE,TRUE)"),"EN")</f>
        <v>EN</v>
      </c>
      <c r="F7802" s="1" t="str">
        <f>IFERROR(__xludf.DUMMYFUNCTION("""COMPUTED_VALUE"""),"P4192")</f>
        <v>P4192</v>
      </c>
      <c r="G7802" s="1">
        <f>IFERROR(__xludf.DUMMYFUNCTION("""COMPUTED_VALUE"""),333.0)</f>
        <v>333</v>
      </c>
    </row>
    <row r="7803">
      <c r="A7803" s="1" t="str">
        <f t="shared" si="1"/>
        <v>EN P5767 291</v>
      </c>
      <c r="C7803" s="1" t="str">
        <f t="shared" si="2"/>
        <v>PT P5767</v>
      </c>
      <c r="E7803" s="1" t="str">
        <f>IFERROR(__xludf.DUMMYFUNCTION("SPLIT(A:A,"" "",TRUE,TRUE)"),"EN")</f>
        <v>EN</v>
      </c>
      <c r="F7803" s="1" t="str">
        <f>IFERROR(__xludf.DUMMYFUNCTION("""COMPUTED_VALUE"""),"P5767")</f>
        <v>P5767</v>
      </c>
      <c r="G7803" s="1">
        <f>IFERROR(__xludf.DUMMYFUNCTION("""COMPUTED_VALUE"""),291.0)</f>
        <v>291</v>
      </c>
    </row>
    <row r="7804">
      <c r="A7804" s="1" t="str">
        <f t="shared" si="1"/>
        <v>EN P436 281</v>
      </c>
      <c r="C7804" s="1" t="str">
        <f t="shared" si="2"/>
        <v>PT P436</v>
      </c>
      <c r="E7804" s="1" t="str">
        <f>IFERROR(__xludf.DUMMYFUNCTION("SPLIT(A:A,"" "",TRUE,TRUE)"),"EN")</f>
        <v>EN</v>
      </c>
      <c r="F7804" s="1" t="str">
        <f>IFERROR(__xludf.DUMMYFUNCTION("""COMPUTED_VALUE"""),"P436")</f>
        <v>P436</v>
      </c>
      <c r="G7804" s="1">
        <f>IFERROR(__xludf.DUMMYFUNCTION("""COMPUTED_VALUE"""),281.0)</f>
        <v>281</v>
      </c>
    </row>
    <row r="7805">
      <c r="A7805" s="1" t="str">
        <f t="shared" si="1"/>
        <v>EN P3643 70</v>
      </c>
      <c r="C7805" s="1" t="str">
        <f t="shared" si="2"/>
        <v>PT P3643</v>
      </c>
      <c r="E7805" s="1" t="str">
        <f>IFERROR(__xludf.DUMMYFUNCTION("SPLIT(A:A,"" "",TRUE,TRUE)"),"EN")</f>
        <v>EN</v>
      </c>
      <c r="F7805" s="1" t="str">
        <f>IFERROR(__xludf.DUMMYFUNCTION("""COMPUTED_VALUE"""),"P3643")</f>
        <v>P3643</v>
      </c>
      <c r="G7805" s="1">
        <f>IFERROR(__xludf.DUMMYFUNCTION("""COMPUTED_VALUE"""),70.0)</f>
        <v>70</v>
      </c>
    </row>
    <row r="7806">
      <c r="A7806" s="1" t="str">
        <f t="shared" si="1"/>
        <v>EN P2498 213</v>
      </c>
      <c r="C7806" s="1" t="str">
        <f t="shared" si="2"/>
        <v>PT P2498</v>
      </c>
      <c r="E7806" s="1" t="str">
        <f>IFERROR(__xludf.DUMMYFUNCTION("SPLIT(A:A,"" "",TRUE,TRUE)"),"EN")</f>
        <v>EN</v>
      </c>
      <c r="F7806" s="1" t="str">
        <f>IFERROR(__xludf.DUMMYFUNCTION("""COMPUTED_VALUE"""),"P2498")</f>
        <v>P2498</v>
      </c>
      <c r="G7806" s="1">
        <f>IFERROR(__xludf.DUMMYFUNCTION("""COMPUTED_VALUE"""),213.0)</f>
        <v>213</v>
      </c>
    </row>
    <row r="7807">
      <c r="A7807" s="1" t="str">
        <f t="shared" si="1"/>
        <v>EN P1925 398</v>
      </c>
      <c r="C7807" s="1" t="str">
        <f t="shared" si="2"/>
        <v>PT P1925</v>
      </c>
      <c r="E7807" s="1" t="str">
        <f>IFERROR(__xludf.DUMMYFUNCTION("SPLIT(A:A,"" "",TRUE,TRUE)"),"EN")</f>
        <v>EN</v>
      </c>
      <c r="F7807" s="1" t="str">
        <f>IFERROR(__xludf.DUMMYFUNCTION("""COMPUTED_VALUE"""),"P1925")</f>
        <v>P1925</v>
      </c>
      <c r="G7807" s="1">
        <f>IFERROR(__xludf.DUMMYFUNCTION("""COMPUTED_VALUE"""),398.0)</f>
        <v>398</v>
      </c>
    </row>
    <row r="7808">
      <c r="A7808" s="1" t="str">
        <f t="shared" si="1"/>
        <v>EN P3176 355</v>
      </c>
      <c r="C7808" s="1" t="str">
        <f t="shared" si="2"/>
        <v>PT P3176</v>
      </c>
      <c r="E7808" s="1" t="str">
        <f>IFERROR(__xludf.DUMMYFUNCTION("SPLIT(A:A,"" "",TRUE,TRUE)"),"EN")</f>
        <v>EN</v>
      </c>
      <c r="F7808" s="1" t="str">
        <f>IFERROR(__xludf.DUMMYFUNCTION("""COMPUTED_VALUE"""),"P3176")</f>
        <v>P3176</v>
      </c>
      <c r="G7808" s="1">
        <f>IFERROR(__xludf.DUMMYFUNCTION("""COMPUTED_VALUE"""),355.0)</f>
        <v>355</v>
      </c>
    </row>
    <row r="7809">
      <c r="A7809" s="1" t="str">
        <f t="shared" si="1"/>
        <v>EN P3272 275</v>
      </c>
      <c r="C7809" s="1" t="str">
        <f t="shared" si="2"/>
        <v>PT P3272</v>
      </c>
      <c r="E7809" s="1" t="str">
        <f>IFERROR(__xludf.DUMMYFUNCTION("SPLIT(A:A,"" "",TRUE,TRUE)"),"EN")</f>
        <v>EN</v>
      </c>
      <c r="F7809" s="1" t="str">
        <f>IFERROR(__xludf.DUMMYFUNCTION("""COMPUTED_VALUE"""),"P3272")</f>
        <v>P3272</v>
      </c>
      <c r="G7809" s="1">
        <f>IFERROR(__xludf.DUMMYFUNCTION("""COMPUTED_VALUE"""),275.0)</f>
        <v>275</v>
      </c>
    </row>
    <row r="7810">
      <c r="A7810" s="1" t="str">
        <f t="shared" si="1"/>
        <v>EN P2582 265</v>
      </c>
      <c r="C7810" s="1" t="str">
        <f t="shared" si="2"/>
        <v>PT P2582</v>
      </c>
      <c r="E7810" s="1" t="str">
        <f>IFERROR(__xludf.DUMMYFUNCTION("SPLIT(A:A,"" "",TRUE,TRUE)"),"EN")</f>
        <v>EN</v>
      </c>
      <c r="F7810" s="1" t="str">
        <f>IFERROR(__xludf.DUMMYFUNCTION("""COMPUTED_VALUE"""),"P2582")</f>
        <v>P2582</v>
      </c>
      <c r="G7810" s="1">
        <f>IFERROR(__xludf.DUMMYFUNCTION("""COMPUTED_VALUE"""),265.0)</f>
        <v>265</v>
      </c>
    </row>
    <row r="7811">
      <c r="A7811" s="1" t="str">
        <f t="shared" si="1"/>
        <v>EN P263 344</v>
      </c>
      <c r="C7811" s="1" t="str">
        <f t="shared" si="2"/>
        <v>PT P263</v>
      </c>
      <c r="E7811" s="1" t="str">
        <f>IFERROR(__xludf.DUMMYFUNCTION("SPLIT(A:A,"" "",TRUE,TRUE)"),"EN")</f>
        <v>EN</v>
      </c>
      <c r="F7811" s="1" t="str">
        <f>IFERROR(__xludf.DUMMYFUNCTION("""COMPUTED_VALUE"""),"P263")</f>
        <v>P263</v>
      </c>
      <c r="G7811" s="1">
        <f>IFERROR(__xludf.DUMMYFUNCTION("""COMPUTED_VALUE"""),344.0)</f>
        <v>344</v>
      </c>
    </row>
    <row r="7812">
      <c r="A7812" s="1" t="str">
        <f t="shared" si="1"/>
        <v>EN P4213 177</v>
      </c>
      <c r="C7812" s="1" t="str">
        <f t="shared" si="2"/>
        <v>PT P4213</v>
      </c>
      <c r="E7812" s="1" t="str">
        <f>IFERROR(__xludf.DUMMYFUNCTION("SPLIT(A:A,"" "",TRUE,TRUE)"),"EN")</f>
        <v>EN</v>
      </c>
      <c r="F7812" s="1" t="str">
        <f>IFERROR(__xludf.DUMMYFUNCTION("""COMPUTED_VALUE"""),"P4213")</f>
        <v>P4213</v>
      </c>
      <c r="G7812" s="1">
        <f>IFERROR(__xludf.DUMMYFUNCTION("""COMPUTED_VALUE"""),177.0)</f>
        <v>177</v>
      </c>
    </row>
    <row r="7813">
      <c r="A7813" s="1" t="str">
        <f t="shared" si="1"/>
        <v>EN P4828 392</v>
      </c>
      <c r="C7813" s="1" t="str">
        <f t="shared" si="2"/>
        <v>PT P4828</v>
      </c>
      <c r="E7813" s="1" t="str">
        <f>IFERROR(__xludf.DUMMYFUNCTION("SPLIT(A:A,"" "",TRUE,TRUE)"),"EN")</f>
        <v>EN</v>
      </c>
      <c r="F7813" s="1" t="str">
        <f>IFERROR(__xludf.DUMMYFUNCTION("""COMPUTED_VALUE"""),"P4828")</f>
        <v>P4828</v>
      </c>
      <c r="G7813" s="1">
        <f>IFERROR(__xludf.DUMMYFUNCTION("""COMPUTED_VALUE"""),392.0)</f>
        <v>392</v>
      </c>
    </row>
    <row r="7814">
      <c r="A7814" s="1" t="str">
        <f t="shared" si="1"/>
        <v>EN P3463 397</v>
      </c>
      <c r="C7814" s="1" t="str">
        <f t="shared" si="2"/>
        <v>PT P3463</v>
      </c>
      <c r="E7814" s="1" t="str">
        <f>IFERROR(__xludf.DUMMYFUNCTION("SPLIT(A:A,"" "",TRUE,TRUE)"),"EN")</f>
        <v>EN</v>
      </c>
      <c r="F7814" s="1" t="str">
        <f>IFERROR(__xludf.DUMMYFUNCTION("""COMPUTED_VALUE"""),"P3463")</f>
        <v>P3463</v>
      </c>
      <c r="G7814" s="1">
        <f>IFERROR(__xludf.DUMMYFUNCTION("""COMPUTED_VALUE"""),397.0)</f>
        <v>397</v>
      </c>
    </row>
    <row r="7815">
      <c r="A7815" s="1" t="str">
        <f t="shared" si="1"/>
        <v>EN P4060 107</v>
      </c>
      <c r="C7815" s="1" t="str">
        <f t="shared" si="2"/>
        <v>PT P4060</v>
      </c>
      <c r="E7815" s="1" t="str">
        <f>IFERROR(__xludf.DUMMYFUNCTION("SPLIT(A:A,"" "",TRUE,TRUE)"),"EN")</f>
        <v>EN</v>
      </c>
      <c r="F7815" s="1" t="str">
        <f>IFERROR(__xludf.DUMMYFUNCTION("""COMPUTED_VALUE"""),"P4060")</f>
        <v>P4060</v>
      </c>
      <c r="G7815" s="1">
        <f>IFERROR(__xludf.DUMMYFUNCTION("""COMPUTED_VALUE"""),107.0)</f>
        <v>107</v>
      </c>
    </row>
    <row r="7816">
      <c r="A7816" s="1" t="str">
        <f t="shared" si="1"/>
        <v>EN P5847 384</v>
      </c>
      <c r="C7816" s="1" t="str">
        <f t="shared" si="2"/>
        <v>PT P5847</v>
      </c>
      <c r="E7816" s="1" t="str">
        <f>IFERROR(__xludf.DUMMYFUNCTION("SPLIT(A:A,"" "",TRUE,TRUE)"),"EN")</f>
        <v>EN</v>
      </c>
      <c r="F7816" s="1" t="str">
        <f>IFERROR(__xludf.DUMMYFUNCTION("""COMPUTED_VALUE"""),"P5847")</f>
        <v>P5847</v>
      </c>
      <c r="G7816" s="1">
        <f>IFERROR(__xludf.DUMMYFUNCTION("""COMPUTED_VALUE"""),384.0)</f>
        <v>384</v>
      </c>
    </row>
    <row r="7817">
      <c r="A7817" s="1" t="str">
        <f t="shared" si="1"/>
        <v>EN P1002 250</v>
      </c>
      <c r="C7817" s="1" t="str">
        <f t="shared" si="2"/>
        <v>PT P1002</v>
      </c>
      <c r="E7817" s="1" t="str">
        <f>IFERROR(__xludf.DUMMYFUNCTION("SPLIT(A:A,"" "",TRUE,TRUE)"),"EN")</f>
        <v>EN</v>
      </c>
      <c r="F7817" s="1" t="str">
        <f>IFERROR(__xludf.DUMMYFUNCTION("""COMPUTED_VALUE"""),"P1002")</f>
        <v>P1002</v>
      </c>
      <c r="G7817" s="1">
        <f>IFERROR(__xludf.DUMMYFUNCTION("""COMPUTED_VALUE"""),250.0)</f>
        <v>250</v>
      </c>
    </row>
    <row r="7818">
      <c r="A7818" s="1" t="str">
        <f t="shared" si="1"/>
        <v>EN P4347 87</v>
      </c>
      <c r="C7818" s="1" t="str">
        <f t="shared" si="2"/>
        <v>PT P4347</v>
      </c>
      <c r="E7818" s="1" t="str">
        <f>IFERROR(__xludf.DUMMYFUNCTION("SPLIT(A:A,"" "",TRUE,TRUE)"),"EN")</f>
        <v>EN</v>
      </c>
      <c r="F7818" s="1" t="str">
        <f>IFERROR(__xludf.DUMMYFUNCTION("""COMPUTED_VALUE"""),"P4347")</f>
        <v>P4347</v>
      </c>
      <c r="G7818" s="1">
        <f>IFERROR(__xludf.DUMMYFUNCTION("""COMPUTED_VALUE"""),87.0)</f>
        <v>87</v>
      </c>
    </row>
    <row r="7819">
      <c r="A7819" s="1" t="str">
        <f t="shared" si="1"/>
        <v>EN P843 126</v>
      </c>
      <c r="C7819" s="1" t="str">
        <f t="shared" si="2"/>
        <v>PT P843</v>
      </c>
      <c r="E7819" s="1" t="str">
        <f>IFERROR(__xludf.DUMMYFUNCTION("SPLIT(A:A,"" "",TRUE,TRUE)"),"EN")</f>
        <v>EN</v>
      </c>
      <c r="F7819" s="1" t="str">
        <f>IFERROR(__xludf.DUMMYFUNCTION("""COMPUTED_VALUE"""),"P843")</f>
        <v>P843</v>
      </c>
      <c r="G7819" s="1">
        <f>IFERROR(__xludf.DUMMYFUNCTION("""COMPUTED_VALUE"""),126.0)</f>
        <v>126</v>
      </c>
    </row>
    <row r="7820">
      <c r="A7820" s="1" t="str">
        <f t="shared" si="1"/>
        <v>EN P204 378</v>
      </c>
      <c r="C7820" s="1" t="str">
        <f t="shared" si="2"/>
        <v>PT P204</v>
      </c>
      <c r="E7820" s="1" t="str">
        <f>IFERROR(__xludf.DUMMYFUNCTION("SPLIT(A:A,"" "",TRUE,TRUE)"),"EN")</f>
        <v>EN</v>
      </c>
      <c r="F7820" s="1" t="str">
        <f>IFERROR(__xludf.DUMMYFUNCTION("""COMPUTED_VALUE"""),"P204")</f>
        <v>P204</v>
      </c>
      <c r="G7820" s="1">
        <f>IFERROR(__xludf.DUMMYFUNCTION("""COMPUTED_VALUE"""),378.0)</f>
        <v>378</v>
      </c>
    </row>
    <row r="7821">
      <c r="A7821" s="1" t="str">
        <f t="shared" si="1"/>
        <v>EN P4387 24</v>
      </c>
      <c r="C7821" s="1" t="str">
        <f t="shared" si="2"/>
        <v>PT P4387</v>
      </c>
      <c r="E7821" s="1" t="str">
        <f>IFERROR(__xludf.DUMMYFUNCTION("SPLIT(A:A,"" "",TRUE,TRUE)"),"EN")</f>
        <v>EN</v>
      </c>
      <c r="F7821" s="1" t="str">
        <f>IFERROR(__xludf.DUMMYFUNCTION("""COMPUTED_VALUE"""),"P4387")</f>
        <v>P4387</v>
      </c>
      <c r="G7821" s="1">
        <f>IFERROR(__xludf.DUMMYFUNCTION("""COMPUTED_VALUE"""),24.0)</f>
        <v>24</v>
      </c>
    </row>
    <row r="7822">
      <c r="A7822" s="1" t="str">
        <f t="shared" si="1"/>
        <v>EN P5030 365</v>
      </c>
      <c r="C7822" s="1" t="str">
        <f t="shared" si="2"/>
        <v>PT P5030</v>
      </c>
      <c r="E7822" s="1" t="str">
        <f>IFERROR(__xludf.DUMMYFUNCTION("SPLIT(A:A,"" "",TRUE,TRUE)"),"EN")</f>
        <v>EN</v>
      </c>
      <c r="F7822" s="1" t="str">
        <f>IFERROR(__xludf.DUMMYFUNCTION("""COMPUTED_VALUE"""),"P5030")</f>
        <v>P5030</v>
      </c>
      <c r="G7822" s="1">
        <f>IFERROR(__xludf.DUMMYFUNCTION("""COMPUTED_VALUE"""),365.0)</f>
        <v>365</v>
      </c>
    </row>
    <row r="7823">
      <c r="A7823" s="1" t="str">
        <f t="shared" si="1"/>
        <v>EN P3865 84</v>
      </c>
      <c r="C7823" s="1" t="str">
        <f t="shared" si="2"/>
        <v>PT P3865</v>
      </c>
      <c r="E7823" s="1" t="str">
        <f>IFERROR(__xludf.DUMMYFUNCTION("SPLIT(A:A,"" "",TRUE,TRUE)"),"EN")</f>
        <v>EN</v>
      </c>
      <c r="F7823" s="1" t="str">
        <f>IFERROR(__xludf.DUMMYFUNCTION("""COMPUTED_VALUE"""),"P3865")</f>
        <v>P3865</v>
      </c>
      <c r="G7823" s="1">
        <f>IFERROR(__xludf.DUMMYFUNCTION("""COMPUTED_VALUE"""),84.0)</f>
        <v>84</v>
      </c>
    </row>
    <row r="7824">
      <c r="A7824" s="1" t="str">
        <f t="shared" si="1"/>
        <v>EN P380 108</v>
      </c>
      <c r="C7824" s="1" t="str">
        <f t="shared" si="2"/>
        <v>PT P380</v>
      </c>
      <c r="E7824" s="1" t="str">
        <f>IFERROR(__xludf.DUMMYFUNCTION("SPLIT(A:A,"" "",TRUE,TRUE)"),"EN")</f>
        <v>EN</v>
      </c>
      <c r="F7824" s="1" t="str">
        <f>IFERROR(__xludf.DUMMYFUNCTION("""COMPUTED_VALUE"""),"P380")</f>
        <v>P380</v>
      </c>
      <c r="G7824" s="1">
        <f>IFERROR(__xludf.DUMMYFUNCTION("""COMPUTED_VALUE"""),108.0)</f>
        <v>108</v>
      </c>
    </row>
    <row r="7825">
      <c r="A7825" s="1" t="str">
        <f t="shared" si="1"/>
        <v>EN P964 210</v>
      </c>
      <c r="C7825" s="1" t="str">
        <f t="shared" si="2"/>
        <v>PT P964</v>
      </c>
      <c r="E7825" s="1" t="str">
        <f>IFERROR(__xludf.DUMMYFUNCTION("SPLIT(A:A,"" "",TRUE,TRUE)"),"EN")</f>
        <v>EN</v>
      </c>
      <c r="F7825" s="1" t="str">
        <f>IFERROR(__xludf.DUMMYFUNCTION("""COMPUTED_VALUE"""),"P964")</f>
        <v>P964</v>
      </c>
      <c r="G7825" s="1">
        <f>IFERROR(__xludf.DUMMYFUNCTION("""COMPUTED_VALUE"""),210.0)</f>
        <v>210</v>
      </c>
    </row>
    <row r="7826">
      <c r="A7826" s="1" t="str">
        <f t="shared" si="1"/>
        <v>EN P5863 179</v>
      </c>
      <c r="C7826" s="1" t="str">
        <f t="shared" si="2"/>
        <v>PT P5863</v>
      </c>
      <c r="E7826" s="1" t="str">
        <f>IFERROR(__xludf.DUMMYFUNCTION("SPLIT(A:A,"" "",TRUE,TRUE)"),"EN")</f>
        <v>EN</v>
      </c>
      <c r="F7826" s="1" t="str">
        <f>IFERROR(__xludf.DUMMYFUNCTION("""COMPUTED_VALUE"""),"P5863")</f>
        <v>P5863</v>
      </c>
      <c r="G7826" s="1">
        <f>IFERROR(__xludf.DUMMYFUNCTION("""COMPUTED_VALUE"""),179.0)</f>
        <v>179</v>
      </c>
    </row>
    <row r="7827">
      <c r="A7827" s="1" t="str">
        <f t="shared" si="1"/>
        <v>EN P3526 78</v>
      </c>
      <c r="C7827" s="1" t="str">
        <f t="shared" si="2"/>
        <v>PT P3526</v>
      </c>
      <c r="E7827" s="1" t="str">
        <f>IFERROR(__xludf.DUMMYFUNCTION("SPLIT(A:A,"" "",TRUE,TRUE)"),"EN")</f>
        <v>EN</v>
      </c>
      <c r="F7827" s="1" t="str">
        <f>IFERROR(__xludf.DUMMYFUNCTION("""COMPUTED_VALUE"""),"P3526")</f>
        <v>P3526</v>
      </c>
      <c r="G7827" s="1">
        <f>IFERROR(__xludf.DUMMYFUNCTION("""COMPUTED_VALUE"""),78.0)</f>
        <v>78</v>
      </c>
    </row>
    <row r="7828">
      <c r="A7828" s="1" t="str">
        <f t="shared" si="1"/>
        <v>EN P4498 311</v>
      </c>
      <c r="C7828" s="1" t="str">
        <f t="shared" si="2"/>
        <v>PT P4498</v>
      </c>
      <c r="E7828" s="1" t="str">
        <f>IFERROR(__xludf.DUMMYFUNCTION("SPLIT(A:A,"" "",TRUE,TRUE)"),"EN")</f>
        <v>EN</v>
      </c>
      <c r="F7828" s="1" t="str">
        <f>IFERROR(__xludf.DUMMYFUNCTION("""COMPUTED_VALUE"""),"P4498")</f>
        <v>P4498</v>
      </c>
      <c r="G7828" s="1">
        <f>IFERROR(__xludf.DUMMYFUNCTION("""COMPUTED_VALUE"""),311.0)</f>
        <v>311</v>
      </c>
    </row>
    <row r="7829">
      <c r="A7829" s="1" t="str">
        <f t="shared" si="1"/>
        <v>EN P3568 291</v>
      </c>
      <c r="C7829" s="1" t="str">
        <f t="shared" si="2"/>
        <v>PT P3568</v>
      </c>
      <c r="E7829" s="1" t="str">
        <f>IFERROR(__xludf.DUMMYFUNCTION("SPLIT(A:A,"" "",TRUE,TRUE)"),"EN")</f>
        <v>EN</v>
      </c>
      <c r="F7829" s="1" t="str">
        <f>IFERROR(__xludf.DUMMYFUNCTION("""COMPUTED_VALUE"""),"P3568")</f>
        <v>P3568</v>
      </c>
      <c r="G7829" s="1">
        <f>IFERROR(__xludf.DUMMYFUNCTION("""COMPUTED_VALUE"""),291.0)</f>
        <v>291</v>
      </c>
    </row>
    <row r="7830">
      <c r="A7830" s="1" t="str">
        <f t="shared" si="1"/>
        <v>EN P359 314</v>
      </c>
      <c r="C7830" s="1" t="str">
        <f t="shared" si="2"/>
        <v>PT P359</v>
      </c>
      <c r="E7830" s="1" t="str">
        <f>IFERROR(__xludf.DUMMYFUNCTION("SPLIT(A:A,"" "",TRUE,TRUE)"),"EN")</f>
        <v>EN</v>
      </c>
      <c r="F7830" s="1" t="str">
        <f>IFERROR(__xludf.DUMMYFUNCTION("""COMPUTED_VALUE"""),"P359")</f>
        <v>P359</v>
      </c>
      <c r="G7830" s="1">
        <f>IFERROR(__xludf.DUMMYFUNCTION("""COMPUTED_VALUE"""),314.0)</f>
        <v>314</v>
      </c>
    </row>
    <row r="7831">
      <c r="A7831" s="1" t="str">
        <f t="shared" si="1"/>
        <v>EN P5190 173</v>
      </c>
      <c r="C7831" s="1" t="str">
        <f t="shared" si="2"/>
        <v>PT P5190</v>
      </c>
      <c r="E7831" s="1" t="str">
        <f>IFERROR(__xludf.DUMMYFUNCTION("SPLIT(A:A,"" "",TRUE,TRUE)"),"EN")</f>
        <v>EN</v>
      </c>
      <c r="F7831" s="1" t="str">
        <f>IFERROR(__xludf.DUMMYFUNCTION("""COMPUTED_VALUE"""),"P5190")</f>
        <v>P5190</v>
      </c>
      <c r="G7831" s="1">
        <f>IFERROR(__xludf.DUMMYFUNCTION("""COMPUTED_VALUE"""),173.0)</f>
        <v>173</v>
      </c>
    </row>
    <row r="7832">
      <c r="A7832" s="1" t="str">
        <f t="shared" si="1"/>
        <v>EN P517 34</v>
      </c>
      <c r="C7832" s="1" t="str">
        <f t="shared" si="2"/>
        <v>PT P517</v>
      </c>
      <c r="E7832" s="1" t="str">
        <f>IFERROR(__xludf.DUMMYFUNCTION("SPLIT(A:A,"" "",TRUE,TRUE)"),"EN")</f>
        <v>EN</v>
      </c>
      <c r="F7832" s="1" t="str">
        <f>IFERROR(__xludf.DUMMYFUNCTION("""COMPUTED_VALUE"""),"P517")</f>
        <v>P517</v>
      </c>
      <c r="G7832" s="1">
        <f>IFERROR(__xludf.DUMMYFUNCTION("""COMPUTED_VALUE"""),34.0)</f>
        <v>34</v>
      </c>
    </row>
    <row r="7833">
      <c r="A7833" s="1" t="str">
        <f t="shared" si="1"/>
        <v>EN P4552 113</v>
      </c>
      <c r="C7833" s="1" t="str">
        <f t="shared" si="2"/>
        <v>PT P4552</v>
      </c>
      <c r="E7833" s="1" t="str">
        <f>IFERROR(__xludf.DUMMYFUNCTION("SPLIT(A:A,"" "",TRUE,TRUE)"),"EN")</f>
        <v>EN</v>
      </c>
      <c r="F7833" s="1" t="str">
        <f>IFERROR(__xludf.DUMMYFUNCTION("""COMPUTED_VALUE"""),"P4552")</f>
        <v>P4552</v>
      </c>
      <c r="G7833" s="1">
        <f>IFERROR(__xludf.DUMMYFUNCTION("""COMPUTED_VALUE"""),113.0)</f>
        <v>113</v>
      </c>
    </row>
    <row r="7834">
      <c r="A7834" s="1" t="str">
        <f t="shared" si="1"/>
        <v>EN P3040 149</v>
      </c>
      <c r="C7834" s="1" t="str">
        <f t="shared" si="2"/>
        <v>PT P3040</v>
      </c>
      <c r="E7834" s="1" t="str">
        <f>IFERROR(__xludf.DUMMYFUNCTION("SPLIT(A:A,"" "",TRUE,TRUE)"),"EN")</f>
        <v>EN</v>
      </c>
      <c r="F7834" s="1" t="str">
        <f>IFERROR(__xludf.DUMMYFUNCTION("""COMPUTED_VALUE"""),"P3040")</f>
        <v>P3040</v>
      </c>
      <c r="G7834" s="1">
        <f>IFERROR(__xludf.DUMMYFUNCTION("""COMPUTED_VALUE"""),149.0)</f>
        <v>149</v>
      </c>
    </row>
    <row r="7835">
      <c r="A7835" s="1" t="str">
        <f t="shared" si="1"/>
        <v>EN P1370 53</v>
      </c>
      <c r="C7835" s="1" t="str">
        <f t="shared" si="2"/>
        <v>PT P1370</v>
      </c>
      <c r="E7835" s="1" t="str">
        <f>IFERROR(__xludf.DUMMYFUNCTION("SPLIT(A:A,"" "",TRUE,TRUE)"),"EN")</f>
        <v>EN</v>
      </c>
      <c r="F7835" s="1" t="str">
        <f>IFERROR(__xludf.DUMMYFUNCTION("""COMPUTED_VALUE"""),"P1370")</f>
        <v>P1370</v>
      </c>
      <c r="G7835" s="1">
        <f>IFERROR(__xludf.DUMMYFUNCTION("""COMPUTED_VALUE"""),53.0)</f>
        <v>53</v>
      </c>
    </row>
    <row r="7836">
      <c r="A7836" s="1" t="str">
        <f t="shared" si="1"/>
        <v>EN P1131 360</v>
      </c>
      <c r="C7836" s="1" t="str">
        <f t="shared" si="2"/>
        <v>PT P1131</v>
      </c>
      <c r="E7836" s="1" t="str">
        <f>IFERROR(__xludf.DUMMYFUNCTION("SPLIT(A:A,"" "",TRUE,TRUE)"),"EN")</f>
        <v>EN</v>
      </c>
      <c r="F7836" s="1" t="str">
        <f>IFERROR(__xludf.DUMMYFUNCTION("""COMPUTED_VALUE"""),"P1131")</f>
        <v>P1131</v>
      </c>
      <c r="G7836" s="1">
        <f>IFERROR(__xludf.DUMMYFUNCTION("""COMPUTED_VALUE"""),360.0)</f>
        <v>360</v>
      </c>
    </row>
    <row r="7837">
      <c r="A7837" s="1" t="str">
        <f t="shared" si="1"/>
        <v>EN P360 155</v>
      </c>
      <c r="C7837" s="1" t="str">
        <f t="shared" si="2"/>
        <v>PT P360</v>
      </c>
      <c r="E7837" s="1" t="str">
        <f>IFERROR(__xludf.DUMMYFUNCTION("SPLIT(A:A,"" "",TRUE,TRUE)"),"EN")</f>
        <v>EN</v>
      </c>
      <c r="F7837" s="1" t="str">
        <f>IFERROR(__xludf.DUMMYFUNCTION("""COMPUTED_VALUE"""),"P360")</f>
        <v>P360</v>
      </c>
      <c r="G7837" s="1">
        <f>IFERROR(__xludf.DUMMYFUNCTION("""COMPUTED_VALUE"""),155.0)</f>
        <v>155</v>
      </c>
    </row>
    <row r="7838">
      <c r="A7838" s="1" t="str">
        <f t="shared" si="1"/>
        <v>EN P599 214</v>
      </c>
      <c r="C7838" s="1" t="str">
        <f t="shared" si="2"/>
        <v>PT P599</v>
      </c>
      <c r="E7838" s="1" t="str">
        <f>IFERROR(__xludf.DUMMYFUNCTION("SPLIT(A:A,"" "",TRUE,TRUE)"),"EN")</f>
        <v>EN</v>
      </c>
      <c r="F7838" s="1" t="str">
        <f>IFERROR(__xludf.DUMMYFUNCTION("""COMPUTED_VALUE"""),"P599")</f>
        <v>P599</v>
      </c>
      <c r="G7838" s="1">
        <f>IFERROR(__xludf.DUMMYFUNCTION("""COMPUTED_VALUE"""),214.0)</f>
        <v>214</v>
      </c>
    </row>
    <row r="7839">
      <c r="A7839" s="1" t="str">
        <f t="shared" si="1"/>
        <v>EN P3739 169</v>
      </c>
      <c r="C7839" s="1" t="str">
        <f t="shared" si="2"/>
        <v>PT P3739</v>
      </c>
      <c r="E7839" s="1" t="str">
        <f>IFERROR(__xludf.DUMMYFUNCTION("SPLIT(A:A,"" "",TRUE,TRUE)"),"EN")</f>
        <v>EN</v>
      </c>
      <c r="F7839" s="1" t="str">
        <f>IFERROR(__xludf.DUMMYFUNCTION("""COMPUTED_VALUE"""),"P3739")</f>
        <v>P3739</v>
      </c>
      <c r="G7839" s="1">
        <f>IFERROR(__xludf.DUMMYFUNCTION("""COMPUTED_VALUE"""),169.0)</f>
        <v>169</v>
      </c>
    </row>
    <row r="7840">
      <c r="A7840" s="1" t="str">
        <f t="shared" si="1"/>
        <v>EN P3592 173</v>
      </c>
      <c r="C7840" s="1" t="str">
        <f t="shared" si="2"/>
        <v>PT P3592</v>
      </c>
      <c r="E7840" s="1" t="str">
        <f>IFERROR(__xludf.DUMMYFUNCTION("SPLIT(A:A,"" "",TRUE,TRUE)"),"EN")</f>
        <v>EN</v>
      </c>
      <c r="F7840" s="1" t="str">
        <f>IFERROR(__xludf.DUMMYFUNCTION("""COMPUTED_VALUE"""),"P3592")</f>
        <v>P3592</v>
      </c>
      <c r="G7840" s="1">
        <f>IFERROR(__xludf.DUMMYFUNCTION("""COMPUTED_VALUE"""),173.0)</f>
        <v>173</v>
      </c>
    </row>
    <row r="7841">
      <c r="A7841" s="1" t="str">
        <f t="shared" si="1"/>
        <v>EN P4211 128</v>
      </c>
      <c r="C7841" s="1" t="str">
        <f t="shared" si="2"/>
        <v>PT P4211</v>
      </c>
      <c r="E7841" s="1" t="str">
        <f>IFERROR(__xludf.DUMMYFUNCTION("SPLIT(A:A,"" "",TRUE,TRUE)"),"EN")</f>
        <v>EN</v>
      </c>
      <c r="F7841" s="1" t="str">
        <f>IFERROR(__xludf.DUMMYFUNCTION("""COMPUTED_VALUE"""),"P4211")</f>
        <v>P4211</v>
      </c>
      <c r="G7841" s="1">
        <f>IFERROR(__xludf.DUMMYFUNCTION("""COMPUTED_VALUE"""),128.0)</f>
        <v>128</v>
      </c>
    </row>
    <row r="7842">
      <c r="A7842" s="1" t="str">
        <f t="shared" si="1"/>
        <v>EN P3965 41</v>
      </c>
      <c r="C7842" s="1" t="str">
        <f t="shared" si="2"/>
        <v>PT P3965</v>
      </c>
      <c r="E7842" s="1" t="str">
        <f>IFERROR(__xludf.DUMMYFUNCTION("SPLIT(A:A,"" "",TRUE,TRUE)"),"EN")</f>
        <v>EN</v>
      </c>
      <c r="F7842" s="1" t="str">
        <f>IFERROR(__xludf.DUMMYFUNCTION("""COMPUTED_VALUE"""),"P3965")</f>
        <v>P3965</v>
      </c>
      <c r="G7842" s="1">
        <f>IFERROR(__xludf.DUMMYFUNCTION("""COMPUTED_VALUE"""),41.0)</f>
        <v>41</v>
      </c>
    </row>
    <row r="7843">
      <c r="A7843" s="1" t="str">
        <f t="shared" si="1"/>
        <v>EN P3926 272</v>
      </c>
      <c r="C7843" s="1" t="str">
        <f t="shared" si="2"/>
        <v>PT P3926</v>
      </c>
      <c r="E7843" s="1" t="str">
        <f>IFERROR(__xludf.DUMMYFUNCTION("SPLIT(A:A,"" "",TRUE,TRUE)"),"EN")</f>
        <v>EN</v>
      </c>
      <c r="F7843" s="1" t="str">
        <f>IFERROR(__xludf.DUMMYFUNCTION("""COMPUTED_VALUE"""),"P3926")</f>
        <v>P3926</v>
      </c>
      <c r="G7843" s="1">
        <f>IFERROR(__xludf.DUMMYFUNCTION("""COMPUTED_VALUE"""),272.0)</f>
        <v>272</v>
      </c>
    </row>
    <row r="7844">
      <c r="A7844" s="1" t="str">
        <f t="shared" si="1"/>
        <v>EN P4792 284</v>
      </c>
      <c r="C7844" s="1" t="str">
        <f t="shared" si="2"/>
        <v>PT P4792</v>
      </c>
      <c r="E7844" s="1" t="str">
        <f>IFERROR(__xludf.DUMMYFUNCTION("SPLIT(A:A,"" "",TRUE,TRUE)"),"EN")</f>
        <v>EN</v>
      </c>
      <c r="F7844" s="1" t="str">
        <f>IFERROR(__xludf.DUMMYFUNCTION("""COMPUTED_VALUE"""),"P4792")</f>
        <v>P4792</v>
      </c>
      <c r="G7844" s="1">
        <f>IFERROR(__xludf.DUMMYFUNCTION("""COMPUTED_VALUE"""),284.0)</f>
        <v>284</v>
      </c>
    </row>
    <row r="7845">
      <c r="A7845" s="1" t="str">
        <f t="shared" si="1"/>
        <v>EN P620 252</v>
      </c>
      <c r="C7845" s="1" t="str">
        <f t="shared" si="2"/>
        <v>PT P620</v>
      </c>
      <c r="E7845" s="1" t="str">
        <f>IFERROR(__xludf.DUMMYFUNCTION("SPLIT(A:A,"" "",TRUE,TRUE)"),"EN")</f>
        <v>EN</v>
      </c>
      <c r="F7845" s="1" t="str">
        <f>IFERROR(__xludf.DUMMYFUNCTION("""COMPUTED_VALUE"""),"P620")</f>
        <v>P620</v>
      </c>
      <c r="G7845" s="1">
        <f>IFERROR(__xludf.DUMMYFUNCTION("""COMPUTED_VALUE"""),252.0)</f>
        <v>252</v>
      </c>
    </row>
    <row r="7846">
      <c r="A7846" s="1" t="str">
        <f t="shared" si="1"/>
        <v>EN P2359 72</v>
      </c>
      <c r="C7846" s="1" t="str">
        <f t="shared" si="2"/>
        <v>PT P2359</v>
      </c>
      <c r="E7846" s="1" t="str">
        <f>IFERROR(__xludf.DUMMYFUNCTION("SPLIT(A:A,"" "",TRUE,TRUE)"),"EN")</f>
        <v>EN</v>
      </c>
      <c r="F7846" s="1" t="str">
        <f>IFERROR(__xludf.DUMMYFUNCTION("""COMPUTED_VALUE"""),"P2359")</f>
        <v>P2359</v>
      </c>
      <c r="G7846" s="1">
        <f>IFERROR(__xludf.DUMMYFUNCTION("""COMPUTED_VALUE"""),72.0)</f>
        <v>72</v>
      </c>
    </row>
    <row r="7847">
      <c r="A7847" s="1" t="str">
        <f t="shared" si="1"/>
        <v>EN P3551 155</v>
      </c>
      <c r="C7847" s="1" t="str">
        <f t="shared" si="2"/>
        <v>PT P3551</v>
      </c>
      <c r="E7847" s="1" t="str">
        <f>IFERROR(__xludf.DUMMYFUNCTION("SPLIT(A:A,"" "",TRUE,TRUE)"),"EN")</f>
        <v>EN</v>
      </c>
      <c r="F7847" s="1" t="str">
        <f>IFERROR(__xludf.DUMMYFUNCTION("""COMPUTED_VALUE"""),"P3551")</f>
        <v>P3551</v>
      </c>
      <c r="G7847" s="1">
        <f>IFERROR(__xludf.DUMMYFUNCTION("""COMPUTED_VALUE"""),155.0)</f>
        <v>155</v>
      </c>
    </row>
    <row r="7848">
      <c r="A7848" s="1" t="str">
        <f t="shared" si="1"/>
        <v>EN P5443 343</v>
      </c>
      <c r="C7848" s="1" t="str">
        <f t="shared" si="2"/>
        <v>PT P5443</v>
      </c>
      <c r="E7848" s="1" t="str">
        <f>IFERROR(__xludf.DUMMYFUNCTION("SPLIT(A:A,"" "",TRUE,TRUE)"),"EN")</f>
        <v>EN</v>
      </c>
      <c r="F7848" s="1" t="str">
        <f>IFERROR(__xludf.DUMMYFUNCTION("""COMPUTED_VALUE"""),"P5443")</f>
        <v>P5443</v>
      </c>
      <c r="G7848" s="1">
        <f>IFERROR(__xludf.DUMMYFUNCTION("""COMPUTED_VALUE"""),343.0)</f>
        <v>343</v>
      </c>
    </row>
    <row r="7849">
      <c r="A7849" s="1" t="str">
        <f t="shared" si="1"/>
        <v>EN P950 76</v>
      </c>
      <c r="C7849" s="1" t="str">
        <f t="shared" si="2"/>
        <v>PT P950</v>
      </c>
      <c r="E7849" s="1" t="str">
        <f>IFERROR(__xludf.DUMMYFUNCTION("SPLIT(A:A,"" "",TRUE,TRUE)"),"EN")</f>
        <v>EN</v>
      </c>
      <c r="F7849" s="1" t="str">
        <f>IFERROR(__xludf.DUMMYFUNCTION("""COMPUTED_VALUE"""),"P950")</f>
        <v>P950</v>
      </c>
      <c r="G7849" s="1">
        <f>IFERROR(__xludf.DUMMYFUNCTION("""COMPUTED_VALUE"""),76.0)</f>
        <v>76</v>
      </c>
    </row>
    <row r="7850">
      <c r="A7850" s="1" t="str">
        <f t="shared" si="1"/>
        <v>EN P5934 104</v>
      </c>
      <c r="C7850" s="1" t="str">
        <f t="shared" si="2"/>
        <v>PT P5934</v>
      </c>
      <c r="E7850" s="1" t="str">
        <f>IFERROR(__xludf.DUMMYFUNCTION("SPLIT(A:A,"" "",TRUE,TRUE)"),"EN")</f>
        <v>EN</v>
      </c>
      <c r="F7850" s="1" t="str">
        <f>IFERROR(__xludf.DUMMYFUNCTION("""COMPUTED_VALUE"""),"P5934")</f>
        <v>P5934</v>
      </c>
      <c r="G7850" s="1">
        <f>IFERROR(__xludf.DUMMYFUNCTION("""COMPUTED_VALUE"""),104.0)</f>
        <v>104</v>
      </c>
    </row>
    <row r="7851">
      <c r="A7851" s="1" t="str">
        <f t="shared" si="1"/>
        <v>EN P3483 281</v>
      </c>
      <c r="C7851" s="1" t="str">
        <f t="shared" si="2"/>
        <v>PT P3483</v>
      </c>
      <c r="E7851" s="1" t="str">
        <f>IFERROR(__xludf.DUMMYFUNCTION("SPLIT(A:A,"" "",TRUE,TRUE)"),"EN")</f>
        <v>EN</v>
      </c>
      <c r="F7851" s="1" t="str">
        <f>IFERROR(__xludf.DUMMYFUNCTION("""COMPUTED_VALUE"""),"P3483")</f>
        <v>P3483</v>
      </c>
      <c r="G7851" s="1">
        <f>IFERROR(__xludf.DUMMYFUNCTION("""COMPUTED_VALUE"""),281.0)</f>
        <v>281</v>
      </c>
    </row>
    <row r="7852">
      <c r="A7852" s="1" t="str">
        <f t="shared" si="1"/>
        <v>EN P4684 264</v>
      </c>
      <c r="C7852" s="1" t="str">
        <f t="shared" si="2"/>
        <v>PT P4684</v>
      </c>
      <c r="E7852" s="1" t="str">
        <f>IFERROR(__xludf.DUMMYFUNCTION("SPLIT(A:A,"" "",TRUE,TRUE)"),"EN")</f>
        <v>EN</v>
      </c>
      <c r="F7852" s="1" t="str">
        <f>IFERROR(__xludf.DUMMYFUNCTION("""COMPUTED_VALUE"""),"P4684")</f>
        <v>P4684</v>
      </c>
      <c r="G7852" s="1">
        <f>IFERROR(__xludf.DUMMYFUNCTION("""COMPUTED_VALUE"""),264.0)</f>
        <v>264</v>
      </c>
    </row>
    <row r="7853">
      <c r="A7853" s="1" t="str">
        <f t="shared" si="1"/>
        <v>EN P722 178</v>
      </c>
      <c r="C7853" s="1" t="str">
        <f t="shared" si="2"/>
        <v>PT P722</v>
      </c>
      <c r="E7853" s="1" t="str">
        <f>IFERROR(__xludf.DUMMYFUNCTION("SPLIT(A:A,"" "",TRUE,TRUE)"),"EN")</f>
        <v>EN</v>
      </c>
      <c r="F7853" s="1" t="str">
        <f>IFERROR(__xludf.DUMMYFUNCTION("""COMPUTED_VALUE"""),"P722")</f>
        <v>P722</v>
      </c>
      <c r="G7853" s="1">
        <f>IFERROR(__xludf.DUMMYFUNCTION("""COMPUTED_VALUE"""),178.0)</f>
        <v>178</v>
      </c>
    </row>
    <row r="7854">
      <c r="A7854" s="1" t="str">
        <f t="shared" si="1"/>
        <v>EN P5065 55</v>
      </c>
      <c r="C7854" s="1" t="str">
        <f t="shared" si="2"/>
        <v>PT P5065</v>
      </c>
      <c r="E7854" s="1" t="str">
        <f>IFERROR(__xludf.DUMMYFUNCTION("SPLIT(A:A,"" "",TRUE,TRUE)"),"EN")</f>
        <v>EN</v>
      </c>
      <c r="F7854" s="1" t="str">
        <f>IFERROR(__xludf.DUMMYFUNCTION("""COMPUTED_VALUE"""),"P5065")</f>
        <v>P5065</v>
      </c>
      <c r="G7854" s="1">
        <f>IFERROR(__xludf.DUMMYFUNCTION("""COMPUTED_VALUE"""),55.0)</f>
        <v>55</v>
      </c>
    </row>
    <row r="7855">
      <c r="A7855" s="1" t="str">
        <f t="shared" si="1"/>
        <v>EN P5746 120</v>
      </c>
      <c r="C7855" s="1" t="str">
        <f t="shared" si="2"/>
        <v>PT P5746</v>
      </c>
      <c r="E7855" s="1" t="str">
        <f>IFERROR(__xludf.DUMMYFUNCTION("SPLIT(A:A,"" "",TRUE,TRUE)"),"EN")</f>
        <v>EN</v>
      </c>
      <c r="F7855" s="1" t="str">
        <f>IFERROR(__xludf.DUMMYFUNCTION("""COMPUTED_VALUE"""),"P5746")</f>
        <v>P5746</v>
      </c>
      <c r="G7855" s="1">
        <f>IFERROR(__xludf.DUMMYFUNCTION("""COMPUTED_VALUE"""),120.0)</f>
        <v>120</v>
      </c>
    </row>
    <row r="7856">
      <c r="A7856" s="1" t="str">
        <f t="shared" si="1"/>
        <v>EN P5965 396</v>
      </c>
      <c r="C7856" s="1" t="str">
        <f t="shared" si="2"/>
        <v>PT P5965</v>
      </c>
      <c r="E7856" s="1" t="str">
        <f>IFERROR(__xludf.DUMMYFUNCTION("SPLIT(A:A,"" "",TRUE,TRUE)"),"EN")</f>
        <v>EN</v>
      </c>
      <c r="F7856" s="1" t="str">
        <f>IFERROR(__xludf.DUMMYFUNCTION("""COMPUTED_VALUE"""),"P5965")</f>
        <v>P5965</v>
      </c>
      <c r="G7856" s="1">
        <f>IFERROR(__xludf.DUMMYFUNCTION("""COMPUTED_VALUE"""),396.0)</f>
        <v>396</v>
      </c>
    </row>
    <row r="7857">
      <c r="A7857" s="1" t="str">
        <f t="shared" si="1"/>
        <v>EN P879 205</v>
      </c>
      <c r="C7857" s="1" t="str">
        <f t="shared" si="2"/>
        <v>PT P879</v>
      </c>
      <c r="E7857" s="1" t="str">
        <f>IFERROR(__xludf.DUMMYFUNCTION("SPLIT(A:A,"" "",TRUE,TRUE)"),"EN")</f>
        <v>EN</v>
      </c>
      <c r="F7857" s="1" t="str">
        <f>IFERROR(__xludf.DUMMYFUNCTION("""COMPUTED_VALUE"""),"P879")</f>
        <v>P879</v>
      </c>
      <c r="G7857" s="1">
        <f>IFERROR(__xludf.DUMMYFUNCTION("""COMPUTED_VALUE"""),205.0)</f>
        <v>205</v>
      </c>
    </row>
    <row r="7858">
      <c r="A7858" s="1" t="str">
        <f t="shared" si="1"/>
        <v>EN P5897 119</v>
      </c>
      <c r="C7858" s="1" t="str">
        <f t="shared" si="2"/>
        <v>PT P5897</v>
      </c>
      <c r="E7858" s="1" t="str">
        <f>IFERROR(__xludf.DUMMYFUNCTION("SPLIT(A:A,"" "",TRUE,TRUE)"),"EN")</f>
        <v>EN</v>
      </c>
      <c r="F7858" s="1" t="str">
        <f>IFERROR(__xludf.DUMMYFUNCTION("""COMPUTED_VALUE"""),"P5897")</f>
        <v>P5897</v>
      </c>
      <c r="G7858" s="1">
        <f>IFERROR(__xludf.DUMMYFUNCTION("""COMPUTED_VALUE"""),119.0)</f>
        <v>119</v>
      </c>
    </row>
    <row r="7859">
      <c r="A7859" s="1" t="str">
        <f t="shared" si="1"/>
        <v>EN P5075 87</v>
      </c>
      <c r="C7859" s="1" t="str">
        <f t="shared" si="2"/>
        <v>PT P5075</v>
      </c>
      <c r="E7859" s="1" t="str">
        <f>IFERROR(__xludf.DUMMYFUNCTION("SPLIT(A:A,"" "",TRUE,TRUE)"),"EN")</f>
        <v>EN</v>
      </c>
      <c r="F7859" s="1" t="str">
        <f>IFERROR(__xludf.DUMMYFUNCTION("""COMPUTED_VALUE"""),"P5075")</f>
        <v>P5075</v>
      </c>
      <c r="G7859" s="1">
        <f>IFERROR(__xludf.DUMMYFUNCTION("""COMPUTED_VALUE"""),87.0)</f>
        <v>87</v>
      </c>
    </row>
    <row r="7860">
      <c r="A7860" s="1" t="str">
        <f t="shared" si="1"/>
        <v>EN P2525 353</v>
      </c>
      <c r="C7860" s="1" t="str">
        <f t="shared" si="2"/>
        <v>PT P2525</v>
      </c>
      <c r="E7860" s="1" t="str">
        <f>IFERROR(__xludf.DUMMYFUNCTION("SPLIT(A:A,"" "",TRUE,TRUE)"),"EN")</f>
        <v>EN</v>
      </c>
      <c r="F7860" s="1" t="str">
        <f>IFERROR(__xludf.DUMMYFUNCTION("""COMPUTED_VALUE"""),"P2525")</f>
        <v>P2525</v>
      </c>
      <c r="G7860" s="1">
        <f>IFERROR(__xludf.DUMMYFUNCTION("""COMPUTED_VALUE"""),353.0)</f>
        <v>353</v>
      </c>
    </row>
    <row r="7861">
      <c r="A7861" s="1" t="str">
        <f t="shared" si="1"/>
        <v>EN P4729 6</v>
      </c>
      <c r="C7861" s="1" t="str">
        <f t="shared" si="2"/>
        <v>PT P4729</v>
      </c>
      <c r="E7861" s="1" t="str">
        <f>IFERROR(__xludf.DUMMYFUNCTION("SPLIT(A:A,"" "",TRUE,TRUE)"),"EN")</f>
        <v>EN</v>
      </c>
      <c r="F7861" s="1" t="str">
        <f>IFERROR(__xludf.DUMMYFUNCTION("""COMPUTED_VALUE"""),"P4729")</f>
        <v>P4729</v>
      </c>
      <c r="G7861" s="1">
        <f>IFERROR(__xludf.DUMMYFUNCTION("""COMPUTED_VALUE"""),6.0)</f>
        <v>6</v>
      </c>
    </row>
    <row r="7862">
      <c r="A7862" s="1" t="str">
        <f t="shared" si="1"/>
        <v>EN P3224 284</v>
      </c>
      <c r="C7862" s="1" t="str">
        <f t="shared" si="2"/>
        <v>PT P3224</v>
      </c>
      <c r="E7862" s="1" t="str">
        <f>IFERROR(__xludf.DUMMYFUNCTION("SPLIT(A:A,"" "",TRUE,TRUE)"),"EN")</f>
        <v>EN</v>
      </c>
      <c r="F7862" s="1" t="str">
        <f>IFERROR(__xludf.DUMMYFUNCTION("""COMPUTED_VALUE"""),"P3224")</f>
        <v>P3224</v>
      </c>
      <c r="G7862" s="1">
        <f>IFERROR(__xludf.DUMMYFUNCTION("""COMPUTED_VALUE"""),284.0)</f>
        <v>284</v>
      </c>
    </row>
    <row r="7863">
      <c r="A7863" s="1" t="str">
        <f t="shared" si="1"/>
        <v>EN P2547 274</v>
      </c>
      <c r="C7863" s="1" t="str">
        <f t="shared" si="2"/>
        <v>PT P2547</v>
      </c>
      <c r="E7863" s="1" t="str">
        <f>IFERROR(__xludf.DUMMYFUNCTION("SPLIT(A:A,"" "",TRUE,TRUE)"),"EN")</f>
        <v>EN</v>
      </c>
      <c r="F7863" s="1" t="str">
        <f>IFERROR(__xludf.DUMMYFUNCTION("""COMPUTED_VALUE"""),"P2547")</f>
        <v>P2547</v>
      </c>
      <c r="G7863" s="1">
        <f>IFERROR(__xludf.DUMMYFUNCTION("""COMPUTED_VALUE"""),274.0)</f>
        <v>274</v>
      </c>
    </row>
    <row r="7864">
      <c r="A7864" s="1" t="str">
        <f t="shared" si="1"/>
        <v>EN P2316 151</v>
      </c>
      <c r="C7864" s="1" t="str">
        <f t="shared" si="2"/>
        <v>PT P2316</v>
      </c>
      <c r="E7864" s="1" t="str">
        <f>IFERROR(__xludf.DUMMYFUNCTION("SPLIT(A:A,"" "",TRUE,TRUE)"),"EN")</f>
        <v>EN</v>
      </c>
      <c r="F7864" s="1" t="str">
        <f>IFERROR(__xludf.DUMMYFUNCTION("""COMPUTED_VALUE"""),"P2316")</f>
        <v>P2316</v>
      </c>
      <c r="G7864" s="1">
        <f>IFERROR(__xludf.DUMMYFUNCTION("""COMPUTED_VALUE"""),151.0)</f>
        <v>151</v>
      </c>
    </row>
    <row r="7865">
      <c r="A7865" s="1" t="str">
        <f t="shared" si="1"/>
        <v>EN P5767 300</v>
      </c>
      <c r="C7865" s="1" t="str">
        <f t="shared" si="2"/>
        <v>PT P5767</v>
      </c>
      <c r="E7865" s="1" t="str">
        <f>IFERROR(__xludf.DUMMYFUNCTION("SPLIT(A:A,"" "",TRUE,TRUE)"),"EN")</f>
        <v>EN</v>
      </c>
      <c r="F7865" s="1" t="str">
        <f>IFERROR(__xludf.DUMMYFUNCTION("""COMPUTED_VALUE"""),"P5767")</f>
        <v>P5767</v>
      </c>
      <c r="G7865" s="1">
        <f>IFERROR(__xludf.DUMMYFUNCTION("""COMPUTED_VALUE"""),300.0)</f>
        <v>300</v>
      </c>
    </row>
    <row r="7866">
      <c r="A7866" s="1" t="str">
        <f t="shared" si="1"/>
        <v>EN P5288 102</v>
      </c>
      <c r="C7866" s="1" t="str">
        <f t="shared" si="2"/>
        <v>PT P5288</v>
      </c>
      <c r="E7866" s="1" t="str">
        <f>IFERROR(__xludf.DUMMYFUNCTION("SPLIT(A:A,"" "",TRUE,TRUE)"),"EN")</f>
        <v>EN</v>
      </c>
      <c r="F7866" s="1" t="str">
        <f>IFERROR(__xludf.DUMMYFUNCTION("""COMPUTED_VALUE"""),"P5288")</f>
        <v>P5288</v>
      </c>
      <c r="G7866" s="1">
        <f>IFERROR(__xludf.DUMMYFUNCTION("""COMPUTED_VALUE"""),102.0)</f>
        <v>102</v>
      </c>
    </row>
    <row r="7867">
      <c r="A7867" s="1" t="str">
        <f t="shared" si="1"/>
        <v>EN P3267 96</v>
      </c>
      <c r="C7867" s="1" t="str">
        <f t="shared" si="2"/>
        <v>PT P3267</v>
      </c>
      <c r="E7867" s="1" t="str">
        <f>IFERROR(__xludf.DUMMYFUNCTION("SPLIT(A:A,"" "",TRUE,TRUE)"),"EN")</f>
        <v>EN</v>
      </c>
      <c r="F7867" s="1" t="str">
        <f>IFERROR(__xludf.DUMMYFUNCTION("""COMPUTED_VALUE"""),"P3267")</f>
        <v>P3267</v>
      </c>
      <c r="G7867" s="1">
        <f>IFERROR(__xludf.DUMMYFUNCTION("""COMPUTED_VALUE"""),96.0)</f>
        <v>96</v>
      </c>
    </row>
    <row r="7868">
      <c r="A7868" s="1" t="str">
        <f t="shared" si="1"/>
        <v>EN P3704 148</v>
      </c>
      <c r="C7868" s="1" t="str">
        <f t="shared" si="2"/>
        <v>PT P3704</v>
      </c>
      <c r="E7868" s="1" t="str">
        <f>IFERROR(__xludf.DUMMYFUNCTION("SPLIT(A:A,"" "",TRUE,TRUE)"),"EN")</f>
        <v>EN</v>
      </c>
      <c r="F7868" s="1" t="str">
        <f>IFERROR(__xludf.DUMMYFUNCTION("""COMPUTED_VALUE"""),"P3704")</f>
        <v>P3704</v>
      </c>
      <c r="G7868" s="1">
        <f>IFERROR(__xludf.DUMMYFUNCTION("""COMPUTED_VALUE"""),148.0)</f>
        <v>148</v>
      </c>
    </row>
    <row r="7869">
      <c r="A7869" s="1" t="str">
        <f t="shared" si="1"/>
        <v>EN P1091 246</v>
      </c>
      <c r="C7869" s="1" t="str">
        <f t="shared" si="2"/>
        <v>PT P1091</v>
      </c>
      <c r="E7869" s="1" t="str">
        <f>IFERROR(__xludf.DUMMYFUNCTION("SPLIT(A:A,"" "",TRUE,TRUE)"),"EN")</f>
        <v>EN</v>
      </c>
      <c r="F7869" s="1" t="str">
        <f>IFERROR(__xludf.DUMMYFUNCTION("""COMPUTED_VALUE"""),"P1091")</f>
        <v>P1091</v>
      </c>
      <c r="G7869" s="1">
        <f>IFERROR(__xludf.DUMMYFUNCTION("""COMPUTED_VALUE"""),246.0)</f>
        <v>246</v>
      </c>
    </row>
    <row r="7870">
      <c r="A7870" s="1" t="str">
        <f t="shared" si="1"/>
        <v>EN P4584 78</v>
      </c>
      <c r="C7870" s="1" t="str">
        <f t="shared" si="2"/>
        <v>PT P4584</v>
      </c>
      <c r="E7870" s="1" t="str">
        <f>IFERROR(__xludf.DUMMYFUNCTION("SPLIT(A:A,"" "",TRUE,TRUE)"),"EN")</f>
        <v>EN</v>
      </c>
      <c r="F7870" s="1" t="str">
        <f>IFERROR(__xludf.DUMMYFUNCTION("""COMPUTED_VALUE"""),"P4584")</f>
        <v>P4584</v>
      </c>
      <c r="G7870" s="1">
        <f>IFERROR(__xludf.DUMMYFUNCTION("""COMPUTED_VALUE"""),78.0)</f>
        <v>78</v>
      </c>
    </row>
    <row r="7871">
      <c r="A7871" s="1" t="str">
        <f t="shared" si="1"/>
        <v>EN P3575 242</v>
      </c>
      <c r="C7871" s="1" t="str">
        <f t="shared" si="2"/>
        <v>PT P3575</v>
      </c>
      <c r="E7871" s="1" t="str">
        <f>IFERROR(__xludf.DUMMYFUNCTION("SPLIT(A:A,"" "",TRUE,TRUE)"),"EN")</f>
        <v>EN</v>
      </c>
      <c r="F7871" s="1" t="str">
        <f>IFERROR(__xludf.DUMMYFUNCTION("""COMPUTED_VALUE"""),"P3575")</f>
        <v>P3575</v>
      </c>
      <c r="G7871" s="1">
        <f>IFERROR(__xludf.DUMMYFUNCTION("""COMPUTED_VALUE"""),242.0)</f>
        <v>242</v>
      </c>
    </row>
    <row r="7872">
      <c r="A7872" s="1" t="str">
        <f t="shared" si="1"/>
        <v>EN P2772 47</v>
      </c>
      <c r="C7872" s="1" t="str">
        <f t="shared" si="2"/>
        <v>PT P2772</v>
      </c>
      <c r="E7872" s="1" t="str">
        <f>IFERROR(__xludf.DUMMYFUNCTION("SPLIT(A:A,"" "",TRUE,TRUE)"),"EN")</f>
        <v>EN</v>
      </c>
      <c r="F7872" s="1" t="str">
        <f>IFERROR(__xludf.DUMMYFUNCTION("""COMPUTED_VALUE"""),"P2772")</f>
        <v>P2772</v>
      </c>
      <c r="G7872" s="1">
        <f>IFERROR(__xludf.DUMMYFUNCTION("""COMPUTED_VALUE"""),47.0)</f>
        <v>47</v>
      </c>
    </row>
    <row r="7873">
      <c r="A7873" s="1" t="str">
        <f t="shared" si="1"/>
        <v>EN P626 143</v>
      </c>
      <c r="C7873" s="1" t="str">
        <f t="shared" si="2"/>
        <v>PT P626</v>
      </c>
      <c r="E7873" s="1" t="str">
        <f>IFERROR(__xludf.DUMMYFUNCTION("SPLIT(A:A,"" "",TRUE,TRUE)"),"EN")</f>
        <v>EN</v>
      </c>
      <c r="F7873" s="1" t="str">
        <f>IFERROR(__xludf.DUMMYFUNCTION("""COMPUTED_VALUE"""),"P626")</f>
        <v>P626</v>
      </c>
      <c r="G7873" s="1">
        <f>IFERROR(__xludf.DUMMYFUNCTION("""COMPUTED_VALUE"""),143.0)</f>
        <v>143</v>
      </c>
    </row>
    <row r="7874">
      <c r="A7874" s="1" t="str">
        <f t="shared" si="1"/>
        <v>EN P261 157</v>
      </c>
      <c r="C7874" s="1" t="str">
        <f t="shared" si="2"/>
        <v>PT P261</v>
      </c>
      <c r="E7874" s="1" t="str">
        <f>IFERROR(__xludf.DUMMYFUNCTION("SPLIT(A:A,"" "",TRUE,TRUE)"),"EN")</f>
        <v>EN</v>
      </c>
      <c r="F7874" s="1" t="str">
        <f>IFERROR(__xludf.DUMMYFUNCTION("""COMPUTED_VALUE"""),"P261")</f>
        <v>P261</v>
      </c>
      <c r="G7874" s="1">
        <f>IFERROR(__xludf.DUMMYFUNCTION("""COMPUTED_VALUE"""),157.0)</f>
        <v>157</v>
      </c>
    </row>
    <row r="7875">
      <c r="A7875" s="1" t="str">
        <f t="shared" si="1"/>
        <v>EN P4709 28</v>
      </c>
      <c r="C7875" s="1" t="str">
        <f t="shared" si="2"/>
        <v>PT P4709</v>
      </c>
      <c r="E7875" s="1" t="str">
        <f>IFERROR(__xludf.DUMMYFUNCTION("SPLIT(A:A,"" "",TRUE,TRUE)"),"EN")</f>
        <v>EN</v>
      </c>
      <c r="F7875" s="1" t="str">
        <f>IFERROR(__xludf.DUMMYFUNCTION("""COMPUTED_VALUE"""),"P4709")</f>
        <v>P4709</v>
      </c>
      <c r="G7875" s="1">
        <f>IFERROR(__xludf.DUMMYFUNCTION("""COMPUTED_VALUE"""),28.0)</f>
        <v>28</v>
      </c>
    </row>
    <row r="7876">
      <c r="A7876" s="1" t="str">
        <f t="shared" si="1"/>
        <v>EN P585 67</v>
      </c>
      <c r="C7876" s="1" t="str">
        <f t="shared" si="2"/>
        <v>PT P585</v>
      </c>
      <c r="E7876" s="1" t="str">
        <f>IFERROR(__xludf.DUMMYFUNCTION("SPLIT(A:A,"" "",TRUE,TRUE)"),"EN")</f>
        <v>EN</v>
      </c>
      <c r="F7876" s="1" t="str">
        <f>IFERROR(__xludf.DUMMYFUNCTION("""COMPUTED_VALUE"""),"P585")</f>
        <v>P585</v>
      </c>
      <c r="G7876" s="1">
        <f>IFERROR(__xludf.DUMMYFUNCTION("""COMPUTED_VALUE"""),67.0)</f>
        <v>67</v>
      </c>
    </row>
    <row r="7877">
      <c r="A7877" s="1" t="str">
        <f t="shared" si="1"/>
        <v>EN P3860 44</v>
      </c>
      <c r="C7877" s="1" t="str">
        <f t="shared" si="2"/>
        <v>PT P3860</v>
      </c>
      <c r="E7877" s="1" t="str">
        <f>IFERROR(__xludf.DUMMYFUNCTION("SPLIT(A:A,"" "",TRUE,TRUE)"),"EN")</f>
        <v>EN</v>
      </c>
      <c r="F7877" s="1" t="str">
        <f>IFERROR(__xludf.DUMMYFUNCTION("""COMPUTED_VALUE"""),"P3860")</f>
        <v>P3860</v>
      </c>
      <c r="G7877" s="1">
        <f>IFERROR(__xludf.DUMMYFUNCTION("""COMPUTED_VALUE"""),44.0)</f>
        <v>44</v>
      </c>
    </row>
    <row r="7878">
      <c r="A7878" s="1" t="str">
        <f t="shared" si="1"/>
        <v>EN P5193 82</v>
      </c>
      <c r="C7878" s="1" t="str">
        <f t="shared" si="2"/>
        <v>PT P5193</v>
      </c>
      <c r="E7878" s="1" t="str">
        <f>IFERROR(__xludf.DUMMYFUNCTION("SPLIT(A:A,"" "",TRUE,TRUE)"),"EN")</f>
        <v>EN</v>
      </c>
      <c r="F7878" s="1" t="str">
        <f>IFERROR(__xludf.DUMMYFUNCTION("""COMPUTED_VALUE"""),"P5193")</f>
        <v>P5193</v>
      </c>
      <c r="G7878" s="1">
        <f>IFERROR(__xludf.DUMMYFUNCTION("""COMPUTED_VALUE"""),82.0)</f>
        <v>82</v>
      </c>
    </row>
    <row r="7879">
      <c r="A7879" s="1" t="str">
        <f t="shared" si="1"/>
        <v>EN P1420 162</v>
      </c>
      <c r="C7879" s="1" t="str">
        <f t="shared" si="2"/>
        <v>PT P1420</v>
      </c>
      <c r="E7879" s="1" t="str">
        <f>IFERROR(__xludf.DUMMYFUNCTION("SPLIT(A:A,"" "",TRUE,TRUE)"),"EN")</f>
        <v>EN</v>
      </c>
      <c r="F7879" s="1" t="str">
        <f>IFERROR(__xludf.DUMMYFUNCTION("""COMPUTED_VALUE"""),"P1420")</f>
        <v>P1420</v>
      </c>
      <c r="G7879" s="1">
        <f>IFERROR(__xludf.DUMMYFUNCTION("""COMPUTED_VALUE"""),162.0)</f>
        <v>162</v>
      </c>
    </row>
    <row r="7880">
      <c r="A7880" s="1" t="str">
        <f t="shared" si="1"/>
        <v>EN P4226 307</v>
      </c>
      <c r="C7880" s="1" t="str">
        <f t="shared" si="2"/>
        <v>PT P4226</v>
      </c>
      <c r="E7880" s="1" t="str">
        <f>IFERROR(__xludf.DUMMYFUNCTION("SPLIT(A:A,"" "",TRUE,TRUE)"),"EN")</f>
        <v>EN</v>
      </c>
      <c r="F7880" s="1" t="str">
        <f>IFERROR(__xludf.DUMMYFUNCTION("""COMPUTED_VALUE"""),"P4226")</f>
        <v>P4226</v>
      </c>
      <c r="G7880" s="1">
        <f>IFERROR(__xludf.DUMMYFUNCTION("""COMPUTED_VALUE"""),307.0)</f>
        <v>307</v>
      </c>
    </row>
    <row r="7881">
      <c r="A7881" s="1" t="str">
        <f t="shared" si="1"/>
        <v>EN P1314 300</v>
      </c>
      <c r="C7881" s="1" t="str">
        <f t="shared" si="2"/>
        <v>PT P1314</v>
      </c>
      <c r="E7881" s="1" t="str">
        <f>IFERROR(__xludf.DUMMYFUNCTION("SPLIT(A:A,"" "",TRUE,TRUE)"),"EN")</f>
        <v>EN</v>
      </c>
      <c r="F7881" s="1" t="str">
        <f>IFERROR(__xludf.DUMMYFUNCTION("""COMPUTED_VALUE"""),"P1314")</f>
        <v>P1314</v>
      </c>
      <c r="G7881" s="1">
        <f>IFERROR(__xludf.DUMMYFUNCTION("""COMPUTED_VALUE"""),300.0)</f>
        <v>300</v>
      </c>
    </row>
    <row r="7882">
      <c r="A7882" s="1" t="str">
        <f t="shared" si="1"/>
        <v>EN P2323 107</v>
      </c>
      <c r="C7882" s="1" t="str">
        <f t="shared" si="2"/>
        <v>PT P2323</v>
      </c>
      <c r="E7882" s="1" t="str">
        <f>IFERROR(__xludf.DUMMYFUNCTION("SPLIT(A:A,"" "",TRUE,TRUE)"),"EN")</f>
        <v>EN</v>
      </c>
      <c r="F7882" s="1" t="str">
        <f>IFERROR(__xludf.DUMMYFUNCTION("""COMPUTED_VALUE"""),"P2323")</f>
        <v>P2323</v>
      </c>
      <c r="G7882" s="1">
        <f>IFERROR(__xludf.DUMMYFUNCTION("""COMPUTED_VALUE"""),107.0)</f>
        <v>107</v>
      </c>
    </row>
    <row r="7883">
      <c r="A7883" s="1" t="str">
        <f t="shared" si="1"/>
        <v>EN P3469 225</v>
      </c>
      <c r="C7883" s="1" t="str">
        <f t="shared" si="2"/>
        <v>PT P3469</v>
      </c>
      <c r="E7883" s="1" t="str">
        <f>IFERROR(__xludf.DUMMYFUNCTION("SPLIT(A:A,"" "",TRUE,TRUE)"),"EN")</f>
        <v>EN</v>
      </c>
      <c r="F7883" s="1" t="str">
        <f>IFERROR(__xludf.DUMMYFUNCTION("""COMPUTED_VALUE"""),"P3469")</f>
        <v>P3469</v>
      </c>
      <c r="G7883" s="1">
        <f>IFERROR(__xludf.DUMMYFUNCTION("""COMPUTED_VALUE"""),225.0)</f>
        <v>225</v>
      </c>
    </row>
    <row r="7884">
      <c r="A7884" s="1" t="str">
        <f t="shared" si="1"/>
        <v>EN P4957 51</v>
      </c>
      <c r="C7884" s="1" t="str">
        <f t="shared" si="2"/>
        <v>PT P4957</v>
      </c>
      <c r="E7884" s="1" t="str">
        <f>IFERROR(__xludf.DUMMYFUNCTION("SPLIT(A:A,"" "",TRUE,TRUE)"),"EN")</f>
        <v>EN</v>
      </c>
      <c r="F7884" s="1" t="str">
        <f>IFERROR(__xludf.DUMMYFUNCTION("""COMPUTED_VALUE"""),"P4957")</f>
        <v>P4957</v>
      </c>
      <c r="G7884" s="1">
        <f>IFERROR(__xludf.DUMMYFUNCTION("""COMPUTED_VALUE"""),51.0)</f>
        <v>51</v>
      </c>
    </row>
    <row r="7885">
      <c r="A7885" s="1" t="str">
        <f t="shared" si="1"/>
        <v>EN P5439 218</v>
      </c>
      <c r="C7885" s="1" t="str">
        <f t="shared" si="2"/>
        <v>PT P5439</v>
      </c>
      <c r="E7885" s="1" t="str">
        <f>IFERROR(__xludf.DUMMYFUNCTION("SPLIT(A:A,"" "",TRUE,TRUE)"),"EN")</f>
        <v>EN</v>
      </c>
      <c r="F7885" s="1" t="str">
        <f>IFERROR(__xludf.DUMMYFUNCTION("""COMPUTED_VALUE"""),"P5439")</f>
        <v>P5439</v>
      </c>
      <c r="G7885" s="1">
        <f>IFERROR(__xludf.DUMMYFUNCTION("""COMPUTED_VALUE"""),218.0)</f>
        <v>218</v>
      </c>
    </row>
    <row r="7886">
      <c r="A7886" s="1" t="str">
        <f t="shared" si="1"/>
        <v>EN P2352 238</v>
      </c>
      <c r="C7886" s="1" t="str">
        <f t="shared" si="2"/>
        <v>PT P2352</v>
      </c>
      <c r="E7886" s="1" t="str">
        <f>IFERROR(__xludf.DUMMYFUNCTION("SPLIT(A:A,"" "",TRUE,TRUE)"),"EN")</f>
        <v>EN</v>
      </c>
      <c r="F7886" s="1" t="str">
        <f>IFERROR(__xludf.DUMMYFUNCTION("""COMPUTED_VALUE"""),"P2352")</f>
        <v>P2352</v>
      </c>
      <c r="G7886" s="1">
        <f>IFERROR(__xludf.DUMMYFUNCTION("""COMPUTED_VALUE"""),238.0)</f>
        <v>238</v>
      </c>
    </row>
    <row r="7887">
      <c r="A7887" s="1" t="str">
        <f t="shared" si="1"/>
        <v>EN P5484 256</v>
      </c>
      <c r="C7887" s="1" t="str">
        <f t="shared" si="2"/>
        <v>PT P5484</v>
      </c>
      <c r="E7887" s="1" t="str">
        <f>IFERROR(__xludf.DUMMYFUNCTION("SPLIT(A:A,"" "",TRUE,TRUE)"),"EN")</f>
        <v>EN</v>
      </c>
      <c r="F7887" s="1" t="str">
        <f>IFERROR(__xludf.DUMMYFUNCTION("""COMPUTED_VALUE"""),"P5484")</f>
        <v>P5484</v>
      </c>
      <c r="G7887" s="1">
        <f>IFERROR(__xludf.DUMMYFUNCTION("""COMPUTED_VALUE"""),256.0)</f>
        <v>256</v>
      </c>
    </row>
    <row r="7888">
      <c r="A7888" s="1" t="str">
        <f t="shared" si="1"/>
        <v>EN P2337 14</v>
      </c>
      <c r="C7888" s="1" t="str">
        <f t="shared" si="2"/>
        <v>PT P2337</v>
      </c>
      <c r="E7888" s="1" t="str">
        <f>IFERROR(__xludf.DUMMYFUNCTION("SPLIT(A:A,"" "",TRUE,TRUE)"),"EN")</f>
        <v>EN</v>
      </c>
      <c r="F7888" s="1" t="str">
        <f>IFERROR(__xludf.DUMMYFUNCTION("""COMPUTED_VALUE"""),"P2337")</f>
        <v>P2337</v>
      </c>
      <c r="G7888" s="1">
        <f>IFERROR(__xludf.DUMMYFUNCTION("""COMPUTED_VALUE"""),14.0)</f>
        <v>14</v>
      </c>
    </row>
    <row r="7889">
      <c r="A7889" s="1" t="str">
        <f t="shared" si="1"/>
        <v>EN P3171 258</v>
      </c>
      <c r="C7889" s="1" t="str">
        <f t="shared" si="2"/>
        <v>PT P3171</v>
      </c>
      <c r="E7889" s="1" t="str">
        <f>IFERROR(__xludf.DUMMYFUNCTION("SPLIT(A:A,"" "",TRUE,TRUE)"),"EN")</f>
        <v>EN</v>
      </c>
      <c r="F7889" s="1" t="str">
        <f>IFERROR(__xludf.DUMMYFUNCTION("""COMPUTED_VALUE"""),"P3171")</f>
        <v>P3171</v>
      </c>
      <c r="G7889" s="1">
        <f>IFERROR(__xludf.DUMMYFUNCTION("""COMPUTED_VALUE"""),258.0)</f>
        <v>258</v>
      </c>
    </row>
    <row r="7890">
      <c r="A7890" s="1" t="str">
        <f t="shared" si="1"/>
        <v>EN P2365 275</v>
      </c>
      <c r="C7890" s="1" t="str">
        <f t="shared" si="2"/>
        <v>PT P2365</v>
      </c>
      <c r="E7890" s="1" t="str">
        <f>IFERROR(__xludf.DUMMYFUNCTION("SPLIT(A:A,"" "",TRUE,TRUE)"),"EN")</f>
        <v>EN</v>
      </c>
      <c r="F7890" s="1" t="str">
        <f>IFERROR(__xludf.DUMMYFUNCTION("""COMPUTED_VALUE"""),"P2365")</f>
        <v>P2365</v>
      </c>
      <c r="G7890" s="1">
        <f>IFERROR(__xludf.DUMMYFUNCTION("""COMPUTED_VALUE"""),275.0)</f>
        <v>275</v>
      </c>
    </row>
    <row r="7891">
      <c r="A7891" s="1" t="str">
        <f t="shared" si="1"/>
        <v>EN P2136 354</v>
      </c>
      <c r="C7891" s="1" t="str">
        <f t="shared" si="2"/>
        <v>PT P2136</v>
      </c>
      <c r="E7891" s="1" t="str">
        <f>IFERROR(__xludf.DUMMYFUNCTION("SPLIT(A:A,"" "",TRUE,TRUE)"),"EN")</f>
        <v>EN</v>
      </c>
      <c r="F7891" s="1" t="str">
        <f>IFERROR(__xludf.DUMMYFUNCTION("""COMPUTED_VALUE"""),"P2136")</f>
        <v>P2136</v>
      </c>
      <c r="G7891" s="1">
        <f>IFERROR(__xludf.DUMMYFUNCTION("""COMPUTED_VALUE"""),354.0)</f>
        <v>354</v>
      </c>
    </row>
    <row r="7892">
      <c r="A7892" s="1" t="str">
        <f t="shared" si="1"/>
        <v>EN P629 274</v>
      </c>
      <c r="C7892" s="1" t="str">
        <f t="shared" si="2"/>
        <v>PT P629</v>
      </c>
      <c r="E7892" s="1" t="str">
        <f>IFERROR(__xludf.DUMMYFUNCTION("SPLIT(A:A,"" "",TRUE,TRUE)"),"EN")</f>
        <v>EN</v>
      </c>
      <c r="F7892" s="1" t="str">
        <f>IFERROR(__xludf.DUMMYFUNCTION("""COMPUTED_VALUE"""),"P629")</f>
        <v>P629</v>
      </c>
      <c r="G7892" s="1">
        <f>IFERROR(__xludf.DUMMYFUNCTION("""COMPUTED_VALUE"""),274.0)</f>
        <v>274</v>
      </c>
    </row>
    <row r="7893">
      <c r="A7893" s="1" t="str">
        <f t="shared" si="1"/>
        <v>EN P5842 137</v>
      </c>
      <c r="C7893" s="1" t="str">
        <f t="shared" si="2"/>
        <v>PT P5842</v>
      </c>
      <c r="E7893" s="1" t="str">
        <f>IFERROR(__xludf.DUMMYFUNCTION("SPLIT(A:A,"" "",TRUE,TRUE)"),"EN")</f>
        <v>EN</v>
      </c>
      <c r="F7893" s="1" t="str">
        <f>IFERROR(__xludf.DUMMYFUNCTION("""COMPUTED_VALUE"""),"P5842")</f>
        <v>P5842</v>
      </c>
      <c r="G7893" s="1">
        <f>IFERROR(__xludf.DUMMYFUNCTION("""COMPUTED_VALUE"""),137.0)</f>
        <v>137</v>
      </c>
    </row>
    <row r="7894">
      <c r="A7894" s="1" t="str">
        <f t="shared" si="1"/>
        <v>EN P476 238</v>
      </c>
      <c r="C7894" s="1" t="str">
        <f t="shared" si="2"/>
        <v>PT P476</v>
      </c>
      <c r="E7894" s="1" t="str">
        <f>IFERROR(__xludf.DUMMYFUNCTION("SPLIT(A:A,"" "",TRUE,TRUE)"),"EN")</f>
        <v>EN</v>
      </c>
      <c r="F7894" s="1" t="str">
        <f>IFERROR(__xludf.DUMMYFUNCTION("""COMPUTED_VALUE"""),"P476")</f>
        <v>P476</v>
      </c>
      <c r="G7894" s="1">
        <f>IFERROR(__xludf.DUMMYFUNCTION("""COMPUTED_VALUE"""),238.0)</f>
        <v>238</v>
      </c>
    </row>
    <row r="7895">
      <c r="A7895" s="1" t="str">
        <f t="shared" si="1"/>
        <v>EN P3092 300</v>
      </c>
      <c r="C7895" s="1" t="str">
        <f t="shared" si="2"/>
        <v>PT P3092</v>
      </c>
      <c r="E7895" s="1" t="str">
        <f>IFERROR(__xludf.DUMMYFUNCTION("SPLIT(A:A,"" "",TRUE,TRUE)"),"EN")</f>
        <v>EN</v>
      </c>
      <c r="F7895" s="1" t="str">
        <f>IFERROR(__xludf.DUMMYFUNCTION("""COMPUTED_VALUE"""),"P3092")</f>
        <v>P3092</v>
      </c>
      <c r="G7895" s="1">
        <f>IFERROR(__xludf.DUMMYFUNCTION("""COMPUTED_VALUE"""),300.0)</f>
        <v>300</v>
      </c>
    </row>
    <row r="7896">
      <c r="A7896" s="1" t="str">
        <f t="shared" si="1"/>
        <v>EN P1334 307</v>
      </c>
      <c r="C7896" s="1" t="str">
        <f t="shared" si="2"/>
        <v>PT P1334</v>
      </c>
      <c r="E7896" s="1" t="str">
        <f>IFERROR(__xludf.DUMMYFUNCTION("SPLIT(A:A,"" "",TRUE,TRUE)"),"EN")</f>
        <v>EN</v>
      </c>
      <c r="F7896" s="1" t="str">
        <f>IFERROR(__xludf.DUMMYFUNCTION("""COMPUTED_VALUE"""),"P1334")</f>
        <v>P1334</v>
      </c>
      <c r="G7896" s="1">
        <f>IFERROR(__xludf.DUMMYFUNCTION("""COMPUTED_VALUE"""),307.0)</f>
        <v>307</v>
      </c>
    </row>
    <row r="7897">
      <c r="A7897" s="1" t="str">
        <f t="shared" si="1"/>
        <v>EN P1663 91</v>
      </c>
      <c r="C7897" s="1" t="str">
        <f t="shared" si="2"/>
        <v>PT P1663</v>
      </c>
      <c r="E7897" s="1" t="str">
        <f>IFERROR(__xludf.DUMMYFUNCTION("SPLIT(A:A,"" "",TRUE,TRUE)"),"EN")</f>
        <v>EN</v>
      </c>
      <c r="F7897" s="1" t="str">
        <f>IFERROR(__xludf.DUMMYFUNCTION("""COMPUTED_VALUE"""),"P1663")</f>
        <v>P1663</v>
      </c>
      <c r="G7897" s="1">
        <f>IFERROR(__xludf.DUMMYFUNCTION("""COMPUTED_VALUE"""),91.0)</f>
        <v>91</v>
      </c>
    </row>
    <row r="7898">
      <c r="A7898" s="1" t="str">
        <f t="shared" si="1"/>
        <v>EN P1088 45</v>
      </c>
      <c r="C7898" s="1" t="str">
        <f t="shared" si="2"/>
        <v>PT P1088</v>
      </c>
      <c r="E7898" s="1" t="str">
        <f>IFERROR(__xludf.DUMMYFUNCTION("SPLIT(A:A,"" "",TRUE,TRUE)"),"EN")</f>
        <v>EN</v>
      </c>
      <c r="F7898" s="1" t="str">
        <f>IFERROR(__xludf.DUMMYFUNCTION("""COMPUTED_VALUE"""),"P1088")</f>
        <v>P1088</v>
      </c>
      <c r="G7898" s="1">
        <f>IFERROR(__xludf.DUMMYFUNCTION("""COMPUTED_VALUE"""),45.0)</f>
        <v>45</v>
      </c>
    </row>
    <row r="7899">
      <c r="A7899" s="1" t="str">
        <f t="shared" si="1"/>
        <v>EN P3700 88</v>
      </c>
      <c r="C7899" s="1" t="str">
        <f t="shared" si="2"/>
        <v>PT P3700</v>
      </c>
      <c r="E7899" s="1" t="str">
        <f>IFERROR(__xludf.DUMMYFUNCTION("SPLIT(A:A,"" "",TRUE,TRUE)"),"EN")</f>
        <v>EN</v>
      </c>
      <c r="F7899" s="1" t="str">
        <f>IFERROR(__xludf.DUMMYFUNCTION("""COMPUTED_VALUE"""),"P3700")</f>
        <v>P3700</v>
      </c>
      <c r="G7899" s="1">
        <f>IFERROR(__xludf.DUMMYFUNCTION("""COMPUTED_VALUE"""),88.0)</f>
        <v>88</v>
      </c>
    </row>
    <row r="7900">
      <c r="A7900" s="1" t="str">
        <f t="shared" si="1"/>
        <v>EN P5187 62</v>
      </c>
      <c r="C7900" s="1" t="str">
        <f t="shared" si="2"/>
        <v>PT P5187</v>
      </c>
      <c r="E7900" s="1" t="str">
        <f>IFERROR(__xludf.DUMMYFUNCTION("SPLIT(A:A,"" "",TRUE,TRUE)"),"EN")</f>
        <v>EN</v>
      </c>
      <c r="F7900" s="1" t="str">
        <f>IFERROR(__xludf.DUMMYFUNCTION("""COMPUTED_VALUE"""),"P5187")</f>
        <v>P5187</v>
      </c>
      <c r="G7900" s="1">
        <f>IFERROR(__xludf.DUMMYFUNCTION("""COMPUTED_VALUE"""),62.0)</f>
        <v>62</v>
      </c>
    </row>
    <row r="7901">
      <c r="A7901" s="1" t="str">
        <f t="shared" si="1"/>
        <v>EN P1488 233</v>
      </c>
      <c r="C7901" s="1" t="str">
        <f t="shared" si="2"/>
        <v>PT P1488</v>
      </c>
      <c r="E7901" s="1" t="str">
        <f>IFERROR(__xludf.DUMMYFUNCTION("SPLIT(A:A,"" "",TRUE,TRUE)"),"EN")</f>
        <v>EN</v>
      </c>
      <c r="F7901" s="1" t="str">
        <f>IFERROR(__xludf.DUMMYFUNCTION("""COMPUTED_VALUE"""),"P1488")</f>
        <v>P1488</v>
      </c>
      <c r="G7901" s="1">
        <f>IFERROR(__xludf.DUMMYFUNCTION("""COMPUTED_VALUE"""),233.0)</f>
        <v>233</v>
      </c>
    </row>
    <row r="7902">
      <c r="A7902" s="1" t="str">
        <f t="shared" si="1"/>
        <v>EN P841 231</v>
      </c>
      <c r="C7902" s="1" t="str">
        <f t="shared" si="2"/>
        <v>PT P841</v>
      </c>
      <c r="E7902" s="1" t="str">
        <f>IFERROR(__xludf.DUMMYFUNCTION("SPLIT(A:A,"" "",TRUE,TRUE)"),"EN")</f>
        <v>EN</v>
      </c>
      <c r="F7902" s="1" t="str">
        <f>IFERROR(__xludf.DUMMYFUNCTION("""COMPUTED_VALUE"""),"P841")</f>
        <v>P841</v>
      </c>
      <c r="G7902" s="1">
        <f>IFERROR(__xludf.DUMMYFUNCTION("""COMPUTED_VALUE"""),231.0)</f>
        <v>231</v>
      </c>
    </row>
    <row r="7903">
      <c r="A7903" s="1" t="str">
        <f t="shared" si="1"/>
        <v>EN P887 381</v>
      </c>
      <c r="C7903" s="1" t="str">
        <f t="shared" si="2"/>
        <v>PT P887</v>
      </c>
      <c r="E7903" s="1" t="str">
        <f>IFERROR(__xludf.DUMMYFUNCTION("SPLIT(A:A,"" "",TRUE,TRUE)"),"EN")</f>
        <v>EN</v>
      </c>
      <c r="F7903" s="1" t="str">
        <f>IFERROR(__xludf.DUMMYFUNCTION("""COMPUTED_VALUE"""),"P887")</f>
        <v>P887</v>
      </c>
      <c r="G7903" s="1">
        <f>IFERROR(__xludf.DUMMYFUNCTION("""COMPUTED_VALUE"""),381.0)</f>
        <v>381</v>
      </c>
    </row>
    <row r="7904">
      <c r="A7904" s="1" t="str">
        <f t="shared" si="1"/>
        <v>EN P2457 285</v>
      </c>
      <c r="C7904" s="1" t="str">
        <f t="shared" si="2"/>
        <v>PT P2457</v>
      </c>
      <c r="E7904" s="1" t="str">
        <f>IFERROR(__xludf.DUMMYFUNCTION("SPLIT(A:A,"" "",TRUE,TRUE)"),"EN")</f>
        <v>EN</v>
      </c>
      <c r="F7904" s="1" t="str">
        <f>IFERROR(__xludf.DUMMYFUNCTION("""COMPUTED_VALUE"""),"P2457")</f>
        <v>P2457</v>
      </c>
      <c r="G7904" s="1">
        <f>IFERROR(__xludf.DUMMYFUNCTION("""COMPUTED_VALUE"""),285.0)</f>
        <v>285</v>
      </c>
    </row>
    <row r="7905">
      <c r="A7905" s="1" t="str">
        <f t="shared" si="1"/>
        <v>EN P4067 275</v>
      </c>
      <c r="C7905" s="1" t="str">
        <f t="shared" si="2"/>
        <v>PT P4067</v>
      </c>
      <c r="E7905" s="1" t="str">
        <f>IFERROR(__xludf.DUMMYFUNCTION("SPLIT(A:A,"" "",TRUE,TRUE)"),"EN")</f>
        <v>EN</v>
      </c>
      <c r="F7905" s="1" t="str">
        <f>IFERROR(__xludf.DUMMYFUNCTION("""COMPUTED_VALUE"""),"P4067")</f>
        <v>P4067</v>
      </c>
      <c r="G7905" s="1">
        <f>IFERROR(__xludf.DUMMYFUNCTION("""COMPUTED_VALUE"""),275.0)</f>
        <v>275</v>
      </c>
    </row>
    <row r="7906">
      <c r="A7906" s="1" t="str">
        <f t="shared" si="1"/>
        <v>EN P838 371</v>
      </c>
      <c r="C7906" s="1" t="str">
        <f t="shared" si="2"/>
        <v>PT P838</v>
      </c>
      <c r="E7906" s="1" t="str">
        <f>IFERROR(__xludf.DUMMYFUNCTION("SPLIT(A:A,"" "",TRUE,TRUE)"),"EN")</f>
        <v>EN</v>
      </c>
      <c r="F7906" s="1" t="str">
        <f>IFERROR(__xludf.DUMMYFUNCTION("""COMPUTED_VALUE"""),"P838")</f>
        <v>P838</v>
      </c>
      <c r="G7906" s="1">
        <f>IFERROR(__xludf.DUMMYFUNCTION("""COMPUTED_VALUE"""),371.0)</f>
        <v>371</v>
      </c>
    </row>
    <row r="7907">
      <c r="A7907" s="1" t="str">
        <f t="shared" si="1"/>
        <v>EN P1201 385</v>
      </c>
      <c r="C7907" s="1" t="str">
        <f t="shared" si="2"/>
        <v>PT P1201</v>
      </c>
      <c r="E7907" s="1" t="str">
        <f>IFERROR(__xludf.DUMMYFUNCTION("SPLIT(A:A,"" "",TRUE,TRUE)"),"EN")</f>
        <v>EN</v>
      </c>
      <c r="F7907" s="1" t="str">
        <f>IFERROR(__xludf.DUMMYFUNCTION("""COMPUTED_VALUE"""),"P1201")</f>
        <v>P1201</v>
      </c>
      <c r="G7907" s="1">
        <f>IFERROR(__xludf.DUMMYFUNCTION("""COMPUTED_VALUE"""),385.0)</f>
        <v>385</v>
      </c>
    </row>
    <row r="7908">
      <c r="A7908" s="1" t="str">
        <f t="shared" si="1"/>
        <v>EN P3879 39</v>
      </c>
      <c r="C7908" s="1" t="str">
        <f t="shared" si="2"/>
        <v>PT P3879</v>
      </c>
      <c r="E7908" s="1" t="str">
        <f>IFERROR(__xludf.DUMMYFUNCTION("SPLIT(A:A,"" "",TRUE,TRUE)"),"EN")</f>
        <v>EN</v>
      </c>
      <c r="F7908" s="1" t="str">
        <f>IFERROR(__xludf.DUMMYFUNCTION("""COMPUTED_VALUE"""),"P3879")</f>
        <v>P3879</v>
      </c>
      <c r="G7908" s="1">
        <f>IFERROR(__xludf.DUMMYFUNCTION("""COMPUTED_VALUE"""),39.0)</f>
        <v>39</v>
      </c>
    </row>
    <row r="7909">
      <c r="A7909" s="1" t="str">
        <f t="shared" si="1"/>
        <v>EN P2512 357</v>
      </c>
      <c r="C7909" s="1" t="str">
        <f t="shared" si="2"/>
        <v>PT P2512</v>
      </c>
      <c r="E7909" s="1" t="str">
        <f>IFERROR(__xludf.DUMMYFUNCTION("SPLIT(A:A,"" "",TRUE,TRUE)"),"EN")</f>
        <v>EN</v>
      </c>
      <c r="F7909" s="1" t="str">
        <f>IFERROR(__xludf.DUMMYFUNCTION("""COMPUTED_VALUE"""),"P2512")</f>
        <v>P2512</v>
      </c>
      <c r="G7909" s="1">
        <f>IFERROR(__xludf.DUMMYFUNCTION("""COMPUTED_VALUE"""),357.0)</f>
        <v>357</v>
      </c>
    </row>
    <row r="7910">
      <c r="A7910" s="1" t="str">
        <f t="shared" si="1"/>
        <v>EN P2243 395</v>
      </c>
      <c r="C7910" s="1" t="str">
        <f t="shared" si="2"/>
        <v>PT P2243</v>
      </c>
      <c r="E7910" s="1" t="str">
        <f>IFERROR(__xludf.DUMMYFUNCTION("SPLIT(A:A,"" "",TRUE,TRUE)"),"EN")</f>
        <v>EN</v>
      </c>
      <c r="F7910" s="1" t="str">
        <f>IFERROR(__xludf.DUMMYFUNCTION("""COMPUTED_VALUE"""),"P2243")</f>
        <v>P2243</v>
      </c>
      <c r="G7910" s="1">
        <f>IFERROR(__xludf.DUMMYFUNCTION("""COMPUTED_VALUE"""),395.0)</f>
        <v>395</v>
      </c>
    </row>
    <row r="7911">
      <c r="A7911" s="1" t="str">
        <f t="shared" si="1"/>
        <v>EN P5490 343</v>
      </c>
      <c r="C7911" s="1" t="str">
        <f t="shared" si="2"/>
        <v>PT P5490</v>
      </c>
      <c r="E7911" s="1" t="str">
        <f>IFERROR(__xludf.DUMMYFUNCTION("SPLIT(A:A,"" "",TRUE,TRUE)"),"EN")</f>
        <v>EN</v>
      </c>
      <c r="F7911" s="1" t="str">
        <f>IFERROR(__xludf.DUMMYFUNCTION("""COMPUTED_VALUE"""),"P5490")</f>
        <v>P5490</v>
      </c>
      <c r="G7911" s="1">
        <f>IFERROR(__xludf.DUMMYFUNCTION("""COMPUTED_VALUE"""),343.0)</f>
        <v>343</v>
      </c>
    </row>
    <row r="7912">
      <c r="A7912" s="1" t="str">
        <f t="shared" si="1"/>
        <v>EN P4056 230</v>
      </c>
      <c r="C7912" s="1" t="str">
        <f t="shared" si="2"/>
        <v>PT P4056</v>
      </c>
      <c r="E7912" s="1" t="str">
        <f>IFERROR(__xludf.DUMMYFUNCTION("SPLIT(A:A,"" "",TRUE,TRUE)"),"EN")</f>
        <v>EN</v>
      </c>
      <c r="F7912" s="1" t="str">
        <f>IFERROR(__xludf.DUMMYFUNCTION("""COMPUTED_VALUE"""),"P4056")</f>
        <v>P4056</v>
      </c>
      <c r="G7912" s="1">
        <f>IFERROR(__xludf.DUMMYFUNCTION("""COMPUTED_VALUE"""),230.0)</f>
        <v>230</v>
      </c>
    </row>
    <row r="7913">
      <c r="A7913" s="1" t="str">
        <f t="shared" si="1"/>
        <v>EN P5166 233</v>
      </c>
      <c r="C7913" s="1" t="str">
        <f t="shared" si="2"/>
        <v>PT P5166</v>
      </c>
      <c r="E7913" s="1" t="str">
        <f>IFERROR(__xludf.DUMMYFUNCTION("SPLIT(A:A,"" "",TRUE,TRUE)"),"EN")</f>
        <v>EN</v>
      </c>
      <c r="F7913" s="1" t="str">
        <f>IFERROR(__xludf.DUMMYFUNCTION("""COMPUTED_VALUE"""),"P5166")</f>
        <v>P5166</v>
      </c>
      <c r="G7913" s="1">
        <f>IFERROR(__xludf.DUMMYFUNCTION("""COMPUTED_VALUE"""),233.0)</f>
        <v>233</v>
      </c>
    </row>
    <row r="7914">
      <c r="A7914" s="1" t="str">
        <f t="shared" si="1"/>
        <v>EN P3825 60</v>
      </c>
      <c r="C7914" s="1" t="str">
        <f t="shared" si="2"/>
        <v>PT P3825</v>
      </c>
      <c r="E7914" s="1" t="str">
        <f>IFERROR(__xludf.DUMMYFUNCTION("SPLIT(A:A,"" "",TRUE,TRUE)"),"EN")</f>
        <v>EN</v>
      </c>
      <c r="F7914" s="1" t="str">
        <f>IFERROR(__xludf.DUMMYFUNCTION("""COMPUTED_VALUE"""),"P3825")</f>
        <v>P3825</v>
      </c>
      <c r="G7914" s="1">
        <f>IFERROR(__xludf.DUMMYFUNCTION("""COMPUTED_VALUE"""),60.0)</f>
        <v>60</v>
      </c>
    </row>
    <row r="7915">
      <c r="A7915" s="1" t="str">
        <f t="shared" si="1"/>
        <v>EN P4153 354</v>
      </c>
      <c r="C7915" s="1" t="str">
        <f t="shared" si="2"/>
        <v>PT P4153</v>
      </c>
      <c r="E7915" s="1" t="str">
        <f>IFERROR(__xludf.DUMMYFUNCTION("SPLIT(A:A,"" "",TRUE,TRUE)"),"EN")</f>
        <v>EN</v>
      </c>
      <c r="F7915" s="1" t="str">
        <f>IFERROR(__xludf.DUMMYFUNCTION("""COMPUTED_VALUE"""),"P4153")</f>
        <v>P4153</v>
      </c>
      <c r="G7915" s="1">
        <f>IFERROR(__xludf.DUMMYFUNCTION("""COMPUTED_VALUE"""),354.0)</f>
        <v>354</v>
      </c>
    </row>
    <row r="7916">
      <c r="A7916" s="1" t="str">
        <f t="shared" si="1"/>
        <v>EN P4670 76</v>
      </c>
      <c r="C7916" s="1" t="str">
        <f t="shared" si="2"/>
        <v>PT P4670</v>
      </c>
      <c r="E7916" s="1" t="str">
        <f>IFERROR(__xludf.DUMMYFUNCTION("SPLIT(A:A,"" "",TRUE,TRUE)"),"EN")</f>
        <v>EN</v>
      </c>
      <c r="F7916" s="1" t="str">
        <f>IFERROR(__xludf.DUMMYFUNCTION("""COMPUTED_VALUE"""),"P4670")</f>
        <v>P4670</v>
      </c>
      <c r="G7916" s="1">
        <f>IFERROR(__xludf.DUMMYFUNCTION("""COMPUTED_VALUE"""),76.0)</f>
        <v>76</v>
      </c>
    </row>
    <row r="7917">
      <c r="A7917" s="1" t="str">
        <f t="shared" si="1"/>
        <v>EN P3605 173</v>
      </c>
      <c r="C7917" s="1" t="str">
        <f t="shared" si="2"/>
        <v>PT P3605</v>
      </c>
      <c r="E7917" s="1" t="str">
        <f>IFERROR(__xludf.DUMMYFUNCTION("SPLIT(A:A,"" "",TRUE,TRUE)"),"EN")</f>
        <v>EN</v>
      </c>
      <c r="F7917" s="1" t="str">
        <f>IFERROR(__xludf.DUMMYFUNCTION("""COMPUTED_VALUE"""),"P3605")</f>
        <v>P3605</v>
      </c>
      <c r="G7917" s="1">
        <f>IFERROR(__xludf.DUMMYFUNCTION("""COMPUTED_VALUE"""),173.0)</f>
        <v>173</v>
      </c>
    </row>
    <row r="7918">
      <c r="A7918" s="1" t="str">
        <f t="shared" si="1"/>
        <v>EN P3542 374</v>
      </c>
      <c r="C7918" s="1" t="str">
        <f t="shared" si="2"/>
        <v>PT P3542</v>
      </c>
      <c r="E7918" s="1" t="str">
        <f>IFERROR(__xludf.DUMMYFUNCTION("SPLIT(A:A,"" "",TRUE,TRUE)"),"EN")</f>
        <v>EN</v>
      </c>
      <c r="F7918" s="1" t="str">
        <f>IFERROR(__xludf.DUMMYFUNCTION("""COMPUTED_VALUE"""),"P3542")</f>
        <v>P3542</v>
      </c>
      <c r="G7918" s="1">
        <f>IFERROR(__xludf.DUMMYFUNCTION("""COMPUTED_VALUE"""),374.0)</f>
        <v>374</v>
      </c>
    </row>
    <row r="7919">
      <c r="A7919" s="1" t="str">
        <f t="shared" si="1"/>
        <v>EN P438 119</v>
      </c>
      <c r="C7919" s="1" t="str">
        <f t="shared" si="2"/>
        <v>PT P438</v>
      </c>
      <c r="E7919" s="1" t="str">
        <f>IFERROR(__xludf.DUMMYFUNCTION("SPLIT(A:A,"" "",TRUE,TRUE)"),"EN")</f>
        <v>EN</v>
      </c>
      <c r="F7919" s="1" t="str">
        <f>IFERROR(__xludf.DUMMYFUNCTION("""COMPUTED_VALUE"""),"P438")</f>
        <v>P438</v>
      </c>
      <c r="G7919" s="1">
        <f>IFERROR(__xludf.DUMMYFUNCTION("""COMPUTED_VALUE"""),119.0)</f>
        <v>119</v>
      </c>
    </row>
    <row r="7920">
      <c r="A7920" s="1" t="str">
        <f t="shared" si="1"/>
        <v>EN P4334 340</v>
      </c>
      <c r="C7920" s="1" t="str">
        <f t="shared" si="2"/>
        <v>PT P4334</v>
      </c>
      <c r="E7920" s="1" t="str">
        <f>IFERROR(__xludf.DUMMYFUNCTION("SPLIT(A:A,"" "",TRUE,TRUE)"),"EN")</f>
        <v>EN</v>
      </c>
      <c r="F7920" s="1" t="str">
        <f>IFERROR(__xludf.DUMMYFUNCTION("""COMPUTED_VALUE"""),"P4334")</f>
        <v>P4334</v>
      </c>
      <c r="G7920" s="1">
        <f>IFERROR(__xludf.DUMMYFUNCTION("""COMPUTED_VALUE"""),340.0)</f>
        <v>340</v>
      </c>
    </row>
    <row r="7921">
      <c r="A7921" s="1" t="str">
        <f t="shared" si="1"/>
        <v>EN P1974 225</v>
      </c>
      <c r="C7921" s="1" t="str">
        <f t="shared" si="2"/>
        <v>PT P1974</v>
      </c>
      <c r="E7921" s="1" t="str">
        <f>IFERROR(__xludf.DUMMYFUNCTION("SPLIT(A:A,"" "",TRUE,TRUE)"),"EN")</f>
        <v>EN</v>
      </c>
      <c r="F7921" s="1" t="str">
        <f>IFERROR(__xludf.DUMMYFUNCTION("""COMPUTED_VALUE"""),"P1974")</f>
        <v>P1974</v>
      </c>
      <c r="G7921" s="1">
        <f>IFERROR(__xludf.DUMMYFUNCTION("""COMPUTED_VALUE"""),225.0)</f>
        <v>225</v>
      </c>
    </row>
    <row r="7922">
      <c r="A7922" s="1" t="str">
        <f t="shared" si="1"/>
        <v>EN P1749 19</v>
      </c>
      <c r="C7922" s="1" t="str">
        <f t="shared" si="2"/>
        <v>PT P1749</v>
      </c>
      <c r="E7922" s="1" t="str">
        <f>IFERROR(__xludf.DUMMYFUNCTION("SPLIT(A:A,"" "",TRUE,TRUE)"),"EN")</f>
        <v>EN</v>
      </c>
      <c r="F7922" s="1" t="str">
        <f>IFERROR(__xludf.DUMMYFUNCTION("""COMPUTED_VALUE"""),"P1749")</f>
        <v>P1749</v>
      </c>
      <c r="G7922" s="1">
        <f>IFERROR(__xludf.DUMMYFUNCTION("""COMPUTED_VALUE"""),19.0)</f>
        <v>19</v>
      </c>
    </row>
    <row r="7923">
      <c r="A7923" s="1" t="str">
        <f t="shared" si="1"/>
        <v>EN P2744 307</v>
      </c>
      <c r="C7923" s="1" t="str">
        <f t="shared" si="2"/>
        <v>PT P2744</v>
      </c>
      <c r="E7923" s="1" t="str">
        <f>IFERROR(__xludf.DUMMYFUNCTION("SPLIT(A:A,"" "",TRUE,TRUE)"),"EN")</f>
        <v>EN</v>
      </c>
      <c r="F7923" s="1" t="str">
        <f>IFERROR(__xludf.DUMMYFUNCTION("""COMPUTED_VALUE"""),"P2744")</f>
        <v>P2744</v>
      </c>
      <c r="G7923" s="1">
        <f>IFERROR(__xludf.DUMMYFUNCTION("""COMPUTED_VALUE"""),307.0)</f>
        <v>307</v>
      </c>
    </row>
    <row r="7924">
      <c r="A7924" s="1" t="str">
        <f t="shared" si="1"/>
        <v>EN P1426 57</v>
      </c>
      <c r="C7924" s="1" t="str">
        <f t="shared" si="2"/>
        <v>PT P1426</v>
      </c>
      <c r="E7924" s="1" t="str">
        <f>IFERROR(__xludf.DUMMYFUNCTION("SPLIT(A:A,"" "",TRUE,TRUE)"),"EN")</f>
        <v>EN</v>
      </c>
      <c r="F7924" s="1" t="str">
        <f>IFERROR(__xludf.DUMMYFUNCTION("""COMPUTED_VALUE"""),"P1426")</f>
        <v>P1426</v>
      </c>
      <c r="G7924" s="1">
        <f>IFERROR(__xludf.DUMMYFUNCTION("""COMPUTED_VALUE"""),57.0)</f>
        <v>57</v>
      </c>
    </row>
    <row r="7925">
      <c r="A7925" s="1" t="str">
        <f t="shared" si="1"/>
        <v>EN P1369 191</v>
      </c>
      <c r="C7925" s="1" t="str">
        <f t="shared" si="2"/>
        <v>PT P1369</v>
      </c>
      <c r="E7925" s="1" t="str">
        <f>IFERROR(__xludf.DUMMYFUNCTION("SPLIT(A:A,"" "",TRUE,TRUE)"),"EN")</f>
        <v>EN</v>
      </c>
      <c r="F7925" s="1" t="str">
        <f>IFERROR(__xludf.DUMMYFUNCTION("""COMPUTED_VALUE"""),"P1369")</f>
        <v>P1369</v>
      </c>
      <c r="G7925" s="1">
        <f>IFERROR(__xludf.DUMMYFUNCTION("""COMPUTED_VALUE"""),191.0)</f>
        <v>191</v>
      </c>
    </row>
    <row r="7926">
      <c r="A7926" s="1" t="str">
        <f t="shared" si="1"/>
        <v>EN P5115 384</v>
      </c>
      <c r="C7926" s="1" t="str">
        <f t="shared" si="2"/>
        <v>PT P5115</v>
      </c>
      <c r="E7926" s="1" t="str">
        <f>IFERROR(__xludf.DUMMYFUNCTION("SPLIT(A:A,"" "",TRUE,TRUE)"),"EN")</f>
        <v>EN</v>
      </c>
      <c r="F7926" s="1" t="str">
        <f>IFERROR(__xludf.DUMMYFUNCTION("""COMPUTED_VALUE"""),"P5115")</f>
        <v>P5115</v>
      </c>
      <c r="G7926" s="1">
        <f>IFERROR(__xludf.DUMMYFUNCTION("""COMPUTED_VALUE"""),384.0)</f>
        <v>384</v>
      </c>
    </row>
    <row r="7927">
      <c r="A7927" s="1" t="str">
        <f t="shared" si="1"/>
        <v>EN P389 357</v>
      </c>
      <c r="C7927" s="1" t="str">
        <f t="shared" si="2"/>
        <v>PT P389</v>
      </c>
      <c r="E7927" s="1" t="str">
        <f>IFERROR(__xludf.DUMMYFUNCTION("SPLIT(A:A,"" "",TRUE,TRUE)"),"EN")</f>
        <v>EN</v>
      </c>
      <c r="F7927" s="1" t="str">
        <f>IFERROR(__xludf.DUMMYFUNCTION("""COMPUTED_VALUE"""),"P389")</f>
        <v>P389</v>
      </c>
      <c r="G7927" s="1">
        <f>IFERROR(__xludf.DUMMYFUNCTION("""COMPUTED_VALUE"""),357.0)</f>
        <v>357</v>
      </c>
    </row>
    <row r="7928">
      <c r="A7928" s="1" t="str">
        <f t="shared" si="1"/>
        <v>EN P3737 378</v>
      </c>
      <c r="C7928" s="1" t="str">
        <f t="shared" si="2"/>
        <v>PT P3737</v>
      </c>
      <c r="E7928" s="1" t="str">
        <f>IFERROR(__xludf.DUMMYFUNCTION("SPLIT(A:A,"" "",TRUE,TRUE)"),"EN")</f>
        <v>EN</v>
      </c>
      <c r="F7928" s="1" t="str">
        <f>IFERROR(__xludf.DUMMYFUNCTION("""COMPUTED_VALUE"""),"P3737")</f>
        <v>P3737</v>
      </c>
      <c r="G7928" s="1">
        <f>IFERROR(__xludf.DUMMYFUNCTION("""COMPUTED_VALUE"""),378.0)</f>
        <v>378</v>
      </c>
    </row>
    <row r="7929">
      <c r="A7929" s="1" t="str">
        <f t="shared" si="1"/>
        <v>EN P2481 374</v>
      </c>
      <c r="C7929" s="1" t="str">
        <f t="shared" si="2"/>
        <v>PT P2481</v>
      </c>
      <c r="E7929" s="1" t="str">
        <f>IFERROR(__xludf.DUMMYFUNCTION("SPLIT(A:A,"" "",TRUE,TRUE)"),"EN")</f>
        <v>EN</v>
      </c>
      <c r="F7929" s="1" t="str">
        <f>IFERROR(__xludf.DUMMYFUNCTION("""COMPUTED_VALUE"""),"P2481")</f>
        <v>P2481</v>
      </c>
      <c r="G7929" s="1">
        <f>IFERROR(__xludf.DUMMYFUNCTION("""COMPUTED_VALUE"""),374.0)</f>
        <v>374</v>
      </c>
    </row>
    <row r="7930">
      <c r="A7930" s="1" t="str">
        <f t="shared" si="1"/>
        <v>EN P1830 59</v>
      </c>
      <c r="C7930" s="1" t="str">
        <f t="shared" si="2"/>
        <v>PT P1830</v>
      </c>
      <c r="E7930" s="1" t="str">
        <f>IFERROR(__xludf.DUMMYFUNCTION("SPLIT(A:A,"" "",TRUE,TRUE)"),"EN")</f>
        <v>EN</v>
      </c>
      <c r="F7930" s="1" t="str">
        <f>IFERROR(__xludf.DUMMYFUNCTION("""COMPUTED_VALUE"""),"P1830")</f>
        <v>P1830</v>
      </c>
      <c r="G7930" s="1">
        <f>IFERROR(__xludf.DUMMYFUNCTION("""COMPUTED_VALUE"""),59.0)</f>
        <v>59</v>
      </c>
    </row>
    <row r="7931">
      <c r="A7931" s="1" t="str">
        <f t="shared" si="1"/>
        <v>EN P4805 2</v>
      </c>
      <c r="C7931" s="1" t="str">
        <f t="shared" si="2"/>
        <v>PT P4805</v>
      </c>
      <c r="E7931" s="1" t="str">
        <f>IFERROR(__xludf.DUMMYFUNCTION("SPLIT(A:A,"" "",TRUE,TRUE)"),"EN")</f>
        <v>EN</v>
      </c>
      <c r="F7931" s="1" t="str">
        <f>IFERROR(__xludf.DUMMYFUNCTION("""COMPUTED_VALUE"""),"P4805")</f>
        <v>P4805</v>
      </c>
      <c r="G7931" s="1">
        <f>IFERROR(__xludf.DUMMYFUNCTION("""COMPUTED_VALUE"""),2.0)</f>
        <v>2</v>
      </c>
    </row>
    <row r="7932">
      <c r="A7932" s="1" t="str">
        <f t="shared" si="1"/>
        <v>EN P4265 62</v>
      </c>
      <c r="C7932" s="1" t="str">
        <f t="shared" si="2"/>
        <v>PT P4265</v>
      </c>
      <c r="E7932" s="1" t="str">
        <f>IFERROR(__xludf.DUMMYFUNCTION("SPLIT(A:A,"" "",TRUE,TRUE)"),"EN")</f>
        <v>EN</v>
      </c>
      <c r="F7932" s="1" t="str">
        <f>IFERROR(__xludf.DUMMYFUNCTION("""COMPUTED_VALUE"""),"P4265")</f>
        <v>P4265</v>
      </c>
      <c r="G7932" s="1">
        <f>IFERROR(__xludf.DUMMYFUNCTION("""COMPUTED_VALUE"""),62.0)</f>
        <v>62</v>
      </c>
    </row>
    <row r="7933">
      <c r="A7933" s="1" t="str">
        <f t="shared" si="1"/>
        <v>EN P1203 38</v>
      </c>
      <c r="C7933" s="1" t="str">
        <f t="shared" si="2"/>
        <v>PT P1203</v>
      </c>
      <c r="E7933" s="1" t="str">
        <f>IFERROR(__xludf.DUMMYFUNCTION("SPLIT(A:A,"" "",TRUE,TRUE)"),"EN")</f>
        <v>EN</v>
      </c>
      <c r="F7933" s="1" t="str">
        <f>IFERROR(__xludf.DUMMYFUNCTION("""COMPUTED_VALUE"""),"P1203")</f>
        <v>P1203</v>
      </c>
      <c r="G7933" s="1">
        <f>IFERROR(__xludf.DUMMYFUNCTION("""COMPUTED_VALUE"""),38.0)</f>
        <v>38</v>
      </c>
    </row>
    <row r="7934">
      <c r="A7934" s="1" t="str">
        <f t="shared" si="1"/>
        <v>EN P203 174</v>
      </c>
      <c r="C7934" s="1" t="str">
        <f t="shared" si="2"/>
        <v>PT P203</v>
      </c>
      <c r="E7934" s="1" t="str">
        <f>IFERROR(__xludf.DUMMYFUNCTION("SPLIT(A:A,"" "",TRUE,TRUE)"),"EN")</f>
        <v>EN</v>
      </c>
      <c r="F7934" s="1" t="str">
        <f>IFERROR(__xludf.DUMMYFUNCTION("""COMPUTED_VALUE"""),"P203")</f>
        <v>P203</v>
      </c>
      <c r="G7934" s="1">
        <f>IFERROR(__xludf.DUMMYFUNCTION("""COMPUTED_VALUE"""),174.0)</f>
        <v>174</v>
      </c>
    </row>
    <row r="7935">
      <c r="A7935" s="1" t="str">
        <f t="shared" si="1"/>
        <v>EN P5613 331</v>
      </c>
      <c r="C7935" s="1" t="str">
        <f t="shared" si="2"/>
        <v>PT P5613</v>
      </c>
      <c r="E7935" s="1" t="str">
        <f>IFERROR(__xludf.DUMMYFUNCTION("SPLIT(A:A,"" "",TRUE,TRUE)"),"EN")</f>
        <v>EN</v>
      </c>
      <c r="F7935" s="1" t="str">
        <f>IFERROR(__xludf.DUMMYFUNCTION("""COMPUTED_VALUE"""),"P5613")</f>
        <v>P5613</v>
      </c>
      <c r="G7935" s="1">
        <f>IFERROR(__xludf.DUMMYFUNCTION("""COMPUTED_VALUE"""),331.0)</f>
        <v>331</v>
      </c>
    </row>
    <row r="7936">
      <c r="A7936" s="1" t="str">
        <f t="shared" si="1"/>
        <v>EN P4000 36</v>
      </c>
      <c r="C7936" s="1" t="str">
        <f t="shared" si="2"/>
        <v>PT P4000</v>
      </c>
      <c r="E7936" s="1" t="str">
        <f>IFERROR(__xludf.DUMMYFUNCTION("SPLIT(A:A,"" "",TRUE,TRUE)"),"EN")</f>
        <v>EN</v>
      </c>
      <c r="F7936" s="1" t="str">
        <f>IFERROR(__xludf.DUMMYFUNCTION("""COMPUTED_VALUE"""),"P4000")</f>
        <v>P4000</v>
      </c>
      <c r="G7936" s="1">
        <f>IFERROR(__xludf.DUMMYFUNCTION("""COMPUTED_VALUE"""),36.0)</f>
        <v>36</v>
      </c>
    </row>
    <row r="7937">
      <c r="A7937" s="1" t="str">
        <f t="shared" si="1"/>
        <v>EN P1426 235</v>
      </c>
      <c r="C7937" s="1" t="str">
        <f t="shared" si="2"/>
        <v>PT P1426</v>
      </c>
      <c r="E7937" s="1" t="str">
        <f>IFERROR(__xludf.DUMMYFUNCTION("SPLIT(A:A,"" "",TRUE,TRUE)"),"EN")</f>
        <v>EN</v>
      </c>
      <c r="F7937" s="1" t="str">
        <f>IFERROR(__xludf.DUMMYFUNCTION("""COMPUTED_VALUE"""),"P1426")</f>
        <v>P1426</v>
      </c>
      <c r="G7937" s="1">
        <f>IFERROR(__xludf.DUMMYFUNCTION("""COMPUTED_VALUE"""),235.0)</f>
        <v>235</v>
      </c>
    </row>
    <row r="7938">
      <c r="A7938" s="1" t="str">
        <f t="shared" si="1"/>
        <v>EN P2219 71</v>
      </c>
      <c r="C7938" s="1" t="str">
        <f t="shared" si="2"/>
        <v>PT P2219</v>
      </c>
      <c r="E7938" s="1" t="str">
        <f>IFERROR(__xludf.DUMMYFUNCTION("SPLIT(A:A,"" "",TRUE,TRUE)"),"EN")</f>
        <v>EN</v>
      </c>
      <c r="F7938" s="1" t="str">
        <f>IFERROR(__xludf.DUMMYFUNCTION("""COMPUTED_VALUE"""),"P2219")</f>
        <v>P2219</v>
      </c>
      <c r="G7938" s="1">
        <f>IFERROR(__xludf.DUMMYFUNCTION("""COMPUTED_VALUE"""),71.0)</f>
        <v>71</v>
      </c>
    </row>
    <row r="7939">
      <c r="A7939" s="1" t="str">
        <f t="shared" si="1"/>
        <v>EN P4557 278</v>
      </c>
      <c r="C7939" s="1" t="str">
        <f t="shared" si="2"/>
        <v>PT P4557</v>
      </c>
      <c r="E7939" s="1" t="str">
        <f>IFERROR(__xludf.DUMMYFUNCTION("SPLIT(A:A,"" "",TRUE,TRUE)"),"EN")</f>
        <v>EN</v>
      </c>
      <c r="F7939" s="1" t="str">
        <f>IFERROR(__xludf.DUMMYFUNCTION("""COMPUTED_VALUE"""),"P4557")</f>
        <v>P4557</v>
      </c>
      <c r="G7939" s="1">
        <f>IFERROR(__xludf.DUMMYFUNCTION("""COMPUTED_VALUE"""),278.0)</f>
        <v>278</v>
      </c>
    </row>
    <row r="7940">
      <c r="A7940" s="1" t="str">
        <f t="shared" si="1"/>
        <v>EN P2036 161</v>
      </c>
      <c r="C7940" s="1" t="str">
        <f t="shared" si="2"/>
        <v>PT P2036</v>
      </c>
      <c r="E7940" s="1" t="str">
        <f>IFERROR(__xludf.DUMMYFUNCTION("SPLIT(A:A,"" "",TRUE,TRUE)"),"EN")</f>
        <v>EN</v>
      </c>
      <c r="F7940" s="1" t="str">
        <f>IFERROR(__xludf.DUMMYFUNCTION("""COMPUTED_VALUE"""),"P2036")</f>
        <v>P2036</v>
      </c>
      <c r="G7940" s="1">
        <f>IFERROR(__xludf.DUMMYFUNCTION("""COMPUTED_VALUE"""),161.0)</f>
        <v>161</v>
      </c>
    </row>
    <row r="7941">
      <c r="A7941" s="1" t="str">
        <f t="shared" si="1"/>
        <v>EN P4712 166</v>
      </c>
      <c r="C7941" s="1" t="str">
        <f t="shared" si="2"/>
        <v>PT P4712</v>
      </c>
      <c r="E7941" s="1" t="str">
        <f>IFERROR(__xludf.DUMMYFUNCTION("SPLIT(A:A,"" "",TRUE,TRUE)"),"EN")</f>
        <v>EN</v>
      </c>
      <c r="F7941" s="1" t="str">
        <f>IFERROR(__xludf.DUMMYFUNCTION("""COMPUTED_VALUE"""),"P4712")</f>
        <v>P4712</v>
      </c>
      <c r="G7941" s="1">
        <f>IFERROR(__xludf.DUMMYFUNCTION("""COMPUTED_VALUE"""),166.0)</f>
        <v>166</v>
      </c>
    </row>
    <row r="7942">
      <c r="A7942" s="1" t="str">
        <f t="shared" si="1"/>
        <v>EN P1154 59</v>
      </c>
      <c r="C7942" s="1" t="str">
        <f t="shared" si="2"/>
        <v>PT P1154</v>
      </c>
      <c r="E7942" s="1" t="str">
        <f>IFERROR(__xludf.DUMMYFUNCTION("SPLIT(A:A,"" "",TRUE,TRUE)"),"EN")</f>
        <v>EN</v>
      </c>
      <c r="F7942" s="1" t="str">
        <f>IFERROR(__xludf.DUMMYFUNCTION("""COMPUTED_VALUE"""),"P1154")</f>
        <v>P1154</v>
      </c>
      <c r="G7942" s="1">
        <f>IFERROR(__xludf.DUMMYFUNCTION("""COMPUTED_VALUE"""),59.0)</f>
        <v>59</v>
      </c>
    </row>
    <row r="7943">
      <c r="A7943" s="1" t="str">
        <f t="shared" si="1"/>
        <v>EN P3740 147</v>
      </c>
      <c r="C7943" s="1" t="str">
        <f t="shared" si="2"/>
        <v>PT P3740</v>
      </c>
      <c r="E7943" s="1" t="str">
        <f>IFERROR(__xludf.DUMMYFUNCTION("SPLIT(A:A,"" "",TRUE,TRUE)"),"EN")</f>
        <v>EN</v>
      </c>
      <c r="F7943" s="1" t="str">
        <f>IFERROR(__xludf.DUMMYFUNCTION("""COMPUTED_VALUE"""),"P3740")</f>
        <v>P3740</v>
      </c>
      <c r="G7943" s="1">
        <f>IFERROR(__xludf.DUMMYFUNCTION("""COMPUTED_VALUE"""),147.0)</f>
        <v>147</v>
      </c>
    </row>
    <row r="7944">
      <c r="A7944" s="1" t="str">
        <f t="shared" si="1"/>
        <v>EN P830 212</v>
      </c>
      <c r="C7944" s="1" t="str">
        <f t="shared" si="2"/>
        <v>PT P830</v>
      </c>
      <c r="E7944" s="1" t="str">
        <f>IFERROR(__xludf.DUMMYFUNCTION("SPLIT(A:A,"" "",TRUE,TRUE)"),"EN")</f>
        <v>EN</v>
      </c>
      <c r="F7944" s="1" t="str">
        <f>IFERROR(__xludf.DUMMYFUNCTION("""COMPUTED_VALUE"""),"P830")</f>
        <v>P830</v>
      </c>
      <c r="G7944" s="1">
        <f>IFERROR(__xludf.DUMMYFUNCTION("""COMPUTED_VALUE"""),212.0)</f>
        <v>212</v>
      </c>
    </row>
    <row r="7945">
      <c r="A7945" s="1" t="str">
        <f t="shared" si="1"/>
        <v>EN P4088 297</v>
      </c>
      <c r="C7945" s="1" t="str">
        <f t="shared" si="2"/>
        <v>PT P4088</v>
      </c>
      <c r="E7945" s="1" t="str">
        <f>IFERROR(__xludf.DUMMYFUNCTION("SPLIT(A:A,"" "",TRUE,TRUE)"),"EN")</f>
        <v>EN</v>
      </c>
      <c r="F7945" s="1" t="str">
        <f>IFERROR(__xludf.DUMMYFUNCTION("""COMPUTED_VALUE"""),"P4088")</f>
        <v>P4088</v>
      </c>
      <c r="G7945" s="1">
        <f>IFERROR(__xludf.DUMMYFUNCTION("""COMPUTED_VALUE"""),297.0)</f>
        <v>297</v>
      </c>
    </row>
    <row r="7946">
      <c r="A7946" s="1" t="str">
        <f t="shared" si="1"/>
        <v>EN P3826 162</v>
      </c>
      <c r="C7946" s="1" t="str">
        <f t="shared" si="2"/>
        <v>PT P3826</v>
      </c>
      <c r="E7946" s="1" t="str">
        <f>IFERROR(__xludf.DUMMYFUNCTION("SPLIT(A:A,"" "",TRUE,TRUE)"),"EN")</f>
        <v>EN</v>
      </c>
      <c r="F7946" s="1" t="str">
        <f>IFERROR(__xludf.DUMMYFUNCTION("""COMPUTED_VALUE"""),"P3826")</f>
        <v>P3826</v>
      </c>
      <c r="G7946" s="1">
        <f>IFERROR(__xludf.DUMMYFUNCTION("""COMPUTED_VALUE"""),162.0)</f>
        <v>162</v>
      </c>
    </row>
    <row r="7947">
      <c r="A7947" s="1" t="str">
        <f t="shared" si="1"/>
        <v>EN P129 274</v>
      </c>
      <c r="C7947" s="1" t="str">
        <f t="shared" si="2"/>
        <v>PT P129</v>
      </c>
      <c r="E7947" s="1" t="str">
        <f>IFERROR(__xludf.DUMMYFUNCTION("SPLIT(A:A,"" "",TRUE,TRUE)"),"EN")</f>
        <v>EN</v>
      </c>
      <c r="F7947" s="1" t="str">
        <f>IFERROR(__xludf.DUMMYFUNCTION("""COMPUTED_VALUE"""),"P129")</f>
        <v>P129</v>
      </c>
      <c r="G7947" s="1">
        <f>IFERROR(__xludf.DUMMYFUNCTION("""COMPUTED_VALUE"""),274.0)</f>
        <v>274</v>
      </c>
    </row>
    <row r="7948">
      <c r="A7948" s="1" t="str">
        <f t="shared" si="1"/>
        <v>EN P3967 22</v>
      </c>
      <c r="C7948" s="1" t="str">
        <f t="shared" si="2"/>
        <v>PT P3967</v>
      </c>
      <c r="E7948" s="1" t="str">
        <f>IFERROR(__xludf.DUMMYFUNCTION("SPLIT(A:A,"" "",TRUE,TRUE)"),"EN")</f>
        <v>EN</v>
      </c>
      <c r="F7948" s="1" t="str">
        <f>IFERROR(__xludf.DUMMYFUNCTION("""COMPUTED_VALUE"""),"P3967")</f>
        <v>P3967</v>
      </c>
      <c r="G7948" s="1">
        <f>IFERROR(__xludf.DUMMYFUNCTION("""COMPUTED_VALUE"""),22.0)</f>
        <v>22</v>
      </c>
    </row>
    <row r="7949">
      <c r="A7949" s="1" t="str">
        <f t="shared" si="1"/>
        <v>EN P4633 9</v>
      </c>
      <c r="C7949" s="1" t="str">
        <f t="shared" si="2"/>
        <v>PT P4633</v>
      </c>
      <c r="E7949" s="1" t="str">
        <f>IFERROR(__xludf.DUMMYFUNCTION("SPLIT(A:A,"" "",TRUE,TRUE)"),"EN")</f>
        <v>EN</v>
      </c>
      <c r="F7949" s="1" t="str">
        <f>IFERROR(__xludf.DUMMYFUNCTION("""COMPUTED_VALUE"""),"P4633")</f>
        <v>P4633</v>
      </c>
      <c r="G7949" s="1">
        <f>IFERROR(__xludf.DUMMYFUNCTION("""COMPUTED_VALUE"""),9.0)</f>
        <v>9</v>
      </c>
    </row>
    <row r="7950">
      <c r="A7950" s="1" t="str">
        <f t="shared" si="1"/>
        <v>EN P1572 210</v>
      </c>
      <c r="C7950" s="1" t="str">
        <f t="shared" si="2"/>
        <v>PT P1572</v>
      </c>
      <c r="E7950" s="1" t="str">
        <f>IFERROR(__xludf.DUMMYFUNCTION("SPLIT(A:A,"" "",TRUE,TRUE)"),"EN")</f>
        <v>EN</v>
      </c>
      <c r="F7950" s="1" t="str">
        <f>IFERROR(__xludf.DUMMYFUNCTION("""COMPUTED_VALUE"""),"P1572")</f>
        <v>P1572</v>
      </c>
      <c r="G7950" s="1">
        <f>IFERROR(__xludf.DUMMYFUNCTION("""COMPUTED_VALUE"""),210.0)</f>
        <v>210</v>
      </c>
    </row>
    <row r="7951">
      <c r="A7951" s="1" t="str">
        <f t="shared" si="1"/>
        <v>EN P3796 226</v>
      </c>
      <c r="C7951" s="1" t="str">
        <f t="shared" si="2"/>
        <v>PT P3796</v>
      </c>
      <c r="E7951" s="1" t="str">
        <f>IFERROR(__xludf.DUMMYFUNCTION("SPLIT(A:A,"" "",TRUE,TRUE)"),"EN")</f>
        <v>EN</v>
      </c>
      <c r="F7951" s="1" t="str">
        <f>IFERROR(__xludf.DUMMYFUNCTION("""COMPUTED_VALUE"""),"P3796")</f>
        <v>P3796</v>
      </c>
      <c r="G7951" s="1">
        <f>IFERROR(__xludf.DUMMYFUNCTION("""COMPUTED_VALUE"""),226.0)</f>
        <v>226</v>
      </c>
    </row>
    <row r="7952">
      <c r="A7952" s="1" t="str">
        <f t="shared" si="1"/>
        <v>EN P3248 198</v>
      </c>
      <c r="C7952" s="1" t="str">
        <f t="shared" si="2"/>
        <v>PT P3248</v>
      </c>
      <c r="E7952" s="1" t="str">
        <f>IFERROR(__xludf.DUMMYFUNCTION("SPLIT(A:A,"" "",TRUE,TRUE)"),"EN")</f>
        <v>EN</v>
      </c>
      <c r="F7952" s="1" t="str">
        <f>IFERROR(__xludf.DUMMYFUNCTION("""COMPUTED_VALUE"""),"P3248")</f>
        <v>P3248</v>
      </c>
      <c r="G7952" s="1">
        <f>IFERROR(__xludf.DUMMYFUNCTION("""COMPUTED_VALUE"""),198.0)</f>
        <v>198</v>
      </c>
    </row>
    <row r="7953">
      <c r="A7953" s="1" t="str">
        <f t="shared" si="1"/>
        <v>EN P5105 27</v>
      </c>
      <c r="C7953" s="1" t="str">
        <f t="shared" si="2"/>
        <v>PT P5105</v>
      </c>
      <c r="E7953" s="1" t="str">
        <f>IFERROR(__xludf.DUMMYFUNCTION("SPLIT(A:A,"" "",TRUE,TRUE)"),"EN")</f>
        <v>EN</v>
      </c>
      <c r="F7953" s="1" t="str">
        <f>IFERROR(__xludf.DUMMYFUNCTION("""COMPUTED_VALUE"""),"P5105")</f>
        <v>P5105</v>
      </c>
      <c r="G7953" s="1">
        <f>IFERROR(__xludf.DUMMYFUNCTION("""COMPUTED_VALUE"""),27.0)</f>
        <v>27</v>
      </c>
    </row>
    <row r="7954">
      <c r="A7954" s="1" t="str">
        <f t="shared" si="1"/>
        <v>EN P1535 357</v>
      </c>
      <c r="C7954" s="1" t="str">
        <f t="shared" si="2"/>
        <v>PT P1535</v>
      </c>
      <c r="E7954" s="1" t="str">
        <f>IFERROR(__xludf.DUMMYFUNCTION("SPLIT(A:A,"" "",TRUE,TRUE)"),"EN")</f>
        <v>EN</v>
      </c>
      <c r="F7954" s="1" t="str">
        <f>IFERROR(__xludf.DUMMYFUNCTION("""COMPUTED_VALUE"""),"P1535")</f>
        <v>P1535</v>
      </c>
      <c r="G7954" s="1">
        <f>IFERROR(__xludf.DUMMYFUNCTION("""COMPUTED_VALUE"""),357.0)</f>
        <v>357</v>
      </c>
    </row>
    <row r="7955">
      <c r="A7955" s="1" t="str">
        <f t="shared" si="1"/>
        <v>EN P2847 38</v>
      </c>
      <c r="C7955" s="1" t="str">
        <f t="shared" si="2"/>
        <v>PT P2847</v>
      </c>
      <c r="E7955" s="1" t="str">
        <f>IFERROR(__xludf.DUMMYFUNCTION("SPLIT(A:A,"" "",TRUE,TRUE)"),"EN")</f>
        <v>EN</v>
      </c>
      <c r="F7955" s="1" t="str">
        <f>IFERROR(__xludf.DUMMYFUNCTION("""COMPUTED_VALUE"""),"P2847")</f>
        <v>P2847</v>
      </c>
      <c r="G7955" s="1">
        <f>IFERROR(__xludf.DUMMYFUNCTION("""COMPUTED_VALUE"""),38.0)</f>
        <v>38</v>
      </c>
    </row>
    <row r="7956">
      <c r="A7956" s="1" t="str">
        <f t="shared" si="1"/>
        <v>EN P1448 138</v>
      </c>
      <c r="C7956" s="1" t="str">
        <f t="shared" si="2"/>
        <v>PT P1448</v>
      </c>
      <c r="E7956" s="1" t="str">
        <f>IFERROR(__xludf.DUMMYFUNCTION("SPLIT(A:A,"" "",TRUE,TRUE)"),"EN")</f>
        <v>EN</v>
      </c>
      <c r="F7956" s="1" t="str">
        <f>IFERROR(__xludf.DUMMYFUNCTION("""COMPUTED_VALUE"""),"P1448")</f>
        <v>P1448</v>
      </c>
      <c r="G7956" s="1">
        <f>IFERROR(__xludf.DUMMYFUNCTION("""COMPUTED_VALUE"""),138.0)</f>
        <v>138</v>
      </c>
    </row>
    <row r="7957">
      <c r="A7957" s="1" t="str">
        <f t="shared" si="1"/>
        <v>EN P2292 365</v>
      </c>
      <c r="C7957" s="1" t="str">
        <f t="shared" si="2"/>
        <v>PT P2292</v>
      </c>
      <c r="E7957" s="1" t="str">
        <f>IFERROR(__xludf.DUMMYFUNCTION("SPLIT(A:A,"" "",TRUE,TRUE)"),"EN")</f>
        <v>EN</v>
      </c>
      <c r="F7957" s="1" t="str">
        <f>IFERROR(__xludf.DUMMYFUNCTION("""COMPUTED_VALUE"""),"P2292")</f>
        <v>P2292</v>
      </c>
      <c r="G7957" s="1">
        <f>IFERROR(__xludf.DUMMYFUNCTION("""COMPUTED_VALUE"""),365.0)</f>
        <v>365</v>
      </c>
    </row>
    <row r="7958">
      <c r="A7958" s="1" t="str">
        <f t="shared" si="1"/>
        <v>EN P3353 15</v>
      </c>
      <c r="C7958" s="1" t="str">
        <f t="shared" si="2"/>
        <v>PT P3353</v>
      </c>
      <c r="E7958" s="1" t="str">
        <f>IFERROR(__xludf.DUMMYFUNCTION("SPLIT(A:A,"" "",TRUE,TRUE)"),"EN")</f>
        <v>EN</v>
      </c>
      <c r="F7958" s="1" t="str">
        <f>IFERROR(__xludf.DUMMYFUNCTION("""COMPUTED_VALUE"""),"P3353")</f>
        <v>P3353</v>
      </c>
      <c r="G7958" s="1">
        <f>IFERROR(__xludf.DUMMYFUNCTION("""COMPUTED_VALUE"""),15.0)</f>
        <v>15</v>
      </c>
    </row>
    <row r="7959">
      <c r="A7959" s="1" t="str">
        <f t="shared" si="1"/>
        <v>EN P3504 291</v>
      </c>
      <c r="C7959" s="1" t="str">
        <f t="shared" si="2"/>
        <v>PT P3504</v>
      </c>
      <c r="E7959" s="1" t="str">
        <f>IFERROR(__xludf.DUMMYFUNCTION("SPLIT(A:A,"" "",TRUE,TRUE)"),"EN")</f>
        <v>EN</v>
      </c>
      <c r="F7959" s="1" t="str">
        <f>IFERROR(__xludf.DUMMYFUNCTION("""COMPUTED_VALUE"""),"P3504")</f>
        <v>P3504</v>
      </c>
      <c r="G7959" s="1">
        <f>IFERROR(__xludf.DUMMYFUNCTION("""COMPUTED_VALUE"""),291.0)</f>
        <v>291</v>
      </c>
    </row>
    <row r="7960">
      <c r="A7960" s="1" t="str">
        <f t="shared" si="1"/>
        <v>EN P4573 190</v>
      </c>
      <c r="C7960" s="1" t="str">
        <f t="shared" si="2"/>
        <v>PT P4573</v>
      </c>
      <c r="E7960" s="1" t="str">
        <f>IFERROR(__xludf.DUMMYFUNCTION("SPLIT(A:A,"" "",TRUE,TRUE)"),"EN")</f>
        <v>EN</v>
      </c>
      <c r="F7960" s="1" t="str">
        <f>IFERROR(__xludf.DUMMYFUNCTION("""COMPUTED_VALUE"""),"P4573")</f>
        <v>P4573</v>
      </c>
      <c r="G7960" s="1">
        <f>IFERROR(__xludf.DUMMYFUNCTION("""COMPUTED_VALUE"""),190.0)</f>
        <v>190</v>
      </c>
    </row>
    <row r="7961">
      <c r="A7961" s="1" t="str">
        <f t="shared" si="1"/>
        <v>EN P3315 258</v>
      </c>
      <c r="C7961" s="1" t="str">
        <f t="shared" si="2"/>
        <v>PT P3315</v>
      </c>
      <c r="E7961" s="1" t="str">
        <f>IFERROR(__xludf.DUMMYFUNCTION("SPLIT(A:A,"" "",TRUE,TRUE)"),"EN")</f>
        <v>EN</v>
      </c>
      <c r="F7961" s="1" t="str">
        <f>IFERROR(__xludf.DUMMYFUNCTION("""COMPUTED_VALUE"""),"P3315")</f>
        <v>P3315</v>
      </c>
      <c r="G7961" s="1">
        <f>IFERROR(__xludf.DUMMYFUNCTION("""COMPUTED_VALUE"""),258.0)</f>
        <v>258</v>
      </c>
    </row>
    <row r="7962">
      <c r="A7962" s="1" t="str">
        <f t="shared" si="1"/>
        <v>EN P5822 60</v>
      </c>
      <c r="C7962" s="1" t="str">
        <f t="shared" si="2"/>
        <v>PT P5822</v>
      </c>
      <c r="E7962" s="1" t="str">
        <f>IFERROR(__xludf.DUMMYFUNCTION("SPLIT(A:A,"" "",TRUE,TRUE)"),"EN")</f>
        <v>EN</v>
      </c>
      <c r="F7962" s="1" t="str">
        <f>IFERROR(__xludf.DUMMYFUNCTION("""COMPUTED_VALUE"""),"P5822")</f>
        <v>P5822</v>
      </c>
      <c r="G7962" s="1">
        <f>IFERROR(__xludf.DUMMYFUNCTION("""COMPUTED_VALUE"""),60.0)</f>
        <v>60</v>
      </c>
    </row>
    <row r="7963">
      <c r="A7963" s="1" t="str">
        <f t="shared" si="1"/>
        <v>EN P5303 331</v>
      </c>
      <c r="C7963" s="1" t="str">
        <f t="shared" si="2"/>
        <v>PT P5303</v>
      </c>
      <c r="E7963" s="1" t="str">
        <f>IFERROR(__xludf.DUMMYFUNCTION("SPLIT(A:A,"" "",TRUE,TRUE)"),"EN")</f>
        <v>EN</v>
      </c>
      <c r="F7963" s="1" t="str">
        <f>IFERROR(__xludf.DUMMYFUNCTION("""COMPUTED_VALUE"""),"P5303")</f>
        <v>P5303</v>
      </c>
      <c r="G7963" s="1">
        <f>IFERROR(__xludf.DUMMYFUNCTION("""COMPUTED_VALUE"""),331.0)</f>
        <v>331</v>
      </c>
    </row>
    <row r="7964">
      <c r="A7964" s="1" t="str">
        <f t="shared" si="1"/>
        <v>EN P2963 59</v>
      </c>
      <c r="C7964" s="1" t="str">
        <f t="shared" si="2"/>
        <v>PT P2963</v>
      </c>
      <c r="E7964" s="1" t="str">
        <f>IFERROR(__xludf.DUMMYFUNCTION("SPLIT(A:A,"" "",TRUE,TRUE)"),"EN")</f>
        <v>EN</v>
      </c>
      <c r="F7964" s="1" t="str">
        <f>IFERROR(__xludf.DUMMYFUNCTION("""COMPUTED_VALUE"""),"P2963")</f>
        <v>P2963</v>
      </c>
      <c r="G7964" s="1">
        <f>IFERROR(__xludf.DUMMYFUNCTION("""COMPUTED_VALUE"""),59.0)</f>
        <v>59</v>
      </c>
    </row>
    <row r="7965">
      <c r="A7965" s="1" t="str">
        <f t="shared" si="1"/>
        <v>EN P2581 225</v>
      </c>
      <c r="C7965" s="1" t="str">
        <f t="shared" si="2"/>
        <v>PT P2581</v>
      </c>
      <c r="E7965" s="1" t="str">
        <f>IFERROR(__xludf.DUMMYFUNCTION("SPLIT(A:A,"" "",TRUE,TRUE)"),"EN")</f>
        <v>EN</v>
      </c>
      <c r="F7965" s="1" t="str">
        <f>IFERROR(__xludf.DUMMYFUNCTION("""COMPUTED_VALUE"""),"P2581")</f>
        <v>P2581</v>
      </c>
      <c r="G7965" s="1">
        <f>IFERROR(__xludf.DUMMYFUNCTION("""COMPUTED_VALUE"""),225.0)</f>
        <v>225</v>
      </c>
    </row>
    <row r="7966">
      <c r="A7966" s="1" t="str">
        <f t="shared" si="1"/>
        <v>EN P3635 101</v>
      </c>
      <c r="C7966" s="1" t="str">
        <f t="shared" si="2"/>
        <v>PT P3635</v>
      </c>
      <c r="E7966" s="1" t="str">
        <f>IFERROR(__xludf.DUMMYFUNCTION("SPLIT(A:A,"" "",TRUE,TRUE)"),"EN")</f>
        <v>EN</v>
      </c>
      <c r="F7966" s="1" t="str">
        <f>IFERROR(__xludf.DUMMYFUNCTION("""COMPUTED_VALUE"""),"P3635")</f>
        <v>P3635</v>
      </c>
      <c r="G7966" s="1">
        <f>IFERROR(__xludf.DUMMYFUNCTION("""COMPUTED_VALUE"""),101.0)</f>
        <v>101</v>
      </c>
    </row>
    <row r="7967">
      <c r="A7967" s="1" t="str">
        <f t="shared" si="1"/>
        <v>EN P862 34</v>
      </c>
      <c r="C7967" s="1" t="str">
        <f t="shared" si="2"/>
        <v>PT P862</v>
      </c>
      <c r="E7967" s="1" t="str">
        <f>IFERROR(__xludf.DUMMYFUNCTION("SPLIT(A:A,"" "",TRUE,TRUE)"),"EN")</f>
        <v>EN</v>
      </c>
      <c r="F7967" s="1" t="str">
        <f>IFERROR(__xludf.DUMMYFUNCTION("""COMPUTED_VALUE"""),"P862")</f>
        <v>P862</v>
      </c>
      <c r="G7967" s="1">
        <f>IFERROR(__xludf.DUMMYFUNCTION("""COMPUTED_VALUE"""),34.0)</f>
        <v>34</v>
      </c>
    </row>
    <row r="7968">
      <c r="A7968" s="1" t="str">
        <f t="shared" si="1"/>
        <v>EN P4057 104</v>
      </c>
      <c r="C7968" s="1" t="str">
        <f t="shared" si="2"/>
        <v>PT P4057</v>
      </c>
      <c r="E7968" s="1" t="str">
        <f>IFERROR(__xludf.DUMMYFUNCTION("SPLIT(A:A,"" "",TRUE,TRUE)"),"EN")</f>
        <v>EN</v>
      </c>
      <c r="F7968" s="1" t="str">
        <f>IFERROR(__xludf.DUMMYFUNCTION("""COMPUTED_VALUE"""),"P4057")</f>
        <v>P4057</v>
      </c>
      <c r="G7968" s="1">
        <f>IFERROR(__xludf.DUMMYFUNCTION("""COMPUTED_VALUE"""),104.0)</f>
        <v>104</v>
      </c>
    </row>
    <row r="7969">
      <c r="A7969" s="1" t="str">
        <f t="shared" si="1"/>
        <v>EN P1616 107</v>
      </c>
      <c r="C7969" s="1" t="str">
        <f t="shared" si="2"/>
        <v>PT P1616</v>
      </c>
      <c r="E7969" s="1" t="str">
        <f>IFERROR(__xludf.DUMMYFUNCTION("SPLIT(A:A,"" "",TRUE,TRUE)"),"EN")</f>
        <v>EN</v>
      </c>
      <c r="F7969" s="1" t="str">
        <f>IFERROR(__xludf.DUMMYFUNCTION("""COMPUTED_VALUE"""),"P1616")</f>
        <v>P1616</v>
      </c>
      <c r="G7969" s="1">
        <f>IFERROR(__xludf.DUMMYFUNCTION("""COMPUTED_VALUE"""),107.0)</f>
        <v>107</v>
      </c>
    </row>
    <row r="7970">
      <c r="A7970" s="1" t="str">
        <f t="shared" si="1"/>
        <v>EN P1770 287</v>
      </c>
      <c r="C7970" s="1" t="str">
        <f t="shared" si="2"/>
        <v>PT P1770</v>
      </c>
      <c r="E7970" s="1" t="str">
        <f>IFERROR(__xludf.DUMMYFUNCTION("SPLIT(A:A,"" "",TRUE,TRUE)"),"EN")</f>
        <v>EN</v>
      </c>
      <c r="F7970" s="1" t="str">
        <f>IFERROR(__xludf.DUMMYFUNCTION("""COMPUTED_VALUE"""),"P1770")</f>
        <v>P1770</v>
      </c>
      <c r="G7970" s="1">
        <f>IFERROR(__xludf.DUMMYFUNCTION("""COMPUTED_VALUE"""),287.0)</f>
        <v>287</v>
      </c>
    </row>
    <row r="7971">
      <c r="A7971" s="1" t="str">
        <f t="shared" si="1"/>
        <v>EN P1190 212</v>
      </c>
      <c r="C7971" s="1" t="str">
        <f t="shared" si="2"/>
        <v>PT P1190</v>
      </c>
      <c r="E7971" s="1" t="str">
        <f>IFERROR(__xludf.DUMMYFUNCTION("SPLIT(A:A,"" "",TRUE,TRUE)"),"EN")</f>
        <v>EN</v>
      </c>
      <c r="F7971" s="1" t="str">
        <f>IFERROR(__xludf.DUMMYFUNCTION("""COMPUTED_VALUE"""),"P1190")</f>
        <v>P1190</v>
      </c>
      <c r="G7971" s="1">
        <f>IFERROR(__xludf.DUMMYFUNCTION("""COMPUTED_VALUE"""),212.0)</f>
        <v>212</v>
      </c>
    </row>
    <row r="7972">
      <c r="A7972" s="1" t="str">
        <f t="shared" si="1"/>
        <v>EN P1180 245</v>
      </c>
      <c r="C7972" s="1" t="str">
        <f t="shared" si="2"/>
        <v>PT P1180</v>
      </c>
      <c r="E7972" s="1" t="str">
        <f>IFERROR(__xludf.DUMMYFUNCTION("SPLIT(A:A,"" "",TRUE,TRUE)"),"EN")</f>
        <v>EN</v>
      </c>
      <c r="F7972" s="1" t="str">
        <f>IFERROR(__xludf.DUMMYFUNCTION("""COMPUTED_VALUE"""),"P1180")</f>
        <v>P1180</v>
      </c>
      <c r="G7972" s="1">
        <f>IFERROR(__xludf.DUMMYFUNCTION("""COMPUTED_VALUE"""),245.0)</f>
        <v>245</v>
      </c>
    </row>
    <row r="7973">
      <c r="A7973" s="1" t="str">
        <f t="shared" si="1"/>
        <v>EN P1458 244</v>
      </c>
      <c r="C7973" s="1" t="str">
        <f t="shared" si="2"/>
        <v>PT P1458</v>
      </c>
      <c r="E7973" s="1" t="str">
        <f>IFERROR(__xludf.DUMMYFUNCTION("SPLIT(A:A,"" "",TRUE,TRUE)"),"EN")</f>
        <v>EN</v>
      </c>
      <c r="F7973" s="1" t="str">
        <f>IFERROR(__xludf.DUMMYFUNCTION("""COMPUTED_VALUE"""),"P1458")</f>
        <v>P1458</v>
      </c>
      <c r="G7973" s="1">
        <f>IFERROR(__xludf.DUMMYFUNCTION("""COMPUTED_VALUE"""),244.0)</f>
        <v>244</v>
      </c>
    </row>
    <row r="7974">
      <c r="A7974" s="1" t="str">
        <f t="shared" si="1"/>
        <v>EN P4627 18</v>
      </c>
      <c r="C7974" s="1" t="str">
        <f t="shared" si="2"/>
        <v>PT P4627</v>
      </c>
      <c r="E7974" s="1" t="str">
        <f>IFERROR(__xludf.DUMMYFUNCTION("SPLIT(A:A,"" "",TRUE,TRUE)"),"EN")</f>
        <v>EN</v>
      </c>
      <c r="F7974" s="1" t="str">
        <f>IFERROR(__xludf.DUMMYFUNCTION("""COMPUTED_VALUE"""),"P4627")</f>
        <v>P4627</v>
      </c>
      <c r="G7974" s="1">
        <f>IFERROR(__xludf.DUMMYFUNCTION("""COMPUTED_VALUE"""),18.0)</f>
        <v>18</v>
      </c>
    </row>
    <row r="7975">
      <c r="A7975" s="1" t="str">
        <f t="shared" si="1"/>
        <v>EN P4990 71</v>
      </c>
      <c r="C7975" s="1" t="str">
        <f t="shared" si="2"/>
        <v>PT P4990</v>
      </c>
      <c r="E7975" s="1" t="str">
        <f>IFERROR(__xludf.DUMMYFUNCTION("SPLIT(A:A,"" "",TRUE,TRUE)"),"EN")</f>
        <v>EN</v>
      </c>
      <c r="F7975" s="1" t="str">
        <f>IFERROR(__xludf.DUMMYFUNCTION("""COMPUTED_VALUE"""),"P4990")</f>
        <v>P4990</v>
      </c>
      <c r="G7975" s="1">
        <f>IFERROR(__xludf.DUMMYFUNCTION("""COMPUTED_VALUE"""),71.0)</f>
        <v>71</v>
      </c>
    </row>
    <row r="7976">
      <c r="A7976" s="1" t="str">
        <f t="shared" si="1"/>
        <v>EN P4168 108</v>
      </c>
      <c r="C7976" s="1" t="str">
        <f t="shared" si="2"/>
        <v>PT P4168</v>
      </c>
      <c r="E7976" s="1" t="str">
        <f>IFERROR(__xludf.DUMMYFUNCTION("SPLIT(A:A,"" "",TRUE,TRUE)"),"EN")</f>
        <v>EN</v>
      </c>
      <c r="F7976" s="1" t="str">
        <f>IFERROR(__xludf.DUMMYFUNCTION("""COMPUTED_VALUE"""),"P4168")</f>
        <v>P4168</v>
      </c>
      <c r="G7976" s="1">
        <f>IFERROR(__xludf.DUMMYFUNCTION("""COMPUTED_VALUE"""),108.0)</f>
        <v>108</v>
      </c>
    </row>
    <row r="7977">
      <c r="A7977" s="1" t="str">
        <f t="shared" si="1"/>
        <v>EN P857 237</v>
      </c>
      <c r="C7977" s="1" t="str">
        <f t="shared" si="2"/>
        <v>PT P857</v>
      </c>
      <c r="E7977" s="1" t="str">
        <f>IFERROR(__xludf.DUMMYFUNCTION("SPLIT(A:A,"" "",TRUE,TRUE)"),"EN")</f>
        <v>EN</v>
      </c>
      <c r="F7977" s="1" t="str">
        <f>IFERROR(__xludf.DUMMYFUNCTION("""COMPUTED_VALUE"""),"P857")</f>
        <v>P857</v>
      </c>
      <c r="G7977" s="1">
        <f>IFERROR(__xludf.DUMMYFUNCTION("""COMPUTED_VALUE"""),237.0)</f>
        <v>237</v>
      </c>
    </row>
    <row r="7978">
      <c r="A7978" s="1" t="str">
        <f t="shared" si="1"/>
        <v>EN P4482 56</v>
      </c>
      <c r="C7978" s="1" t="str">
        <f t="shared" si="2"/>
        <v>PT P4482</v>
      </c>
      <c r="E7978" s="1" t="str">
        <f>IFERROR(__xludf.DUMMYFUNCTION("SPLIT(A:A,"" "",TRUE,TRUE)"),"EN")</f>
        <v>EN</v>
      </c>
      <c r="F7978" s="1" t="str">
        <f>IFERROR(__xludf.DUMMYFUNCTION("""COMPUTED_VALUE"""),"P4482")</f>
        <v>P4482</v>
      </c>
      <c r="G7978" s="1">
        <f>IFERROR(__xludf.DUMMYFUNCTION("""COMPUTED_VALUE"""),56.0)</f>
        <v>56</v>
      </c>
    </row>
    <row r="7979">
      <c r="A7979" s="1" t="str">
        <f t="shared" si="1"/>
        <v>EN P5918 215</v>
      </c>
      <c r="C7979" s="1" t="str">
        <f t="shared" si="2"/>
        <v>PT P5918</v>
      </c>
      <c r="E7979" s="1" t="str">
        <f>IFERROR(__xludf.DUMMYFUNCTION("SPLIT(A:A,"" "",TRUE,TRUE)"),"EN")</f>
        <v>EN</v>
      </c>
      <c r="F7979" s="1" t="str">
        <f>IFERROR(__xludf.DUMMYFUNCTION("""COMPUTED_VALUE"""),"P5918")</f>
        <v>P5918</v>
      </c>
      <c r="G7979" s="1">
        <f>IFERROR(__xludf.DUMMYFUNCTION("""COMPUTED_VALUE"""),215.0)</f>
        <v>215</v>
      </c>
    </row>
    <row r="7980">
      <c r="A7980" s="1" t="str">
        <f t="shared" si="1"/>
        <v>EN P1179 133</v>
      </c>
      <c r="C7980" s="1" t="str">
        <f t="shared" si="2"/>
        <v>PT P1179</v>
      </c>
      <c r="E7980" s="1" t="str">
        <f>IFERROR(__xludf.DUMMYFUNCTION("SPLIT(A:A,"" "",TRUE,TRUE)"),"EN")</f>
        <v>EN</v>
      </c>
      <c r="F7980" s="1" t="str">
        <f>IFERROR(__xludf.DUMMYFUNCTION("""COMPUTED_VALUE"""),"P1179")</f>
        <v>P1179</v>
      </c>
      <c r="G7980" s="1">
        <f>IFERROR(__xludf.DUMMYFUNCTION("""COMPUTED_VALUE"""),133.0)</f>
        <v>133</v>
      </c>
    </row>
    <row r="7981">
      <c r="A7981" s="1" t="str">
        <f t="shared" si="1"/>
        <v>EN P4968 244</v>
      </c>
      <c r="C7981" s="1" t="str">
        <f t="shared" si="2"/>
        <v>PT P4968</v>
      </c>
      <c r="E7981" s="1" t="str">
        <f>IFERROR(__xludf.DUMMYFUNCTION("SPLIT(A:A,"" "",TRUE,TRUE)"),"EN")</f>
        <v>EN</v>
      </c>
      <c r="F7981" s="1" t="str">
        <f>IFERROR(__xludf.DUMMYFUNCTION("""COMPUTED_VALUE"""),"P4968")</f>
        <v>P4968</v>
      </c>
      <c r="G7981" s="1">
        <f>IFERROR(__xludf.DUMMYFUNCTION("""COMPUTED_VALUE"""),244.0)</f>
        <v>244</v>
      </c>
    </row>
    <row r="7982">
      <c r="A7982" s="1" t="str">
        <f t="shared" si="1"/>
        <v>EN P1357 190</v>
      </c>
      <c r="C7982" s="1" t="str">
        <f t="shared" si="2"/>
        <v>PT P1357</v>
      </c>
      <c r="E7982" s="1" t="str">
        <f>IFERROR(__xludf.DUMMYFUNCTION("SPLIT(A:A,"" "",TRUE,TRUE)"),"EN")</f>
        <v>EN</v>
      </c>
      <c r="F7982" s="1" t="str">
        <f>IFERROR(__xludf.DUMMYFUNCTION("""COMPUTED_VALUE"""),"P1357")</f>
        <v>P1357</v>
      </c>
      <c r="G7982" s="1">
        <f>IFERROR(__xludf.DUMMYFUNCTION("""COMPUTED_VALUE"""),190.0)</f>
        <v>190</v>
      </c>
    </row>
    <row r="7983">
      <c r="A7983" s="1" t="str">
        <f t="shared" si="1"/>
        <v>EN P1260 195</v>
      </c>
      <c r="C7983" s="1" t="str">
        <f t="shared" si="2"/>
        <v>PT P1260</v>
      </c>
      <c r="E7983" s="1" t="str">
        <f>IFERROR(__xludf.DUMMYFUNCTION("SPLIT(A:A,"" "",TRUE,TRUE)"),"EN")</f>
        <v>EN</v>
      </c>
      <c r="F7983" s="1" t="str">
        <f>IFERROR(__xludf.DUMMYFUNCTION("""COMPUTED_VALUE"""),"P1260")</f>
        <v>P1260</v>
      </c>
      <c r="G7983" s="1">
        <f>IFERROR(__xludf.DUMMYFUNCTION("""COMPUTED_VALUE"""),195.0)</f>
        <v>195</v>
      </c>
    </row>
    <row r="7984">
      <c r="A7984" s="1" t="str">
        <f t="shared" si="1"/>
        <v>EN P4520 273</v>
      </c>
      <c r="C7984" s="1" t="str">
        <f t="shared" si="2"/>
        <v>PT P4520</v>
      </c>
      <c r="E7984" s="1" t="str">
        <f>IFERROR(__xludf.DUMMYFUNCTION("SPLIT(A:A,"" "",TRUE,TRUE)"),"EN")</f>
        <v>EN</v>
      </c>
      <c r="F7984" s="1" t="str">
        <f>IFERROR(__xludf.DUMMYFUNCTION("""COMPUTED_VALUE"""),"P4520")</f>
        <v>P4520</v>
      </c>
      <c r="G7984" s="1">
        <f>IFERROR(__xludf.DUMMYFUNCTION("""COMPUTED_VALUE"""),273.0)</f>
        <v>273</v>
      </c>
    </row>
    <row r="7985">
      <c r="A7985" s="1" t="str">
        <f t="shared" si="1"/>
        <v>EN P2750 262</v>
      </c>
      <c r="C7985" s="1" t="str">
        <f t="shared" si="2"/>
        <v>PT P2750</v>
      </c>
      <c r="E7985" s="1" t="str">
        <f>IFERROR(__xludf.DUMMYFUNCTION("SPLIT(A:A,"" "",TRUE,TRUE)"),"EN")</f>
        <v>EN</v>
      </c>
      <c r="F7985" s="1" t="str">
        <f>IFERROR(__xludf.DUMMYFUNCTION("""COMPUTED_VALUE"""),"P2750")</f>
        <v>P2750</v>
      </c>
      <c r="G7985" s="1">
        <f>IFERROR(__xludf.DUMMYFUNCTION("""COMPUTED_VALUE"""),262.0)</f>
        <v>262</v>
      </c>
    </row>
    <row r="7986">
      <c r="A7986" s="1" t="str">
        <f t="shared" si="1"/>
        <v>EN P3894 347</v>
      </c>
      <c r="C7986" s="1" t="str">
        <f t="shared" si="2"/>
        <v>PT P3894</v>
      </c>
      <c r="E7986" s="1" t="str">
        <f>IFERROR(__xludf.DUMMYFUNCTION("SPLIT(A:A,"" "",TRUE,TRUE)"),"EN")</f>
        <v>EN</v>
      </c>
      <c r="F7986" s="1" t="str">
        <f>IFERROR(__xludf.DUMMYFUNCTION("""COMPUTED_VALUE"""),"P3894")</f>
        <v>P3894</v>
      </c>
      <c r="G7986" s="1">
        <f>IFERROR(__xludf.DUMMYFUNCTION("""COMPUTED_VALUE"""),347.0)</f>
        <v>347</v>
      </c>
    </row>
    <row r="7987">
      <c r="A7987" s="1" t="str">
        <f t="shared" si="1"/>
        <v>EN P2994 118</v>
      </c>
      <c r="C7987" s="1" t="str">
        <f t="shared" si="2"/>
        <v>PT P2994</v>
      </c>
      <c r="E7987" s="1" t="str">
        <f>IFERROR(__xludf.DUMMYFUNCTION("SPLIT(A:A,"" "",TRUE,TRUE)"),"EN")</f>
        <v>EN</v>
      </c>
      <c r="F7987" s="1" t="str">
        <f>IFERROR(__xludf.DUMMYFUNCTION("""COMPUTED_VALUE"""),"P2994")</f>
        <v>P2994</v>
      </c>
      <c r="G7987" s="1">
        <f>IFERROR(__xludf.DUMMYFUNCTION("""COMPUTED_VALUE"""),118.0)</f>
        <v>118</v>
      </c>
    </row>
    <row r="7988">
      <c r="A7988" s="1" t="str">
        <f t="shared" si="1"/>
        <v>EN P4832 215</v>
      </c>
      <c r="C7988" s="1" t="str">
        <f t="shared" si="2"/>
        <v>PT P4832</v>
      </c>
      <c r="E7988" s="1" t="str">
        <f>IFERROR(__xludf.DUMMYFUNCTION("SPLIT(A:A,"" "",TRUE,TRUE)"),"EN")</f>
        <v>EN</v>
      </c>
      <c r="F7988" s="1" t="str">
        <f>IFERROR(__xludf.DUMMYFUNCTION("""COMPUTED_VALUE"""),"P4832")</f>
        <v>P4832</v>
      </c>
      <c r="G7988" s="1">
        <f>IFERROR(__xludf.DUMMYFUNCTION("""COMPUTED_VALUE"""),215.0)</f>
        <v>215</v>
      </c>
    </row>
    <row r="7989">
      <c r="A7989" s="1" t="str">
        <f t="shared" si="1"/>
        <v>EN P4798 158</v>
      </c>
      <c r="C7989" s="1" t="str">
        <f t="shared" si="2"/>
        <v>PT P4798</v>
      </c>
      <c r="E7989" s="1" t="str">
        <f>IFERROR(__xludf.DUMMYFUNCTION("SPLIT(A:A,"" "",TRUE,TRUE)"),"EN")</f>
        <v>EN</v>
      </c>
      <c r="F7989" s="1" t="str">
        <f>IFERROR(__xludf.DUMMYFUNCTION("""COMPUTED_VALUE"""),"P4798")</f>
        <v>P4798</v>
      </c>
      <c r="G7989" s="1">
        <f>IFERROR(__xludf.DUMMYFUNCTION("""COMPUTED_VALUE"""),158.0)</f>
        <v>158</v>
      </c>
    </row>
    <row r="7990">
      <c r="A7990" s="1" t="str">
        <f t="shared" si="1"/>
        <v>EN P4302 327</v>
      </c>
      <c r="C7990" s="1" t="str">
        <f t="shared" si="2"/>
        <v>PT P4302</v>
      </c>
      <c r="E7990" s="1" t="str">
        <f>IFERROR(__xludf.DUMMYFUNCTION("SPLIT(A:A,"" "",TRUE,TRUE)"),"EN")</f>
        <v>EN</v>
      </c>
      <c r="F7990" s="1" t="str">
        <f>IFERROR(__xludf.DUMMYFUNCTION("""COMPUTED_VALUE"""),"P4302")</f>
        <v>P4302</v>
      </c>
      <c r="G7990" s="1">
        <f>IFERROR(__xludf.DUMMYFUNCTION("""COMPUTED_VALUE"""),327.0)</f>
        <v>327</v>
      </c>
    </row>
    <row r="7991">
      <c r="A7991" s="1" t="str">
        <f t="shared" si="1"/>
        <v>EN P5686 304</v>
      </c>
      <c r="C7991" s="1" t="str">
        <f t="shared" si="2"/>
        <v>PT P5686</v>
      </c>
      <c r="E7991" s="1" t="str">
        <f>IFERROR(__xludf.DUMMYFUNCTION("SPLIT(A:A,"" "",TRUE,TRUE)"),"EN")</f>
        <v>EN</v>
      </c>
      <c r="F7991" s="1" t="str">
        <f>IFERROR(__xludf.DUMMYFUNCTION("""COMPUTED_VALUE"""),"P5686")</f>
        <v>P5686</v>
      </c>
      <c r="G7991" s="1">
        <f>IFERROR(__xludf.DUMMYFUNCTION("""COMPUTED_VALUE"""),304.0)</f>
        <v>304</v>
      </c>
    </row>
    <row r="7992">
      <c r="A7992" s="1" t="str">
        <f t="shared" si="1"/>
        <v>EN P1456 333</v>
      </c>
      <c r="C7992" s="1" t="str">
        <f t="shared" si="2"/>
        <v>PT P1456</v>
      </c>
      <c r="E7992" s="1" t="str">
        <f>IFERROR(__xludf.DUMMYFUNCTION("SPLIT(A:A,"" "",TRUE,TRUE)"),"EN")</f>
        <v>EN</v>
      </c>
      <c r="F7992" s="1" t="str">
        <f>IFERROR(__xludf.DUMMYFUNCTION("""COMPUTED_VALUE"""),"P1456")</f>
        <v>P1456</v>
      </c>
      <c r="G7992" s="1">
        <f>IFERROR(__xludf.DUMMYFUNCTION("""COMPUTED_VALUE"""),333.0)</f>
        <v>333</v>
      </c>
    </row>
    <row r="7993">
      <c r="A7993" s="1" t="str">
        <f t="shared" si="1"/>
        <v>EN P800 79</v>
      </c>
      <c r="C7993" s="1" t="str">
        <f t="shared" si="2"/>
        <v>PT P800</v>
      </c>
      <c r="E7993" s="1" t="str">
        <f>IFERROR(__xludf.DUMMYFUNCTION("SPLIT(A:A,"" "",TRUE,TRUE)"),"EN")</f>
        <v>EN</v>
      </c>
      <c r="F7993" s="1" t="str">
        <f>IFERROR(__xludf.DUMMYFUNCTION("""COMPUTED_VALUE"""),"P800")</f>
        <v>P800</v>
      </c>
      <c r="G7993" s="1">
        <f>IFERROR(__xludf.DUMMYFUNCTION("""COMPUTED_VALUE"""),79.0)</f>
        <v>79</v>
      </c>
    </row>
    <row r="7994">
      <c r="A7994" s="1" t="str">
        <f t="shared" si="1"/>
        <v>EN P5986 221</v>
      </c>
      <c r="C7994" s="1" t="str">
        <f t="shared" si="2"/>
        <v>PT P5986</v>
      </c>
      <c r="E7994" s="1" t="str">
        <f>IFERROR(__xludf.DUMMYFUNCTION("SPLIT(A:A,"" "",TRUE,TRUE)"),"EN")</f>
        <v>EN</v>
      </c>
      <c r="F7994" s="1" t="str">
        <f>IFERROR(__xludf.DUMMYFUNCTION("""COMPUTED_VALUE"""),"P5986")</f>
        <v>P5986</v>
      </c>
      <c r="G7994" s="1">
        <f>IFERROR(__xludf.DUMMYFUNCTION("""COMPUTED_VALUE"""),221.0)</f>
        <v>221</v>
      </c>
    </row>
    <row r="7995">
      <c r="A7995" s="1" t="str">
        <f t="shared" si="1"/>
        <v>EN P5187 298</v>
      </c>
      <c r="C7995" s="1" t="str">
        <f t="shared" si="2"/>
        <v>PT P5187</v>
      </c>
      <c r="E7995" s="1" t="str">
        <f>IFERROR(__xludf.DUMMYFUNCTION("SPLIT(A:A,"" "",TRUE,TRUE)"),"EN")</f>
        <v>EN</v>
      </c>
      <c r="F7995" s="1" t="str">
        <f>IFERROR(__xludf.DUMMYFUNCTION("""COMPUTED_VALUE"""),"P5187")</f>
        <v>P5187</v>
      </c>
      <c r="G7995" s="1">
        <f>IFERROR(__xludf.DUMMYFUNCTION("""COMPUTED_VALUE"""),298.0)</f>
        <v>298</v>
      </c>
    </row>
    <row r="7996">
      <c r="A7996" s="1" t="str">
        <f t="shared" si="1"/>
        <v>EN P2336 330</v>
      </c>
      <c r="C7996" s="1" t="str">
        <f t="shared" si="2"/>
        <v>PT P2336</v>
      </c>
      <c r="E7996" s="1" t="str">
        <f>IFERROR(__xludf.DUMMYFUNCTION("SPLIT(A:A,"" "",TRUE,TRUE)"),"EN")</f>
        <v>EN</v>
      </c>
      <c r="F7996" s="1" t="str">
        <f>IFERROR(__xludf.DUMMYFUNCTION("""COMPUTED_VALUE"""),"P2336")</f>
        <v>P2336</v>
      </c>
      <c r="G7996" s="1">
        <f>IFERROR(__xludf.DUMMYFUNCTION("""COMPUTED_VALUE"""),330.0)</f>
        <v>330</v>
      </c>
    </row>
    <row r="7997">
      <c r="A7997" s="1" t="str">
        <f t="shared" si="1"/>
        <v>EN P3342 217</v>
      </c>
      <c r="C7997" s="1" t="str">
        <f t="shared" si="2"/>
        <v>PT P3342</v>
      </c>
      <c r="E7997" s="1" t="str">
        <f>IFERROR(__xludf.DUMMYFUNCTION("SPLIT(A:A,"" "",TRUE,TRUE)"),"EN")</f>
        <v>EN</v>
      </c>
      <c r="F7997" s="1" t="str">
        <f>IFERROR(__xludf.DUMMYFUNCTION("""COMPUTED_VALUE"""),"P3342")</f>
        <v>P3342</v>
      </c>
      <c r="G7997" s="1">
        <f>IFERROR(__xludf.DUMMYFUNCTION("""COMPUTED_VALUE"""),217.0)</f>
        <v>217</v>
      </c>
    </row>
    <row r="7998">
      <c r="A7998" s="1" t="str">
        <f t="shared" si="1"/>
        <v>EN P3924 110</v>
      </c>
      <c r="C7998" s="1" t="str">
        <f t="shared" si="2"/>
        <v>PT P3924</v>
      </c>
      <c r="E7998" s="1" t="str">
        <f>IFERROR(__xludf.DUMMYFUNCTION("SPLIT(A:A,"" "",TRUE,TRUE)"),"EN")</f>
        <v>EN</v>
      </c>
      <c r="F7998" s="1" t="str">
        <f>IFERROR(__xludf.DUMMYFUNCTION("""COMPUTED_VALUE"""),"P3924")</f>
        <v>P3924</v>
      </c>
      <c r="G7998" s="1">
        <f>IFERROR(__xludf.DUMMYFUNCTION("""COMPUTED_VALUE"""),110.0)</f>
        <v>110</v>
      </c>
    </row>
    <row r="7999">
      <c r="A7999" s="1" t="str">
        <f t="shared" si="1"/>
        <v>EN P1599 236</v>
      </c>
      <c r="C7999" s="1" t="str">
        <f t="shared" si="2"/>
        <v>PT P1599</v>
      </c>
      <c r="E7999" s="1" t="str">
        <f>IFERROR(__xludf.DUMMYFUNCTION("SPLIT(A:A,"" "",TRUE,TRUE)"),"EN")</f>
        <v>EN</v>
      </c>
      <c r="F7999" s="1" t="str">
        <f>IFERROR(__xludf.DUMMYFUNCTION("""COMPUTED_VALUE"""),"P1599")</f>
        <v>P1599</v>
      </c>
      <c r="G7999" s="1">
        <f>IFERROR(__xludf.DUMMYFUNCTION("""COMPUTED_VALUE"""),236.0)</f>
        <v>236</v>
      </c>
    </row>
    <row r="8000">
      <c r="A8000" s="1" t="str">
        <f t="shared" si="1"/>
        <v>EN P2273 158</v>
      </c>
      <c r="C8000" s="1" t="str">
        <f t="shared" si="2"/>
        <v>PT P2273</v>
      </c>
      <c r="E8000" s="1" t="str">
        <f>IFERROR(__xludf.DUMMYFUNCTION("SPLIT(A:A,"" "",TRUE,TRUE)"),"EN")</f>
        <v>EN</v>
      </c>
      <c r="F8000" s="1" t="str">
        <f>IFERROR(__xludf.DUMMYFUNCTION("""COMPUTED_VALUE"""),"P2273")</f>
        <v>P2273</v>
      </c>
      <c r="G8000" s="1">
        <f>IFERROR(__xludf.DUMMYFUNCTION("""COMPUTED_VALUE"""),158.0)</f>
        <v>158</v>
      </c>
    </row>
    <row r="8001">
      <c r="A8001" s="1" t="str">
        <f t="shared" si="1"/>
        <v>EN P4266 155</v>
      </c>
      <c r="C8001" s="1" t="str">
        <f t="shared" si="2"/>
        <v>PT P4266</v>
      </c>
      <c r="E8001" s="1" t="str">
        <f>IFERROR(__xludf.DUMMYFUNCTION("SPLIT(A:A,"" "",TRUE,TRUE)"),"EN")</f>
        <v>EN</v>
      </c>
      <c r="F8001" s="1" t="str">
        <f>IFERROR(__xludf.DUMMYFUNCTION("""COMPUTED_VALUE"""),"P4266")</f>
        <v>P4266</v>
      </c>
      <c r="G8001" s="1">
        <f>IFERROR(__xludf.DUMMYFUNCTION("""COMPUTED_VALUE"""),155.0)</f>
        <v>155</v>
      </c>
    </row>
    <row r="8002">
      <c r="A8002" s="1" t="str">
        <f t="shared" si="1"/>
        <v>EN P5391 105</v>
      </c>
      <c r="C8002" s="1" t="str">
        <f t="shared" si="2"/>
        <v>PT P5391</v>
      </c>
      <c r="E8002" s="1" t="str">
        <f>IFERROR(__xludf.DUMMYFUNCTION("SPLIT(A:A,"" "",TRUE,TRUE)"),"EN")</f>
        <v>EN</v>
      </c>
      <c r="F8002" s="1" t="str">
        <f>IFERROR(__xludf.DUMMYFUNCTION("""COMPUTED_VALUE"""),"P5391")</f>
        <v>P5391</v>
      </c>
      <c r="G8002" s="1">
        <f>IFERROR(__xludf.DUMMYFUNCTION("""COMPUTED_VALUE"""),105.0)</f>
        <v>105</v>
      </c>
    </row>
    <row r="8003">
      <c r="A8003" s="1" t="str">
        <f t="shared" si="1"/>
        <v>EN P5456 75</v>
      </c>
      <c r="C8003" s="1" t="str">
        <f t="shared" si="2"/>
        <v>PT P5456</v>
      </c>
      <c r="E8003" s="1" t="str">
        <f>IFERROR(__xludf.DUMMYFUNCTION("SPLIT(A:A,"" "",TRUE,TRUE)"),"EN")</f>
        <v>EN</v>
      </c>
      <c r="F8003" s="1" t="str">
        <f>IFERROR(__xludf.DUMMYFUNCTION("""COMPUTED_VALUE"""),"P5456")</f>
        <v>P5456</v>
      </c>
      <c r="G8003" s="1">
        <f>IFERROR(__xludf.DUMMYFUNCTION("""COMPUTED_VALUE"""),75.0)</f>
        <v>75</v>
      </c>
    </row>
    <row r="8004">
      <c r="A8004" s="1" t="str">
        <f t="shared" si="1"/>
        <v>EN P3886 375</v>
      </c>
      <c r="C8004" s="1" t="str">
        <f t="shared" si="2"/>
        <v>PT P3886</v>
      </c>
      <c r="E8004" s="1" t="str">
        <f>IFERROR(__xludf.DUMMYFUNCTION("SPLIT(A:A,"" "",TRUE,TRUE)"),"EN")</f>
        <v>EN</v>
      </c>
      <c r="F8004" s="1" t="str">
        <f>IFERROR(__xludf.DUMMYFUNCTION("""COMPUTED_VALUE"""),"P3886")</f>
        <v>P3886</v>
      </c>
      <c r="G8004" s="1">
        <f>IFERROR(__xludf.DUMMYFUNCTION("""COMPUTED_VALUE"""),375.0)</f>
        <v>375</v>
      </c>
    </row>
    <row r="8005">
      <c r="A8005" s="1" t="str">
        <f t="shared" si="1"/>
        <v>EN P1296 172</v>
      </c>
      <c r="C8005" s="1" t="str">
        <f t="shared" si="2"/>
        <v>PT P1296</v>
      </c>
      <c r="E8005" s="1" t="str">
        <f>IFERROR(__xludf.DUMMYFUNCTION("SPLIT(A:A,"" "",TRUE,TRUE)"),"EN")</f>
        <v>EN</v>
      </c>
      <c r="F8005" s="1" t="str">
        <f>IFERROR(__xludf.DUMMYFUNCTION("""COMPUTED_VALUE"""),"P1296")</f>
        <v>P1296</v>
      </c>
      <c r="G8005" s="1">
        <f>IFERROR(__xludf.DUMMYFUNCTION("""COMPUTED_VALUE"""),172.0)</f>
        <v>172</v>
      </c>
    </row>
    <row r="8006">
      <c r="A8006" s="1" t="str">
        <f t="shared" si="1"/>
        <v>EN P106 322</v>
      </c>
      <c r="C8006" s="1" t="str">
        <f t="shared" si="2"/>
        <v>PT P106</v>
      </c>
      <c r="E8006" s="1" t="str">
        <f>IFERROR(__xludf.DUMMYFUNCTION("SPLIT(A:A,"" "",TRUE,TRUE)"),"EN")</f>
        <v>EN</v>
      </c>
      <c r="F8006" s="1" t="str">
        <f>IFERROR(__xludf.DUMMYFUNCTION("""COMPUTED_VALUE"""),"P106")</f>
        <v>P106</v>
      </c>
      <c r="G8006" s="1">
        <f>IFERROR(__xludf.DUMMYFUNCTION("""COMPUTED_VALUE"""),322.0)</f>
        <v>322</v>
      </c>
    </row>
    <row r="8007">
      <c r="A8007" s="1" t="str">
        <f t="shared" si="1"/>
        <v>EN P1592 274</v>
      </c>
      <c r="C8007" s="1" t="str">
        <f t="shared" si="2"/>
        <v>PT P1592</v>
      </c>
      <c r="E8007" s="1" t="str">
        <f>IFERROR(__xludf.DUMMYFUNCTION("SPLIT(A:A,"" "",TRUE,TRUE)"),"EN")</f>
        <v>EN</v>
      </c>
      <c r="F8007" s="1" t="str">
        <f>IFERROR(__xludf.DUMMYFUNCTION("""COMPUTED_VALUE"""),"P1592")</f>
        <v>P1592</v>
      </c>
      <c r="G8007" s="1">
        <f>IFERROR(__xludf.DUMMYFUNCTION("""COMPUTED_VALUE"""),274.0)</f>
        <v>274</v>
      </c>
    </row>
    <row r="8008">
      <c r="A8008" s="1" t="str">
        <f t="shared" si="1"/>
        <v>EN P3099 346</v>
      </c>
      <c r="C8008" s="1" t="str">
        <f t="shared" si="2"/>
        <v>PT P3099</v>
      </c>
      <c r="E8008" s="1" t="str">
        <f>IFERROR(__xludf.DUMMYFUNCTION("SPLIT(A:A,"" "",TRUE,TRUE)"),"EN")</f>
        <v>EN</v>
      </c>
      <c r="F8008" s="1" t="str">
        <f>IFERROR(__xludf.DUMMYFUNCTION("""COMPUTED_VALUE"""),"P3099")</f>
        <v>P3099</v>
      </c>
      <c r="G8008" s="1">
        <f>IFERROR(__xludf.DUMMYFUNCTION("""COMPUTED_VALUE"""),346.0)</f>
        <v>346</v>
      </c>
    </row>
    <row r="8009">
      <c r="A8009" s="1" t="str">
        <f t="shared" si="1"/>
        <v>EN P2139 137</v>
      </c>
      <c r="C8009" s="1" t="str">
        <f t="shared" si="2"/>
        <v>PT P2139</v>
      </c>
      <c r="E8009" s="1" t="str">
        <f>IFERROR(__xludf.DUMMYFUNCTION("SPLIT(A:A,"" "",TRUE,TRUE)"),"EN")</f>
        <v>EN</v>
      </c>
      <c r="F8009" s="1" t="str">
        <f>IFERROR(__xludf.DUMMYFUNCTION("""COMPUTED_VALUE"""),"P2139")</f>
        <v>P2139</v>
      </c>
      <c r="G8009" s="1">
        <f>IFERROR(__xludf.DUMMYFUNCTION("""COMPUTED_VALUE"""),137.0)</f>
        <v>137</v>
      </c>
    </row>
    <row r="8010">
      <c r="A8010" s="1" t="str">
        <f t="shared" si="1"/>
        <v>EN P400 43</v>
      </c>
      <c r="C8010" s="1" t="str">
        <f t="shared" si="2"/>
        <v>PT P400</v>
      </c>
      <c r="E8010" s="1" t="str">
        <f>IFERROR(__xludf.DUMMYFUNCTION("SPLIT(A:A,"" "",TRUE,TRUE)"),"EN")</f>
        <v>EN</v>
      </c>
      <c r="F8010" s="1" t="str">
        <f>IFERROR(__xludf.DUMMYFUNCTION("""COMPUTED_VALUE"""),"P400")</f>
        <v>P400</v>
      </c>
      <c r="G8010" s="1">
        <f>IFERROR(__xludf.DUMMYFUNCTION("""COMPUTED_VALUE"""),43.0)</f>
        <v>43</v>
      </c>
    </row>
    <row r="8011">
      <c r="A8011" s="1" t="str">
        <f t="shared" si="1"/>
        <v>EN P656 45</v>
      </c>
      <c r="C8011" s="1" t="str">
        <f t="shared" si="2"/>
        <v>PT P656</v>
      </c>
      <c r="E8011" s="1" t="str">
        <f>IFERROR(__xludf.DUMMYFUNCTION("SPLIT(A:A,"" "",TRUE,TRUE)"),"EN")</f>
        <v>EN</v>
      </c>
      <c r="F8011" s="1" t="str">
        <f>IFERROR(__xludf.DUMMYFUNCTION("""COMPUTED_VALUE"""),"P656")</f>
        <v>P656</v>
      </c>
      <c r="G8011" s="1">
        <f>IFERROR(__xludf.DUMMYFUNCTION("""COMPUTED_VALUE"""),45.0)</f>
        <v>45</v>
      </c>
    </row>
    <row r="8012">
      <c r="A8012" s="1" t="str">
        <f t="shared" si="1"/>
        <v>EN P503 22</v>
      </c>
      <c r="C8012" s="1" t="str">
        <f t="shared" si="2"/>
        <v>PT P503</v>
      </c>
      <c r="E8012" s="1" t="str">
        <f>IFERROR(__xludf.DUMMYFUNCTION("SPLIT(A:A,"" "",TRUE,TRUE)"),"EN")</f>
        <v>EN</v>
      </c>
      <c r="F8012" s="1" t="str">
        <f>IFERROR(__xludf.DUMMYFUNCTION("""COMPUTED_VALUE"""),"P503")</f>
        <v>P503</v>
      </c>
      <c r="G8012" s="1">
        <f>IFERROR(__xludf.DUMMYFUNCTION("""COMPUTED_VALUE"""),22.0)</f>
        <v>22</v>
      </c>
    </row>
    <row r="8013">
      <c r="A8013" s="1" t="str">
        <f t="shared" si="1"/>
        <v>EN P4777 156</v>
      </c>
      <c r="C8013" s="1" t="str">
        <f t="shared" si="2"/>
        <v>PT P4777</v>
      </c>
      <c r="E8013" s="1" t="str">
        <f>IFERROR(__xludf.DUMMYFUNCTION("SPLIT(A:A,"" "",TRUE,TRUE)"),"EN")</f>
        <v>EN</v>
      </c>
      <c r="F8013" s="1" t="str">
        <f>IFERROR(__xludf.DUMMYFUNCTION("""COMPUTED_VALUE"""),"P4777")</f>
        <v>P4777</v>
      </c>
      <c r="G8013" s="1">
        <f>IFERROR(__xludf.DUMMYFUNCTION("""COMPUTED_VALUE"""),156.0)</f>
        <v>156</v>
      </c>
    </row>
    <row r="8014">
      <c r="A8014" s="1" t="str">
        <f t="shared" si="1"/>
        <v>EN P3479 267</v>
      </c>
      <c r="C8014" s="1" t="str">
        <f t="shared" si="2"/>
        <v>PT P3479</v>
      </c>
      <c r="E8014" s="1" t="str">
        <f>IFERROR(__xludf.DUMMYFUNCTION("SPLIT(A:A,"" "",TRUE,TRUE)"),"EN")</f>
        <v>EN</v>
      </c>
      <c r="F8014" s="1" t="str">
        <f>IFERROR(__xludf.DUMMYFUNCTION("""COMPUTED_VALUE"""),"P3479")</f>
        <v>P3479</v>
      </c>
      <c r="G8014" s="1">
        <f>IFERROR(__xludf.DUMMYFUNCTION("""COMPUTED_VALUE"""),267.0)</f>
        <v>267</v>
      </c>
    </row>
    <row r="8015">
      <c r="A8015" s="1" t="str">
        <f t="shared" si="1"/>
        <v>EN P3732 156</v>
      </c>
      <c r="C8015" s="1" t="str">
        <f t="shared" si="2"/>
        <v>PT P3732</v>
      </c>
      <c r="E8015" s="1" t="str">
        <f>IFERROR(__xludf.DUMMYFUNCTION("SPLIT(A:A,"" "",TRUE,TRUE)"),"EN")</f>
        <v>EN</v>
      </c>
      <c r="F8015" s="1" t="str">
        <f>IFERROR(__xludf.DUMMYFUNCTION("""COMPUTED_VALUE"""),"P3732")</f>
        <v>P3732</v>
      </c>
      <c r="G8015" s="1">
        <f>IFERROR(__xludf.DUMMYFUNCTION("""COMPUTED_VALUE"""),156.0)</f>
        <v>156</v>
      </c>
    </row>
    <row r="8016">
      <c r="A8016" s="1" t="str">
        <f t="shared" si="1"/>
        <v>EN P5421 325</v>
      </c>
      <c r="C8016" s="1" t="str">
        <f t="shared" si="2"/>
        <v>PT P5421</v>
      </c>
      <c r="E8016" s="1" t="str">
        <f>IFERROR(__xludf.DUMMYFUNCTION("SPLIT(A:A,"" "",TRUE,TRUE)"),"EN")</f>
        <v>EN</v>
      </c>
      <c r="F8016" s="1" t="str">
        <f>IFERROR(__xludf.DUMMYFUNCTION("""COMPUTED_VALUE"""),"P5421")</f>
        <v>P5421</v>
      </c>
      <c r="G8016" s="1">
        <f>IFERROR(__xludf.DUMMYFUNCTION("""COMPUTED_VALUE"""),325.0)</f>
        <v>325</v>
      </c>
    </row>
    <row r="8017">
      <c r="A8017" s="1" t="str">
        <f t="shared" si="1"/>
        <v>EN P2152 16</v>
      </c>
      <c r="C8017" s="1" t="str">
        <f t="shared" si="2"/>
        <v>PT P2152</v>
      </c>
      <c r="E8017" s="1" t="str">
        <f>IFERROR(__xludf.DUMMYFUNCTION("SPLIT(A:A,"" "",TRUE,TRUE)"),"EN")</f>
        <v>EN</v>
      </c>
      <c r="F8017" s="1" t="str">
        <f>IFERROR(__xludf.DUMMYFUNCTION("""COMPUTED_VALUE"""),"P2152")</f>
        <v>P2152</v>
      </c>
      <c r="G8017" s="1">
        <f>IFERROR(__xludf.DUMMYFUNCTION("""COMPUTED_VALUE"""),16.0)</f>
        <v>16</v>
      </c>
    </row>
    <row r="8018">
      <c r="A8018" s="1" t="str">
        <f t="shared" si="1"/>
        <v>EN P5373 308</v>
      </c>
      <c r="C8018" s="1" t="str">
        <f t="shared" si="2"/>
        <v>PT P5373</v>
      </c>
      <c r="E8018" s="1" t="str">
        <f>IFERROR(__xludf.DUMMYFUNCTION("SPLIT(A:A,"" "",TRUE,TRUE)"),"EN")</f>
        <v>EN</v>
      </c>
      <c r="F8018" s="1" t="str">
        <f>IFERROR(__xludf.DUMMYFUNCTION("""COMPUTED_VALUE"""),"P5373")</f>
        <v>P5373</v>
      </c>
      <c r="G8018" s="1">
        <f>IFERROR(__xludf.DUMMYFUNCTION("""COMPUTED_VALUE"""),308.0)</f>
        <v>308</v>
      </c>
    </row>
    <row r="8019">
      <c r="A8019" s="1" t="str">
        <f t="shared" si="1"/>
        <v>EN P1020 207</v>
      </c>
      <c r="C8019" s="1" t="str">
        <f t="shared" si="2"/>
        <v>PT P1020</v>
      </c>
      <c r="E8019" s="1" t="str">
        <f>IFERROR(__xludf.DUMMYFUNCTION("SPLIT(A:A,"" "",TRUE,TRUE)"),"EN")</f>
        <v>EN</v>
      </c>
      <c r="F8019" s="1" t="str">
        <f>IFERROR(__xludf.DUMMYFUNCTION("""COMPUTED_VALUE"""),"P1020")</f>
        <v>P1020</v>
      </c>
      <c r="G8019" s="1">
        <f>IFERROR(__xludf.DUMMYFUNCTION("""COMPUTED_VALUE"""),207.0)</f>
        <v>207</v>
      </c>
    </row>
    <row r="8020">
      <c r="A8020" s="1" t="str">
        <f t="shared" si="1"/>
        <v>EN P1010 58</v>
      </c>
      <c r="C8020" s="1" t="str">
        <f t="shared" si="2"/>
        <v>PT P1010</v>
      </c>
      <c r="E8020" s="1" t="str">
        <f>IFERROR(__xludf.DUMMYFUNCTION("SPLIT(A:A,"" "",TRUE,TRUE)"),"EN")</f>
        <v>EN</v>
      </c>
      <c r="F8020" s="1" t="str">
        <f>IFERROR(__xludf.DUMMYFUNCTION("""COMPUTED_VALUE"""),"P1010")</f>
        <v>P1010</v>
      </c>
      <c r="G8020" s="1">
        <f>IFERROR(__xludf.DUMMYFUNCTION("""COMPUTED_VALUE"""),58.0)</f>
        <v>58</v>
      </c>
    </row>
    <row r="8021">
      <c r="A8021" s="1" t="str">
        <f t="shared" si="1"/>
        <v>EN P967 186</v>
      </c>
      <c r="C8021" s="1" t="str">
        <f t="shared" si="2"/>
        <v>PT P967</v>
      </c>
      <c r="E8021" s="1" t="str">
        <f>IFERROR(__xludf.DUMMYFUNCTION("SPLIT(A:A,"" "",TRUE,TRUE)"),"EN")</f>
        <v>EN</v>
      </c>
      <c r="F8021" s="1" t="str">
        <f>IFERROR(__xludf.DUMMYFUNCTION("""COMPUTED_VALUE"""),"P967")</f>
        <v>P967</v>
      </c>
      <c r="G8021" s="1">
        <f>IFERROR(__xludf.DUMMYFUNCTION("""COMPUTED_VALUE"""),186.0)</f>
        <v>186</v>
      </c>
    </row>
    <row r="8022">
      <c r="A8022" s="1" t="str">
        <f t="shared" si="1"/>
        <v>EN P5658 28</v>
      </c>
      <c r="C8022" s="1" t="str">
        <f t="shared" si="2"/>
        <v>PT P5658</v>
      </c>
      <c r="E8022" s="1" t="str">
        <f>IFERROR(__xludf.DUMMYFUNCTION("SPLIT(A:A,"" "",TRUE,TRUE)"),"EN")</f>
        <v>EN</v>
      </c>
      <c r="F8022" s="1" t="str">
        <f>IFERROR(__xludf.DUMMYFUNCTION("""COMPUTED_VALUE"""),"P5658")</f>
        <v>P5658</v>
      </c>
      <c r="G8022" s="1">
        <f>IFERROR(__xludf.DUMMYFUNCTION("""COMPUTED_VALUE"""),28.0)</f>
        <v>28</v>
      </c>
    </row>
    <row r="8023">
      <c r="A8023" s="1" t="str">
        <f t="shared" si="1"/>
        <v>EN P1057 364</v>
      </c>
      <c r="C8023" s="1" t="str">
        <f t="shared" si="2"/>
        <v>PT P1057</v>
      </c>
      <c r="E8023" s="1" t="str">
        <f>IFERROR(__xludf.DUMMYFUNCTION("SPLIT(A:A,"" "",TRUE,TRUE)"),"EN")</f>
        <v>EN</v>
      </c>
      <c r="F8023" s="1" t="str">
        <f>IFERROR(__xludf.DUMMYFUNCTION("""COMPUTED_VALUE"""),"P1057")</f>
        <v>P1057</v>
      </c>
      <c r="G8023" s="1">
        <f>IFERROR(__xludf.DUMMYFUNCTION("""COMPUTED_VALUE"""),364.0)</f>
        <v>364</v>
      </c>
    </row>
    <row r="8024">
      <c r="A8024" s="1" t="str">
        <f t="shared" si="1"/>
        <v>EN P2254 174</v>
      </c>
      <c r="C8024" s="1" t="str">
        <f t="shared" si="2"/>
        <v>PT P2254</v>
      </c>
      <c r="E8024" s="1" t="str">
        <f>IFERROR(__xludf.DUMMYFUNCTION("SPLIT(A:A,"" "",TRUE,TRUE)"),"EN")</f>
        <v>EN</v>
      </c>
      <c r="F8024" s="1" t="str">
        <f>IFERROR(__xludf.DUMMYFUNCTION("""COMPUTED_VALUE"""),"P2254")</f>
        <v>P2254</v>
      </c>
      <c r="G8024" s="1">
        <f>IFERROR(__xludf.DUMMYFUNCTION("""COMPUTED_VALUE"""),174.0)</f>
        <v>174</v>
      </c>
    </row>
    <row r="8025">
      <c r="A8025" s="1" t="str">
        <f t="shared" si="1"/>
        <v>EN P3802 18</v>
      </c>
      <c r="C8025" s="1" t="str">
        <f t="shared" si="2"/>
        <v>PT P3802</v>
      </c>
      <c r="E8025" s="1" t="str">
        <f>IFERROR(__xludf.DUMMYFUNCTION("SPLIT(A:A,"" "",TRUE,TRUE)"),"EN")</f>
        <v>EN</v>
      </c>
      <c r="F8025" s="1" t="str">
        <f>IFERROR(__xludf.DUMMYFUNCTION("""COMPUTED_VALUE"""),"P3802")</f>
        <v>P3802</v>
      </c>
      <c r="G8025" s="1">
        <f>IFERROR(__xludf.DUMMYFUNCTION("""COMPUTED_VALUE"""),18.0)</f>
        <v>18</v>
      </c>
    </row>
    <row r="8026">
      <c r="A8026" s="1" t="str">
        <f t="shared" si="1"/>
        <v>EN P3538 178</v>
      </c>
      <c r="C8026" s="1" t="str">
        <f t="shared" si="2"/>
        <v>PT P3538</v>
      </c>
      <c r="E8026" s="1" t="str">
        <f>IFERROR(__xludf.DUMMYFUNCTION("SPLIT(A:A,"" "",TRUE,TRUE)"),"EN")</f>
        <v>EN</v>
      </c>
      <c r="F8026" s="1" t="str">
        <f>IFERROR(__xludf.DUMMYFUNCTION("""COMPUTED_VALUE"""),"P3538")</f>
        <v>P3538</v>
      </c>
      <c r="G8026" s="1">
        <f>IFERROR(__xludf.DUMMYFUNCTION("""COMPUTED_VALUE"""),178.0)</f>
        <v>178</v>
      </c>
    </row>
    <row r="8027">
      <c r="A8027" s="1" t="str">
        <f t="shared" si="1"/>
        <v>EN P4410 69</v>
      </c>
      <c r="C8027" s="1" t="str">
        <f t="shared" si="2"/>
        <v>PT P4410</v>
      </c>
      <c r="E8027" s="1" t="str">
        <f>IFERROR(__xludf.DUMMYFUNCTION("SPLIT(A:A,"" "",TRUE,TRUE)"),"EN")</f>
        <v>EN</v>
      </c>
      <c r="F8027" s="1" t="str">
        <f>IFERROR(__xludf.DUMMYFUNCTION("""COMPUTED_VALUE"""),"P4410")</f>
        <v>P4410</v>
      </c>
      <c r="G8027" s="1">
        <f>IFERROR(__xludf.DUMMYFUNCTION("""COMPUTED_VALUE"""),69.0)</f>
        <v>69</v>
      </c>
    </row>
    <row r="8028">
      <c r="A8028" s="1" t="str">
        <f t="shared" si="1"/>
        <v>EN P4151 331</v>
      </c>
      <c r="C8028" s="1" t="str">
        <f t="shared" si="2"/>
        <v>PT P4151</v>
      </c>
      <c r="E8028" s="1" t="str">
        <f>IFERROR(__xludf.DUMMYFUNCTION("SPLIT(A:A,"" "",TRUE,TRUE)"),"EN")</f>
        <v>EN</v>
      </c>
      <c r="F8028" s="1" t="str">
        <f>IFERROR(__xludf.DUMMYFUNCTION("""COMPUTED_VALUE"""),"P4151")</f>
        <v>P4151</v>
      </c>
      <c r="G8028" s="1">
        <f>IFERROR(__xludf.DUMMYFUNCTION("""COMPUTED_VALUE"""),331.0)</f>
        <v>331</v>
      </c>
    </row>
    <row r="8029">
      <c r="A8029" s="1" t="str">
        <f t="shared" si="1"/>
        <v>EN P1270 104</v>
      </c>
      <c r="C8029" s="1" t="str">
        <f t="shared" si="2"/>
        <v>PT P1270</v>
      </c>
      <c r="E8029" s="1" t="str">
        <f>IFERROR(__xludf.DUMMYFUNCTION("SPLIT(A:A,"" "",TRUE,TRUE)"),"EN")</f>
        <v>EN</v>
      </c>
      <c r="F8029" s="1" t="str">
        <f>IFERROR(__xludf.DUMMYFUNCTION("""COMPUTED_VALUE"""),"P1270")</f>
        <v>P1270</v>
      </c>
      <c r="G8029" s="1">
        <f>IFERROR(__xludf.DUMMYFUNCTION("""COMPUTED_VALUE"""),104.0)</f>
        <v>104</v>
      </c>
    </row>
    <row r="8030">
      <c r="A8030" s="1" t="str">
        <f t="shared" si="1"/>
        <v>EN P5366 212</v>
      </c>
      <c r="C8030" s="1" t="str">
        <f t="shared" si="2"/>
        <v>PT P5366</v>
      </c>
      <c r="E8030" s="1" t="str">
        <f>IFERROR(__xludf.DUMMYFUNCTION("SPLIT(A:A,"" "",TRUE,TRUE)"),"EN")</f>
        <v>EN</v>
      </c>
      <c r="F8030" s="1" t="str">
        <f>IFERROR(__xludf.DUMMYFUNCTION("""COMPUTED_VALUE"""),"P5366")</f>
        <v>P5366</v>
      </c>
      <c r="G8030" s="1">
        <f>IFERROR(__xludf.DUMMYFUNCTION("""COMPUTED_VALUE"""),212.0)</f>
        <v>212</v>
      </c>
    </row>
    <row r="8031">
      <c r="A8031" s="1" t="str">
        <f t="shared" si="1"/>
        <v>EN P5336 306</v>
      </c>
      <c r="C8031" s="1" t="str">
        <f t="shared" si="2"/>
        <v>PT P5336</v>
      </c>
      <c r="E8031" s="1" t="str">
        <f>IFERROR(__xludf.DUMMYFUNCTION("SPLIT(A:A,"" "",TRUE,TRUE)"),"EN")</f>
        <v>EN</v>
      </c>
      <c r="F8031" s="1" t="str">
        <f>IFERROR(__xludf.DUMMYFUNCTION("""COMPUTED_VALUE"""),"P5336")</f>
        <v>P5336</v>
      </c>
      <c r="G8031" s="1">
        <f>IFERROR(__xludf.DUMMYFUNCTION("""COMPUTED_VALUE"""),306.0)</f>
        <v>306</v>
      </c>
    </row>
    <row r="8032">
      <c r="A8032" s="1" t="str">
        <f t="shared" si="1"/>
        <v>EN P2967 349</v>
      </c>
      <c r="C8032" s="1" t="str">
        <f t="shared" si="2"/>
        <v>PT P2967</v>
      </c>
      <c r="E8032" s="1" t="str">
        <f>IFERROR(__xludf.DUMMYFUNCTION("SPLIT(A:A,"" "",TRUE,TRUE)"),"EN")</f>
        <v>EN</v>
      </c>
      <c r="F8032" s="1" t="str">
        <f>IFERROR(__xludf.DUMMYFUNCTION("""COMPUTED_VALUE"""),"P2967")</f>
        <v>P2967</v>
      </c>
      <c r="G8032" s="1">
        <f>IFERROR(__xludf.DUMMYFUNCTION("""COMPUTED_VALUE"""),349.0)</f>
        <v>349</v>
      </c>
    </row>
    <row r="8033">
      <c r="A8033" s="1" t="str">
        <f t="shared" si="1"/>
        <v>EN P4405 240</v>
      </c>
      <c r="C8033" s="1" t="str">
        <f t="shared" si="2"/>
        <v>PT P4405</v>
      </c>
      <c r="E8033" s="1" t="str">
        <f>IFERROR(__xludf.DUMMYFUNCTION("SPLIT(A:A,"" "",TRUE,TRUE)"),"EN")</f>
        <v>EN</v>
      </c>
      <c r="F8033" s="1" t="str">
        <f>IFERROR(__xludf.DUMMYFUNCTION("""COMPUTED_VALUE"""),"P4405")</f>
        <v>P4405</v>
      </c>
      <c r="G8033" s="1">
        <f>IFERROR(__xludf.DUMMYFUNCTION("""COMPUTED_VALUE"""),240.0)</f>
        <v>240</v>
      </c>
    </row>
    <row r="8034">
      <c r="A8034" s="1" t="str">
        <f t="shared" si="1"/>
        <v>EN P5198 281</v>
      </c>
      <c r="C8034" s="1" t="str">
        <f t="shared" si="2"/>
        <v>PT P5198</v>
      </c>
      <c r="E8034" s="1" t="str">
        <f>IFERROR(__xludf.DUMMYFUNCTION("SPLIT(A:A,"" "",TRUE,TRUE)"),"EN")</f>
        <v>EN</v>
      </c>
      <c r="F8034" s="1" t="str">
        <f>IFERROR(__xludf.DUMMYFUNCTION("""COMPUTED_VALUE"""),"P5198")</f>
        <v>P5198</v>
      </c>
      <c r="G8034" s="1">
        <f>IFERROR(__xludf.DUMMYFUNCTION("""COMPUTED_VALUE"""),281.0)</f>
        <v>281</v>
      </c>
    </row>
    <row r="8035">
      <c r="A8035" s="1" t="str">
        <f t="shared" si="1"/>
        <v>EN P4341 152</v>
      </c>
      <c r="C8035" s="1" t="str">
        <f t="shared" si="2"/>
        <v>PT P4341</v>
      </c>
      <c r="E8035" s="1" t="str">
        <f>IFERROR(__xludf.DUMMYFUNCTION("SPLIT(A:A,"" "",TRUE,TRUE)"),"EN")</f>
        <v>EN</v>
      </c>
      <c r="F8035" s="1" t="str">
        <f>IFERROR(__xludf.DUMMYFUNCTION("""COMPUTED_VALUE"""),"P4341")</f>
        <v>P4341</v>
      </c>
      <c r="G8035" s="1">
        <f>IFERROR(__xludf.DUMMYFUNCTION("""COMPUTED_VALUE"""),152.0)</f>
        <v>152</v>
      </c>
    </row>
    <row r="8036">
      <c r="A8036" s="1" t="str">
        <f t="shared" si="1"/>
        <v>EN P4864 115</v>
      </c>
      <c r="C8036" s="1" t="str">
        <f t="shared" si="2"/>
        <v>PT P4864</v>
      </c>
      <c r="E8036" s="1" t="str">
        <f>IFERROR(__xludf.DUMMYFUNCTION("SPLIT(A:A,"" "",TRUE,TRUE)"),"EN")</f>
        <v>EN</v>
      </c>
      <c r="F8036" s="1" t="str">
        <f>IFERROR(__xludf.DUMMYFUNCTION("""COMPUTED_VALUE"""),"P4864")</f>
        <v>P4864</v>
      </c>
      <c r="G8036" s="1">
        <f>IFERROR(__xludf.DUMMYFUNCTION("""COMPUTED_VALUE"""),115.0)</f>
        <v>115</v>
      </c>
    </row>
    <row r="8037">
      <c r="A8037" s="1" t="str">
        <f t="shared" si="1"/>
        <v>EN P5011 153</v>
      </c>
      <c r="C8037" s="1" t="str">
        <f t="shared" si="2"/>
        <v>PT P5011</v>
      </c>
      <c r="E8037" s="1" t="str">
        <f>IFERROR(__xludf.DUMMYFUNCTION("SPLIT(A:A,"" "",TRUE,TRUE)"),"EN")</f>
        <v>EN</v>
      </c>
      <c r="F8037" s="1" t="str">
        <f>IFERROR(__xludf.DUMMYFUNCTION("""COMPUTED_VALUE"""),"P5011")</f>
        <v>P5011</v>
      </c>
      <c r="G8037" s="1">
        <f>IFERROR(__xludf.DUMMYFUNCTION("""COMPUTED_VALUE"""),153.0)</f>
        <v>153</v>
      </c>
    </row>
    <row r="8038">
      <c r="A8038" s="1" t="str">
        <f t="shared" si="1"/>
        <v>EN P3462 141</v>
      </c>
      <c r="C8038" s="1" t="str">
        <f t="shared" si="2"/>
        <v>PT P3462</v>
      </c>
      <c r="E8038" s="1" t="str">
        <f>IFERROR(__xludf.DUMMYFUNCTION("SPLIT(A:A,"" "",TRUE,TRUE)"),"EN")</f>
        <v>EN</v>
      </c>
      <c r="F8038" s="1" t="str">
        <f>IFERROR(__xludf.DUMMYFUNCTION("""COMPUTED_VALUE"""),"P3462")</f>
        <v>P3462</v>
      </c>
      <c r="G8038" s="1">
        <f>IFERROR(__xludf.DUMMYFUNCTION("""COMPUTED_VALUE"""),141.0)</f>
        <v>141</v>
      </c>
    </row>
    <row r="8039">
      <c r="A8039" s="1" t="str">
        <f t="shared" si="1"/>
        <v>EN P4111 387</v>
      </c>
      <c r="C8039" s="1" t="str">
        <f t="shared" si="2"/>
        <v>PT P4111</v>
      </c>
      <c r="E8039" s="1" t="str">
        <f>IFERROR(__xludf.DUMMYFUNCTION("SPLIT(A:A,"" "",TRUE,TRUE)"),"EN")</f>
        <v>EN</v>
      </c>
      <c r="F8039" s="1" t="str">
        <f>IFERROR(__xludf.DUMMYFUNCTION("""COMPUTED_VALUE"""),"P4111")</f>
        <v>P4111</v>
      </c>
      <c r="G8039" s="1">
        <f>IFERROR(__xludf.DUMMYFUNCTION("""COMPUTED_VALUE"""),387.0)</f>
        <v>387</v>
      </c>
    </row>
    <row r="8040">
      <c r="A8040" s="1" t="str">
        <f t="shared" si="1"/>
        <v>EN P3751 334</v>
      </c>
      <c r="C8040" s="1" t="str">
        <f t="shared" si="2"/>
        <v>PT P3751</v>
      </c>
      <c r="E8040" s="1" t="str">
        <f>IFERROR(__xludf.DUMMYFUNCTION("SPLIT(A:A,"" "",TRUE,TRUE)"),"EN")</f>
        <v>EN</v>
      </c>
      <c r="F8040" s="1" t="str">
        <f>IFERROR(__xludf.DUMMYFUNCTION("""COMPUTED_VALUE"""),"P3751")</f>
        <v>P3751</v>
      </c>
      <c r="G8040" s="1">
        <f>IFERROR(__xludf.DUMMYFUNCTION("""COMPUTED_VALUE"""),334.0)</f>
        <v>334</v>
      </c>
    </row>
    <row r="8041">
      <c r="A8041" s="1" t="str">
        <f t="shared" si="1"/>
        <v>EN P5171 226</v>
      </c>
      <c r="C8041" s="1" t="str">
        <f t="shared" si="2"/>
        <v>PT P5171</v>
      </c>
      <c r="E8041" s="1" t="str">
        <f>IFERROR(__xludf.DUMMYFUNCTION("SPLIT(A:A,"" "",TRUE,TRUE)"),"EN")</f>
        <v>EN</v>
      </c>
      <c r="F8041" s="1" t="str">
        <f>IFERROR(__xludf.DUMMYFUNCTION("""COMPUTED_VALUE"""),"P5171")</f>
        <v>P5171</v>
      </c>
      <c r="G8041" s="1">
        <f>IFERROR(__xludf.DUMMYFUNCTION("""COMPUTED_VALUE"""),226.0)</f>
        <v>226</v>
      </c>
    </row>
    <row r="8042">
      <c r="A8042" s="1" t="str">
        <f t="shared" si="1"/>
        <v>EN P4329 297</v>
      </c>
      <c r="C8042" s="1" t="str">
        <f t="shared" si="2"/>
        <v>PT P4329</v>
      </c>
      <c r="E8042" s="1" t="str">
        <f>IFERROR(__xludf.DUMMYFUNCTION("SPLIT(A:A,"" "",TRUE,TRUE)"),"EN")</f>
        <v>EN</v>
      </c>
      <c r="F8042" s="1" t="str">
        <f>IFERROR(__xludf.DUMMYFUNCTION("""COMPUTED_VALUE"""),"P4329")</f>
        <v>P4329</v>
      </c>
      <c r="G8042" s="1">
        <f>IFERROR(__xludf.DUMMYFUNCTION("""COMPUTED_VALUE"""),297.0)</f>
        <v>297</v>
      </c>
    </row>
    <row r="8043">
      <c r="A8043" s="1" t="str">
        <f t="shared" si="1"/>
        <v>EN P4784 283</v>
      </c>
      <c r="C8043" s="1" t="str">
        <f t="shared" si="2"/>
        <v>PT P4784</v>
      </c>
      <c r="E8043" s="1" t="str">
        <f>IFERROR(__xludf.DUMMYFUNCTION("SPLIT(A:A,"" "",TRUE,TRUE)"),"EN")</f>
        <v>EN</v>
      </c>
      <c r="F8043" s="1" t="str">
        <f>IFERROR(__xludf.DUMMYFUNCTION("""COMPUTED_VALUE"""),"P4784")</f>
        <v>P4784</v>
      </c>
      <c r="G8043" s="1">
        <f>IFERROR(__xludf.DUMMYFUNCTION("""COMPUTED_VALUE"""),283.0)</f>
        <v>283</v>
      </c>
    </row>
    <row r="8044">
      <c r="A8044" s="1" t="str">
        <f t="shared" si="1"/>
        <v>EN P1700 289</v>
      </c>
      <c r="C8044" s="1" t="str">
        <f t="shared" si="2"/>
        <v>PT P1700</v>
      </c>
      <c r="E8044" s="1" t="str">
        <f>IFERROR(__xludf.DUMMYFUNCTION("SPLIT(A:A,"" "",TRUE,TRUE)"),"EN")</f>
        <v>EN</v>
      </c>
      <c r="F8044" s="1" t="str">
        <f>IFERROR(__xludf.DUMMYFUNCTION("""COMPUTED_VALUE"""),"P1700")</f>
        <v>P1700</v>
      </c>
      <c r="G8044" s="1">
        <f>IFERROR(__xludf.DUMMYFUNCTION("""COMPUTED_VALUE"""),289.0)</f>
        <v>289</v>
      </c>
    </row>
    <row r="8045">
      <c r="A8045" s="1" t="str">
        <f t="shared" si="1"/>
        <v>EN P636 1</v>
      </c>
      <c r="C8045" s="1" t="str">
        <f t="shared" si="2"/>
        <v>PT P636</v>
      </c>
      <c r="E8045" s="1" t="str">
        <f>IFERROR(__xludf.DUMMYFUNCTION("SPLIT(A:A,"" "",TRUE,TRUE)"),"EN")</f>
        <v>EN</v>
      </c>
      <c r="F8045" s="1" t="str">
        <f>IFERROR(__xludf.DUMMYFUNCTION("""COMPUTED_VALUE"""),"P636")</f>
        <v>P636</v>
      </c>
      <c r="G8045" s="1">
        <f>IFERROR(__xludf.DUMMYFUNCTION("""COMPUTED_VALUE"""),1.0)</f>
        <v>1</v>
      </c>
    </row>
    <row r="8046">
      <c r="A8046" s="1" t="str">
        <f t="shared" si="1"/>
        <v>EN P5869 318</v>
      </c>
      <c r="C8046" s="1" t="str">
        <f t="shared" si="2"/>
        <v>PT P5869</v>
      </c>
      <c r="E8046" s="1" t="str">
        <f>IFERROR(__xludf.DUMMYFUNCTION("SPLIT(A:A,"" "",TRUE,TRUE)"),"EN")</f>
        <v>EN</v>
      </c>
      <c r="F8046" s="1" t="str">
        <f>IFERROR(__xludf.DUMMYFUNCTION("""COMPUTED_VALUE"""),"P5869")</f>
        <v>P5869</v>
      </c>
      <c r="G8046" s="1">
        <f>IFERROR(__xludf.DUMMYFUNCTION("""COMPUTED_VALUE"""),318.0)</f>
        <v>318</v>
      </c>
    </row>
    <row r="8047">
      <c r="A8047" s="1" t="str">
        <f t="shared" si="1"/>
        <v>EN P4004 169</v>
      </c>
      <c r="C8047" s="1" t="str">
        <f t="shared" si="2"/>
        <v>PT P4004</v>
      </c>
      <c r="E8047" s="1" t="str">
        <f>IFERROR(__xludf.DUMMYFUNCTION("SPLIT(A:A,"" "",TRUE,TRUE)"),"EN")</f>
        <v>EN</v>
      </c>
      <c r="F8047" s="1" t="str">
        <f>IFERROR(__xludf.DUMMYFUNCTION("""COMPUTED_VALUE"""),"P4004")</f>
        <v>P4004</v>
      </c>
      <c r="G8047" s="1">
        <f>IFERROR(__xludf.DUMMYFUNCTION("""COMPUTED_VALUE"""),169.0)</f>
        <v>169</v>
      </c>
    </row>
    <row r="8048">
      <c r="A8048" s="1" t="str">
        <f t="shared" si="1"/>
        <v>EN P2740 398</v>
      </c>
      <c r="C8048" s="1" t="str">
        <f t="shared" si="2"/>
        <v>PT P2740</v>
      </c>
      <c r="E8048" s="1" t="str">
        <f>IFERROR(__xludf.DUMMYFUNCTION("SPLIT(A:A,"" "",TRUE,TRUE)"),"EN")</f>
        <v>EN</v>
      </c>
      <c r="F8048" s="1" t="str">
        <f>IFERROR(__xludf.DUMMYFUNCTION("""COMPUTED_VALUE"""),"P2740")</f>
        <v>P2740</v>
      </c>
      <c r="G8048" s="1">
        <f>IFERROR(__xludf.DUMMYFUNCTION("""COMPUTED_VALUE"""),398.0)</f>
        <v>398</v>
      </c>
    </row>
    <row r="8049">
      <c r="A8049" s="1" t="str">
        <f t="shared" si="1"/>
        <v>EN P2298 278</v>
      </c>
      <c r="C8049" s="1" t="str">
        <f t="shared" si="2"/>
        <v>PT P2298</v>
      </c>
      <c r="E8049" s="1" t="str">
        <f>IFERROR(__xludf.DUMMYFUNCTION("SPLIT(A:A,"" "",TRUE,TRUE)"),"EN")</f>
        <v>EN</v>
      </c>
      <c r="F8049" s="1" t="str">
        <f>IFERROR(__xludf.DUMMYFUNCTION("""COMPUTED_VALUE"""),"P2298")</f>
        <v>P2298</v>
      </c>
      <c r="G8049" s="1">
        <f>IFERROR(__xludf.DUMMYFUNCTION("""COMPUTED_VALUE"""),278.0)</f>
        <v>278</v>
      </c>
    </row>
    <row r="8050">
      <c r="A8050" s="1" t="str">
        <f t="shared" si="1"/>
        <v>EN P4582 231</v>
      </c>
      <c r="C8050" s="1" t="str">
        <f t="shared" si="2"/>
        <v>PT P4582</v>
      </c>
      <c r="E8050" s="1" t="str">
        <f>IFERROR(__xludf.DUMMYFUNCTION("SPLIT(A:A,"" "",TRUE,TRUE)"),"EN")</f>
        <v>EN</v>
      </c>
      <c r="F8050" s="1" t="str">
        <f>IFERROR(__xludf.DUMMYFUNCTION("""COMPUTED_VALUE"""),"P4582")</f>
        <v>P4582</v>
      </c>
      <c r="G8050" s="1">
        <f>IFERROR(__xludf.DUMMYFUNCTION("""COMPUTED_VALUE"""),231.0)</f>
        <v>231</v>
      </c>
    </row>
    <row r="8051">
      <c r="A8051" s="1" t="str">
        <f t="shared" si="1"/>
        <v>EN P2737 68</v>
      </c>
      <c r="C8051" s="1" t="str">
        <f t="shared" si="2"/>
        <v>PT P2737</v>
      </c>
      <c r="E8051" s="1" t="str">
        <f>IFERROR(__xludf.DUMMYFUNCTION("SPLIT(A:A,"" "",TRUE,TRUE)"),"EN")</f>
        <v>EN</v>
      </c>
      <c r="F8051" s="1" t="str">
        <f>IFERROR(__xludf.DUMMYFUNCTION("""COMPUTED_VALUE"""),"P2737")</f>
        <v>P2737</v>
      </c>
      <c r="G8051" s="1">
        <f>IFERROR(__xludf.DUMMYFUNCTION("""COMPUTED_VALUE"""),68.0)</f>
        <v>68</v>
      </c>
    </row>
    <row r="8052">
      <c r="A8052" s="1" t="str">
        <f t="shared" si="1"/>
        <v>EN P2395 327</v>
      </c>
      <c r="C8052" s="1" t="str">
        <f t="shared" si="2"/>
        <v>PT P2395</v>
      </c>
      <c r="E8052" s="1" t="str">
        <f>IFERROR(__xludf.DUMMYFUNCTION("SPLIT(A:A,"" "",TRUE,TRUE)"),"EN")</f>
        <v>EN</v>
      </c>
      <c r="F8052" s="1" t="str">
        <f>IFERROR(__xludf.DUMMYFUNCTION("""COMPUTED_VALUE"""),"P2395")</f>
        <v>P2395</v>
      </c>
      <c r="G8052" s="1">
        <f>IFERROR(__xludf.DUMMYFUNCTION("""COMPUTED_VALUE"""),327.0)</f>
        <v>327</v>
      </c>
    </row>
    <row r="8053">
      <c r="A8053" s="1" t="str">
        <f t="shared" si="1"/>
        <v>EN P1457 395</v>
      </c>
      <c r="C8053" s="1" t="str">
        <f t="shared" si="2"/>
        <v>PT P1457</v>
      </c>
      <c r="E8053" s="1" t="str">
        <f>IFERROR(__xludf.DUMMYFUNCTION("SPLIT(A:A,"" "",TRUE,TRUE)"),"EN")</f>
        <v>EN</v>
      </c>
      <c r="F8053" s="1" t="str">
        <f>IFERROR(__xludf.DUMMYFUNCTION("""COMPUTED_VALUE"""),"P1457")</f>
        <v>P1457</v>
      </c>
      <c r="G8053" s="1">
        <f>IFERROR(__xludf.DUMMYFUNCTION("""COMPUTED_VALUE"""),395.0)</f>
        <v>395</v>
      </c>
    </row>
    <row r="8054">
      <c r="A8054" s="1" t="str">
        <f t="shared" si="1"/>
        <v>EN P1393 153</v>
      </c>
      <c r="C8054" s="1" t="str">
        <f t="shared" si="2"/>
        <v>PT P1393</v>
      </c>
      <c r="E8054" s="1" t="str">
        <f>IFERROR(__xludf.DUMMYFUNCTION("SPLIT(A:A,"" "",TRUE,TRUE)"),"EN")</f>
        <v>EN</v>
      </c>
      <c r="F8054" s="1" t="str">
        <f>IFERROR(__xludf.DUMMYFUNCTION("""COMPUTED_VALUE"""),"P1393")</f>
        <v>P1393</v>
      </c>
      <c r="G8054" s="1">
        <f>IFERROR(__xludf.DUMMYFUNCTION("""COMPUTED_VALUE"""),153.0)</f>
        <v>153</v>
      </c>
    </row>
    <row r="8055">
      <c r="A8055" s="1" t="str">
        <f t="shared" si="1"/>
        <v>EN P1301 18</v>
      </c>
      <c r="C8055" s="1" t="str">
        <f t="shared" si="2"/>
        <v>PT P1301</v>
      </c>
      <c r="E8055" s="1" t="str">
        <f>IFERROR(__xludf.DUMMYFUNCTION("SPLIT(A:A,"" "",TRUE,TRUE)"),"EN")</f>
        <v>EN</v>
      </c>
      <c r="F8055" s="1" t="str">
        <f>IFERROR(__xludf.DUMMYFUNCTION("""COMPUTED_VALUE"""),"P1301")</f>
        <v>P1301</v>
      </c>
      <c r="G8055" s="1">
        <f>IFERROR(__xludf.DUMMYFUNCTION("""COMPUTED_VALUE"""),18.0)</f>
        <v>18</v>
      </c>
    </row>
    <row r="8056">
      <c r="A8056" s="1" t="str">
        <f t="shared" si="1"/>
        <v>EN P2776 268</v>
      </c>
      <c r="C8056" s="1" t="str">
        <f t="shared" si="2"/>
        <v>PT P2776</v>
      </c>
      <c r="E8056" s="1" t="str">
        <f>IFERROR(__xludf.DUMMYFUNCTION("SPLIT(A:A,"" "",TRUE,TRUE)"),"EN")</f>
        <v>EN</v>
      </c>
      <c r="F8056" s="1" t="str">
        <f>IFERROR(__xludf.DUMMYFUNCTION("""COMPUTED_VALUE"""),"P2776")</f>
        <v>P2776</v>
      </c>
      <c r="G8056" s="1">
        <f>IFERROR(__xludf.DUMMYFUNCTION("""COMPUTED_VALUE"""),268.0)</f>
        <v>268</v>
      </c>
    </row>
    <row r="8057">
      <c r="A8057" s="1" t="str">
        <f t="shared" si="1"/>
        <v>EN P2101 309</v>
      </c>
      <c r="C8057" s="1" t="str">
        <f t="shared" si="2"/>
        <v>PT P2101</v>
      </c>
      <c r="E8057" s="1" t="str">
        <f>IFERROR(__xludf.DUMMYFUNCTION("SPLIT(A:A,"" "",TRUE,TRUE)"),"EN")</f>
        <v>EN</v>
      </c>
      <c r="F8057" s="1" t="str">
        <f>IFERROR(__xludf.DUMMYFUNCTION("""COMPUTED_VALUE"""),"P2101")</f>
        <v>P2101</v>
      </c>
      <c r="G8057" s="1">
        <f>IFERROR(__xludf.DUMMYFUNCTION("""COMPUTED_VALUE"""),309.0)</f>
        <v>309</v>
      </c>
    </row>
    <row r="8058">
      <c r="A8058" s="1" t="str">
        <f t="shared" si="1"/>
        <v>EN P3681 242</v>
      </c>
      <c r="C8058" s="1" t="str">
        <f t="shared" si="2"/>
        <v>PT P3681</v>
      </c>
      <c r="E8058" s="1" t="str">
        <f>IFERROR(__xludf.DUMMYFUNCTION("SPLIT(A:A,"" "",TRUE,TRUE)"),"EN")</f>
        <v>EN</v>
      </c>
      <c r="F8058" s="1" t="str">
        <f>IFERROR(__xludf.DUMMYFUNCTION("""COMPUTED_VALUE"""),"P3681")</f>
        <v>P3681</v>
      </c>
      <c r="G8058" s="1">
        <f>IFERROR(__xludf.DUMMYFUNCTION("""COMPUTED_VALUE"""),242.0)</f>
        <v>242</v>
      </c>
    </row>
    <row r="8059">
      <c r="A8059" s="1" t="str">
        <f t="shared" si="1"/>
        <v>EN P1571 165</v>
      </c>
      <c r="C8059" s="1" t="str">
        <f t="shared" si="2"/>
        <v>PT P1571</v>
      </c>
      <c r="E8059" s="1" t="str">
        <f>IFERROR(__xludf.DUMMYFUNCTION("SPLIT(A:A,"" "",TRUE,TRUE)"),"EN")</f>
        <v>EN</v>
      </c>
      <c r="F8059" s="1" t="str">
        <f>IFERROR(__xludf.DUMMYFUNCTION("""COMPUTED_VALUE"""),"P1571")</f>
        <v>P1571</v>
      </c>
      <c r="G8059" s="1">
        <f>IFERROR(__xludf.DUMMYFUNCTION("""COMPUTED_VALUE"""),165.0)</f>
        <v>165</v>
      </c>
    </row>
    <row r="8060">
      <c r="A8060" s="1" t="str">
        <f t="shared" si="1"/>
        <v>EN P579 306</v>
      </c>
      <c r="C8060" s="1" t="str">
        <f t="shared" si="2"/>
        <v>PT P579</v>
      </c>
      <c r="E8060" s="1" t="str">
        <f>IFERROR(__xludf.DUMMYFUNCTION("SPLIT(A:A,"" "",TRUE,TRUE)"),"EN")</f>
        <v>EN</v>
      </c>
      <c r="F8060" s="1" t="str">
        <f>IFERROR(__xludf.DUMMYFUNCTION("""COMPUTED_VALUE"""),"P579")</f>
        <v>P579</v>
      </c>
      <c r="G8060" s="1">
        <f>IFERROR(__xludf.DUMMYFUNCTION("""COMPUTED_VALUE"""),306.0)</f>
        <v>306</v>
      </c>
    </row>
    <row r="8061">
      <c r="A8061" s="1" t="str">
        <f t="shared" si="1"/>
        <v>EN P4904 58</v>
      </c>
      <c r="C8061" s="1" t="str">
        <f t="shared" si="2"/>
        <v>PT P4904</v>
      </c>
      <c r="E8061" s="1" t="str">
        <f>IFERROR(__xludf.DUMMYFUNCTION("SPLIT(A:A,"" "",TRUE,TRUE)"),"EN")</f>
        <v>EN</v>
      </c>
      <c r="F8061" s="1" t="str">
        <f>IFERROR(__xludf.DUMMYFUNCTION("""COMPUTED_VALUE"""),"P4904")</f>
        <v>P4904</v>
      </c>
      <c r="G8061" s="1">
        <f>IFERROR(__xludf.DUMMYFUNCTION("""COMPUTED_VALUE"""),58.0)</f>
        <v>58</v>
      </c>
    </row>
    <row r="8062">
      <c r="A8062" s="1" t="str">
        <f t="shared" si="1"/>
        <v>EN P1451 352</v>
      </c>
      <c r="C8062" s="1" t="str">
        <f t="shared" si="2"/>
        <v>PT P1451</v>
      </c>
      <c r="E8062" s="1" t="str">
        <f>IFERROR(__xludf.DUMMYFUNCTION("SPLIT(A:A,"" "",TRUE,TRUE)"),"EN")</f>
        <v>EN</v>
      </c>
      <c r="F8062" s="1" t="str">
        <f>IFERROR(__xludf.DUMMYFUNCTION("""COMPUTED_VALUE"""),"P1451")</f>
        <v>P1451</v>
      </c>
      <c r="G8062" s="1">
        <f>IFERROR(__xludf.DUMMYFUNCTION("""COMPUTED_VALUE"""),352.0)</f>
        <v>352</v>
      </c>
    </row>
    <row r="8063">
      <c r="A8063" s="1" t="str">
        <f t="shared" si="1"/>
        <v>EN P2818 43</v>
      </c>
      <c r="C8063" s="1" t="str">
        <f t="shared" si="2"/>
        <v>PT P2818</v>
      </c>
      <c r="E8063" s="1" t="str">
        <f>IFERROR(__xludf.DUMMYFUNCTION("SPLIT(A:A,"" "",TRUE,TRUE)"),"EN")</f>
        <v>EN</v>
      </c>
      <c r="F8063" s="1" t="str">
        <f>IFERROR(__xludf.DUMMYFUNCTION("""COMPUTED_VALUE"""),"P2818")</f>
        <v>P2818</v>
      </c>
      <c r="G8063" s="1">
        <f>IFERROR(__xludf.DUMMYFUNCTION("""COMPUTED_VALUE"""),43.0)</f>
        <v>43</v>
      </c>
    </row>
    <row r="8064">
      <c r="A8064" s="1" t="str">
        <f t="shared" si="1"/>
        <v>EN P4823 120</v>
      </c>
      <c r="C8064" s="1" t="str">
        <f t="shared" si="2"/>
        <v>PT P4823</v>
      </c>
      <c r="E8064" s="1" t="str">
        <f>IFERROR(__xludf.DUMMYFUNCTION("SPLIT(A:A,"" "",TRUE,TRUE)"),"EN")</f>
        <v>EN</v>
      </c>
      <c r="F8064" s="1" t="str">
        <f>IFERROR(__xludf.DUMMYFUNCTION("""COMPUTED_VALUE"""),"P4823")</f>
        <v>P4823</v>
      </c>
      <c r="G8064" s="1">
        <f>IFERROR(__xludf.DUMMYFUNCTION("""COMPUTED_VALUE"""),120.0)</f>
        <v>120</v>
      </c>
    </row>
    <row r="8065">
      <c r="A8065" s="1" t="str">
        <f t="shared" si="1"/>
        <v>EN P3152 33</v>
      </c>
      <c r="C8065" s="1" t="str">
        <f t="shared" si="2"/>
        <v>PT P3152</v>
      </c>
      <c r="E8065" s="1" t="str">
        <f>IFERROR(__xludf.DUMMYFUNCTION("SPLIT(A:A,"" "",TRUE,TRUE)"),"EN")</f>
        <v>EN</v>
      </c>
      <c r="F8065" s="1" t="str">
        <f>IFERROR(__xludf.DUMMYFUNCTION("""COMPUTED_VALUE"""),"P3152")</f>
        <v>P3152</v>
      </c>
      <c r="G8065" s="1">
        <f>IFERROR(__xludf.DUMMYFUNCTION("""COMPUTED_VALUE"""),33.0)</f>
        <v>33</v>
      </c>
    </row>
    <row r="8066">
      <c r="A8066" s="1" t="str">
        <f t="shared" si="1"/>
        <v>EN P5217 46</v>
      </c>
      <c r="C8066" s="1" t="str">
        <f t="shared" si="2"/>
        <v>PT P5217</v>
      </c>
      <c r="E8066" s="1" t="str">
        <f>IFERROR(__xludf.DUMMYFUNCTION("SPLIT(A:A,"" "",TRUE,TRUE)"),"EN")</f>
        <v>EN</v>
      </c>
      <c r="F8066" s="1" t="str">
        <f>IFERROR(__xludf.DUMMYFUNCTION("""COMPUTED_VALUE"""),"P5217")</f>
        <v>P5217</v>
      </c>
      <c r="G8066" s="1">
        <f>IFERROR(__xludf.DUMMYFUNCTION("""COMPUTED_VALUE"""),46.0)</f>
        <v>46</v>
      </c>
    </row>
    <row r="8067">
      <c r="A8067" s="1" t="str">
        <f t="shared" si="1"/>
        <v>EN P4152 138</v>
      </c>
      <c r="C8067" s="1" t="str">
        <f t="shared" si="2"/>
        <v>PT P4152</v>
      </c>
      <c r="E8067" s="1" t="str">
        <f>IFERROR(__xludf.DUMMYFUNCTION("SPLIT(A:A,"" "",TRUE,TRUE)"),"EN")</f>
        <v>EN</v>
      </c>
      <c r="F8067" s="1" t="str">
        <f>IFERROR(__xludf.DUMMYFUNCTION("""COMPUTED_VALUE"""),"P4152")</f>
        <v>P4152</v>
      </c>
      <c r="G8067" s="1">
        <f>IFERROR(__xludf.DUMMYFUNCTION("""COMPUTED_VALUE"""),138.0)</f>
        <v>138</v>
      </c>
    </row>
    <row r="8068">
      <c r="A8068" s="1" t="str">
        <f t="shared" si="1"/>
        <v>EN P4649 122</v>
      </c>
      <c r="C8068" s="1" t="str">
        <f t="shared" si="2"/>
        <v>PT P4649</v>
      </c>
      <c r="E8068" s="1" t="str">
        <f>IFERROR(__xludf.DUMMYFUNCTION("SPLIT(A:A,"" "",TRUE,TRUE)"),"EN")</f>
        <v>EN</v>
      </c>
      <c r="F8068" s="1" t="str">
        <f>IFERROR(__xludf.DUMMYFUNCTION("""COMPUTED_VALUE"""),"P4649")</f>
        <v>P4649</v>
      </c>
      <c r="G8068" s="1">
        <f>IFERROR(__xludf.DUMMYFUNCTION("""COMPUTED_VALUE"""),122.0)</f>
        <v>122</v>
      </c>
    </row>
    <row r="8069">
      <c r="A8069" s="1" t="str">
        <f t="shared" si="1"/>
        <v>EN P4310 25</v>
      </c>
      <c r="C8069" s="1" t="str">
        <f t="shared" si="2"/>
        <v>PT P4310</v>
      </c>
      <c r="E8069" s="1" t="str">
        <f>IFERROR(__xludf.DUMMYFUNCTION("SPLIT(A:A,"" "",TRUE,TRUE)"),"EN")</f>
        <v>EN</v>
      </c>
      <c r="F8069" s="1" t="str">
        <f>IFERROR(__xludf.DUMMYFUNCTION("""COMPUTED_VALUE"""),"P4310")</f>
        <v>P4310</v>
      </c>
      <c r="G8069" s="1">
        <f>IFERROR(__xludf.DUMMYFUNCTION("""COMPUTED_VALUE"""),25.0)</f>
        <v>25</v>
      </c>
    </row>
    <row r="8070">
      <c r="A8070" s="1" t="str">
        <f t="shared" si="1"/>
        <v>EN P688 176</v>
      </c>
      <c r="C8070" s="1" t="str">
        <f t="shared" si="2"/>
        <v>PT P688</v>
      </c>
      <c r="E8070" s="1" t="str">
        <f>IFERROR(__xludf.DUMMYFUNCTION("SPLIT(A:A,"" "",TRUE,TRUE)"),"EN")</f>
        <v>EN</v>
      </c>
      <c r="F8070" s="1" t="str">
        <f>IFERROR(__xludf.DUMMYFUNCTION("""COMPUTED_VALUE"""),"P688")</f>
        <v>P688</v>
      </c>
      <c r="G8070" s="1">
        <f>IFERROR(__xludf.DUMMYFUNCTION("""COMPUTED_VALUE"""),176.0)</f>
        <v>176</v>
      </c>
    </row>
    <row r="8071">
      <c r="A8071" s="1" t="str">
        <f t="shared" si="1"/>
        <v>EN P4022 125</v>
      </c>
      <c r="C8071" s="1" t="str">
        <f t="shared" si="2"/>
        <v>PT P4022</v>
      </c>
      <c r="E8071" s="1" t="str">
        <f>IFERROR(__xludf.DUMMYFUNCTION("SPLIT(A:A,"" "",TRUE,TRUE)"),"EN")</f>
        <v>EN</v>
      </c>
      <c r="F8071" s="1" t="str">
        <f>IFERROR(__xludf.DUMMYFUNCTION("""COMPUTED_VALUE"""),"P4022")</f>
        <v>P4022</v>
      </c>
      <c r="G8071" s="1">
        <f>IFERROR(__xludf.DUMMYFUNCTION("""COMPUTED_VALUE"""),125.0)</f>
        <v>125</v>
      </c>
    </row>
    <row r="8072">
      <c r="A8072" s="1" t="str">
        <f t="shared" si="1"/>
        <v>EN P1039 79</v>
      </c>
      <c r="C8072" s="1" t="str">
        <f t="shared" si="2"/>
        <v>PT P1039</v>
      </c>
      <c r="E8072" s="1" t="str">
        <f>IFERROR(__xludf.DUMMYFUNCTION("SPLIT(A:A,"" "",TRUE,TRUE)"),"EN")</f>
        <v>EN</v>
      </c>
      <c r="F8072" s="1" t="str">
        <f>IFERROR(__xludf.DUMMYFUNCTION("""COMPUTED_VALUE"""),"P1039")</f>
        <v>P1039</v>
      </c>
      <c r="G8072" s="1">
        <f>IFERROR(__xludf.DUMMYFUNCTION("""COMPUTED_VALUE"""),79.0)</f>
        <v>79</v>
      </c>
    </row>
    <row r="8073">
      <c r="A8073" s="1" t="str">
        <f t="shared" si="1"/>
        <v>EN P2448 297</v>
      </c>
      <c r="C8073" s="1" t="str">
        <f t="shared" si="2"/>
        <v>PT P2448</v>
      </c>
      <c r="E8073" s="1" t="str">
        <f>IFERROR(__xludf.DUMMYFUNCTION("SPLIT(A:A,"" "",TRUE,TRUE)"),"EN")</f>
        <v>EN</v>
      </c>
      <c r="F8073" s="1" t="str">
        <f>IFERROR(__xludf.DUMMYFUNCTION("""COMPUTED_VALUE"""),"P2448")</f>
        <v>P2448</v>
      </c>
      <c r="G8073" s="1">
        <f>IFERROR(__xludf.DUMMYFUNCTION("""COMPUTED_VALUE"""),297.0)</f>
        <v>297</v>
      </c>
    </row>
    <row r="8074">
      <c r="A8074" s="1" t="str">
        <f t="shared" si="1"/>
        <v>EN P846 73</v>
      </c>
      <c r="C8074" s="1" t="str">
        <f t="shared" si="2"/>
        <v>PT P846</v>
      </c>
      <c r="E8074" s="1" t="str">
        <f>IFERROR(__xludf.DUMMYFUNCTION("SPLIT(A:A,"" "",TRUE,TRUE)"),"EN")</f>
        <v>EN</v>
      </c>
      <c r="F8074" s="1" t="str">
        <f>IFERROR(__xludf.DUMMYFUNCTION("""COMPUTED_VALUE"""),"P846")</f>
        <v>P846</v>
      </c>
      <c r="G8074" s="1">
        <f>IFERROR(__xludf.DUMMYFUNCTION("""COMPUTED_VALUE"""),73.0)</f>
        <v>73</v>
      </c>
    </row>
    <row r="8075">
      <c r="A8075" s="1" t="str">
        <f t="shared" si="1"/>
        <v>EN P732 307</v>
      </c>
      <c r="C8075" s="1" t="str">
        <f t="shared" si="2"/>
        <v>PT P732</v>
      </c>
      <c r="E8075" s="1" t="str">
        <f>IFERROR(__xludf.DUMMYFUNCTION("SPLIT(A:A,"" "",TRUE,TRUE)"),"EN")</f>
        <v>EN</v>
      </c>
      <c r="F8075" s="1" t="str">
        <f>IFERROR(__xludf.DUMMYFUNCTION("""COMPUTED_VALUE"""),"P732")</f>
        <v>P732</v>
      </c>
      <c r="G8075" s="1">
        <f>IFERROR(__xludf.DUMMYFUNCTION("""COMPUTED_VALUE"""),307.0)</f>
        <v>307</v>
      </c>
    </row>
    <row r="8076">
      <c r="A8076" s="1" t="str">
        <f t="shared" si="1"/>
        <v>EN P1775 129</v>
      </c>
      <c r="C8076" s="1" t="str">
        <f t="shared" si="2"/>
        <v>PT P1775</v>
      </c>
      <c r="E8076" s="1" t="str">
        <f>IFERROR(__xludf.DUMMYFUNCTION("SPLIT(A:A,"" "",TRUE,TRUE)"),"EN")</f>
        <v>EN</v>
      </c>
      <c r="F8076" s="1" t="str">
        <f>IFERROR(__xludf.DUMMYFUNCTION("""COMPUTED_VALUE"""),"P1775")</f>
        <v>P1775</v>
      </c>
      <c r="G8076" s="1">
        <f>IFERROR(__xludf.DUMMYFUNCTION("""COMPUTED_VALUE"""),129.0)</f>
        <v>129</v>
      </c>
    </row>
    <row r="8077">
      <c r="A8077" s="1" t="str">
        <f t="shared" si="1"/>
        <v>EN P2216 21</v>
      </c>
      <c r="C8077" s="1" t="str">
        <f t="shared" si="2"/>
        <v>PT P2216</v>
      </c>
      <c r="E8077" s="1" t="str">
        <f>IFERROR(__xludf.DUMMYFUNCTION("SPLIT(A:A,"" "",TRUE,TRUE)"),"EN")</f>
        <v>EN</v>
      </c>
      <c r="F8077" s="1" t="str">
        <f>IFERROR(__xludf.DUMMYFUNCTION("""COMPUTED_VALUE"""),"P2216")</f>
        <v>P2216</v>
      </c>
      <c r="G8077" s="1">
        <f>IFERROR(__xludf.DUMMYFUNCTION("""COMPUTED_VALUE"""),21.0)</f>
        <v>21</v>
      </c>
    </row>
    <row r="8078">
      <c r="A8078" s="1" t="str">
        <f t="shared" si="1"/>
        <v>EN P5497 154</v>
      </c>
      <c r="C8078" s="1" t="str">
        <f t="shared" si="2"/>
        <v>PT P5497</v>
      </c>
      <c r="E8078" s="1" t="str">
        <f>IFERROR(__xludf.DUMMYFUNCTION("SPLIT(A:A,"" "",TRUE,TRUE)"),"EN")</f>
        <v>EN</v>
      </c>
      <c r="F8078" s="1" t="str">
        <f>IFERROR(__xludf.DUMMYFUNCTION("""COMPUTED_VALUE"""),"P5497")</f>
        <v>P5497</v>
      </c>
      <c r="G8078" s="1">
        <f>IFERROR(__xludf.DUMMYFUNCTION("""COMPUTED_VALUE"""),154.0)</f>
        <v>154</v>
      </c>
    </row>
    <row r="8079">
      <c r="A8079" s="1" t="str">
        <f t="shared" si="1"/>
        <v>EN P5444 27</v>
      </c>
      <c r="C8079" s="1" t="str">
        <f t="shared" si="2"/>
        <v>PT P5444</v>
      </c>
      <c r="E8079" s="1" t="str">
        <f>IFERROR(__xludf.DUMMYFUNCTION("SPLIT(A:A,"" "",TRUE,TRUE)"),"EN")</f>
        <v>EN</v>
      </c>
      <c r="F8079" s="1" t="str">
        <f>IFERROR(__xludf.DUMMYFUNCTION("""COMPUTED_VALUE"""),"P5444")</f>
        <v>P5444</v>
      </c>
      <c r="G8079" s="1">
        <f>IFERROR(__xludf.DUMMYFUNCTION("""COMPUTED_VALUE"""),27.0)</f>
        <v>27</v>
      </c>
    </row>
    <row r="8080">
      <c r="A8080" s="1" t="str">
        <f t="shared" si="1"/>
        <v>EN P478 34</v>
      </c>
      <c r="C8080" s="1" t="str">
        <f t="shared" si="2"/>
        <v>PT P478</v>
      </c>
      <c r="E8080" s="1" t="str">
        <f>IFERROR(__xludf.DUMMYFUNCTION("SPLIT(A:A,"" "",TRUE,TRUE)"),"EN")</f>
        <v>EN</v>
      </c>
      <c r="F8080" s="1" t="str">
        <f>IFERROR(__xludf.DUMMYFUNCTION("""COMPUTED_VALUE"""),"P478")</f>
        <v>P478</v>
      </c>
      <c r="G8080" s="1">
        <f>IFERROR(__xludf.DUMMYFUNCTION("""COMPUTED_VALUE"""),34.0)</f>
        <v>34</v>
      </c>
    </row>
    <row r="8081">
      <c r="A8081" s="1" t="str">
        <f t="shared" si="1"/>
        <v>EN P4607 151</v>
      </c>
      <c r="C8081" s="1" t="str">
        <f t="shared" si="2"/>
        <v>PT P4607</v>
      </c>
      <c r="E8081" s="1" t="str">
        <f>IFERROR(__xludf.DUMMYFUNCTION("SPLIT(A:A,"" "",TRUE,TRUE)"),"EN")</f>
        <v>EN</v>
      </c>
      <c r="F8081" s="1" t="str">
        <f>IFERROR(__xludf.DUMMYFUNCTION("""COMPUTED_VALUE"""),"P4607")</f>
        <v>P4607</v>
      </c>
      <c r="G8081" s="1">
        <f>IFERROR(__xludf.DUMMYFUNCTION("""COMPUTED_VALUE"""),151.0)</f>
        <v>151</v>
      </c>
    </row>
    <row r="8082">
      <c r="A8082" s="1" t="str">
        <f t="shared" si="1"/>
        <v>EN P3882 196</v>
      </c>
      <c r="C8082" s="1" t="str">
        <f t="shared" si="2"/>
        <v>PT P3882</v>
      </c>
      <c r="E8082" s="1" t="str">
        <f>IFERROR(__xludf.DUMMYFUNCTION("SPLIT(A:A,"" "",TRUE,TRUE)"),"EN")</f>
        <v>EN</v>
      </c>
      <c r="F8082" s="1" t="str">
        <f>IFERROR(__xludf.DUMMYFUNCTION("""COMPUTED_VALUE"""),"P3882")</f>
        <v>P3882</v>
      </c>
      <c r="G8082" s="1">
        <f>IFERROR(__xludf.DUMMYFUNCTION("""COMPUTED_VALUE"""),196.0)</f>
        <v>196</v>
      </c>
    </row>
    <row r="8083">
      <c r="A8083" s="1" t="str">
        <f t="shared" si="1"/>
        <v>EN P2616 179</v>
      </c>
      <c r="C8083" s="1" t="str">
        <f t="shared" si="2"/>
        <v>PT P2616</v>
      </c>
      <c r="E8083" s="1" t="str">
        <f>IFERROR(__xludf.DUMMYFUNCTION("SPLIT(A:A,"" "",TRUE,TRUE)"),"EN")</f>
        <v>EN</v>
      </c>
      <c r="F8083" s="1" t="str">
        <f>IFERROR(__xludf.DUMMYFUNCTION("""COMPUTED_VALUE"""),"P2616")</f>
        <v>P2616</v>
      </c>
      <c r="G8083" s="1">
        <f>IFERROR(__xludf.DUMMYFUNCTION("""COMPUTED_VALUE"""),179.0)</f>
        <v>179</v>
      </c>
    </row>
    <row r="8084">
      <c r="A8084" s="1" t="str">
        <f t="shared" si="1"/>
        <v>EN P4066 182</v>
      </c>
      <c r="C8084" s="1" t="str">
        <f t="shared" si="2"/>
        <v>PT P4066</v>
      </c>
      <c r="E8084" s="1" t="str">
        <f>IFERROR(__xludf.DUMMYFUNCTION("SPLIT(A:A,"" "",TRUE,TRUE)"),"EN")</f>
        <v>EN</v>
      </c>
      <c r="F8084" s="1" t="str">
        <f>IFERROR(__xludf.DUMMYFUNCTION("""COMPUTED_VALUE"""),"P4066")</f>
        <v>P4066</v>
      </c>
      <c r="G8084" s="1">
        <f>IFERROR(__xludf.DUMMYFUNCTION("""COMPUTED_VALUE"""),182.0)</f>
        <v>182</v>
      </c>
    </row>
    <row r="8085">
      <c r="A8085" s="1" t="str">
        <f t="shared" si="1"/>
        <v>EN P4198 268</v>
      </c>
      <c r="C8085" s="1" t="str">
        <f t="shared" si="2"/>
        <v>PT P4198</v>
      </c>
      <c r="E8085" s="1" t="str">
        <f>IFERROR(__xludf.DUMMYFUNCTION("SPLIT(A:A,"" "",TRUE,TRUE)"),"EN")</f>
        <v>EN</v>
      </c>
      <c r="F8085" s="1" t="str">
        <f>IFERROR(__xludf.DUMMYFUNCTION("""COMPUTED_VALUE"""),"P4198")</f>
        <v>P4198</v>
      </c>
      <c r="G8085" s="1">
        <f>IFERROR(__xludf.DUMMYFUNCTION("""COMPUTED_VALUE"""),268.0)</f>
        <v>268</v>
      </c>
    </row>
    <row r="8086">
      <c r="A8086" s="1" t="str">
        <f t="shared" si="1"/>
        <v>EN P1438 72</v>
      </c>
      <c r="C8086" s="1" t="str">
        <f t="shared" si="2"/>
        <v>PT P1438</v>
      </c>
      <c r="E8086" s="1" t="str">
        <f>IFERROR(__xludf.DUMMYFUNCTION("SPLIT(A:A,"" "",TRUE,TRUE)"),"EN")</f>
        <v>EN</v>
      </c>
      <c r="F8086" s="1" t="str">
        <f>IFERROR(__xludf.DUMMYFUNCTION("""COMPUTED_VALUE"""),"P1438")</f>
        <v>P1438</v>
      </c>
      <c r="G8086" s="1">
        <f>IFERROR(__xludf.DUMMYFUNCTION("""COMPUTED_VALUE"""),72.0)</f>
        <v>72</v>
      </c>
    </row>
    <row r="8087">
      <c r="A8087" s="1" t="str">
        <f t="shared" si="1"/>
        <v>EN P4352 203</v>
      </c>
      <c r="C8087" s="1" t="str">
        <f t="shared" si="2"/>
        <v>PT P4352</v>
      </c>
      <c r="E8087" s="1" t="str">
        <f>IFERROR(__xludf.DUMMYFUNCTION("SPLIT(A:A,"" "",TRUE,TRUE)"),"EN")</f>
        <v>EN</v>
      </c>
      <c r="F8087" s="1" t="str">
        <f>IFERROR(__xludf.DUMMYFUNCTION("""COMPUTED_VALUE"""),"P4352")</f>
        <v>P4352</v>
      </c>
      <c r="G8087" s="1">
        <f>IFERROR(__xludf.DUMMYFUNCTION("""COMPUTED_VALUE"""),203.0)</f>
        <v>203</v>
      </c>
    </row>
    <row r="8088">
      <c r="A8088" s="1" t="str">
        <f t="shared" si="1"/>
        <v>EN P461 372</v>
      </c>
      <c r="C8088" s="1" t="str">
        <f t="shared" si="2"/>
        <v>PT P461</v>
      </c>
      <c r="E8088" s="1" t="str">
        <f>IFERROR(__xludf.DUMMYFUNCTION("SPLIT(A:A,"" "",TRUE,TRUE)"),"EN")</f>
        <v>EN</v>
      </c>
      <c r="F8088" s="1" t="str">
        <f>IFERROR(__xludf.DUMMYFUNCTION("""COMPUTED_VALUE"""),"P461")</f>
        <v>P461</v>
      </c>
      <c r="G8088" s="1">
        <f>IFERROR(__xludf.DUMMYFUNCTION("""COMPUTED_VALUE"""),372.0)</f>
        <v>372</v>
      </c>
    </row>
    <row r="8089">
      <c r="A8089" s="1" t="str">
        <f t="shared" si="1"/>
        <v>EN P1082 254</v>
      </c>
      <c r="C8089" s="1" t="str">
        <f t="shared" si="2"/>
        <v>PT P1082</v>
      </c>
      <c r="E8089" s="1" t="str">
        <f>IFERROR(__xludf.DUMMYFUNCTION("SPLIT(A:A,"" "",TRUE,TRUE)"),"EN")</f>
        <v>EN</v>
      </c>
      <c r="F8089" s="1" t="str">
        <f>IFERROR(__xludf.DUMMYFUNCTION("""COMPUTED_VALUE"""),"P1082")</f>
        <v>P1082</v>
      </c>
      <c r="G8089" s="1">
        <f>IFERROR(__xludf.DUMMYFUNCTION("""COMPUTED_VALUE"""),254.0)</f>
        <v>254</v>
      </c>
    </row>
    <row r="8090">
      <c r="A8090" s="1" t="str">
        <f t="shared" si="1"/>
        <v>EN P5288 218</v>
      </c>
      <c r="C8090" s="1" t="str">
        <f t="shared" si="2"/>
        <v>PT P5288</v>
      </c>
      <c r="E8090" s="1" t="str">
        <f>IFERROR(__xludf.DUMMYFUNCTION("SPLIT(A:A,"" "",TRUE,TRUE)"),"EN")</f>
        <v>EN</v>
      </c>
      <c r="F8090" s="1" t="str">
        <f>IFERROR(__xludf.DUMMYFUNCTION("""COMPUTED_VALUE"""),"P5288")</f>
        <v>P5288</v>
      </c>
      <c r="G8090" s="1">
        <f>IFERROR(__xludf.DUMMYFUNCTION("""COMPUTED_VALUE"""),218.0)</f>
        <v>218</v>
      </c>
    </row>
    <row r="8091">
      <c r="A8091" s="1" t="str">
        <f t="shared" si="1"/>
        <v>EN P4604 76</v>
      </c>
      <c r="C8091" s="1" t="str">
        <f t="shared" si="2"/>
        <v>PT P4604</v>
      </c>
      <c r="E8091" s="1" t="str">
        <f>IFERROR(__xludf.DUMMYFUNCTION("SPLIT(A:A,"" "",TRUE,TRUE)"),"EN")</f>
        <v>EN</v>
      </c>
      <c r="F8091" s="1" t="str">
        <f>IFERROR(__xludf.DUMMYFUNCTION("""COMPUTED_VALUE"""),"P4604")</f>
        <v>P4604</v>
      </c>
      <c r="G8091" s="1">
        <f>IFERROR(__xludf.DUMMYFUNCTION("""COMPUTED_VALUE"""),76.0)</f>
        <v>76</v>
      </c>
    </row>
    <row r="8092">
      <c r="A8092" s="1" t="str">
        <f t="shared" si="1"/>
        <v>EN P5883 105</v>
      </c>
      <c r="C8092" s="1" t="str">
        <f t="shared" si="2"/>
        <v>PT P5883</v>
      </c>
      <c r="E8092" s="1" t="str">
        <f>IFERROR(__xludf.DUMMYFUNCTION("SPLIT(A:A,"" "",TRUE,TRUE)"),"EN")</f>
        <v>EN</v>
      </c>
      <c r="F8092" s="1" t="str">
        <f>IFERROR(__xludf.DUMMYFUNCTION("""COMPUTED_VALUE"""),"P5883")</f>
        <v>P5883</v>
      </c>
      <c r="G8092" s="1">
        <f>IFERROR(__xludf.DUMMYFUNCTION("""COMPUTED_VALUE"""),105.0)</f>
        <v>105</v>
      </c>
    </row>
    <row r="8093">
      <c r="A8093" s="1" t="str">
        <f t="shared" si="1"/>
        <v>EN P2221 145</v>
      </c>
      <c r="C8093" s="1" t="str">
        <f t="shared" si="2"/>
        <v>PT P2221</v>
      </c>
      <c r="E8093" s="1" t="str">
        <f>IFERROR(__xludf.DUMMYFUNCTION("SPLIT(A:A,"" "",TRUE,TRUE)"),"EN")</f>
        <v>EN</v>
      </c>
      <c r="F8093" s="1" t="str">
        <f>IFERROR(__xludf.DUMMYFUNCTION("""COMPUTED_VALUE"""),"P2221")</f>
        <v>P2221</v>
      </c>
      <c r="G8093" s="1">
        <f>IFERROR(__xludf.DUMMYFUNCTION("""COMPUTED_VALUE"""),145.0)</f>
        <v>145</v>
      </c>
    </row>
    <row r="8094">
      <c r="A8094" s="1" t="str">
        <f t="shared" si="1"/>
        <v>EN P552 12</v>
      </c>
      <c r="C8094" s="1" t="str">
        <f t="shared" si="2"/>
        <v>PT P552</v>
      </c>
      <c r="E8094" s="1" t="str">
        <f>IFERROR(__xludf.DUMMYFUNCTION("SPLIT(A:A,"" "",TRUE,TRUE)"),"EN")</f>
        <v>EN</v>
      </c>
      <c r="F8094" s="1" t="str">
        <f>IFERROR(__xludf.DUMMYFUNCTION("""COMPUTED_VALUE"""),"P552")</f>
        <v>P552</v>
      </c>
      <c r="G8094" s="1">
        <f>IFERROR(__xludf.DUMMYFUNCTION("""COMPUTED_VALUE"""),12.0)</f>
        <v>12</v>
      </c>
    </row>
    <row r="8095">
      <c r="A8095" s="1" t="str">
        <f t="shared" si="1"/>
        <v>EN P708 293</v>
      </c>
      <c r="C8095" s="1" t="str">
        <f t="shared" si="2"/>
        <v>PT P708</v>
      </c>
      <c r="E8095" s="1" t="str">
        <f>IFERROR(__xludf.DUMMYFUNCTION("SPLIT(A:A,"" "",TRUE,TRUE)"),"EN")</f>
        <v>EN</v>
      </c>
      <c r="F8095" s="1" t="str">
        <f>IFERROR(__xludf.DUMMYFUNCTION("""COMPUTED_VALUE"""),"P708")</f>
        <v>P708</v>
      </c>
      <c r="G8095" s="1">
        <f>IFERROR(__xludf.DUMMYFUNCTION("""COMPUTED_VALUE"""),293.0)</f>
        <v>293</v>
      </c>
    </row>
    <row r="8096">
      <c r="A8096" s="1" t="str">
        <f t="shared" si="1"/>
        <v>EN P2577 216</v>
      </c>
      <c r="C8096" s="1" t="str">
        <f t="shared" si="2"/>
        <v>PT P2577</v>
      </c>
      <c r="E8096" s="1" t="str">
        <f>IFERROR(__xludf.DUMMYFUNCTION("SPLIT(A:A,"" "",TRUE,TRUE)"),"EN")</f>
        <v>EN</v>
      </c>
      <c r="F8096" s="1" t="str">
        <f>IFERROR(__xludf.DUMMYFUNCTION("""COMPUTED_VALUE"""),"P2577")</f>
        <v>P2577</v>
      </c>
      <c r="G8096" s="1">
        <f>IFERROR(__xludf.DUMMYFUNCTION("""COMPUTED_VALUE"""),216.0)</f>
        <v>216</v>
      </c>
    </row>
    <row r="8097">
      <c r="A8097" s="1" t="str">
        <f t="shared" si="1"/>
        <v>EN P398 21</v>
      </c>
      <c r="C8097" s="1" t="str">
        <f t="shared" si="2"/>
        <v>PT P398</v>
      </c>
      <c r="E8097" s="1" t="str">
        <f>IFERROR(__xludf.DUMMYFUNCTION("SPLIT(A:A,"" "",TRUE,TRUE)"),"EN")</f>
        <v>EN</v>
      </c>
      <c r="F8097" s="1" t="str">
        <f>IFERROR(__xludf.DUMMYFUNCTION("""COMPUTED_VALUE"""),"P398")</f>
        <v>P398</v>
      </c>
      <c r="G8097" s="1">
        <f>IFERROR(__xludf.DUMMYFUNCTION("""COMPUTED_VALUE"""),21.0)</f>
        <v>21</v>
      </c>
    </row>
    <row r="8098">
      <c r="A8098" s="1" t="str">
        <f t="shared" si="1"/>
        <v>EN P5065 330</v>
      </c>
      <c r="C8098" s="1" t="str">
        <f t="shared" si="2"/>
        <v>PT P5065</v>
      </c>
      <c r="E8098" s="1" t="str">
        <f>IFERROR(__xludf.DUMMYFUNCTION("SPLIT(A:A,"" "",TRUE,TRUE)"),"EN")</f>
        <v>EN</v>
      </c>
      <c r="F8098" s="1" t="str">
        <f>IFERROR(__xludf.DUMMYFUNCTION("""COMPUTED_VALUE"""),"P5065")</f>
        <v>P5065</v>
      </c>
      <c r="G8098" s="1">
        <f>IFERROR(__xludf.DUMMYFUNCTION("""COMPUTED_VALUE"""),330.0)</f>
        <v>330</v>
      </c>
    </row>
    <row r="8099">
      <c r="A8099" s="1" t="str">
        <f t="shared" si="1"/>
        <v>EN P5201 147</v>
      </c>
      <c r="C8099" s="1" t="str">
        <f t="shared" si="2"/>
        <v>PT P5201</v>
      </c>
      <c r="E8099" s="1" t="str">
        <f>IFERROR(__xludf.DUMMYFUNCTION("SPLIT(A:A,"" "",TRUE,TRUE)"),"EN")</f>
        <v>EN</v>
      </c>
      <c r="F8099" s="1" t="str">
        <f>IFERROR(__xludf.DUMMYFUNCTION("""COMPUTED_VALUE"""),"P5201")</f>
        <v>P5201</v>
      </c>
      <c r="G8099" s="1">
        <f>IFERROR(__xludf.DUMMYFUNCTION("""COMPUTED_VALUE"""),147.0)</f>
        <v>147</v>
      </c>
    </row>
    <row r="8100">
      <c r="A8100" s="1" t="str">
        <f t="shared" si="1"/>
        <v>EN P5289 161</v>
      </c>
      <c r="C8100" s="1" t="str">
        <f t="shared" si="2"/>
        <v>PT P5289</v>
      </c>
      <c r="E8100" s="1" t="str">
        <f>IFERROR(__xludf.DUMMYFUNCTION("SPLIT(A:A,"" "",TRUE,TRUE)"),"EN")</f>
        <v>EN</v>
      </c>
      <c r="F8100" s="1" t="str">
        <f>IFERROR(__xludf.DUMMYFUNCTION("""COMPUTED_VALUE"""),"P5289")</f>
        <v>P5289</v>
      </c>
      <c r="G8100" s="1">
        <f>IFERROR(__xludf.DUMMYFUNCTION("""COMPUTED_VALUE"""),161.0)</f>
        <v>161</v>
      </c>
    </row>
    <row r="8101">
      <c r="A8101" s="1" t="str">
        <f t="shared" si="1"/>
        <v>EN P4515 275</v>
      </c>
      <c r="C8101" s="1" t="str">
        <f t="shared" si="2"/>
        <v>PT P4515</v>
      </c>
      <c r="E8101" s="1" t="str">
        <f>IFERROR(__xludf.DUMMYFUNCTION("SPLIT(A:A,"" "",TRUE,TRUE)"),"EN")</f>
        <v>EN</v>
      </c>
      <c r="F8101" s="1" t="str">
        <f>IFERROR(__xludf.DUMMYFUNCTION("""COMPUTED_VALUE"""),"P4515")</f>
        <v>P4515</v>
      </c>
      <c r="G8101" s="1">
        <f>IFERROR(__xludf.DUMMYFUNCTION("""COMPUTED_VALUE"""),275.0)</f>
        <v>275</v>
      </c>
    </row>
    <row r="8102">
      <c r="A8102" s="1" t="str">
        <f t="shared" si="1"/>
        <v>EN P3578 272</v>
      </c>
      <c r="C8102" s="1" t="str">
        <f t="shared" si="2"/>
        <v>PT P3578</v>
      </c>
      <c r="E8102" s="1" t="str">
        <f>IFERROR(__xludf.DUMMYFUNCTION("SPLIT(A:A,"" "",TRUE,TRUE)"),"EN")</f>
        <v>EN</v>
      </c>
      <c r="F8102" s="1" t="str">
        <f>IFERROR(__xludf.DUMMYFUNCTION("""COMPUTED_VALUE"""),"P3578")</f>
        <v>P3578</v>
      </c>
      <c r="G8102" s="1">
        <f>IFERROR(__xludf.DUMMYFUNCTION("""COMPUTED_VALUE"""),272.0)</f>
        <v>272</v>
      </c>
    </row>
    <row r="8103">
      <c r="A8103" s="1" t="str">
        <f t="shared" si="1"/>
        <v>EN P2388 303</v>
      </c>
      <c r="C8103" s="1" t="str">
        <f t="shared" si="2"/>
        <v>PT P2388</v>
      </c>
      <c r="E8103" s="1" t="str">
        <f>IFERROR(__xludf.DUMMYFUNCTION("SPLIT(A:A,"" "",TRUE,TRUE)"),"EN")</f>
        <v>EN</v>
      </c>
      <c r="F8103" s="1" t="str">
        <f>IFERROR(__xludf.DUMMYFUNCTION("""COMPUTED_VALUE"""),"P2388")</f>
        <v>P2388</v>
      </c>
      <c r="G8103" s="1">
        <f>IFERROR(__xludf.DUMMYFUNCTION("""COMPUTED_VALUE"""),303.0)</f>
        <v>303</v>
      </c>
    </row>
    <row r="8104">
      <c r="A8104" s="1" t="str">
        <f t="shared" si="1"/>
        <v>EN P4347 191</v>
      </c>
      <c r="C8104" s="1" t="str">
        <f t="shared" si="2"/>
        <v>PT P4347</v>
      </c>
      <c r="E8104" s="1" t="str">
        <f>IFERROR(__xludf.DUMMYFUNCTION("SPLIT(A:A,"" "",TRUE,TRUE)"),"EN")</f>
        <v>EN</v>
      </c>
      <c r="F8104" s="1" t="str">
        <f>IFERROR(__xludf.DUMMYFUNCTION("""COMPUTED_VALUE"""),"P4347")</f>
        <v>P4347</v>
      </c>
      <c r="G8104" s="1">
        <f>IFERROR(__xludf.DUMMYFUNCTION("""COMPUTED_VALUE"""),191.0)</f>
        <v>191</v>
      </c>
    </row>
    <row r="8105">
      <c r="A8105" s="1" t="str">
        <f t="shared" si="1"/>
        <v>EN P4416 315</v>
      </c>
      <c r="C8105" s="1" t="str">
        <f t="shared" si="2"/>
        <v>PT P4416</v>
      </c>
      <c r="E8105" s="1" t="str">
        <f>IFERROR(__xludf.DUMMYFUNCTION("SPLIT(A:A,"" "",TRUE,TRUE)"),"EN")</f>
        <v>EN</v>
      </c>
      <c r="F8105" s="1" t="str">
        <f>IFERROR(__xludf.DUMMYFUNCTION("""COMPUTED_VALUE"""),"P4416")</f>
        <v>P4416</v>
      </c>
      <c r="G8105" s="1">
        <f>IFERROR(__xludf.DUMMYFUNCTION("""COMPUTED_VALUE"""),315.0)</f>
        <v>315</v>
      </c>
    </row>
    <row r="8106">
      <c r="A8106" s="1" t="str">
        <f t="shared" si="1"/>
        <v>EN P2044 125</v>
      </c>
      <c r="C8106" s="1" t="str">
        <f t="shared" si="2"/>
        <v>PT P2044</v>
      </c>
      <c r="E8106" s="1" t="str">
        <f>IFERROR(__xludf.DUMMYFUNCTION("SPLIT(A:A,"" "",TRUE,TRUE)"),"EN")</f>
        <v>EN</v>
      </c>
      <c r="F8106" s="1" t="str">
        <f>IFERROR(__xludf.DUMMYFUNCTION("""COMPUTED_VALUE"""),"P2044")</f>
        <v>P2044</v>
      </c>
      <c r="G8106" s="1">
        <f>IFERROR(__xludf.DUMMYFUNCTION("""COMPUTED_VALUE"""),125.0)</f>
        <v>125</v>
      </c>
    </row>
    <row r="8107">
      <c r="A8107" s="1" t="str">
        <f t="shared" si="1"/>
        <v>EN P3609 170</v>
      </c>
      <c r="C8107" s="1" t="str">
        <f t="shared" si="2"/>
        <v>PT P3609</v>
      </c>
      <c r="E8107" s="1" t="str">
        <f>IFERROR(__xludf.DUMMYFUNCTION("SPLIT(A:A,"" "",TRUE,TRUE)"),"EN")</f>
        <v>EN</v>
      </c>
      <c r="F8107" s="1" t="str">
        <f>IFERROR(__xludf.DUMMYFUNCTION("""COMPUTED_VALUE"""),"P3609")</f>
        <v>P3609</v>
      </c>
      <c r="G8107" s="1">
        <f>IFERROR(__xludf.DUMMYFUNCTION("""COMPUTED_VALUE"""),170.0)</f>
        <v>170</v>
      </c>
    </row>
    <row r="8108">
      <c r="A8108" s="1" t="str">
        <f t="shared" si="1"/>
        <v>EN P2665 146</v>
      </c>
      <c r="C8108" s="1" t="str">
        <f t="shared" si="2"/>
        <v>PT P2665</v>
      </c>
      <c r="E8108" s="1" t="str">
        <f>IFERROR(__xludf.DUMMYFUNCTION("SPLIT(A:A,"" "",TRUE,TRUE)"),"EN")</f>
        <v>EN</v>
      </c>
      <c r="F8108" s="1" t="str">
        <f>IFERROR(__xludf.DUMMYFUNCTION("""COMPUTED_VALUE"""),"P2665")</f>
        <v>P2665</v>
      </c>
      <c r="G8108" s="1">
        <f>IFERROR(__xludf.DUMMYFUNCTION("""COMPUTED_VALUE"""),146.0)</f>
        <v>146</v>
      </c>
    </row>
    <row r="8109">
      <c r="A8109" s="1" t="str">
        <f t="shared" si="1"/>
        <v>EN P972 259</v>
      </c>
      <c r="C8109" s="1" t="str">
        <f t="shared" si="2"/>
        <v>PT P972</v>
      </c>
      <c r="E8109" s="1" t="str">
        <f>IFERROR(__xludf.DUMMYFUNCTION("SPLIT(A:A,"" "",TRUE,TRUE)"),"EN")</f>
        <v>EN</v>
      </c>
      <c r="F8109" s="1" t="str">
        <f>IFERROR(__xludf.DUMMYFUNCTION("""COMPUTED_VALUE"""),"P972")</f>
        <v>P972</v>
      </c>
      <c r="G8109" s="1">
        <f>IFERROR(__xludf.DUMMYFUNCTION("""COMPUTED_VALUE"""),259.0)</f>
        <v>259</v>
      </c>
    </row>
    <row r="8110">
      <c r="A8110" s="1" t="str">
        <f t="shared" si="1"/>
        <v>EN P63 335</v>
      </c>
      <c r="C8110" s="1" t="str">
        <f t="shared" si="2"/>
        <v>PT P63</v>
      </c>
      <c r="E8110" s="1" t="str">
        <f>IFERROR(__xludf.DUMMYFUNCTION("SPLIT(A:A,"" "",TRUE,TRUE)"),"EN")</f>
        <v>EN</v>
      </c>
      <c r="F8110" s="1" t="str">
        <f>IFERROR(__xludf.DUMMYFUNCTION("""COMPUTED_VALUE"""),"P63")</f>
        <v>P63</v>
      </c>
      <c r="G8110" s="1">
        <f>IFERROR(__xludf.DUMMYFUNCTION("""COMPUTED_VALUE"""),335.0)</f>
        <v>335</v>
      </c>
    </row>
    <row r="8111">
      <c r="A8111" s="1" t="str">
        <f t="shared" si="1"/>
        <v>EN P2685 277</v>
      </c>
      <c r="C8111" s="1" t="str">
        <f t="shared" si="2"/>
        <v>PT P2685</v>
      </c>
      <c r="E8111" s="1" t="str">
        <f>IFERROR(__xludf.DUMMYFUNCTION("SPLIT(A:A,"" "",TRUE,TRUE)"),"EN")</f>
        <v>EN</v>
      </c>
      <c r="F8111" s="1" t="str">
        <f>IFERROR(__xludf.DUMMYFUNCTION("""COMPUTED_VALUE"""),"P2685")</f>
        <v>P2685</v>
      </c>
      <c r="G8111" s="1">
        <f>IFERROR(__xludf.DUMMYFUNCTION("""COMPUTED_VALUE"""),277.0)</f>
        <v>277</v>
      </c>
    </row>
    <row r="8112">
      <c r="A8112" s="1" t="str">
        <f t="shared" si="1"/>
        <v>EN P5527 288</v>
      </c>
      <c r="C8112" s="1" t="str">
        <f t="shared" si="2"/>
        <v>PT P5527</v>
      </c>
      <c r="E8112" s="1" t="str">
        <f>IFERROR(__xludf.DUMMYFUNCTION("SPLIT(A:A,"" "",TRUE,TRUE)"),"EN")</f>
        <v>EN</v>
      </c>
      <c r="F8112" s="1" t="str">
        <f>IFERROR(__xludf.DUMMYFUNCTION("""COMPUTED_VALUE"""),"P5527")</f>
        <v>P5527</v>
      </c>
      <c r="G8112" s="1">
        <f>IFERROR(__xludf.DUMMYFUNCTION("""COMPUTED_VALUE"""),288.0)</f>
        <v>288</v>
      </c>
    </row>
    <row r="8113">
      <c r="A8113" s="1" t="str">
        <f t="shared" si="1"/>
        <v>EN P5619 264</v>
      </c>
      <c r="C8113" s="1" t="str">
        <f t="shared" si="2"/>
        <v>PT P5619</v>
      </c>
      <c r="E8113" s="1" t="str">
        <f>IFERROR(__xludf.DUMMYFUNCTION("SPLIT(A:A,"" "",TRUE,TRUE)"),"EN")</f>
        <v>EN</v>
      </c>
      <c r="F8113" s="1" t="str">
        <f>IFERROR(__xludf.DUMMYFUNCTION("""COMPUTED_VALUE"""),"P5619")</f>
        <v>P5619</v>
      </c>
      <c r="G8113" s="1">
        <f>IFERROR(__xludf.DUMMYFUNCTION("""COMPUTED_VALUE"""),264.0)</f>
        <v>264</v>
      </c>
    </row>
    <row r="8114">
      <c r="A8114" s="1" t="str">
        <f t="shared" si="1"/>
        <v>EN P5071 381</v>
      </c>
      <c r="C8114" s="1" t="str">
        <f t="shared" si="2"/>
        <v>PT P5071</v>
      </c>
      <c r="E8114" s="1" t="str">
        <f>IFERROR(__xludf.DUMMYFUNCTION("SPLIT(A:A,"" "",TRUE,TRUE)"),"EN")</f>
        <v>EN</v>
      </c>
      <c r="F8114" s="1" t="str">
        <f>IFERROR(__xludf.DUMMYFUNCTION("""COMPUTED_VALUE"""),"P5071")</f>
        <v>P5071</v>
      </c>
      <c r="G8114" s="1">
        <f>IFERROR(__xludf.DUMMYFUNCTION("""COMPUTED_VALUE"""),381.0)</f>
        <v>381</v>
      </c>
    </row>
    <row r="8115">
      <c r="A8115" s="1" t="str">
        <f t="shared" si="1"/>
        <v>EN P482 345</v>
      </c>
      <c r="C8115" s="1" t="str">
        <f t="shared" si="2"/>
        <v>PT P482</v>
      </c>
      <c r="E8115" s="1" t="str">
        <f>IFERROR(__xludf.DUMMYFUNCTION("SPLIT(A:A,"" "",TRUE,TRUE)"),"EN")</f>
        <v>EN</v>
      </c>
      <c r="F8115" s="1" t="str">
        <f>IFERROR(__xludf.DUMMYFUNCTION("""COMPUTED_VALUE"""),"P482")</f>
        <v>P482</v>
      </c>
      <c r="G8115" s="1">
        <f>IFERROR(__xludf.DUMMYFUNCTION("""COMPUTED_VALUE"""),345.0)</f>
        <v>345</v>
      </c>
    </row>
    <row r="8116">
      <c r="A8116" s="1" t="str">
        <f t="shared" si="1"/>
        <v>EN P3461 94</v>
      </c>
      <c r="C8116" s="1" t="str">
        <f t="shared" si="2"/>
        <v>PT P3461</v>
      </c>
      <c r="E8116" s="1" t="str">
        <f>IFERROR(__xludf.DUMMYFUNCTION("SPLIT(A:A,"" "",TRUE,TRUE)"),"EN")</f>
        <v>EN</v>
      </c>
      <c r="F8116" s="1" t="str">
        <f>IFERROR(__xludf.DUMMYFUNCTION("""COMPUTED_VALUE"""),"P3461")</f>
        <v>P3461</v>
      </c>
      <c r="G8116" s="1">
        <f>IFERROR(__xludf.DUMMYFUNCTION("""COMPUTED_VALUE"""),94.0)</f>
        <v>94</v>
      </c>
    </row>
    <row r="8117">
      <c r="A8117" s="1" t="str">
        <f t="shared" si="1"/>
        <v>EN P5072 245</v>
      </c>
      <c r="C8117" s="1" t="str">
        <f t="shared" si="2"/>
        <v>PT P5072</v>
      </c>
      <c r="E8117" s="1" t="str">
        <f>IFERROR(__xludf.DUMMYFUNCTION("SPLIT(A:A,"" "",TRUE,TRUE)"),"EN")</f>
        <v>EN</v>
      </c>
      <c r="F8117" s="1" t="str">
        <f>IFERROR(__xludf.DUMMYFUNCTION("""COMPUTED_VALUE"""),"P5072")</f>
        <v>P5072</v>
      </c>
      <c r="G8117" s="1">
        <f>IFERROR(__xludf.DUMMYFUNCTION("""COMPUTED_VALUE"""),245.0)</f>
        <v>245</v>
      </c>
    </row>
    <row r="8118">
      <c r="A8118" s="1" t="str">
        <f t="shared" si="1"/>
        <v>EN P3375 308</v>
      </c>
      <c r="C8118" s="1" t="str">
        <f t="shared" si="2"/>
        <v>PT P3375</v>
      </c>
      <c r="E8118" s="1" t="str">
        <f>IFERROR(__xludf.DUMMYFUNCTION("SPLIT(A:A,"" "",TRUE,TRUE)"),"EN")</f>
        <v>EN</v>
      </c>
      <c r="F8118" s="1" t="str">
        <f>IFERROR(__xludf.DUMMYFUNCTION("""COMPUTED_VALUE"""),"P3375")</f>
        <v>P3375</v>
      </c>
      <c r="G8118" s="1">
        <f>IFERROR(__xludf.DUMMYFUNCTION("""COMPUTED_VALUE"""),308.0)</f>
        <v>308</v>
      </c>
    </row>
    <row r="8119">
      <c r="A8119" s="1" t="str">
        <f t="shared" si="1"/>
        <v>EN P5077 263</v>
      </c>
      <c r="C8119" s="1" t="str">
        <f t="shared" si="2"/>
        <v>PT P5077</v>
      </c>
      <c r="E8119" s="1" t="str">
        <f>IFERROR(__xludf.DUMMYFUNCTION("SPLIT(A:A,"" "",TRUE,TRUE)"),"EN")</f>
        <v>EN</v>
      </c>
      <c r="F8119" s="1" t="str">
        <f>IFERROR(__xludf.DUMMYFUNCTION("""COMPUTED_VALUE"""),"P5077")</f>
        <v>P5077</v>
      </c>
      <c r="G8119" s="1">
        <f>IFERROR(__xludf.DUMMYFUNCTION("""COMPUTED_VALUE"""),263.0)</f>
        <v>263</v>
      </c>
    </row>
    <row r="8120">
      <c r="A8120" s="1" t="str">
        <f t="shared" si="1"/>
        <v>EN P2065 256</v>
      </c>
      <c r="C8120" s="1" t="str">
        <f t="shared" si="2"/>
        <v>PT P2065</v>
      </c>
      <c r="E8120" s="1" t="str">
        <f>IFERROR(__xludf.DUMMYFUNCTION("SPLIT(A:A,"" "",TRUE,TRUE)"),"EN")</f>
        <v>EN</v>
      </c>
      <c r="F8120" s="1" t="str">
        <f>IFERROR(__xludf.DUMMYFUNCTION("""COMPUTED_VALUE"""),"P2065")</f>
        <v>P2065</v>
      </c>
      <c r="G8120" s="1">
        <f>IFERROR(__xludf.DUMMYFUNCTION("""COMPUTED_VALUE"""),256.0)</f>
        <v>256</v>
      </c>
    </row>
    <row r="8121">
      <c r="A8121" s="1" t="str">
        <f t="shared" si="1"/>
        <v>EN P2422 35</v>
      </c>
      <c r="C8121" s="1" t="str">
        <f t="shared" si="2"/>
        <v>PT P2422</v>
      </c>
      <c r="E8121" s="1" t="str">
        <f>IFERROR(__xludf.DUMMYFUNCTION("SPLIT(A:A,"" "",TRUE,TRUE)"),"EN")</f>
        <v>EN</v>
      </c>
      <c r="F8121" s="1" t="str">
        <f>IFERROR(__xludf.DUMMYFUNCTION("""COMPUTED_VALUE"""),"P2422")</f>
        <v>P2422</v>
      </c>
      <c r="G8121" s="1">
        <f>IFERROR(__xludf.DUMMYFUNCTION("""COMPUTED_VALUE"""),35.0)</f>
        <v>35</v>
      </c>
    </row>
    <row r="8122">
      <c r="A8122" s="1" t="str">
        <f t="shared" si="1"/>
        <v>EN P2594 210</v>
      </c>
      <c r="C8122" s="1" t="str">
        <f t="shared" si="2"/>
        <v>PT P2594</v>
      </c>
      <c r="E8122" s="1" t="str">
        <f>IFERROR(__xludf.DUMMYFUNCTION("SPLIT(A:A,"" "",TRUE,TRUE)"),"EN")</f>
        <v>EN</v>
      </c>
      <c r="F8122" s="1" t="str">
        <f>IFERROR(__xludf.DUMMYFUNCTION("""COMPUTED_VALUE"""),"P2594")</f>
        <v>P2594</v>
      </c>
      <c r="G8122" s="1">
        <f>IFERROR(__xludf.DUMMYFUNCTION("""COMPUTED_VALUE"""),210.0)</f>
        <v>210</v>
      </c>
    </row>
    <row r="8123">
      <c r="A8123" s="1" t="str">
        <f t="shared" si="1"/>
        <v>EN P5464 73</v>
      </c>
      <c r="C8123" s="1" t="str">
        <f t="shared" si="2"/>
        <v>PT P5464</v>
      </c>
      <c r="E8123" s="1" t="str">
        <f>IFERROR(__xludf.DUMMYFUNCTION("SPLIT(A:A,"" "",TRUE,TRUE)"),"EN")</f>
        <v>EN</v>
      </c>
      <c r="F8123" s="1" t="str">
        <f>IFERROR(__xludf.DUMMYFUNCTION("""COMPUTED_VALUE"""),"P5464")</f>
        <v>P5464</v>
      </c>
      <c r="G8123" s="1">
        <f>IFERROR(__xludf.DUMMYFUNCTION("""COMPUTED_VALUE"""),73.0)</f>
        <v>73</v>
      </c>
    </row>
    <row r="8124">
      <c r="A8124" s="1" t="str">
        <f t="shared" si="1"/>
        <v>EN P4100 391</v>
      </c>
      <c r="C8124" s="1" t="str">
        <f t="shared" si="2"/>
        <v>PT P4100</v>
      </c>
      <c r="E8124" s="1" t="str">
        <f>IFERROR(__xludf.DUMMYFUNCTION("SPLIT(A:A,"" "",TRUE,TRUE)"),"EN")</f>
        <v>EN</v>
      </c>
      <c r="F8124" s="1" t="str">
        <f>IFERROR(__xludf.DUMMYFUNCTION("""COMPUTED_VALUE"""),"P4100")</f>
        <v>P4100</v>
      </c>
      <c r="G8124" s="1">
        <f>IFERROR(__xludf.DUMMYFUNCTION("""COMPUTED_VALUE"""),391.0)</f>
        <v>391</v>
      </c>
    </row>
    <row r="8125">
      <c r="A8125" s="1" t="str">
        <f t="shared" si="1"/>
        <v>EN P1325 138</v>
      </c>
      <c r="C8125" s="1" t="str">
        <f t="shared" si="2"/>
        <v>PT P1325</v>
      </c>
      <c r="E8125" s="1" t="str">
        <f>IFERROR(__xludf.DUMMYFUNCTION("SPLIT(A:A,"" "",TRUE,TRUE)"),"EN")</f>
        <v>EN</v>
      </c>
      <c r="F8125" s="1" t="str">
        <f>IFERROR(__xludf.DUMMYFUNCTION("""COMPUTED_VALUE"""),"P1325")</f>
        <v>P1325</v>
      </c>
      <c r="G8125" s="1">
        <f>IFERROR(__xludf.DUMMYFUNCTION("""COMPUTED_VALUE"""),138.0)</f>
        <v>138</v>
      </c>
    </row>
    <row r="8126">
      <c r="A8126" s="1" t="str">
        <f t="shared" si="1"/>
        <v>EN P3615 230</v>
      </c>
      <c r="C8126" s="1" t="str">
        <f t="shared" si="2"/>
        <v>PT P3615</v>
      </c>
      <c r="E8126" s="1" t="str">
        <f>IFERROR(__xludf.DUMMYFUNCTION("SPLIT(A:A,"" "",TRUE,TRUE)"),"EN")</f>
        <v>EN</v>
      </c>
      <c r="F8126" s="1" t="str">
        <f>IFERROR(__xludf.DUMMYFUNCTION("""COMPUTED_VALUE"""),"P3615")</f>
        <v>P3615</v>
      </c>
      <c r="G8126" s="1">
        <f>IFERROR(__xludf.DUMMYFUNCTION("""COMPUTED_VALUE"""),230.0)</f>
        <v>230</v>
      </c>
    </row>
    <row r="8127">
      <c r="A8127" s="1" t="str">
        <f t="shared" si="1"/>
        <v>EN P2279 356</v>
      </c>
      <c r="C8127" s="1" t="str">
        <f t="shared" si="2"/>
        <v>PT P2279</v>
      </c>
      <c r="E8127" s="1" t="str">
        <f>IFERROR(__xludf.DUMMYFUNCTION("SPLIT(A:A,"" "",TRUE,TRUE)"),"EN")</f>
        <v>EN</v>
      </c>
      <c r="F8127" s="1" t="str">
        <f>IFERROR(__xludf.DUMMYFUNCTION("""COMPUTED_VALUE"""),"P2279")</f>
        <v>P2279</v>
      </c>
      <c r="G8127" s="1">
        <f>IFERROR(__xludf.DUMMYFUNCTION("""COMPUTED_VALUE"""),356.0)</f>
        <v>356</v>
      </c>
    </row>
    <row r="8128">
      <c r="A8128" s="1" t="str">
        <f t="shared" si="1"/>
        <v>EN P701 302</v>
      </c>
      <c r="C8128" s="1" t="str">
        <f t="shared" si="2"/>
        <v>PT P701</v>
      </c>
      <c r="E8128" s="1" t="str">
        <f>IFERROR(__xludf.DUMMYFUNCTION("SPLIT(A:A,"" "",TRUE,TRUE)"),"EN")</f>
        <v>EN</v>
      </c>
      <c r="F8128" s="1" t="str">
        <f>IFERROR(__xludf.DUMMYFUNCTION("""COMPUTED_VALUE"""),"P701")</f>
        <v>P701</v>
      </c>
      <c r="G8128" s="1">
        <f>IFERROR(__xludf.DUMMYFUNCTION("""COMPUTED_VALUE"""),302.0)</f>
        <v>302</v>
      </c>
    </row>
    <row r="8129">
      <c r="A8129" s="1" t="str">
        <f t="shared" si="1"/>
        <v>EN P5501 129</v>
      </c>
      <c r="C8129" s="1" t="str">
        <f t="shared" si="2"/>
        <v>PT P5501</v>
      </c>
      <c r="E8129" s="1" t="str">
        <f>IFERROR(__xludf.DUMMYFUNCTION("SPLIT(A:A,"" "",TRUE,TRUE)"),"EN")</f>
        <v>EN</v>
      </c>
      <c r="F8129" s="1" t="str">
        <f>IFERROR(__xludf.DUMMYFUNCTION("""COMPUTED_VALUE"""),"P5501")</f>
        <v>P5501</v>
      </c>
      <c r="G8129" s="1">
        <f>IFERROR(__xludf.DUMMYFUNCTION("""COMPUTED_VALUE"""),129.0)</f>
        <v>129</v>
      </c>
    </row>
    <row r="8130">
      <c r="A8130" s="1" t="str">
        <f t="shared" si="1"/>
        <v>EN P1643 163</v>
      </c>
      <c r="C8130" s="1" t="str">
        <f t="shared" si="2"/>
        <v>PT P1643</v>
      </c>
      <c r="E8130" s="1" t="str">
        <f>IFERROR(__xludf.DUMMYFUNCTION("SPLIT(A:A,"" "",TRUE,TRUE)"),"EN")</f>
        <v>EN</v>
      </c>
      <c r="F8130" s="1" t="str">
        <f>IFERROR(__xludf.DUMMYFUNCTION("""COMPUTED_VALUE"""),"P1643")</f>
        <v>P1643</v>
      </c>
      <c r="G8130" s="1">
        <f>IFERROR(__xludf.DUMMYFUNCTION("""COMPUTED_VALUE"""),163.0)</f>
        <v>163</v>
      </c>
    </row>
    <row r="8131">
      <c r="A8131" s="1" t="str">
        <f t="shared" si="1"/>
        <v>EN P494 128</v>
      </c>
      <c r="C8131" s="1" t="str">
        <f t="shared" si="2"/>
        <v>PT P494</v>
      </c>
      <c r="E8131" s="1" t="str">
        <f>IFERROR(__xludf.DUMMYFUNCTION("SPLIT(A:A,"" "",TRUE,TRUE)"),"EN")</f>
        <v>EN</v>
      </c>
      <c r="F8131" s="1" t="str">
        <f>IFERROR(__xludf.DUMMYFUNCTION("""COMPUTED_VALUE"""),"P494")</f>
        <v>P494</v>
      </c>
      <c r="G8131" s="1">
        <f>IFERROR(__xludf.DUMMYFUNCTION("""COMPUTED_VALUE"""),128.0)</f>
        <v>128</v>
      </c>
    </row>
    <row r="8132">
      <c r="A8132" s="1" t="str">
        <f t="shared" si="1"/>
        <v>EN P32 313</v>
      </c>
      <c r="C8132" s="1" t="str">
        <f t="shared" si="2"/>
        <v>PT P32</v>
      </c>
      <c r="E8132" s="1" t="str">
        <f>IFERROR(__xludf.DUMMYFUNCTION("SPLIT(A:A,"" "",TRUE,TRUE)"),"EN")</f>
        <v>EN</v>
      </c>
      <c r="F8132" s="1" t="str">
        <f>IFERROR(__xludf.DUMMYFUNCTION("""COMPUTED_VALUE"""),"P32")</f>
        <v>P32</v>
      </c>
      <c r="G8132" s="1">
        <f>IFERROR(__xludf.DUMMYFUNCTION("""COMPUTED_VALUE"""),313.0)</f>
        <v>313</v>
      </c>
    </row>
    <row r="8133">
      <c r="A8133" s="1" t="str">
        <f t="shared" si="1"/>
        <v>EN P5242 246</v>
      </c>
      <c r="C8133" s="1" t="str">
        <f t="shared" si="2"/>
        <v>PT P5242</v>
      </c>
      <c r="E8133" s="1" t="str">
        <f>IFERROR(__xludf.DUMMYFUNCTION("SPLIT(A:A,"" "",TRUE,TRUE)"),"EN")</f>
        <v>EN</v>
      </c>
      <c r="F8133" s="1" t="str">
        <f>IFERROR(__xludf.DUMMYFUNCTION("""COMPUTED_VALUE"""),"P5242")</f>
        <v>P5242</v>
      </c>
      <c r="G8133" s="1">
        <f>IFERROR(__xludf.DUMMYFUNCTION("""COMPUTED_VALUE"""),246.0)</f>
        <v>246</v>
      </c>
    </row>
    <row r="8134">
      <c r="A8134" s="1" t="str">
        <f t="shared" si="1"/>
        <v>EN P3421 233</v>
      </c>
      <c r="C8134" s="1" t="str">
        <f t="shared" si="2"/>
        <v>PT P3421</v>
      </c>
      <c r="E8134" s="1" t="str">
        <f>IFERROR(__xludf.DUMMYFUNCTION("SPLIT(A:A,"" "",TRUE,TRUE)"),"EN")</f>
        <v>EN</v>
      </c>
      <c r="F8134" s="1" t="str">
        <f>IFERROR(__xludf.DUMMYFUNCTION("""COMPUTED_VALUE"""),"P3421")</f>
        <v>P3421</v>
      </c>
      <c r="G8134" s="1">
        <f>IFERROR(__xludf.DUMMYFUNCTION("""COMPUTED_VALUE"""),233.0)</f>
        <v>233</v>
      </c>
    </row>
    <row r="8135">
      <c r="A8135" s="1" t="str">
        <f t="shared" si="1"/>
        <v>EN P2553 244</v>
      </c>
      <c r="C8135" s="1" t="str">
        <f t="shared" si="2"/>
        <v>PT P2553</v>
      </c>
      <c r="E8135" s="1" t="str">
        <f>IFERROR(__xludf.DUMMYFUNCTION("SPLIT(A:A,"" "",TRUE,TRUE)"),"EN")</f>
        <v>EN</v>
      </c>
      <c r="F8135" s="1" t="str">
        <f>IFERROR(__xludf.DUMMYFUNCTION("""COMPUTED_VALUE"""),"P2553")</f>
        <v>P2553</v>
      </c>
      <c r="G8135" s="1">
        <f>IFERROR(__xludf.DUMMYFUNCTION("""COMPUTED_VALUE"""),244.0)</f>
        <v>244</v>
      </c>
    </row>
    <row r="8136">
      <c r="A8136" s="1" t="str">
        <f t="shared" si="1"/>
        <v>EN P3223 303</v>
      </c>
      <c r="C8136" s="1" t="str">
        <f t="shared" si="2"/>
        <v>PT P3223</v>
      </c>
      <c r="E8136" s="1" t="str">
        <f>IFERROR(__xludf.DUMMYFUNCTION("SPLIT(A:A,"" "",TRUE,TRUE)"),"EN")</f>
        <v>EN</v>
      </c>
      <c r="F8136" s="1" t="str">
        <f>IFERROR(__xludf.DUMMYFUNCTION("""COMPUTED_VALUE"""),"P3223")</f>
        <v>P3223</v>
      </c>
      <c r="G8136" s="1">
        <f>IFERROR(__xludf.DUMMYFUNCTION("""COMPUTED_VALUE"""),303.0)</f>
        <v>303</v>
      </c>
    </row>
    <row r="8137">
      <c r="A8137" s="1" t="str">
        <f t="shared" si="1"/>
        <v>EN P2155 231</v>
      </c>
      <c r="C8137" s="1" t="str">
        <f t="shared" si="2"/>
        <v>PT P2155</v>
      </c>
      <c r="E8137" s="1" t="str">
        <f>IFERROR(__xludf.DUMMYFUNCTION("SPLIT(A:A,"" "",TRUE,TRUE)"),"EN")</f>
        <v>EN</v>
      </c>
      <c r="F8137" s="1" t="str">
        <f>IFERROR(__xludf.DUMMYFUNCTION("""COMPUTED_VALUE"""),"P2155")</f>
        <v>P2155</v>
      </c>
      <c r="G8137" s="1">
        <f>IFERROR(__xludf.DUMMYFUNCTION("""COMPUTED_VALUE"""),231.0)</f>
        <v>231</v>
      </c>
    </row>
    <row r="8138">
      <c r="A8138" s="1" t="str">
        <f t="shared" si="1"/>
        <v>EN P1220 311</v>
      </c>
      <c r="C8138" s="1" t="str">
        <f t="shared" si="2"/>
        <v>PT P1220</v>
      </c>
      <c r="E8138" s="1" t="str">
        <f>IFERROR(__xludf.DUMMYFUNCTION("SPLIT(A:A,"" "",TRUE,TRUE)"),"EN")</f>
        <v>EN</v>
      </c>
      <c r="F8138" s="1" t="str">
        <f>IFERROR(__xludf.DUMMYFUNCTION("""COMPUTED_VALUE"""),"P1220")</f>
        <v>P1220</v>
      </c>
      <c r="G8138" s="1">
        <f>IFERROR(__xludf.DUMMYFUNCTION("""COMPUTED_VALUE"""),311.0)</f>
        <v>311</v>
      </c>
    </row>
    <row r="8139">
      <c r="A8139" s="1" t="str">
        <f t="shared" si="1"/>
        <v>EN P5889 14</v>
      </c>
      <c r="C8139" s="1" t="str">
        <f t="shared" si="2"/>
        <v>PT P5889</v>
      </c>
      <c r="E8139" s="1" t="str">
        <f>IFERROR(__xludf.DUMMYFUNCTION("SPLIT(A:A,"" "",TRUE,TRUE)"),"EN")</f>
        <v>EN</v>
      </c>
      <c r="F8139" s="1" t="str">
        <f>IFERROR(__xludf.DUMMYFUNCTION("""COMPUTED_VALUE"""),"P5889")</f>
        <v>P5889</v>
      </c>
      <c r="G8139" s="1">
        <f>IFERROR(__xludf.DUMMYFUNCTION("""COMPUTED_VALUE"""),14.0)</f>
        <v>14</v>
      </c>
    </row>
    <row r="8140">
      <c r="A8140" s="1" t="str">
        <f t="shared" si="1"/>
        <v>EN P934 368</v>
      </c>
      <c r="C8140" s="1" t="str">
        <f t="shared" si="2"/>
        <v>PT P934</v>
      </c>
      <c r="E8140" s="1" t="str">
        <f>IFERROR(__xludf.DUMMYFUNCTION("SPLIT(A:A,"" "",TRUE,TRUE)"),"EN")</f>
        <v>EN</v>
      </c>
      <c r="F8140" s="1" t="str">
        <f>IFERROR(__xludf.DUMMYFUNCTION("""COMPUTED_VALUE"""),"P934")</f>
        <v>P934</v>
      </c>
      <c r="G8140" s="1">
        <f>IFERROR(__xludf.DUMMYFUNCTION("""COMPUTED_VALUE"""),368.0)</f>
        <v>368</v>
      </c>
    </row>
    <row r="8141">
      <c r="A8141" s="1" t="str">
        <f t="shared" si="1"/>
        <v>EN P4831 370</v>
      </c>
      <c r="C8141" s="1" t="str">
        <f t="shared" si="2"/>
        <v>PT P4831</v>
      </c>
      <c r="E8141" s="1" t="str">
        <f>IFERROR(__xludf.DUMMYFUNCTION("SPLIT(A:A,"" "",TRUE,TRUE)"),"EN")</f>
        <v>EN</v>
      </c>
      <c r="F8141" s="1" t="str">
        <f>IFERROR(__xludf.DUMMYFUNCTION("""COMPUTED_VALUE"""),"P4831")</f>
        <v>P4831</v>
      </c>
      <c r="G8141" s="1">
        <f>IFERROR(__xludf.DUMMYFUNCTION("""COMPUTED_VALUE"""),370.0)</f>
        <v>370</v>
      </c>
    </row>
    <row r="8142">
      <c r="A8142" s="1" t="str">
        <f t="shared" si="1"/>
        <v>EN P1678 178</v>
      </c>
      <c r="C8142" s="1" t="str">
        <f t="shared" si="2"/>
        <v>PT P1678</v>
      </c>
      <c r="E8142" s="1" t="str">
        <f>IFERROR(__xludf.DUMMYFUNCTION("SPLIT(A:A,"" "",TRUE,TRUE)"),"EN")</f>
        <v>EN</v>
      </c>
      <c r="F8142" s="1" t="str">
        <f>IFERROR(__xludf.DUMMYFUNCTION("""COMPUTED_VALUE"""),"P1678")</f>
        <v>P1678</v>
      </c>
      <c r="G8142" s="1">
        <f>IFERROR(__xludf.DUMMYFUNCTION("""COMPUTED_VALUE"""),178.0)</f>
        <v>178</v>
      </c>
    </row>
    <row r="8143">
      <c r="A8143" s="1" t="str">
        <f t="shared" si="1"/>
        <v>EN P4310 31</v>
      </c>
      <c r="C8143" s="1" t="str">
        <f t="shared" si="2"/>
        <v>PT P4310</v>
      </c>
      <c r="E8143" s="1" t="str">
        <f>IFERROR(__xludf.DUMMYFUNCTION("SPLIT(A:A,"" "",TRUE,TRUE)"),"EN")</f>
        <v>EN</v>
      </c>
      <c r="F8143" s="1" t="str">
        <f>IFERROR(__xludf.DUMMYFUNCTION("""COMPUTED_VALUE"""),"P4310")</f>
        <v>P4310</v>
      </c>
      <c r="G8143" s="1">
        <f>IFERROR(__xludf.DUMMYFUNCTION("""COMPUTED_VALUE"""),31.0)</f>
        <v>31</v>
      </c>
    </row>
    <row r="8144">
      <c r="A8144" s="1" t="str">
        <f t="shared" si="1"/>
        <v>EN P5363 135</v>
      </c>
      <c r="C8144" s="1" t="str">
        <f t="shared" si="2"/>
        <v>PT P5363</v>
      </c>
      <c r="E8144" s="1" t="str">
        <f>IFERROR(__xludf.DUMMYFUNCTION("SPLIT(A:A,"" "",TRUE,TRUE)"),"EN")</f>
        <v>EN</v>
      </c>
      <c r="F8144" s="1" t="str">
        <f>IFERROR(__xludf.DUMMYFUNCTION("""COMPUTED_VALUE"""),"P5363")</f>
        <v>P5363</v>
      </c>
      <c r="G8144" s="1">
        <f>IFERROR(__xludf.DUMMYFUNCTION("""COMPUTED_VALUE"""),135.0)</f>
        <v>135</v>
      </c>
    </row>
    <row r="8145">
      <c r="A8145" s="1" t="str">
        <f t="shared" si="1"/>
        <v>EN P1679 186</v>
      </c>
      <c r="C8145" s="1" t="str">
        <f t="shared" si="2"/>
        <v>PT P1679</v>
      </c>
      <c r="E8145" s="1" t="str">
        <f>IFERROR(__xludf.DUMMYFUNCTION("SPLIT(A:A,"" "",TRUE,TRUE)"),"EN")</f>
        <v>EN</v>
      </c>
      <c r="F8145" s="1" t="str">
        <f>IFERROR(__xludf.DUMMYFUNCTION("""COMPUTED_VALUE"""),"P1679")</f>
        <v>P1679</v>
      </c>
      <c r="G8145" s="1">
        <f>IFERROR(__xludf.DUMMYFUNCTION("""COMPUTED_VALUE"""),186.0)</f>
        <v>186</v>
      </c>
    </row>
    <row r="8146">
      <c r="A8146" s="1" t="str">
        <f t="shared" si="1"/>
        <v>EN P5073 275</v>
      </c>
      <c r="C8146" s="1" t="str">
        <f t="shared" si="2"/>
        <v>PT P5073</v>
      </c>
      <c r="E8146" s="1" t="str">
        <f>IFERROR(__xludf.DUMMYFUNCTION("SPLIT(A:A,"" "",TRUE,TRUE)"),"EN")</f>
        <v>EN</v>
      </c>
      <c r="F8146" s="1" t="str">
        <f>IFERROR(__xludf.DUMMYFUNCTION("""COMPUTED_VALUE"""),"P5073")</f>
        <v>P5073</v>
      </c>
      <c r="G8146" s="1">
        <f>IFERROR(__xludf.DUMMYFUNCTION("""COMPUTED_VALUE"""),275.0)</f>
        <v>275</v>
      </c>
    </row>
    <row r="8147">
      <c r="A8147" s="1" t="str">
        <f t="shared" si="1"/>
        <v>EN P195 312</v>
      </c>
      <c r="C8147" s="1" t="str">
        <f t="shared" si="2"/>
        <v>PT P195</v>
      </c>
      <c r="E8147" s="1" t="str">
        <f>IFERROR(__xludf.DUMMYFUNCTION("SPLIT(A:A,"" "",TRUE,TRUE)"),"EN")</f>
        <v>EN</v>
      </c>
      <c r="F8147" s="1" t="str">
        <f>IFERROR(__xludf.DUMMYFUNCTION("""COMPUTED_VALUE"""),"P195")</f>
        <v>P195</v>
      </c>
      <c r="G8147" s="1">
        <f>IFERROR(__xludf.DUMMYFUNCTION("""COMPUTED_VALUE"""),312.0)</f>
        <v>312</v>
      </c>
    </row>
    <row r="8148">
      <c r="A8148" s="1" t="str">
        <f t="shared" si="1"/>
        <v>EN P2059 259</v>
      </c>
      <c r="C8148" s="1" t="str">
        <f t="shared" si="2"/>
        <v>PT P2059</v>
      </c>
      <c r="E8148" s="1" t="str">
        <f>IFERROR(__xludf.DUMMYFUNCTION("SPLIT(A:A,"" "",TRUE,TRUE)"),"EN")</f>
        <v>EN</v>
      </c>
      <c r="F8148" s="1" t="str">
        <f>IFERROR(__xludf.DUMMYFUNCTION("""COMPUTED_VALUE"""),"P2059")</f>
        <v>P2059</v>
      </c>
      <c r="G8148" s="1">
        <f>IFERROR(__xludf.DUMMYFUNCTION("""COMPUTED_VALUE"""),259.0)</f>
        <v>259</v>
      </c>
    </row>
    <row r="8149">
      <c r="A8149" s="1" t="str">
        <f t="shared" si="1"/>
        <v>EN P2607 330</v>
      </c>
      <c r="C8149" s="1" t="str">
        <f t="shared" si="2"/>
        <v>PT P2607</v>
      </c>
      <c r="E8149" s="1" t="str">
        <f>IFERROR(__xludf.DUMMYFUNCTION("SPLIT(A:A,"" "",TRUE,TRUE)"),"EN")</f>
        <v>EN</v>
      </c>
      <c r="F8149" s="1" t="str">
        <f>IFERROR(__xludf.DUMMYFUNCTION("""COMPUTED_VALUE"""),"P2607")</f>
        <v>P2607</v>
      </c>
      <c r="G8149" s="1">
        <f>IFERROR(__xludf.DUMMYFUNCTION("""COMPUTED_VALUE"""),330.0)</f>
        <v>330</v>
      </c>
    </row>
    <row r="8150">
      <c r="A8150" s="1" t="str">
        <f t="shared" si="1"/>
        <v>EN P121 148</v>
      </c>
      <c r="C8150" s="1" t="str">
        <f t="shared" si="2"/>
        <v>PT P121</v>
      </c>
      <c r="E8150" s="1" t="str">
        <f>IFERROR(__xludf.DUMMYFUNCTION("SPLIT(A:A,"" "",TRUE,TRUE)"),"EN")</f>
        <v>EN</v>
      </c>
      <c r="F8150" s="1" t="str">
        <f>IFERROR(__xludf.DUMMYFUNCTION("""COMPUTED_VALUE"""),"P121")</f>
        <v>P121</v>
      </c>
      <c r="G8150" s="1">
        <f>IFERROR(__xludf.DUMMYFUNCTION("""COMPUTED_VALUE"""),148.0)</f>
        <v>148</v>
      </c>
    </row>
    <row r="8151">
      <c r="A8151" s="1" t="str">
        <f t="shared" si="1"/>
        <v>EN P5968 157</v>
      </c>
      <c r="C8151" s="1" t="str">
        <f t="shared" si="2"/>
        <v>PT P5968</v>
      </c>
      <c r="E8151" s="1" t="str">
        <f>IFERROR(__xludf.DUMMYFUNCTION("SPLIT(A:A,"" "",TRUE,TRUE)"),"EN")</f>
        <v>EN</v>
      </c>
      <c r="F8151" s="1" t="str">
        <f>IFERROR(__xludf.DUMMYFUNCTION("""COMPUTED_VALUE"""),"P5968")</f>
        <v>P5968</v>
      </c>
      <c r="G8151" s="1">
        <f>IFERROR(__xludf.DUMMYFUNCTION("""COMPUTED_VALUE"""),157.0)</f>
        <v>157</v>
      </c>
    </row>
    <row r="8152">
      <c r="A8152" s="1" t="str">
        <f t="shared" si="1"/>
        <v>EN P1349 118</v>
      </c>
      <c r="C8152" s="1" t="str">
        <f t="shared" si="2"/>
        <v>PT P1349</v>
      </c>
      <c r="E8152" s="1" t="str">
        <f>IFERROR(__xludf.DUMMYFUNCTION("SPLIT(A:A,"" "",TRUE,TRUE)"),"EN")</f>
        <v>EN</v>
      </c>
      <c r="F8152" s="1" t="str">
        <f>IFERROR(__xludf.DUMMYFUNCTION("""COMPUTED_VALUE"""),"P1349")</f>
        <v>P1349</v>
      </c>
      <c r="G8152" s="1">
        <f>IFERROR(__xludf.DUMMYFUNCTION("""COMPUTED_VALUE"""),118.0)</f>
        <v>118</v>
      </c>
    </row>
    <row r="8153">
      <c r="A8153" s="1" t="str">
        <f t="shared" si="1"/>
        <v>EN P2774 126</v>
      </c>
      <c r="C8153" s="1" t="str">
        <f t="shared" si="2"/>
        <v>PT P2774</v>
      </c>
      <c r="E8153" s="1" t="str">
        <f>IFERROR(__xludf.DUMMYFUNCTION("SPLIT(A:A,"" "",TRUE,TRUE)"),"EN")</f>
        <v>EN</v>
      </c>
      <c r="F8153" s="1" t="str">
        <f>IFERROR(__xludf.DUMMYFUNCTION("""COMPUTED_VALUE"""),"P2774")</f>
        <v>P2774</v>
      </c>
      <c r="G8153" s="1">
        <f>IFERROR(__xludf.DUMMYFUNCTION("""COMPUTED_VALUE"""),126.0)</f>
        <v>126</v>
      </c>
    </row>
    <row r="8154">
      <c r="A8154" s="1" t="str">
        <f t="shared" si="1"/>
        <v>EN P4879 236</v>
      </c>
      <c r="C8154" s="1" t="str">
        <f t="shared" si="2"/>
        <v>PT P4879</v>
      </c>
      <c r="E8154" s="1" t="str">
        <f>IFERROR(__xludf.DUMMYFUNCTION("SPLIT(A:A,"" "",TRUE,TRUE)"),"EN")</f>
        <v>EN</v>
      </c>
      <c r="F8154" s="1" t="str">
        <f>IFERROR(__xludf.DUMMYFUNCTION("""COMPUTED_VALUE"""),"P4879")</f>
        <v>P4879</v>
      </c>
      <c r="G8154" s="1">
        <f>IFERROR(__xludf.DUMMYFUNCTION("""COMPUTED_VALUE"""),236.0)</f>
        <v>236</v>
      </c>
    </row>
    <row r="8155">
      <c r="A8155" s="1" t="str">
        <f t="shared" si="1"/>
        <v>EN P2816 220</v>
      </c>
      <c r="C8155" s="1" t="str">
        <f t="shared" si="2"/>
        <v>PT P2816</v>
      </c>
      <c r="E8155" s="1" t="str">
        <f>IFERROR(__xludf.DUMMYFUNCTION("SPLIT(A:A,"" "",TRUE,TRUE)"),"EN")</f>
        <v>EN</v>
      </c>
      <c r="F8155" s="1" t="str">
        <f>IFERROR(__xludf.DUMMYFUNCTION("""COMPUTED_VALUE"""),"P2816")</f>
        <v>P2816</v>
      </c>
      <c r="G8155" s="1">
        <f>IFERROR(__xludf.DUMMYFUNCTION("""COMPUTED_VALUE"""),220.0)</f>
        <v>220</v>
      </c>
    </row>
    <row r="8156">
      <c r="A8156" s="1" t="str">
        <f t="shared" si="1"/>
        <v>EN P4736 257</v>
      </c>
      <c r="C8156" s="1" t="str">
        <f t="shared" si="2"/>
        <v>PT P4736</v>
      </c>
      <c r="E8156" s="1" t="str">
        <f>IFERROR(__xludf.DUMMYFUNCTION("SPLIT(A:A,"" "",TRUE,TRUE)"),"EN")</f>
        <v>EN</v>
      </c>
      <c r="F8156" s="1" t="str">
        <f>IFERROR(__xludf.DUMMYFUNCTION("""COMPUTED_VALUE"""),"P4736")</f>
        <v>P4736</v>
      </c>
      <c r="G8156" s="1">
        <f>IFERROR(__xludf.DUMMYFUNCTION("""COMPUTED_VALUE"""),257.0)</f>
        <v>257</v>
      </c>
    </row>
    <row r="8157">
      <c r="A8157" s="1" t="str">
        <f t="shared" si="1"/>
        <v>EN P5136 128</v>
      </c>
      <c r="C8157" s="1" t="str">
        <f t="shared" si="2"/>
        <v>PT P5136</v>
      </c>
      <c r="E8157" s="1" t="str">
        <f>IFERROR(__xludf.DUMMYFUNCTION("SPLIT(A:A,"" "",TRUE,TRUE)"),"EN")</f>
        <v>EN</v>
      </c>
      <c r="F8157" s="1" t="str">
        <f>IFERROR(__xludf.DUMMYFUNCTION("""COMPUTED_VALUE"""),"P5136")</f>
        <v>P5136</v>
      </c>
      <c r="G8157" s="1">
        <f>IFERROR(__xludf.DUMMYFUNCTION("""COMPUTED_VALUE"""),128.0)</f>
        <v>128</v>
      </c>
    </row>
    <row r="8158">
      <c r="A8158" s="1" t="str">
        <f t="shared" si="1"/>
        <v>EN P5842 8</v>
      </c>
      <c r="C8158" s="1" t="str">
        <f t="shared" si="2"/>
        <v>PT P5842</v>
      </c>
      <c r="E8158" s="1" t="str">
        <f>IFERROR(__xludf.DUMMYFUNCTION("SPLIT(A:A,"" "",TRUE,TRUE)"),"EN")</f>
        <v>EN</v>
      </c>
      <c r="F8158" s="1" t="str">
        <f>IFERROR(__xludf.DUMMYFUNCTION("""COMPUTED_VALUE"""),"P5842")</f>
        <v>P5842</v>
      </c>
      <c r="G8158" s="1">
        <f>IFERROR(__xludf.DUMMYFUNCTION("""COMPUTED_VALUE"""),8.0)</f>
        <v>8</v>
      </c>
    </row>
    <row r="8159">
      <c r="A8159" s="1" t="str">
        <f t="shared" si="1"/>
        <v>EN P98 206</v>
      </c>
      <c r="C8159" s="1" t="str">
        <f t="shared" si="2"/>
        <v>PT P98</v>
      </c>
      <c r="E8159" s="1" t="str">
        <f>IFERROR(__xludf.DUMMYFUNCTION("SPLIT(A:A,"" "",TRUE,TRUE)"),"EN")</f>
        <v>EN</v>
      </c>
      <c r="F8159" s="1" t="str">
        <f>IFERROR(__xludf.DUMMYFUNCTION("""COMPUTED_VALUE"""),"P98")</f>
        <v>P98</v>
      </c>
      <c r="G8159" s="1">
        <f>IFERROR(__xludf.DUMMYFUNCTION("""COMPUTED_VALUE"""),206.0)</f>
        <v>206</v>
      </c>
    </row>
    <row r="8160">
      <c r="A8160" s="1" t="str">
        <f t="shared" si="1"/>
        <v>EN P3097 171</v>
      </c>
      <c r="C8160" s="1" t="str">
        <f t="shared" si="2"/>
        <v>PT P3097</v>
      </c>
      <c r="E8160" s="1" t="str">
        <f>IFERROR(__xludf.DUMMYFUNCTION("SPLIT(A:A,"" "",TRUE,TRUE)"),"EN")</f>
        <v>EN</v>
      </c>
      <c r="F8160" s="1" t="str">
        <f>IFERROR(__xludf.DUMMYFUNCTION("""COMPUTED_VALUE"""),"P3097")</f>
        <v>P3097</v>
      </c>
      <c r="G8160" s="1">
        <f>IFERROR(__xludf.DUMMYFUNCTION("""COMPUTED_VALUE"""),171.0)</f>
        <v>171</v>
      </c>
    </row>
    <row r="8161">
      <c r="A8161" s="1" t="str">
        <f t="shared" si="1"/>
        <v>EN P5968 324</v>
      </c>
      <c r="C8161" s="1" t="str">
        <f t="shared" si="2"/>
        <v>PT P5968</v>
      </c>
      <c r="E8161" s="1" t="str">
        <f>IFERROR(__xludf.DUMMYFUNCTION("SPLIT(A:A,"" "",TRUE,TRUE)"),"EN")</f>
        <v>EN</v>
      </c>
      <c r="F8161" s="1" t="str">
        <f>IFERROR(__xludf.DUMMYFUNCTION("""COMPUTED_VALUE"""),"P5968")</f>
        <v>P5968</v>
      </c>
      <c r="G8161" s="1">
        <f>IFERROR(__xludf.DUMMYFUNCTION("""COMPUTED_VALUE"""),324.0)</f>
        <v>324</v>
      </c>
    </row>
    <row r="8162">
      <c r="A8162" s="1" t="str">
        <f t="shared" si="1"/>
        <v>EN P2820 297</v>
      </c>
      <c r="C8162" s="1" t="str">
        <f t="shared" si="2"/>
        <v>PT P2820</v>
      </c>
      <c r="E8162" s="1" t="str">
        <f>IFERROR(__xludf.DUMMYFUNCTION("SPLIT(A:A,"" "",TRUE,TRUE)"),"EN")</f>
        <v>EN</v>
      </c>
      <c r="F8162" s="1" t="str">
        <f>IFERROR(__xludf.DUMMYFUNCTION("""COMPUTED_VALUE"""),"P2820")</f>
        <v>P2820</v>
      </c>
      <c r="G8162" s="1">
        <f>IFERROR(__xludf.DUMMYFUNCTION("""COMPUTED_VALUE"""),297.0)</f>
        <v>297</v>
      </c>
    </row>
    <row r="8163">
      <c r="A8163" s="1" t="str">
        <f t="shared" si="1"/>
        <v>EN P4419 77</v>
      </c>
      <c r="C8163" s="1" t="str">
        <f t="shared" si="2"/>
        <v>PT P4419</v>
      </c>
      <c r="E8163" s="1" t="str">
        <f>IFERROR(__xludf.DUMMYFUNCTION("SPLIT(A:A,"" "",TRUE,TRUE)"),"EN")</f>
        <v>EN</v>
      </c>
      <c r="F8163" s="1" t="str">
        <f>IFERROR(__xludf.DUMMYFUNCTION("""COMPUTED_VALUE"""),"P4419")</f>
        <v>P4419</v>
      </c>
      <c r="G8163" s="1">
        <f>IFERROR(__xludf.DUMMYFUNCTION("""COMPUTED_VALUE"""),77.0)</f>
        <v>77</v>
      </c>
    </row>
    <row r="8164">
      <c r="A8164" s="1" t="str">
        <f t="shared" si="1"/>
        <v>EN P5011 192</v>
      </c>
      <c r="C8164" s="1" t="str">
        <f t="shared" si="2"/>
        <v>PT P5011</v>
      </c>
      <c r="E8164" s="1" t="str">
        <f>IFERROR(__xludf.DUMMYFUNCTION("SPLIT(A:A,"" "",TRUE,TRUE)"),"EN")</f>
        <v>EN</v>
      </c>
      <c r="F8164" s="1" t="str">
        <f>IFERROR(__xludf.DUMMYFUNCTION("""COMPUTED_VALUE"""),"P5011")</f>
        <v>P5011</v>
      </c>
      <c r="G8164" s="1">
        <f>IFERROR(__xludf.DUMMYFUNCTION("""COMPUTED_VALUE"""),192.0)</f>
        <v>192</v>
      </c>
    </row>
    <row r="8165">
      <c r="A8165" s="1" t="str">
        <f t="shared" si="1"/>
        <v>EN P5099 356</v>
      </c>
      <c r="C8165" s="1" t="str">
        <f t="shared" si="2"/>
        <v>PT P5099</v>
      </c>
      <c r="E8165" s="1" t="str">
        <f>IFERROR(__xludf.DUMMYFUNCTION("SPLIT(A:A,"" "",TRUE,TRUE)"),"EN")</f>
        <v>EN</v>
      </c>
      <c r="F8165" s="1" t="str">
        <f>IFERROR(__xludf.DUMMYFUNCTION("""COMPUTED_VALUE"""),"P5099")</f>
        <v>P5099</v>
      </c>
      <c r="G8165" s="1">
        <f>IFERROR(__xludf.DUMMYFUNCTION("""COMPUTED_VALUE"""),356.0)</f>
        <v>356</v>
      </c>
    </row>
    <row r="8166">
      <c r="A8166" s="1" t="str">
        <f t="shared" si="1"/>
        <v>EN P2686 229</v>
      </c>
      <c r="C8166" s="1" t="str">
        <f t="shared" si="2"/>
        <v>PT P2686</v>
      </c>
      <c r="E8166" s="1" t="str">
        <f>IFERROR(__xludf.DUMMYFUNCTION("SPLIT(A:A,"" "",TRUE,TRUE)"),"EN")</f>
        <v>EN</v>
      </c>
      <c r="F8166" s="1" t="str">
        <f>IFERROR(__xludf.DUMMYFUNCTION("""COMPUTED_VALUE"""),"P2686")</f>
        <v>P2686</v>
      </c>
      <c r="G8166" s="1">
        <f>IFERROR(__xludf.DUMMYFUNCTION("""COMPUTED_VALUE"""),229.0)</f>
        <v>229</v>
      </c>
    </row>
    <row r="8167">
      <c r="A8167" s="1" t="str">
        <f t="shared" si="1"/>
        <v>EN P2829 397</v>
      </c>
      <c r="C8167" s="1" t="str">
        <f t="shared" si="2"/>
        <v>PT P2829</v>
      </c>
      <c r="E8167" s="1" t="str">
        <f>IFERROR(__xludf.DUMMYFUNCTION("SPLIT(A:A,"" "",TRUE,TRUE)"),"EN")</f>
        <v>EN</v>
      </c>
      <c r="F8167" s="1" t="str">
        <f>IFERROR(__xludf.DUMMYFUNCTION("""COMPUTED_VALUE"""),"P2829")</f>
        <v>P2829</v>
      </c>
      <c r="G8167" s="1">
        <f>IFERROR(__xludf.DUMMYFUNCTION("""COMPUTED_VALUE"""),397.0)</f>
        <v>397</v>
      </c>
    </row>
    <row r="8168">
      <c r="A8168" s="1" t="str">
        <f t="shared" si="1"/>
        <v>EN P5063 280</v>
      </c>
      <c r="C8168" s="1" t="str">
        <f t="shared" si="2"/>
        <v>PT P5063</v>
      </c>
      <c r="E8168" s="1" t="str">
        <f>IFERROR(__xludf.DUMMYFUNCTION("SPLIT(A:A,"" "",TRUE,TRUE)"),"EN")</f>
        <v>EN</v>
      </c>
      <c r="F8168" s="1" t="str">
        <f>IFERROR(__xludf.DUMMYFUNCTION("""COMPUTED_VALUE"""),"P5063")</f>
        <v>P5063</v>
      </c>
      <c r="G8168" s="1">
        <f>IFERROR(__xludf.DUMMYFUNCTION("""COMPUTED_VALUE"""),280.0)</f>
        <v>280</v>
      </c>
    </row>
    <row r="8169">
      <c r="A8169" s="1" t="str">
        <f t="shared" si="1"/>
        <v>EN P2066 196</v>
      </c>
      <c r="C8169" s="1" t="str">
        <f t="shared" si="2"/>
        <v>PT P2066</v>
      </c>
      <c r="E8169" s="1" t="str">
        <f>IFERROR(__xludf.DUMMYFUNCTION("SPLIT(A:A,"" "",TRUE,TRUE)"),"EN")</f>
        <v>EN</v>
      </c>
      <c r="F8169" s="1" t="str">
        <f>IFERROR(__xludf.DUMMYFUNCTION("""COMPUTED_VALUE"""),"P2066")</f>
        <v>P2066</v>
      </c>
      <c r="G8169" s="1">
        <f>IFERROR(__xludf.DUMMYFUNCTION("""COMPUTED_VALUE"""),196.0)</f>
        <v>196</v>
      </c>
    </row>
    <row r="8170">
      <c r="A8170" s="1" t="str">
        <f t="shared" si="1"/>
        <v>EN P4562 14</v>
      </c>
      <c r="C8170" s="1" t="str">
        <f t="shared" si="2"/>
        <v>PT P4562</v>
      </c>
      <c r="E8170" s="1" t="str">
        <f>IFERROR(__xludf.DUMMYFUNCTION("SPLIT(A:A,"" "",TRUE,TRUE)"),"EN")</f>
        <v>EN</v>
      </c>
      <c r="F8170" s="1" t="str">
        <f>IFERROR(__xludf.DUMMYFUNCTION("""COMPUTED_VALUE"""),"P4562")</f>
        <v>P4562</v>
      </c>
      <c r="G8170" s="1">
        <f>IFERROR(__xludf.DUMMYFUNCTION("""COMPUTED_VALUE"""),14.0)</f>
        <v>14</v>
      </c>
    </row>
    <row r="8171">
      <c r="A8171" s="1" t="str">
        <f t="shared" si="1"/>
        <v>EN P100 278</v>
      </c>
      <c r="C8171" s="1" t="str">
        <f t="shared" si="2"/>
        <v>PT P100</v>
      </c>
      <c r="E8171" s="1" t="str">
        <f>IFERROR(__xludf.DUMMYFUNCTION("SPLIT(A:A,"" "",TRUE,TRUE)"),"EN")</f>
        <v>EN</v>
      </c>
      <c r="F8171" s="1" t="str">
        <f>IFERROR(__xludf.DUMMYFUNCTION("""COMPUTED_VALUE"""),"P100")</f>
        <v>P100</v>
      </c>
      <c r="G8171" s="1">
        <f>IFERROR(__xludf.DUMMYFUNCTION("""COMPUTED_VALUE"""),278.0)</f>
        <v>278</v>
      </c>
    </row>
    <row r="8172">
      <c r="A8172" s="1" t="str">
        <f t="shared" si="1"/>
        <v>EN P1449 254</v>
      </c>
      <c r="C8172" s="1" t="str">
        <f t="shared" si="2"/>
        <v>PT P1449</v>
      </c>
      <c r="E8172" s="1" t="str">
        <f>IFERROR(__xludf.DUMMYFUNCTION("SPLIT(A:A,"" "",TRUE,TRUE)"),"EN")</f>
        <v>EN</v>
      </c>
      <c r="F8172" s="1" t="str">
        <f>IFERROR(__xludf.DUMMYFUNCTION("""COMPUTED_VALUE"""),"P1449")</f>
        <v>P1449</v>
      </c>
      <c r="G8172" s="1">
        <f>IFERROR(__xludf.DUMMYFUNCTION("""COMPUTED_VALUE"""),254.0)</f>
        <v>254</v>
      </c>
    </row>
    <row r="8173">
      <c r="A8173" s="1" t="str">
        <f t="shared" si="1"/>
        <v>EN P877 236</v>
      </c>
      <c r="C8173" s="1" t="str">
        <f t="shared" si="2"/>
        <v>PT P877</v>
      </c>
      <c r="E8173" s="1" t="str">
        <f>IFERROR(__xludf.DUMMYFUNCTION("SPLIT(A:A,"" "",TRUE,TRUE)"),"EN")</f>
        <v>EN</v>
      </c>
      <c r="F8173" s="1" t="str">
        <f>IFERROR(__xludf.DUMMYFUNCTION("""COMPUTED_VALUE"""),"P877")</f>
        <v>P877</v>
      </c>
      <c r="G8173" s="1">
        <f>IFERROR(__xludf.DUMMYFUNCTION("""COMPUTED_VALUE"""),236.0)</f>
        <v>236</v>
      </c>
    </row>
    <row r="8174">
      <c r="A8174" s="1" t="str">
        <f t="shared" si="1"/>
        <v>EN P2558 175</v>
      </c>
      <c r="C8174" s="1" t="str">
        <f t="shared" si="2"/>
        <v>PT P2558</v>
      </c>
      <c r="E8174" s="1" t="str">
        <f>IFERROR(__xludf.DUMMYFUNCTION("SPLIT(A:A,"" "",TRUE,TRUE)"),"EN")</f>
        <v>EN</v>
      </c>
      <c r="F8174" s="1" t="str">
        <f>IFERROR(__xludf.DUMMYFUNCTION("""COMPUTED_VALUE"""),"P2558")</f>
        <v>P2558</v>
      </c>
      <c r="G8174" s="1">
        <f>IFERROR(__xludf.DUMMYFUNCTION("""COMPUTED_VALUE"""),175.0)</f>
        <v>175</v>
      </c>
    </row>
    <row r="8175">
      <c r="A8175" s="1" t="str">
        <f t="shared" si="1"/>
        <v>EN P1543 373</v>
      </c>
      <c r="C8175" s="1" t="str">
        <f t="shared" si="2"/>
        <v>PT P1543</v>
      </c>
      <c r="E8175" s="1" t="str">
        <f>IFERROR(__xludf.DUMMYFUNCTION("SPLIT(A:A,"" "",TRUE,TRUE)"),"EN")</f>
        <v>EN</v>
      </c>
      <c r="F8175" s="1" t="str">
        <f>IFERROR(__xludf.DUMMYFUNCTION("""COMPUTED_VALUE"""),"P1543")</f>
        <v>P1543</v>
      </c>
      <c r="G8175" s="1">
        <f>IFERROR(__xludf.DUMMYFUNCTION("""COMPUTED_VALUE"""),373.0)</f>
        <v>373</v>
      </c>
    </row>
    <row r="8176">
      <c r="A8176" s="1" t="str">
        <f t="shared" si="1"/>
        <v>EN P5733 89</v>
      </c>
      <c r="C8176" s="1" t="str">
        <f t="shared" si="2"/>
        <v>PT P5733</v>
      </c>
      <c r="E8176" s="1" t="str">
        <f>IFERROR(__xludf.DUMMYFUNCTION("SPLIT(A:A,"" "",TRUE,TRUE)"),"EN")</f>
        <v>EN</v>
      </c>
      <c r="F8176" s="1" t="str">
        <f>IFERROR(__xludf.DUMMYFUNCTION("""COMPUTED_VALUE"""),"P5733")</f>
        <v>P5733</v>
      </c>
      <c r="G8176" s="1">
        <f>IFERROR(__xludf.DUMMYFUNCTION("""COMPUTED_VALUE"""),89.0)</f>
        <v>89</v>
      </c>
    </row>
    <row r="8177">
      <c r="A8177" s="1" t="str">
        <f t="shared" si="1"/>
        <v>EN P5628 238</v>
      </c>
      <c r="C8177" s="1" t="str">
        <f t="shared" si="2"/>
        <v>PT P5628</v>
      </c>
      <c r="E8177" s="1" t="str">
        <f>IFERROR(__xludf.DUMMYFUNCTION("SPLIT(A:A,"" "",TRUE,TRUE)"),"EN")</f>
        <v>EN</v>
      </c>
      <c r="F8177" s="1" t="str">
        <f>IFERROR(__xludf.DUMMYFUNCTION("""COMPUTED_VALUE"""),"P5628")</f>
        <v>P5628</v>
      </c>
      <c r="G8177" s="1">
        <f>IFERROR(__xludf.DUMMYFUNCTION("""COMPUTED_VALUE"""),238.0)</f>
        <v>238</v>
      </c>
    </row>
    <row r="8178">
      <c r="A8178" s="1" t="str">
        <f t="shared" si="1"/>
        <v>EN P3625 293</v>
      </c>
      <c r="C8178" s="1" t="str">
        <f t="shared" si="2"/>
        <v>PT P3625</v>
      </c>
      <c r="E8178" s="1" t="str">
        <f>IFERROR(__xludf.DUMMYFUNCTION("SPLIT(A:A,"" "",TRUE,TRUE)"),"EN")</f>
        <v>EN</v>
      </c>
      <c r="F8178" s="1" t="str">
        <f>IFERROR(__xludf.DUMMYFUNCTION("""COMPUTED_VALUE"""),"P3625")</f>
        <v>P3625</v>
      </c>
      <c r="G8178" s="1">
        <f>IFERROR(__xludf.DUMMYFUNCTION("""COMPUTED_VALUE"""),293.0)</f>
        <v>293</v>
      </c>
    </row>
    <row r="8179">
      <c r="A8179" s="1" t="str">
        <f t="shared" si="1"/>
        <v>EN P2340 378</v>
      </c>
      <c r="C8179" s="1" t="str">
        <f t="shared" si="2"/>
        <v>PT P2340</v>
      </c>
      <c r="E8179" s="1" t="str">
        <f>IFERROR(__xludf.DUMMYFUNCTION("SPLIT(A:A,"" "",TRUE,TRUE)"),"EN")</f>
        <v>EN</v>
      </c>
      <c r="F8179" s="1" t="str">
        <f>IFERROR(__xludf.DUMMYFUNCTION("""COMPUTED_VALUE"""),"P2340")</f>
        <v>P2340</v>
      </c>
      <c r="G8179" s="1">
        <f>IFERROR(__xludf.DUMMYFUNCTION("""COMPUTED_VALUE"""),378.0)</f>
        <v>378</v>
      </c>
    </row>
    <row r="8180">
      <c r="A8180" s="1" t="str">
        <f t="shared" si="1"/>
        <v>EN P1071 210</v>
      </c>
      <c r="C8180" s="1" t="str">
        <f t="shared" si="2"/>
        <v>PT P1071</v>
      </c>
      <c r="E8180" s="1" t="str">
        <f>IFERROR(__xludf.DUMMYFUNCTION("SPLIT(A:A,"" "",TRUE,TRUE)"),"EN")</f>
        <v>EN</v>
      </c>
      <c r="F8180" s="1" t="str">
        <f>IFERROR(__xludf.DUMMYFUNCTION("""COMPUTED_VALUE"""),"P1071")</f>
        <v>P1071</v>
      </c>
      <c r="G8180" s="1">
        <f>IFERROR(__xludf.DUMMYFUNCTION("""COMPUTED_VALUE"""),210.0)</f>
        <v>210</v>
      </c>
    </row>
    <row r="8181">
      <c r="A8181" s="1" t="str">
        <f t="shared" si="1"/>
        <v>EN P2658 305</v>
      </c>
      <c r="C8181" s="1" t="str">
        <f t="shared" si="2"/>
        <v>PT P2658</v>
      </c>
      <c r="E8181" s="1" t="str">
        <f>IFERROR(__xludf.DUMMYFUNCTION("SPLIT(A:A,"" "",TRUE,TRUE)"),"EN")</f>
        <v>EN</v>
      </c>
      <c r="F8181" s="1" t="str">
        <f>IFERROR(__xludf.DUMMYFUNCTION("""COMPUTED_VALUE"""),"P2658")</f>
        <v>P2658</v>
      </c>
      <c r="G8181" s="1">
        <f>IFERROR(__xludf.DUMMYFUNCTION("""COMPUTED_VALUE"""),305.0)</f>
        <v>305</v>
      </c>
    </row>
    <row r="8182">
      <c r="A8182" s="1" t="str">
        <f t="shared" si="1"/>
        <v>EN P5618 52</v>
      </c>
      <c r="C8182" s="1" t="str">
        <f t="shared" si="2"/>
        <v>PT P5618</v>
      </c>
      <c r="E8182" s="1" t="str">
        <f>IFERROR(__xludf.DUMMYFUNCTION("SPLIT(A:A,"" "",TRUE,TRUE)"),"EN")</f>
        <v>EN</v>
      </c>
      <c r="F8182" s="1" t="str">
        <f>IFERROR(__xludf.DUMMYFUNCTION("""COMPUTED_VALUE"""),"P5618")</f>
        <v>P5618</v>
      </c>
      <c r="G8182" s="1">
        <f>IFERROR(__xludf.DUMMYFUNCTION("""COMPUTED_VALUE"""),52.0)</f>
        <v>52</v>
      </c>
    </row>
    <row r="8183">
      <c r="A8183" s="1" t="str">
        <f t="shared" si="1"/>
        <v>EN P3828 273</v>
      </c>
      <c r="C8183" s="1" t="str">
        <f t="shared" si="2"/>
        <v>PT P3828</v>
      </c>
      <c r="E8183" s="1" t="str">
        <f>IFERROR(__xludf.DUMMYFUNCTION("SPLIT(A:A,"" "",TRUE,TRUE)"),"EN")</f>
        <v>EN</v>
      </c>
      <c r="F8183" s="1" t="str">
        <f>IFERROR(__xludf.DUMMYFUNCTION("""COMPUTED_VALUE"""),"P3828")</f>
        <v>P3828</v>
      </c>
      <c r="G8183" s="1">
        <f>IFERROR(__xludf.DUMMYFUNCTION("""COMPUTED_VALUE"""),273.0)</f>
        <v>273</v>
      </c>
    </row>
    <row r="8184">
      <c r="A8184" s="1" t="str">
        <f t="shared" si="1"/>
        <v>EN P4763 194</v>
      </c>
      <c r="C8184" s="1" t="str">
        <f t="shared" si="2"/>
        <v>PT P4763</v>
      </c>
      <c r="E8184" s="1" t="str">
        <f>IFERROR(__xludf.DUMMYFUNCTION("SPLIT(A:A,"" "",TRUE,TRUE)"),"EN")</f>
        <v>EN</v>
      </c>
      <c r="F8184" s="1" t="str">
        <f>IFERROR(__xludf.DUMMYFUNCTION("""COMPUTED_VALUE"""),"P4763")</f>
        <v>P4763</v>
      </c>
      <c r="G8184" s="1">
        <f>IFERROR(__xludf.DUMMYFUNCTION("""COMPUTED_VALUE"""),194.0)</f>
        <v>194</v>
      </c>
    </row>
    <row r="8185">
      <c r="A8185" s="1" t="str">
        <f t="shared" si="1"/>
        <v>EN P4462 308</v>
      </c>
      <c r="C8185" s="1" t="str">
        <f t="shared" si="2"/>
        <v>PT P4462</v>
      </c>
      <c r="E8185" s="1" t="str">
        <f>IFERROR(__xludf.DUMMYFUNCTION("SPLIT(A:A,"" "",TRUE,TRUE)"),"EN")</f>
        <v>EN</v>
      </c>
      <c r="F8185" s="1" t="str">
        <f>IFERROR(__xludf.DUMMYFUNCTION("""COMPUTED_VALUE"""),"P4462")</f>
        <v>P4462</v>
      </c>
      <c r="G8185" s="1">
        <f>IFERROR(__xludf.DUMMYFUNCTION("""COMPUTED_VALUE"""),308.0)</f>
        <v>308</v>
      </c>
    </row>
    <row r="8186">
      <c r="A8186" s="1" t="str">
        <f t="shared" si="1"/>
        <v>EN P2161 245</v>
      </c>
      <c r="C8186" s="1" t="str">
        <f t="shared" si="2"/>
        <v>PT P2161</v>
      </c>
      <c r="E8186" s="1" t="str">
        <f>IFERROR(__xludf.DUMMYFUNCTION("SPLIT(A:A,"" "",TRUE,TRUE)"),"EN")</f>
        <v>EN</v>
      </c>
      <c r="F8186" s="1" t="str">
        <f>IFERROR(__xludf.DUMMYFUNCTION("""COMPUTED_VALUE"""),"P2161")</f>
        <v>P2161</v>
      </c>
      <c r="G8186" s="1">
        <f>IFERROR(__xludf.DUMMYFUNCTION("""COMPUTED_VALUE"""),245.0)</f>
        <v>245</v>
      </c>
    </row>
    <row r="8187">
      <c r="A8187" s="1" t="str">
        <f t="shared" si="1"/>
        <v>EN P723 187</v>
      </c>
      <c r="C8187" s="1" t="str">
        <f t="shared" si="2"/>
        <v>PT P723</v>
      </c>
      <c r="E8187" s="1" t="str">
        <f>IFERROR(__xludf.DUMMYFUNCTION("SPLIT(A:A,"" "",TRUE,TRUE)"),"EN")</f>
        <v>EN</v>
      </c>
      <c r="F8187" s="1" t="str">
        <f>IFERROR(__xludf.DUMMYFUNCTION("""COMPUTED_VALUE"""),"P723")</f>
        <v>P723</v>
      </c>
      <c r="G8187" s="1">
        <f>IFERROR(__xludf.DUMMYFUNCTION("""COMPUTED_VALUE"""),187.0)</f>
        <v>187</v>
      </c>
    </row>
    <row r="8188">
      <c r="A8188" s="1" t="str">
        <f t="shared" si="1"/>
        <v>EN P2446 34</v>
      </c>
      <c r="C8188" s="1" t="str">
        <f t="shared" si="2"/>
        <v>PT P2446</v>
      </c>
      <c r="E8188" s="1" t="str">
        <f>IFERROR(__xludf.DUMMYFUNCTION("SPLIT(A:A,"" "",TRUE,TRUE)"),"EN")</f>
        <v>EN</v>
      </c>
      <c r="F8188" s="1" t="str">
        <f>IFERROR(__xludf.DUMMYFUNCTION("""COMPUTED_VALUE"""),"P2446")</f>
        <v>P2446</v>
      </c>
      <c r="G8188" s="1">
        <f>IFERROR(__xludf.DUMMYFUNCTION("""COMPUTED_VALUE"""),34.0)</f>
        <v>34</v>
      </c>
    </row>
    <row r="8189">
      <c r="A8189" s="1" t="str">
        <f t="shared" si="1"/>
        <v>EN P4076 339</v>
      </c>
      <c r="C8189" s="1" t="str">
        <f t="shared" si="2"/>
        <v>PT P4076</v>
      </c>
      <c r="E8189" s="1" t="str">
        <f>IFERROR(__xludf.DUMMYFUNCTION("SPLIT(A:A,"" "",TRUE,TRUE)"),"EN")</f>
        <v>EN</v>
      </c>
      <c r="F8189" s="1" t="str">
        <f>IFERROR(__xludf.DUMMYFUNCTION("""COMPUTED_VALUE"""),"P4076")</f>
        <v>P4076</v>
      </c>
      <c r="G8189" s="1">
        <f>IFERROR(__xludf.DUMMYFUNCTION("""COMPUTED_VALUE"""),339.0)</f>
        <v>339</v>
      </c>
    </row>
    <row r="8190">
      <c r="A8190" s="1" t="str">
        <f t="shared" si="1"/>
        <v>EN P4381 330</v>
      </c>
      <c r="C8190" s="1" t="str">
        <f t="shared" si="2"/>
        <v>PT P4381</v>
      </c>
      <c r="E8190" s="1" t="str">
        <f>IFERROR(__xludf.DUMMYFUNCTION("SPLIT(A:A,"" "",TRUE,TRUE)"),"EN")</f>
        <v>EN</v>
      </c>
      <c r="F8190" s="1" t="str">
        <f>IFERROR(__xludf.DUMMYFUNCTION("""COMPUTED_VALUE"""),"P4381")</f>
        <v>P4381</v>
      </c>
      <c r="G8190" s="1">
        <f>IFERROR(__xludf.DUMMYFUNCTION("""COMPUTED_VALUE"""),330.0)</f>
        <v>330</v>
      </c>
    </row>
    <row r="8191">
      <c r="A8191" s="1" t="str">
        <f t="shared" si="1"/>
        <v>EN P4715 294</v>
      </c>
      <c r="C8191" s="1" t="str">
        <f t="shared" si="2"/>
        <v>PT P4715</v>
      </c>
      <c r="E8191" s="1" t="str">
        <f>IFERROR(__xludf.DUMMYFUNCTION("SPLIT(A:A,"" "",TRUE,TRUE)"),"EN")</f>
        <v>EN</v>
      </c>
      <c r="F8191" s="1" t="str">
        <f>IFERROR(__xludf.DUMMYFUNCTION("""COMPUTED_VALUE"""),"P4715")</f>
        <v>P4715</v>
      </c>
      <c r="G8191" s="1">
        <f>IFERROR(__xludf.DUMMYFUNCTION("""COMPUTED_VALUE"""),294.0)</f>
        <v>294</v>
      </c>
    </row>
    <row r="8192">
      <c r="A8192" s="1" t="str">
        <f t="shared" si="1"/>
        <v>EN P2777 157</v>
      </c>
      <c r="C8192" s="1" t="str">
        <f t="shared" si="2"/>
        <v>PT P2777</v>
      </c>
      <c r="E8192" s="1" t="str">
        <f>IFERROR(__xludf.DUMMYFUNCTION("SPLIT(A:A,"" "",TRUE,TRUE)"),"EN")</f>
        <v>EN</v>
      </c>
      <c r="F8192" s="1" t="str">
        <f>IFERROR(__xludf.DUMMYFUNCTION("""COMPUTED_VALUE"""),"P2777")</f>
        <v>P2777</v>
      </c>
      <c r="G8192" s="1">
        <f>IFERROR(__xludf.DUMMYFUNCTION("""COMPUTED_VALUE"""),157.0)</f>
        <v>157</v>
      </c>
    </row>
    <row r="8193">
      <c r="A8193" s="1" t="str">
        <f t="shared" si="1"/>
        <v>EN P2143 32</v>
      </c>
      <c r="C8193" s="1" t="str">
        <f t="shared" si="2"/>
        <v>PT P2143</v>
      </c>
      <c r="E8193" s="1" t="str">
        <f>IFERROR(__xludf.DUMMYFUNCTION("SPLIT(A:A,"" "",TRUE,TRUE)"),"EN")</f>
        <v>EN</v>
      </c>
      <c r="F8193" s="1" t="str">
        <f>IFERROR(__xludf.DUMMYFUNCTION("""COMPUTED_VALUE"""),"P2143")</f>
        <v>P2143</v>
      </c>
      <c r="G8193" s="1">
        <f>IFERROR(__xludf.DUMMYFUNCTION("""COMPUTED_VALUE"""),32.0)</f>
        <v>32</v>
      </c>
    </row>
    <row r="8194">
      <c r="A8194" s="1" t="str">
        <f t="shared" si="1"/>
        <v>EN P5123 11</v>
      </c>
      <c r="C8194" s="1" t="str">
        <f t="shared" si="2"/>
        <v>PT P5123</v>
      </c>
      <c r="E8194" s="1" t="str">
        <f>IFERROR(__xludf.DUMMYFUNCTION("SPLIT(A:A,"" "",TRUE,TRUE)"),"EN")</f>
        <v>EN</v>
      </c>
      <c r="F8194" s="1" t="str">
        <f>IFERROR(__xludf.DUMMYFUNCTION("""COMPUTED_VALUE"""),"P5123")</f>
        <v>P5123</v>
      </c>
      <c r="G8194" s="1">
        <f>IFERROR(__xludf.DUMMYFUNCTION("""COMPUTED_VALUE"""),11.0)</f>
        <v>11</v>
      </c>
    </row>
    <row r="8195">
      <c r="A8195" s="1" t="str">
        <f t="shared" si="1"/>
        <v>EN P3429 248</v>
      </c>
      <c r="C8195" s="1" t="str">
        <f t="shared" si="2"/>
        <v>PT P3429</v>
      </c>
      <c r="E8195" s="1" t="str">
        <f>IFERROR(__xludf.DUMMYFUNCTION("SPLIT(A:A,"" "",TRUE,TRUE)"),"EN")</f>
        <v>EN</v>
      </c>
      <c r="F8195" s="1" t="str">
        <f>IFERROR(__xludf.DUMMYFUNCTION("""COMPUTED_VALUE"""),"P3429")</f>
        <v>P3429</v>
      </c>
      <c r="G8195" s="1">
        <f>IFERROR(__xludf.DUMMYFUNCTION("""COMPUTED_VALUE"""),248.0)</f>
        <v>248</v>
      </c>
    </row>
    <row r="8196">
      <c r="A8196" s="1" t="str">
        <f t="shared" si="1"/>
        <v>EN P936 155</v>
      </c>
      <c r="C8196" s="1" t="str">
        <f t="shared" si="2"/>
        <v>PT P936</v>
      </c>
      <c r="E8196" s="1" t="str">
        <f>IFERROR(__xludf.DUMMYFUNCTION("SPLIT(A:A,"" "",TRUE,TRUE)"),"EN")</f>
        <v>EN</v>
      </c>
      <c r="F8196" s="1" t="str">
        <f>IFERROR(__xludf.DUMMYFUNCTION("""COMPUTED_VALUE"""),"P936")</f>
        <v>P936</v>
      </c>
      <c r="G8196" s="1">
        <f>IFERROR(__xludf.DUMMYFUNCTION("""COMPUTED_VALUE"""),155.0)</f>
        <v>155</v>
      </c>
    </row>
    <row r="8197">
      <c r="A8197" s="1" t="str">
        <f t="shared" si="1"/>
        <v>EN P366 305</v>
      </c>
      <c r="C8197" s="1" t="str">
        <f t="shared" si="2"/>
        <v>PT P366</v>
      </c>
      <c r="E8197" s="1" t="str">
        <f>IFERROR(__xludf.DUMMYFUNCTION("SPLIT(A:A,"" "",TRUE,TRUE)"),"EN")</f>
        <v>EN</v>
      </c>
      <c r="F8197" s="1" t="str">
        <f>IFERROR(__xludf.DUMMYFUNCTION("""COMPUTED_VALUE"""),"P366")</f>
        <v>P366</v>
      </c>
      <c r="G8197" s="1">
        <f>IFERROR(__xludf.DUMMYFUNCTION("""COMPUTED_VALUE"""),305.0)</f>
        <v>305</v>
      </c>
    </row>
    <row r="8198">
      <c r="A8198" s="1" t="str">
        <f t="shared" si="1"/>
        <v>EN P4708 16</v>
      </c>
      <c r="C8198" s="1" t="str">
        <f t="shared" si="2"/>
        <v>PT P4708</v>
      </c>
      <c r="E8198" s="1" t="str">
        <f>IFERROR(__xludf.DUMMYFUNCTION("SPLIT(A:A,"" "",TRUE,TRUE)"),"EN")</f>
        <v>EN</v>
      </c>
      <c r="F8198" s="1" t="str">
        <f>IFERROR(__xludf.DUMMYFUNCTION("""COMPUTED_VALUE"""),"P4708")</f>
        <v>P4708</v>
      </c>
      <c r="G8198" s="1">
        <f>IFERROR(__xludf.DUMMYFUNCTION("""COMPUTED_VALUE"""),16.0)</f>
        <v>16</v>
      </c>
    </row>
    <row r="8199">
      <c r="A8199" s="1" t="str">
        <f t="shared" si="1"/>
        <v>EN P1181 143</v>
      </c>
      <c r="C8199" s="1" t="str">
        <f t="shared" si="2"/>
        <v>PT P1181</v>
      </c>
      <c r="E8199" s="1" t="str">
        <f>IFERROR(__xludf.DUMMYFUNCTION("SPLIT(A:A,"" "",TRUE,TRUE)"),"EN")</f>
        <v>EN</v>
      </c>
      <c r="F8199" s="1" t="str">
        <f>IFERROR(__xludf.DUMMYFUNCTION("""COMPUTED_VALUE"""),"P1181")</f>
        <v>P1181</v>
      </c>
      <c r="G8199" s="1">
        <f>IFERROR(__xludf.DUMMYFUNCTION("""COMPUTED_VALUE"""),143.0)</f>
        <v>143</v>
      </c>
    </row>
    <row r="8200">
      <c r="A8200" s="1" t="str">
        <f t="shared" si="1"/>
        <v>EN P797 233</v>
      </c>
      <c r="C8200" s="1" t="str">
        <f t="shared" si="2"/>
        <v>PT P797</v>
      </c>
      <c r="E8200" s="1" t="str">
        <f>IFERROR(__xludf.DUMMYFUNCTION("SPLIT(A:A,"" "",TRUE,TRUE)"),"EN")</f>
        <v>EN</v>
      </c>
      <c r="F8200" s="1" t="str">
        <f>IFERROR(__xludf.DUMMYFUNCTION("""COMPUTED_VALUE"""),"P797")</f>
        <v>P797</v>
      </c>
      <c r="G8200" s="1">
        <f>IFERROR(__xludf.DUMMYFUNCTION("""COMPUTED_VALUE"""),233.0)</f>
        <v>233</v>
      </c>
    </row>
    <row r="8201">
      <c r="A8201" s="1" t="str">
        <f t="shared" si="1"/>
        <v>EN P562 371</v>
      </c>
      <c r="C8201" s="1" t="str">
        <f t="shared" si="2"/>
        <v>PT P562</v>
      </c>
      <c r="E8201" s="1" t="str">
        <f>IFERROR(__xludf.DUMMYFUNCTION("SPLIT(A:A,"" "",TRUE,TRUE)"),"EN")</f>
        <v>EN</v>
      </c>
      <c r="F8201" s="1" t="str">
        <f>IFERROR(__xludf.DUMMYFUNCTION("""COMPUTED_VALUE"""),"P562")</f>
        <v>P562</v>
      </c>
      <c r="G8201" s="1">
        <f>IFERROR(__xludf.DUMMYFUNCTION("""COMPUTED_VALUE"""),371.0)</f>
        <v>371</v>
      </c>
    </row>
    <row r="8202">
      <c r="A8202" s="1" t="str">
        <f t="shared" si="1"/>
        <v>EN P2835 150</v>
      </c>
      <c r="C8202" s="1" t="str">
        <f t="shared" si="2"/>
        <v>PT P2835</v>
      </c>
      <c r="E8202" s="1" t="str">
        <f>IFERROR(__xludf.DUMMYFUNCTION("SPLIT(A:A,"" "",TRUE,TRUE)"),"EN")</f>
        <v>EN</v>
      </c>
      <c r="F8202" s="1" t="str">
        <f>IFERROR(__xludf.DUMMYFUNCTION("""COMPUTED_VALUE"""),"P2835")</f>
        <v>P2835</v>
      </c>
      <c r="G8202" s="1">
        <f>IFERROR(__xludf.DUMMYFUNCTION("""COMPUTED_VALUE"""),150.0)</f>
        <v>150</v>
      </c>
    </row>
    <row r="8203">
      <c r="A8203" s="1" t="str">
        <f t="shared" si="1"/>
        <v>EN P1508 315</v>
      </c>
      <c r="C8203" s="1" t="str">
        <f t="shared" si="2"/>
        <v>PT P1508</v>
      </c>
      <c r="E8203" s="1" t="str">
        <f>IFERROR(__xludf.DUMMYFUNCTION("SPLIT(A:A,"" "",TRUE,TRUE)"),"EN")</f>
        <v>EN</v>
      </c>
      <c r="F8203" s="1" t="str">
        <f>IFERROR(__xludf.DUMMYFUNCTION("""COMPUTED_VALUE"""),"P1508")</f>
        <v>P1508</v>
      </c>
      <c r="G8203" s="1">
        <f>IFERROR(__xludf.DUMMYFUNCTION("""COMPUTED_VALUE"""),315.0)</f>
        <v>315</v>
      </c>
    </row>
    <row r="8204">
      <c r="A8204" s="1" t="str">
        <f t="shared" si="1"/>
        <v>EN P1078 312</v>
      </c>
      <c r="C8204" s="1" t="str">
        <f t="shared" si="2"/>
        <v>PT P1078</v>
      </c>
      <c r="E8204" s="1" t="str">
        <f>IFERROR(__xludf.DUMMYFUNCTION("SPLIT(A:A,"" "",TRUE,TRUE)"),"EN")</f>
        <v>EN</v>
      </c>
      <c r="F8204" s="1" t="str">
        <f>IFERROR(__xludf.DUMMYFUNCTION("""COMPUTED_VALUE"""),"P1078")</f>
        <v>P1078</v>
      </c>
      <c r="G8204" s="1">
        <f>IFERROR(__xludf.DUMMYFUNCTION("""COMPUTED_VALUE"""),312.0)</f>
        <v>312</v>
      </c>
    </row>
    <row r="8205">
      <c r="A8205" s="1" t="str">
        <f t="shared" si="1"/>
        <v>EN P2041 173</v>
      </c>
      <c r="C8205" s="1" t="str">
        <f t="shared" si="2"/>
        <v>PT P2041</v>
      </c>
      <c r="E8205" s="1" t="str">
        <f>IFERROR(__xludf.DUMMYFUNCTION("SPLIT(A:A,"" "",TRUE,TRUE)"),"EN")</f>
        <v>EN</v>
      </c>
      <c r="F8205" s="1" t="str">
        <f>IFERROR(__xludf.DUMMYFUNCTION("""COMPUTED_VALUE"""),"P2041")</f>
        <v>P2041</v>
      </c>
      <c r="G8205" s="1">
        <f>IFERROR(__xludf.DUMMYFUNCTION("""COMPUTED_VALUE"""),173.0)</f>
        <v>173</v>
      </c>
    </row>
    <row r="8206">
      <c r="A8206" s="1" t="str">
        <f t="shared" si="1"/>
        <v>EN P706 2</v>
      </c>
      <c r="C8206" s="1" t="str">
        <f t="shared" si="2"/>
        <v>PT P706</v>
      </c>
      <c r="E8206" s="1" t="str">
        <f>IFERROR(__xludf.DUMMYFUNCTION("SPLIT(A:A,"" "",TRUE,TRUE)"),"EN")</f>
        <v>EN</v>
      </c>
      <c r="F8206" s="1" t="str">
        <f>IFERROR(__xludf.DUMMYFUNCTION("""COMPUTED_VALUE"""),"P706")</f>
        <v>P706</v>
      </c>
      <c r="G8206" s="1">
        <f>IFERROR(__xludf.DUMMYFUNCTION("""COMPUTED_VALUE"""),2.0)</f>
        <v>2</v>
      </c>
    </row>
    <row r="8207">
      <c r="A8207" s="1" t="str">
        <f t="shared" si="1"/>
        <v>EN P2933 179</v>
      </c>
      <c r="C8207" s="1" t="str">
        <f t="shared" si="2"/>
        <v>PT P2933</v>
      </c>
      <c r="E8207" s="1" t="str">
        <f>IFERROR(__xludf.DUMMYFUNCTION("SPLIT(A:A,"" "",TRUE,TRUE)"),"EN")</f>
        <v>EN</v>
      </c>
      <c r="F8207" s="1" t="str">
        <f>IFERROR(__xludf.DUMMYFUNCTION("""COMPUTED_VALUE"""),"P2933")</f>
        <v>P2933</v>
      </c>
      <c r="G8207" s="1">
        <f>IFERROR(__xludf.DUMMYFUNCTION("""COMPUTED_VALUE"""),179.0)</f>
        <v>179</v>
      </c>
    </row>
    <row r="8208">
      <c r="A8208" s="1" t="str">
        <f t="shared" si="1"/>
        <v>EN P2338 211</v>
      </c>
      <c r="C8208" s="1" t="str">
        <f t="shared" si="2"/>
        <v>PT P2338</v>
      </c>
      <c r="E8208" s="1" t="str">
        <f>IFERROR(__xludf.DUMMYFUNCTION("SPLIT(A:A,"" "",TRUE,TRUE)"),"EN")</f>
        <v>EN</v>
      </c>
      <c r="F8208" s="1" t="str">
        <f>IFERROR(__xludf.DUMMYFUNCTION("""COMPUTED_VALUE"""),"P2338")</f>
        <v>P2338</v>
      </c>
      <c r="G8208" s="1">
        <f>IFERROR(__xludf.DUMMYFUNCTION("""COMPUTED_VALUE"""),211.0)</f>
        <v>211</v>
      </c>
    </row>
    <row r="8209">
      <c r="A8209" s="1" t="str">
        <f t="shared" si="1"/>
        <v>EN P3488 105</v>
      </c>
      <c r="C8209" s="1" t="str">
        <f t="shared" si="2"/>
        <v>PT P3488</v>
      </c>
      <c r="E8209" s="1" t="str">
        <f>IFERROR(__xludf.DUMMYFUNCTION("SPLIT(A:A,"" "",TRUE,TRUE)"),"EN")</f>
        <v>EN</v>
      </c>
      <c r="F8209" s="1" t="str">
        <f>IFERROR(__xludf.DUMMYFUNCTION("""COMPUTED_VALUE"""),"P3488")</f>
        <v>P3488</v>
      </c>
      <c r="G8209" s="1">
        <f>IFERROR(__xludf.DUMMYFUNCTION("""COMPUTED_VALUE"""),105.0)</f>
        <v>105</v>
      </c>
    </row>
    <row r="8210">
      <c r="A8210" s="1" t="str">
        <f t="shared" si="1"/>
        <v>EN P4962 184</v>
      </c>
      <c r="C8210" s="1" t="str">
        <f t="shared" si="2"/>
        <v>PT P4962</v>
      </c>
      <c r="E8210" s="1" t="str">
        <f>IFERROR(__xludf.DUMMYFUNCTION("SPLIT(A:A,"" "",TRUE,TRUE)"),"EN")</f>
        <v>EN</v>
      </c>
      <c r="F8210" s="1" t="str">
        <f>IFERROR(__xludf.DUMMYFUNCTION("""COMPUTED_VALUE"""),"P4962")</f>
        <v>P4962</v>
      </c>
      <c r="G8210" s="1">
        <f>IFERROR(__xludf.DUMMYFUNCTION("""COMPUTED_VALUE"""),184.0)</f>
        <v>184</v>
      </c>
    </row>
    <row r="8211">
      <c r="A8211" s="1" t="str">
        <f t="shared" si="1"/>
        <v>EN P2915 7</v>
      </c>
      <c r="C8211" s="1" t="str">
        <f t="shared" si="2"/>
        <v>PT P2915</v>
      </c>
      <c r="E8211" s="1" t="str">
        <f>IFERROR(__xludf.DUMMYFUNCTION("SPLIT(A:A,"" "",TRUE,TRUE)"),"EN")</f>
        <v>EN</v>
      </c>
      <c r="F8211" s="1" t="str">
        <f>IFERROR(__xludf.DUMMYFUNCTION("""COMPUTED_VALUE"""),"P2915")</f>
        <v>P2915</v>
      </c>
      <c r="G8211" s="1">
        <f>IFERROR(__xludf.DUMMYFUNCTION("""COMPUTED_VALUE"""),7.0)</f>
        <v>7</v>
      </c>
    </row>
    <row r="8212">
      <c r="A8212" s="1" t="str">
        <f t="shared" si="1"/>
        <v>EN P3125 31</v>
      </c>
      <c r="C8212" s="1" t="str">
        <f t="shared" si="2"/>
        <v>PT P3125</v>
      </c>
      <c r="E8212" s="1" t="str">
        <f>IFERROR(__xludf.DUMMYFUNCTION("SPLIT(A:A,"" "",TRUE,TRUE)"),"EN")</f>
        <v>EN</v>
      </c>
      <c r="F8212" s="1" t="str">
        <f>IFERROR(__xludf.DUMMYFUNCTION("""COMPUTED_VALUE"""),"P3125")</f>
        <v>P3125</v>
      </c>
      <c r="G8212" s="1">
        <f>IFERROR(__xludf.DUMMYFUNCTION("""COMPUTED_VALUE"""),31.0)</f>
        <v>31</v>
      </c>
    </row>
    <row r="8213">
      <c r="A8213" s="1" t="str">
        <f t="shared" si="1"/>
        <v>EN P5101 345</v>
      </c>
      <c r="C8213" s="1" t="str">
        <f t="shared" si="2"/>
        <v>PT P5101</v>
      </c>
      <c r="E8213" s="1" t="str">
        <f>IFERROR(__xludf.DUMMYFUNCTION("SPLIT(A:A,"" "",TRUE,TRUE)"),"EN")</f>
        <v>EN</v>
      </c>
      <c r="F8213" s="1" t="str">
        <f>IFERROR(__xludf.DUMMYFUNCTION("""COMPUTED_VALUE"""),"P5101")</f>
        <v>P5101</v>
      </c>
      <c r="G8213" s="1">
        <f>IFERROR(__xludf.DUMMYFUNCTION("""COMPUTED_VALUE"""),345.0)</f>
        <v>345</v>
      </c>
    </row>
    <row r="8214">
      <c r="A8214" s="1" t="str">
        <f t="shared" si="1"/>
        <v>EN P2518 71</v>
      </c>
      <c r="C8214" s="1" t="str">
        <f t="shared" si="2"/>
        <v>PT P2518</v>
      </c>
      <c r="E8214" s="1" t="str">
        <f>IFERROR(__xludf.DUMMYFUNCTION("SPLIT(A:A,"" "",TRUE,TRUE)"),"EN")</f>
        <v>EN</v>
      </c>
      <c r="F8214" s="1" t="str">
        <f>IFERROR(__xludf.DUMMYFUNCTION("""COMPUTED_VALUE"""),"P2518")</f>
        <v>P2518</v>
      </c>
      <c r="G8214" s="1">
        <f>IFERROR(__xludf.DUMMYFUNCTION("""COMPUTED_VALUE"""),71.0)</f>
        <v>71</v>
      </c>
    </row>
    <row r="8215">
      <c r="A8215" s="1" t="str">
        <f t="shared" si="1"/>
        <v>EN P458 42</v>
      </c>
      <c r="C8215" s="1" t="str">
        <f t="shared" si="2"/>
        <v>PT P458</v>
      </c>
      <c r="E8215" s="1" t="str">
        <f>IFERROR(__xludf.DUMMYFUNCTION("SPLIT(A:A,"" "",TRUE,TRUE)"),"EN")</f>
        <v>EN</v>
      </c>
      <c r="F8215" s="1" t="str">
        <f>IFERROR(__xludf.DUMMYFUNCTION("""COMPUTED_VALUE"""),"P458")</f>
        <v>P458</v>
      </c>
      <c r="G8215" s="1">
        <f>IFERROR(__xludf.DUMMYFUNCTION("""COMPUTED_VALUE"""),42.0)</f>
        <v>42</v>
      </c>
    </row>
    <row r="8216">
      <c r="A8216" s="1" t="str">
        <f t="shared" si="1"/>
        <v>EN P3140 371</v>
      </c>
      <c r="C8216" s="1" t="str">
        <f t="shared" si="2"/>
        <v>PT P3140</v>
      </c>
      <c r="E8216" s="1" t="str">
        <f>IFERROR(__xludf.DUMMYFUNCTION("SPLIT(A:A,"" "",TRUE,TRUE)"),"EN")</f>
        <v>EN</v>
      </c>
      <c r="F8216" s="1" t="str">
        <f>IFERROR(__xludf.DUMMYFUNCTION("""COMPUTED_VALUE"""),"P3140")</f>
        <v>P3140</v>
      </c>
      <c r="G8216" s="1">
        <f>IFERROR(__xludf.DUMMYFUNCTION("""COMPUTED_VALUE"""),371.0)</f>
        <v>371</v>
      </c>
    </row>
    <row r="8217">
      <c r="A8217" s="1" t="str">
        <f t="shared" si="1"/>
        <v>EN P2159 276</v>
      </c>
      <c r="C8217" s="1" t="str">
        <f t="shared" si="2"/>
        <v>PT P2159</v>
      </c>
      <c r="E8217" s="1" t="str">
        <f>IFERROR(__xludf.DUMMYFUNCTION("SPLIT(A:A,"" "",TRUE,TRUE)"),"EN")</f>
        <v>EN</v>
      </c>
      <c r="F8217" s="1" t="str">
        <f>IFERROR(__xludf.DUMMYFUNCTION("""COMPUTED_VALUE"""),"P2159")</f>
        <v>P2159</v>
      </c>
      <c r="G8217" s="1">
        <f>IFERROR(__xludf.DUMMYFUNCTION("""COMPUTED_VALUE"""),276.0)</f>
        <v>276</v>
      </c>
    </row>
    <row r="8218">
      <c r="A8218" s="1" t="str">
        <f t="shared" si="1"/>
        <v>EN P2876 122</v>
      </c>
      <c r="C8218" s="1" t="str">
        <f t="shared" si="2"/>
        <v>PT P2876</v>
      </c>
      <c r="E8218" s="1" t="str">
        <f>IFERROR(__xludf.DUMMYFUNCTION("SPLIT(A:A,"" "",TRUE,TRUE)"),"EN")</f>
        <v>EN</v>
      </c>
      <c r="F8218" s="1" t="str">
        <f>IFERROR(__xludf.DUMMYFUNCTION("""COMPUTED_VALUE"""),"P2876")</f>
        <v>P2876</v>
      </c>
      <c r="G8218" s="1">
        <f>IFERROR(__xludf.DUMMYFUNCTION("""COMPUTED_VALUE"""),122.0)</f>
        <v>122</v>
      </c>
    </row>
    <row r="8219">
      <c r="A8219" s="1" t="str">
        <f t="shared" si="1"/>
        <v>EN P1329 260</v>
      </c>
      <c r="C8219" s="1" t="str">
        <f t="shared" si="2"/>
        <v>PT P1329</v>
      </c>
      <c r="E8219" s="1" t="str">
        <f>IFERROR(__xludf.DUMMYFUNCTION("SPLIT(A:A,"" "",TRUE,TRUE)"),"EN")</f>
        <v>EN</v>
      </c>
      <c r="F8219" s="1" t="str">
        <f>IFERROR(__xludf.DUMMYFUNCTION("""COMPUTED_VALUE"""),"P1329")</f>
        <v>P1329</v>
      </c>
      <c r="G8219" s="1">
        <f>IFERROR(__xludf.DUMMYFUNCTION("""COMPUTED_VALUE"""),260.0)</f>
        <v>260</v>
      </c>
    </row>
    <row r="8220">
      <c r="A8220" s="1" t="str">
        <f t="shared" si="1"/>
        <v>EN P2729 108</v>
      </c>
      <c r="C8220" s="1" t="str">
        <f t="shared" si="2"/>
        <v>PT P2729</v>
      </c>
      <c r="E8220" s="1" t="str">
        <f>IFERROR(__xludf.DUMMYFUNCTION("SPLIT(A:A,"" "",TRUE,TRUE)"),"EN")</f>
        <v>EN</v>
      </c>
      <c r="F8220" s="1" t="str">
        <f>IFERROR(__xludf.DUMMYFUNCTION("""COMPUTED_VALUE"""),"P2729")</f>
        <v>P2729</v>
      </c>
      <c r="G8220" s="1">
        <f>IFERROR(__xludf.DUMMYFUNCTION("""COMPUTED_VALUE"""),108.0)</f>
        <v>108</v>
      </c>
    </row>
    <row r="8221">
      <c r="A8221" s="1" t="str">
        <f t="shared" si="1"/>
        <v>EN P4757 136</v>
      </c>
      <c r="C8221" s="1" t="str">
        <f t="shared" si="2"/>
        <v>PT P4757</v>
      </c>
      <c r="E8221" s="1" t="str">
        <f>IFERROR(__xludf.DUMMYFUNCTION("SPLIT(A:A,"" "",TRUE,TRUE)"),"EN")</f>
        <v>EN</v>
      </c>
      <c r="F8221" s="1" t="str">
        <f>IFERROR(__xludf.DUMMYFUNCTION("""COMPUTED_VALUE"""),"P4757")</f>
        <v>P4757</v>
      </c>
      <c r="G8221" s="1">
        <f>IFERROR(__xludf.DUMMYFUNCTION("""COMPUTED_VALUE"""),136.0)</f>
        <v>136</v>
      </c>
    </row>
    <row r="8222">
      <c r="A8222" s="1" t="str">
        <f t="shared" si="1"/>
        <v>EN P13 169</v>
      </c>
      <c r="C8222" s="1" t="str">
        <f t="shared" si="2"/>
        <v>PT P13</v>
      </c>
      <c r="E8222" s="1" t="str">
        <f>IFERROR(__xludf.DUMMYFUNCTION("SPLIT(A:A,"" "",TRUE,TRUE)"),"EN")</f>
        <v>EN</v>
      </c>
      <c r="F8222" s="1" t="str">
        <f>IFERROR(__xludf.DUMMYFUNCTION("""COMPUTED_VALUE"""),"P13")</f>
        <v>P13</v>
      </c>
      <c r="G8222" s="1">
        <f>IFERROR(__xludf.DUMMYFUNCTION("""COMPUTED_VALUE"""),169.0)</f>
        <v>169</v>
      </c>
    </row>
    <row r="8223">
      <c r="A8223" s="1" t="str">
        <f t="shared" si="1"/>
        <v>EN P1352 171</v>
      </c>
      <c r="C8223" s="1" t="str">
        <f t="shared" si="2"/>
        <v>PT P1352</v>
      </c>
      <c r="E8223" s="1" t="str">
        <f>IFERROR(__xludf.DUMMYFUNCTION("SPLIT(A:A,"" "",TRUE,TRUE)"),"EN")</f>
        <v>EN</v>
      </c>
      <c r="F8223" s="1" t="str">
        <f>IFERROR(__xludf.DUMMYFUNCTION("""COMPUTED_VALUE"""),"P1352")</f>
        <v>P1352</v>
      </c>
      <c r="G8223" s="1">
        <f>IFERROR(__xludf.DUMMYFUNCTION("""COMPUTED_VALUE"""),171.0)</f>
        <v>171</v>
      </c>
    </row>
    <row r="8224">
      <c r="A8224" s="1" t="str">
        <f t="shared" si="1"/>
        <v>EN P1555 351</v>
      </c>
      <c r="C8224" s="1" t="str">
        <f t="shared" si="2"/>
        <v>PT P1555</v>
      </c>
      <c r="E8224" s="1" t="str">
        <f>IFERROR(__xludf.DUMMYFUNCTION("SPLIT(A:A,"" "",TRUE,TRUE)"),"EN")</f>
        <v>EN</v>
      </c>
      <c r="F8224" s="1" t="str">
        <f>IFERROR(__xludf.DUMMYFUNCTION("""COMPUTED_VALUE"""),"P1555")</f>
        <v>P1555</v>
      </c>
      <c r="G8224" s="1">
        <f>IFERROR(__xludf.DUMMYFUNCTION("""COMPUTED_VALUE"""),351.0)</f>
        <v>351</v>
      </c>
    </row>
    <row r="8225">
      <c r="A8225" s="1" t="str">
        <f t="shared" si="1"/>
        <v>EN P5900 351</v>
      </c>
      <c r="C8225" s="1" t="str">
        <f t="shared" si="2"/>
        <v>PT P5900</v>
      </c>
      <c r="E8225" s="1" t="str">
        <f>IFERROR(__xludf.DUMMYFUNCTION("SPLIT(A:A,"" "",TRUE,TRUE)"),"EN")</f>
        <v>EN</v>
      </c>
      <c r="F8225" s="1" t="str">
        <f>IFERROR(__xludf.DUMMYFUNCTION("""COMPUTED_VALUE"""),"P5900")</f>
        <v>P5900</v>
      </c>
      <c r="G8225" s="1">
        <f>IFERROR(__xludf.DUMMYFUNCTION("""COMPUTED_VALUE"""),351.0)</f>
        <v>351</v>
      </c>
    </row>
    <row r="8226">
      <c r="A8226" s="1" t="str">
        <f t="shared" si="1"/>
        <v>EN P1419 329</v>
      </c>
      <c r="C8226" s="1" t="str">
        <f t="shared" si="2"/>
        <v>PT P1419</v>
      </c>
      <c r="E8226" s="1" t="str">
        <f>IFERROR(__xludf.DUMMYFUNCTION("SPLIT(A:A,"" "",TRUE,TRUE)"),"EN")</f>
        <v>EN</v>
      </c>
      <c r="F8226" s="1" t="str">
        <f>IFERROR(__xludf.DUMMYFUNCTION("""COMPUTED_VALUE"""),"P1419")</f>
        <v>P1419</v>
      </c>
      <c r="G8226" s="1">
        <f>IFERROR(__xludf.DUMMYFUNCTION("""COMPUTED_VALUE"""),329.0)</f>
        <v>329</v>
      </c>
    </row>
    <row r="8227">
      <c r="A8227" s="1" t="str">
        <f t="shared" si="1"/>
        <v>EN P2739 166</v>
      </c>
      <c r="C8227" s="1" t="str">
        <f t="shared" si="2"/>
        <v>PT P2739</v>
      </c>
      <c r="E8227" s="1" t="str">
        <f>IFERROR(__xludf.DUMMYFUNCTION("SPLIT(A:A,"" "",TRUE,TRUE)"),"EN")</f>
        <v>EN</v>
      </c>
      <c r="F8227" s="1" t="str">
        <f>IFERROR(__xludf.DUMMYFUNCTION("""COMPUTED_VALUE"""),"P2739")</f>
        <v>P2739</v>
      </c>
      <c r="G8227" s="1">
        <f>IFERROR(__xludf.DUMMYFUNCTION("""COMPUTED_VALUE"""),166.0)</f>
        <v>166</v>
      </c>
    </row>
    <row r="8228">
      <c r="A8228" s="1" t="str">
        <f t="shared" si="1"/>
        <v>EN P777 114</v>
      </c>
      <c r="C8228" s="1" t="str">
        <f t="shared" si="2"/>
        <v>PT P777</v>
      </c>
      <c r="E8228" s="1" t="str">
        <f>IFERROR(__xludf.DUMMYFUNCTION("SPLIT(A:A,"" "",TRUE,TRUE)"),"EN")</f>
        <v>EN</v>
      </c>
      <c r="F8228" s="1" t="str">
        <f>IFERROR(__xludf.DUMMYFUNCTION("""COMPUTED_VALUE"""),"P777")</f>
        <v>P777</v>
      </c>
      <c r="G8228" s="1">
        <f>IFERROR(__xludf.DUMMYFUNCTION("""COMPUTED_VALUE"""),114.0)</f>
        <v>114</v>
      </c>
    </row>
    <row r="8229">
      <c r="A8229" s="1" t="str">
        <f t="shared" si="1"/>
        <v>EN P1682 94</v>
      </c>
      <c r="C8229" s="1" t="str">
        <f t="shared" si="2"/>
        <v>PT P1682</v>
      </c>
      <c r="E8229" s="1" t="str">
        <f>IFERROR(__xludf.DUMMYFUNCTION("SPLIT(A:A,"" "",TRUE,TRUE)"),"EN")</f>
        <v>EN</v>
      </c>
      <c r="F8229" s="1" t="str">
        <f>IFERROR(__xludf.DUMMYFUNCTION("""COMPUTED_VALUE"""),"P1682")</f>
        <v>P1682</v>
      </c>
      <c r="G8229" s="1">
        <f>IFERROR(__xludf.DUMMYFUNCTION("""COMPUTED_VALUE"""),94.0)</f>
        <v>94</v>
      </c>
    </row>
    <row r="8230">
      <c r="A8230" s="1" t="str">
        <f t="shared" si="1"/>
        <v>EN P3378 141</v>
      </c>
      <c r="C8230" s="1" t="str">
        <f t="shared" si="2"/>
        <v>PT P3378</v>
      </c>
      <c r="E8230" s="1" t="str">
        <f>IFERROR(__xludf.DUMMYFUNCTION("SPLIT(A:A,"" "",TRUE,TRUE)"),"EN")</f>
        <v>EN</v>
      </c>
      <c r="F8230" s="1" t="str">
        <f>IFERROR(__xludf.DUMMYFUNCTION("""COMPUTED_VALUE"""),"P3378")</f>
        <v>P3378</v>
      </c>
      <c r="G8230" s="1">
        <f>IFERROR(__xludf.DUMMYFUNCTION("""COMPUTED_VALUE"""),141.0)</f>
        <v>141</v>
      </c>
    </row>
    <row r="8231">
      <c r="A8231" s="1" t="str">
        <f t="shared" si="1"/>
        <v>EN P5918 14</v>
      </c>
      <c r="C8231" s="1" t="str">
        <f t="shared" si="2"/>
        <v>PT P5918</v>
      </c>
      <c r="E8231" s="1" t="str">
        <f>IFERROR(__xludf.DUMMYFUNCTION("SPLIT(A:A,"" "",TRUE,TRUE)"),"EN")</f>
        <v>EN</v>
      </c>
      <c r="F8231" s="1" t="str">
        <f>IFERROR(__xludf.DUMMYFUNCTION("""COMPUTED_VALUE"""),"P5918")</f>
        <v>P5918</v>
      </c>
      <c r="G8231" s="1">
        <f>IFERROR(__xludf.DUMMYFUNCTION("""COMPUTED_VALUE"""),14.0)</f>
        <v>14</v>
      </c>
    </row>
    <row r="8232">
      <c r="A8232" s="1" t="str">
        <f t="shared" si="1"/>
        <v>EN P2578 128</v>
      </c>
      <c r="C8232" s="1" t="str">
        <f t="shared" si="2"/>
        <v>PT P2578</v>
      </c>
      <c r="E8232" s="1" t="str">
        <f>IFERROR(__xludf.DUMMYFUNCTION("SPLIT(A:A,"" "",TRUE,TRUE)"),"EN")</f>
        <v>EN</v>
      </c>
      <c r="F8232" s="1" t="str">
        <f>IFERROR(__xludf.DUMMYFUNCTION("""COMPUTED_VALUE"""),"P2578")</f>
        <v>P2578</v>
      </c>
      <c r="G8232" s="1">
        <f>IFERROR(__xludf.DUMMYFUNCTION("""COMPUTED_VALUE"""),128.0)</f>
        <v>128</v>
      </c>
    </row>
    <row r="8233">
      <c r="A8233" s="1" t="str">
        <f t="shared" si="1"/>
        <v>EN P754 341</v>
      </c>
      <c r="C8233" s="1" t="str">
        <f t="shared" si="2"/>
        <v>PT P754</v>
      </c>
      <c r="E8233" s="1" t="str">
        <f>IFERROR(__xludf.DUMMYFUNCTION("SPLIT(A:A,"" "",TRUE,TRUE)"),"EN")</f>
        <v>EN</v>
      </c>
      <c r="F8233" s="1" t="str">
        <f>IFERROR(__xludf.DUMMYFUNCTION("""COMPUTED_VALUE"""),"P754")</f>
        <v>P754</v>
      </c>
      <c r="G8233" s="1">
        <f>IFERROR(__xludf.DUMMYFUNCTION("""COMPUTED_VALUE"""),341.0)</f>
        <v>341</v>
      </c>
    </row>
    <row r="8234">
      <c r="A8234" s="1" t="str">
        <f t="shared" si="1"/>
        <v>EN P3072 378</v>
      </c>
      <c r="C8234" s="1" t="str">
        <f t="shared" si="2"/>
        <v>PT P3072</v>
      </c>
      <c r="E8234" s="1" t="str">
        <f>IFERROR(__xludf.DUMMYFUNCTION("SPLIT(A:A,"" "",TRUE,TRUE)"),"EN")</f>
        <v>EN</v>
      </c>
      <c r="F8234" s="1" t="str">
        <f>IFERROR(__xludf.DUMMYFUNCTION("""COMPUTED_VALUE"""),"P3072")</f>
        <v>P3072</v>
      </c>
      <c r="G8234" s="1">
        <f>IFERROR(__xludf.DUMMYFUNCTION("""COMPUTED_VALUE"""),378.0)</f>
        <v>378</v>
      </c>
    </row>
    <row r="8235">
      <c r="A8235" s="1" t="str">
        <f t="shared" si="1"/>
        <v>EN P4812 201</v>
      </c>
      <c r="C8235" s="1" t="str">
        <f t="shared" si="2"/>
        <v>PT P4812</v>
      </c>
      <c r="E8235" s="1" t="str">
        <f>IFERROR(__xludf.DUMMYFUNCTION("SPLIT(A:A,"" "",TRUE,TRUE)"),"EN")</f>
        <v>EN</v>
      </c>
      <c r="F8235" s="1" t="str">
        <f>IFERROR(__xludf.DUMMYFUNCTION("""COMPUTED_VALUE"""),"P4812")</f>
        <v>P4812</v>
      </c>
      <c r="G8235" s="1">
        <f>IFERROR(__xludf.DUMMYFUNCTION("""COMPUTED_VALUE"""),201.0)</f>
        <v>201</v>
      </c>
    </row>
    <row r="8236">
      <c r="A8236" s="1" t="str">
        <f t="shared" si="1"/>
        <v>EN P2370 109</v>
      </c>
      <c r="C8236" s="1" t="str">
        <f t="shared" si="2"/>
        <v>PT P2370</v>
      </c>
      <c r="E8236" s="1" t="str">
        <f>IFERROR(__xludf.DUMMYFUNCTION("SPLIT(A:A,"" "",TRUE,TRUE)"),"EN")</f>
        <v>EN</v>
      </c>
      <c r="F8236" s="1" t="str">
        <f>IFERROR(__xludf.DUMMYFUNCTION("""COMPUTED_VALUE"""),"P2370")</f>
        <v>P2370</v>
      </c>
      <c r="G8236" s="1">
        <f>IFERROR(__xludf.DUMMYFUNCTION("""COMPUTED_VALUE"""),109.0)</f>
        <v>109</v>
      </c>
    </row>
    <row r="8237">
      <c r="A8237" s="1" t="str">
        <f t="shared" si="1"/>
        <v>EN P3787 352</v>
      </c>
      <c r="C8237" s="1" t="str">
        <f t="shared" si="2"/>
        <v>PT P3787</v>
      </c>
      <c r="E8237" s="1" t="str">
        <f>IFERROR(__xludf.DUMMYFUNCTION("SPLIT(A:A,"" "",TRUE,TRUE)"),"EN")</f>
        <v>EN</v>
      </c>
      <c r="F8237" s="1" t="str">
        <f>IFERROR(__xludf.DUMMYFUNCTION("""COMPUTED_VALUE"""),"P3787")</f>
        <v>P3787</v>
      </c>
      <c r="G8237" s="1">
        <f>IFERROR(__xludf.DUMMYFUNCTION("""COMPUTED_VALUE"""),352.0)</f>
        <v>352</v>
      </c>
    </row>
    <row r="8238">
      <c r="A8238" s="1" t="str">
        <f t="shared" si="1"/>
        <v>EN P1603 133</v>
      </c>
      <c r="C8238" s="1" t="str">
        <f t="shared" si="2"/>
        <v>PT P1603</v>
      </c>
      <c r="E8238" s="1" t="str">
        <f>IFERROR(__xludf.DUMMYFUNCTION("SPLIT(A:A,"" "",TRUE,TRUE)"),"EN")</f>
        <v>EN</v>
      </c>
      <c r="F8238" s="1" t="str">
        <f>IFERROR(__xludf.DUMMYFUNCTION("""COMPUTED_VALUE"""),"P1603")</f>
        <v>P1603</v>
      </c>
      <c r="G8238" s="1">
        <f>IFERROR(__xludf.DUMMYFUNCTION("""COMPUTED_VALUE"""),133.0)</f>
        <v>133</v>
      </c>
    </row>
    <row r="8239">
      <c r="A8239" s="1" t="str">
        <f t="shared" si="1"/>
        <v>EN P3044 325</v>
      </c>
      <c r="C8239" s="1" t="str">
        <f t="shared" si="2"/>
        <v>PT P3044</v>
      </c>
      <c r="E8239" s="1" t="str">
        <f>IFERROR(__xludf.DUMMYFUNCTION("SPLIT(A:A,"" "",TRUE,TRUE)"),"EN")</f>
        <v>EN</v>
      </c>
      <c r="F8239" s="1" t="str">
        <f>IFERROR(__xludf.DUMMYFUNCTION("""COMPUTED_VALUE"""),"P3044")</f>
        <v>P3044</v>
      </c>
      <c r="G8239" s="1">
        <f>IFERROR(__xludf.DUMMYFUNCTION("""COMPUTED_VALUE"""),325.0)</f>
        <v>325</v>
      </c>
    </row>
    <row r="8240">
      <c r="A8240" s="1" t="str">
        <f t="shared" si="1"/>
        <v>EN P527 122</v>
      </c>
      <c r="C8240" s="1" t="str">
        <f t="shared" si="2"/>
        <v>PT P527</v>
      </c>
      <c r="E8240" s="1" t="str">
        <f>IFERROR(__xludf.DUMMYFUNCTION("SPLIT(A:A,"" "",TRUE,TRUE)"),"EN")</f>
        <v>EN</v>
      </c>
      <c r="F8240" s="1" t="str">
        <f>IFERROR(__xludf.DUMMYFUNCTION("""COMPUTED_VALUE"""),"P527")</f>
        <v>P527</v>
      </c>
      <c r="G8240" s="1">
        <f>IFERROR(__xludf.DUMMYFUNCTION("""COMPUTED_VALUE"""),122.0)</f>
        <v>122</v>
      </c>
    </row>
    <row r="8241">
      <c r="A8241" s="1" t="str">
        <f t="shared" si="1"/>
        <v>EN P1151 249</v>
      </c>
      <c r="C8241" s="1" t="str">
        <f t="shared" si="2"/>
        <v>PT P1151</v>
      </c>
      <c r="E8241" s="1" t="str">
        <f>IFERROR(__xludf.DUMMYFUNCTION("SPLIT(A:A,"" "",TRUE,TRUE)"),"EN")</f>
        <v>EN</v>
      </c>
      <c r="F8241" s="1" t="str">
        <f>IFERROR(__xludf.DUMMYFUNCTION("""COMPUTED_VALUE"""),"P1151")</f>
        <v>P1151</v>
      </c>
      <c r="G8241" s="1">
        <f>IFERROR(__xludf.DUMMYFUNCTION("""COMPUTED_VALUE"""),249.0)</f>
        <v>249</v>
      </c>
    </row>
    <row r="8242">
      <c r="A8242" s="1" t="str">
        <f t="shared" si="1"/>
        <v>EN P1511 248</v>
      </c>
      <c r="C8242" s="1" t="str">
        <f t="shared" si="2"/>
        <v>PT P1511</v>
      </c>
      <c r="E8242" s="1" t="str">
        <f>IFERROR(__xludf.DUMMYFUNCTION("SPLIT(A:A,"" "",TRUE,TRUE)"),"EN")</f>
        <v>EN</v>
      </c>
      <c r="F8242" s="1" t="str">
        <f>IFERROR(__xludf.DUMMYFUNCTION("""COMPUTED_VALUE"""),"P1511")</f>
        <v>P1511</v>
      </c>
      <c r="G8242" s="1">
        <f>IFERROR(__xludf.DUMMYFUNCTION("""COMPUTED_VALUE"""),248.0)</f>
        <v>248</v>
      </c>
    </row>
    <row r="8243">
      <c r="A8243" s="1" t="str">
        <f t="shared" si="1"/>
        <v>EN P4019 39</v>
      </c>
      <c r="C8243" s="1" t="str">
        <f t="shared" si="2"/>
        <v>PT P4019</v>
      </c>
      <c r="E8243" s="1" t="str">
        <f>IFERROR(__xludf.DUMMYFUNCTION("SPLIT(A:A,"" "",TRUE,TRUE)"),"EN")</f>
        <v>EN</v>
      </c>
      <c r="F8243" s="1" t="str">
        <f>IFERROR(__xludf.DUMMYFUNCTION("""COMPUTED_VALUE"""),"P4019")</f>
        <v>P4019</v>
      </c>
      <c r="G8243" s="1">
        <f>IFERROR(__xludf.DUMMYFUNCTION("""COMPUTED_VALUE"""),39.0)</f>
        <v>39</v>
      </c>
    </row>
    <row r="8244">
      <c r="A8244" s="1" t="str">
        <f t="shared" si="1"/>
        <v>EN P1957 368</v>
      </c>
      <c r="C8244" s="1" t="str">
        <f t="shared" si="2"/>
        <v>PT P1957</v>
      </c>
      <c r="E8244" s="1" t="str">
        <f>IFERROR(__xludf.DUMMYFUNCTION("SPLIT(A:A,"" "",TRUE,TRUE)"),"EN")</f>
        <v>EN</v>
      </c>
      <c r="F8244" s="1" t="str">
        <f>IFERROR(__xludf.DUMMYFUNCTION("""COMPUTED_VALUE"""),"P1957")</f>
        <v>P1957</v>
      </c>
      <c r="G8244" s="1">
        <f>IFERROR(__xludf.DUMMYFUNCTION("""COMPUTED_VALUE"""),368.0)</f>
        <v>368</v>
      </c>
    </row>
    <row r="8245">
      <c r="A8245" s="1" t="str">
        <f t="shared" si="1"/>
        <v>EN P2516 25</v>
      </c>
      <c r="C8245" s="1" t="str">
        <f t="shared" si="2"/>
        <v>PT P2516</v>
      </c>
      <c r="E8245" s="1" t="str">
        <f>IFERROR(__xludf.DUMMYFUNCTION("SPLIT(A:A,"" "",TRUE,TRUE)"),"EN")</f>
        <v>EN</v>
      </c>
      <c r="F8245" s="1" t="str">
        <f>IFERROR(__xludf.DUMMYFUNCTION("""COMPUTED_VALUE"""),"P2516")</f>
        <v>P2516</v>
      </c>
      <c r="G8245" s="1">
        <f>IFERROR(__xludf.DUMMYFUNCTION("""COMPUTED_VALUE"""),25.0)</f>
        <v>25</v>
      </c>
    </row>
    <row r="8246">
      <c r="A8246" s="1" t="str">
        <f t="shared" si="1"/>
        <v>EN P3872 253</v>
      </c>
      <c r="C8246" s="1" t="str">
        <f t="shared" si="2"/>
        <v>PT P3872</v>
      </c>
      <c r="E8246" s="1" t="str">
        <f>IFERROR(__xludf.DUMMYFUNCTION("SPLIT(A:A,"" "",TRUE,TRUE)"),"EN")</f>
        <v>EN</v>
      </c>
      <c r="F8246" s="1" t="str">
        <f>IFERROR(__xludf.DUMMYFUNCTION("""COMPUTED_VALUE"""),"P3872")</f>
        <v>P3872</v>
      </c>
      <c r="G8246" s="1">
        <f>IFERROR(__xludf.DUMMYFUNCTION("""COMPUTED_VALUE"""),253.0)</f>
        <v>253</v>
      </c>
    </row>
    <row r="8247">
      <c r="A8247" s="1" t="str">
        <f t="shared" si="1"/>
        <v>EN P1344 147</v>
      </c>
      <c r="C8247" s="1" t="str">
        <f t="shared" si="2"/>
        <v>PT P1344</v>
      </c>
      <c r="E8247" s="1" t="str">
        <f>IFERROR(__xludf.DUMMYFUNCTION("SPLIT(A:A,"" "",TRUE,TRUE)"),"EN")</f>
        <v>EN</v>
      </c>
      <c r="F8247" s="1" t="str">
        <f>IFERROR(__xludf.DUMMYFUNCTION("""COMPUTED_VALUE"""),"P1344")</f>
        <v>P1344</v>
      </c>
      <c r="G8247" s="1">
        <f>IFERROR(__xludf.DUMMYFUNCTION("""COMPUTED_VALUE"""),147.0)</f>
        <v>147</v>
      </c>
    </row>
    <row r="8248">
      <c r="A8248" s="1" t="str">
        <f t="shared" si="1"/>
        <v>EN P3377 201</v>
      </c>
      <c r="C8248" s="1" t="str">
        <f t="shared" si="2"/>
        <v>PT P3377</v>
      </c>
      <c r="E8248" s="1" t="str">
        <f>IFERROR(__xludf.DUMMYFUNCTION("SPLIT(A:A,"" "",TRUE,TRUE)"),"EN")</f>
        <v>EN</v>
      </c>
      <c r="F8248" s="1" t="str">
        <f>IFERROR(__xludf.DUMMYFUNCTION("""COMPUTED_VALUE"""),"P3377")</f>
        <v>P3377</v>
      </c>
      <c r="G8248" s="1">
        <f>IFERROR(__xludf.DUMMYFUNCTION("""COMPUTED_VALUE"""),201.0)</f>
        <v>201</v>
      </c>
    </row>
    <row r="8249">
      <c r="A8249" s="1" t="str">
        <f t="shared" si="1"/>
        <v>EN P5583 257</v>
      </c>
      <c r="C8249" s="1" t="str">
        <f t="shared" si="2"/>
        <v>PT P5583</v>
      </c>
      <c r="E8249" s="1" t="str">
        <f>IFERROR(__xludf.DUMMYFUNCTION("SPLIT(A:A,"" "",TRUE,TRUE)"),"EN")</f>
        <v>EN</v>
      </c>
      <c r="F8249" s="1" t="str">
        <f>IFERROR(__xludf.DUMMYFUNCTION("""COMPUTED_VALUE"""),"P5583")</f>
        <v>P5583</v>
      </c>
      <c r="G8249" s="1">
        <f>IFERROR(__xludf.DUMMYFUNCTION("""COMPUTED_VALUE"""),257.0)</f>
        <v>257</v>
      </c>
    </row>
    <row r="8250">
      <c r="A8250" s="1" t="str">
        <f t="shared" si="1"/>
        <v>EN P5573 106</v>
      </c>
      <c r="C8250" s="1" t="str">
        <f t="shared" si="2"/>
        <v>PT P5573</v>
      </c>
      <c r="E8250" s="1" t="str">
        <f>IFERROR(__xludf.DUMMYFUNCTION("SPLIT(A:A,"" "",TRUE,TRUE)"),"EN")</f>
        <v>EN</v>
      </c>
      <c r="F8250" s="1" t="str">
        <f>IFERROR(__xludf.DUMMYFUNCTION("""COMPUTED_VALUE"""),"P5573")</f>
        <v>P5573</v>
      </c>
      <c r="G8250" s="1">
        <f>IFERROR(__xludf.DUMMYFUNCTION("""COMPUTED_VALUE"""),106.0)</f>
        <v>106</v>
      </c>
    </row>
    <row r="8251">
      <c r="A8251" s="1" t="str">
        <f t="shared" si="1"/>
        <v>EN P3553 359</v>
      </c>
      <c r="C8251" s="1" t="str">
        <f t="shared" si="2"/>
        <v>PT P3553</v>
      </c>
      <c r="E8251" s="1" t="str">
        <f>IFERROR(__xludf.DUMMYFUNCTION("SPLIT(A:A,"" "",TRUE,TRUE)"),"EN")</f>
        <v>EN</v>
      </c>
      <c r="F8251" s="1" t="str">
        <f>IFERROR(__xludf.DUMMYFUNCTION("""COMPUTED_VALUE"""),"P3553")</f>
        <v>P3553</v>
      </c>
      <c r="G8251" s="1">
        <f>IFERROR(__xludf.DUMMYFUNCTION("""COMPUTED_VALUE"""),359.0)</f>
        <v>359</v>
      </c>
    </row>
    <row r="8252">
      <c r="A8252" s="1" t="str">
        <f t="shared" si="1"/>
        <v>EN P5610 130</v>
      </c>
      <c r="C8252" s="1" t="str">
        <f t="shared" si="2"/>
        <v>PT P5610</v>
      </c>
      <c r="E8252" s="1" t="str">
        <f>IFERROR(__xludf.DUMMYFUNCTION("SPLIT(A:A,"" "",TRUE,TRUE)"),"EN")</f>
        <v>EN</v>
      </c>
      <c r="F8252" s="1" t="str">
        <f>IFERROR(__xludf.DUMMYFUNCTION("""COMPUTED_VALUE"""),"P5610")</f>
        <v>P5610</v>
      </c>
      <c r="G8252" s="1">
        <f>IFERROR(__xludf.DUMMYFUNCTION("""COMPUTED_VALUE"""),130.0)</f>
        <v>130</v>
      </c>
    </row>
    <row r="8253">
      <c r="A8253" s="1" t="str">
        <f t="shared" si="1"/>
        <v>EN P4667 245</v>
      </c>
      <c r="C8253" s="1" t="str">
        <f t="shared" si="2"/>
        <v>PT P4667</v>
      </c>
      <c r="E8253" s="1" t="str">
        <f>IFERROR(__xludf.DUMMYFUNCTION("SPLIT(A:A,"" "",TRUE,TRUE)"),"EN")</f>
        <v>EN</v>
      </c>
      <c r="F8253" s="1" t="str">
        <f>IFERROR(__xludf.DUMMYFUNCTION("""COMPUTED_VALUE"""),"P4667")</f>
        <v>P4667</v>
      </c>
      <c r="G8253" s="1">
        <f>IFERROR(__xludf.DUMMYFUNCTION("""COMPUTED_VALUE"""),245.0)</f>
        <v>245</v>
      </c>
    </row>
    <row r="8254">
      <c r="A8254" s="1" t="str">
        <f t="shared" si="1"/>
        <v>EN P4842 101</v>
      </c>
      <c r="C8254" s="1" t="str">
        <f t="shared" si="2"/>
        <v>PT P4842</v>
      </c>
      <c r="E8254" s="1" t="str">
        <f>IFERROR(__xludf.DUMMYFUNCTION("SPLIT(A:A,"" "",TRUE,TRUE)"),"EN")</f>
        <v>EN</v>
      </c>
      <c r="F8254" s="1" t="str">
        <f>IFERROR(__xludf.DUMMYFUNCTION("""COMPUTED_VALUE"""),"P4842")</f>
        <v>P4842</v>
      </c>
      <c r="G8254" s="1">
        <f>IFERROR(__xludf.DUMMYFUNCTION("""COMPUTED_VALUE"""),101.0)</f>
        <v>101</v>
      </c>
    </row>
    <row r="8255">
      <c r="A8255" s="1" t="str">
        <f t="shared" si="1"/>
        <v>EN P2586 292</v>
      </c>
      <c r="C8255" s="1" t="str">
        <f t="shared" si="2"/>
        <v>PT P2586</v>
      </c>
      <c r="E8255" s="1" t="str">
        <f>IFERROR(__xludf.DUMMYFUNCTION("SPLIT(A:A,"" "",TRUE,TRUE)"),"EN")</f>
        <v>EN</v>
      </c>
      <c r="F8255" s="1" t="str">
        <f>IFERROR(__xludf.DUMMYFUNCTION("""COMPUTED_VALUE"""),"P2586")</f>
        <v>P2586</v>
      </c>
      <c r="G8255" s="1">
        <f>IFERROR(__xludf.DUMMYFUNCTION("""COMPUTED_VALUE"""),292.0)</f>
        <v>292</v>
      </c>
    </row>
    <row r="8256">
      <c r="A8256" s="1" t="str">
        <f t="shared" si="1"/>
        <v>EN P5736 209</v>
      </c>
      <c r="C8256" s="1" t="str">
        <f t="shared" si="2"/>
        <v>PT P5736</v>
      </c>
      <c r="E8256" s="1" t="str">
        <f>IFERROR(__xludf.DUMMYFUNCTION("SPLIT(A:A,"" "",TRUE,TRUE)"),"EN")</f>
        <v>EN</v>
      </c>
      <c r="F8256" s="1" t="str">
        <f>IFERROR(__xludf.DUMMYFUNCTION("""COMPUTED_VALUE"""),"P5736")</f>
        <v>P5736</v>
      </c>
      <c r="G8256" s="1">
        <f>IFERROR(__xludf.DUMMYFUNCTION("""COMPUTED_VALUE"""),209.0)</f>
        <v>209</v>
      </c>
    </row>
    <row r="8257">
      <c r="A8257" s="1" t="str">
        <f t="shared" si="1"/>
        <v>EN P3321 260</v>
      </c>
      <c r="C8257" s="1" t="str">
        <f t="shared" si="2"/>
        <v>PT P3321</v>
      </c>
      <c r="E8257" s="1" t="str">
        <f>IFERROR(__xludf.DUMMYFUNCTION("SPLIT(A:A,"" "",TRUE,TRUE)"),"EN")</f>
        <v>EN</v>
      </c>
      <c r="F8257" s="1" t="str">
        <f>IFERROR(__xludf.DUMMYFUNCTION("""COMPUTED_VALUE"""),"P3321")</f>
        <v>P3321</v>
      </c>
      <c r="G8257" s="1">
        <f>IFERROR(__xludf.DUMMYFUNCTION("""COMPUTED_VALUE"""),260.0)</f>
        <v>260</v>
      </c>
    </row>
    <row r="8258">
      <c r="A8258" s="1" t="str">
        <f t="shared" si="1"/>
        <v>EN P613 30</v>
      </c>
      <c r="C8258" s="1" t="str">
        <f t="shared" si="2"/>
        <v>PT P613</v>
      </c>
      <c r="E8258" s="1" t="str">
        <f>IFERROR(__xludf.DUMMYFUNCTION("SPLIT(A:A,"" "",TRUE,TRUE)"),"EN")</f>
        <v>EN</v>
      </c>
      <c r="F8258" s="1" t="str">
        <f>IFERROR(__xludf.DUMMYFUNCTION("""COMPUTED_VALUE"""),"P613")</f>
        <v>P613</v>
      </c>
      <c r="G8258" s="1">
        <f>IFERROR(__xludf.DUMMYFUNCTION("""COMPUTED_VALUE"""),30.0)</f>
        <v>30</v>
      </c>
    </row>
    <row r="8259">
      <c r="A8259" s="1" t="str">
        <f t="shared" si="1"/>
        <v>EN P1004 41</v>
      </c>
      <c r="C8259" s="1" t="str">
        <f t="shared" si="2"/>
        <v>PT P1004</v>
      </c>
      <c r="E8259" s="1" t="str">
        <f>IFERROR(__xludf.DUMMYFUNCTION("SPLIT(A:A,"" "",TRUE,TRUE)"),"EN")</f>
        <v>EN</v>
      </c>
      <c r="F8259" s="1" t="str">
        <f>IFERROR(__xludf.DUMMYFUNCTION("""COMPUTED_VALUE"""),"P1004")</f>
        <v>P1004</v>
      </c>
      <c r="G8259" s="1">
        <f>IFERROR(__xludf.DUMMYFUNCTION("""COMPUTED_VALUE"""),41.0)</f>
        <v>41</v>
      </c>
    </row>
    <row r="8260">
      <c r="A8260" s="1" t="str">
        <f t="shared" si="1"/>
        <v>EN P3455 352</v>
      </c>
      <c r="C8260" s="1" t="str">
        <f t="shared" si="2"/>
        <v>PT P3455</v>
      </c>
      <c r="E8260" s="1" t="str">
        <f>IFERROR(__xludf.DUMMYFUNCTION("SPLIT(A:A,"" "",TRUE,TRUE)"),"EN")</f>
        <v>EN</v>
      </c>
      <c r="F8260" s="1" t="str">
        <f>IFERROR(__xludf.DUMMYFUNCTION("""COMPUTED_VALUE"""),"P3455")</f>
        <v>P3455</v>
      </c>
      <c r="G8260" s="1">
        <f>IFERROR(__xludf.DUMMYFUNCTION("""COMPUTED_VALUE"""),352.0)</f>
        <v>352</v>
      </c>
    </row>
    <row r="8261">
      <c r="A8261" s="1" t="str">
        <f t="shared" si="1"/>
        <v>EN P2740 230</v>
      </c>
      <c r="C8261" s="1" t="str">
        <f t="shared" si="2"/>
        <v>PT P2740</v>
      </c>
      <c r="E8261" s="1" t="str">
        <f>IFERROR(__xludf.DUMMYFUNCTION("SPLIT(A:A,"" "",TRUE,TRUE)"),"EN")</f>
        <v>EN</v>
      </c>
      <c r="F8261" s="1" t="str">
        <f>IFERROR(__xludf.DUMMYFUNCTION("""COMPUTED_VALUE"""),"P2740")</f>
        <v>P2740</v>
      </c>
      <c r="G8261" s="1">
        <f>IFERROR(__xludf.DUMMYFUNCTION("""COMPUTED_VALUE"""),230.0)</f>
        <v>230</v>
      </c>
    </row>
    <row r="8262">
      <c r="A8262" s="1" t="str">
        <f t="shared" si="1"/>
        <v>EN P2830 359</v>
      </c>
      <c r="C8262" s="1" t="str">
        <f t="shared" si="2"/>
        <v>PT P2830</v>
      </c>
      <c r="E8262" s="1" t="str">
        <f>IFERROR(__xludf.DUMMYFUNCTION("SPLIT(A:A,"" "",TRUE,TRUE)"),"EN")</f>
        <v>EN</v>
      </c>
      <c r="F8262" s="1" t="str">
        <f>IFERROR(__xludf.DUMMYFUNCTION("""COMPUTED_VALUE"""),"P2830")</f>
        <v>P2830</v>
      </c>
      <c r="G8262" s="1">
        <f>IFERROR(__xludf.DUMMYFUNCTION("""COMPUTED_VALUE"""),359.0)</f>
        <v>359</v>
      </c>
    </row>
    <row r="8263">
      <c r="A8263" s="1" t="str">
        <f t="shared" si="1"/>
        <v>EN P4377 301</v>
      </c>
      <c r="C8263" s="1" t="str">
        <f t="shared" si="2"/>
        <v>PT P4377</v>
      </c>
      <c r="E8263" s="1" t="str">
        <f>IFERROR(__xludf.DUMMYFUNCTION("SPLIT(A:A,"" "",TRUE,TRUE)"),"EN")</f>
        <v>EN</v>
      </c>
      <c r="F8263" s="1" t="str">
        <f>IFERROR(__xludf.DUMMYFUNCTION("""COMPUTED_VALUE"""),"P4377")</f>
        <v>P4377</v>
      </c>
      <c r="G8263" s="1">
        <f>IFERROR(__xludf.DUMMYFUNCTION("""COMPUTED_VALUE"""),301.0)</f>
        <v>301</v>
      </c>
    </row>
    <row r="8264">
      <c r="A8264" s="1" t="str">
        <f t="shared" si="1"/>
        <v>EN P3470 205</v>
      </c>
      <c r="C8264" s="1" t="str">
        <f t="shared" si="2"/>
        <v>PT P3470</v>
      </c>
      <c r="E8264" s="1" t="str">
        <f>IFERROR(__xludf.DUMMYFUNCTION("SPLIT(A:A,"" "",TRUE,TRUE)"),"EN")</f>
        <v>EN</v>
      </c>
      <c r="F8264" s="1" t="str">
        <f>IFERROR(__xludf.DUMMYFUNCTION("""COMPUTED_VALUE"""),"P3470")</f>
        <v>P3470</v>
      </c>
      <c r="G8264" s="1">
        <f>IFERROR(__xludf.DUMMYFUNCTION("""COMPUTED_VALUE"""),205.0)</f>
        <v>205</v>
      </c>
    </row>
    <row r="8265">
      <c r="A8265" s="1" t="str">
        <f t="shared" si="1"/>
        <v>EN P5137 128</v>
      </c>
      <c r="C8265" s="1" t="str">
        <f t="shared" si="2"/>
        <v>PT P5137</v>
      </c>
      <c r="E8265" s="1" t="str">
        <f>IFERROR(__xludf.DUMMYFUNCTION("SPLIT(A:A,"" "",TRUE,TRUE)"),"EN")</f>
        <v>EN</v>
      </c>
      <c r="F8265" s="1" t="str">
        <f>IFERROR(__xludf.DUMMYFUNCTION("""COMPUTED_VALUE"""),"P5137")</f>
        <v>P5137</v>
      </c>
      <c r="G8265" s="1">
        <f>IFERROR(__xludf.DUMMYFUNCTION("""COMPUTED_VALUE"""),128.0)</f>
        <v>128</v>
      </c>
    </row>
    <row r="8266">
      <c r="A8266" s="1" t="str">
        <f t="shared" si="1"/>
        <v>EN P258 318</v>
      </c>
      <c r="C8266" s="1" t="str">
        <f t="shared" si="2"/>
        <v>PT P258</v>
      </c>
      <c r="E8266" s="1" t="str">
        <f>IFERROR(__xludf.DUMMYFUNCTION("SPLIT(A:A,"" "",TRUE,TRUE)"),"EN")</f>
        <v>EN</v>
      </c>
      <c r="F8266" s="1" t="str">
        <f>IFERROR(__xludf.DUMMYFUNCTION("""COMPUTED_VALUE"""),"P258")</f>
        <v>P258</v>
      </c>
      <c r="G8266" s="1">
        <f>IFERROR(__xludf.DUMMYFUNCTION("""COMPUTED_VALUE"""),318.0)</f>
        <v>318</v>
      </c>
    </row>
    <row r="8267">
      <c r="A8267" s="1" t="str">
        <f t="shared" si="1"/>
        <v>EN P821 149</v>
      </c>
      <c r="C8267" s="1" t="str">
        <f t="shared" si="2"/>
        <v>PT P821</v>
      </c>
      <c r="E8267" s="1" t="str">
        <f>IFERROR(__xludf.DUMMYFUNCTION("SPLIT(A:A,"" "",TRUE,TRUE)"),"EN")</f>
        <v>EN</v>
      </c>
      <c r="F8267" s="1" t="str">
        <f>IFERROR(__xludf.DUMMYFUNCTION("""COMPUTED_VALUE"""),"P821")</f>
        <v>P821</v>
      </c>
      <c r="G8267" s="1">
        <f>IFERROR(__xludf.DUMMYFUNCTION("""COMPUTED_VALUE"""),149.0)</f>
        <v>149</v>
      </c>
    </row>
    <row r="8268">
      <c r="A8268" s="1" t="str">
        <f t="shared" si="1"/>
        <v>EN P3247 282</v>
      </c>
      <c r="C8268" s="1" t="str">
        <f t="shared" si="2"/>
        <v>PT P3247</v>
      </c>
      <c r="E8268" s="1" t="str">
        <f>IFERROR(__xludf.DUMMYFUNCTION("SPLIT(A:A,"" "",TRUE,TRUE)"),"EN")</f>
        <v>EN</v>
      </c>
      <c r="F8268" s="1" t="str">
        <f>IFERROR(__xludf.DUMMYFUNCTION("""COMPUTED_VALUE"""),"P3247")</f>
        <v>P3247</v>
      </c>
      <c r="G8268" s="1">
        <f>IFERROR(__xludf.DUMMYFUNCTION("""COMPUTED_VALUE"""),282.0)</f>
        <v>282</v>
      </c>
    </row>
    <row r="8269">
      <c r="A8269" s="1" t="str">
        <f t="shared" si="1"/>
        <v>EN P801 204</v>
      </c>
      <c r="C8269" s="1" t="str">
        <f t="shared" si="2"/>
        <v>PT P801</v>
      </c>
      <c r="E8269" s="1" t="str">
        <f>IFERROR(__xludf.DUMMYFUNCTION("SPLIT(A:A,"" "",TRUE,TRUE)"),"EN")</f>
        <v>EN</v>
      </c>
      <c r="F8269" s="1" t="str">
        <f>IFERROR(__xludf.DUMMYFUNCTION("""COMPUTED_VALUE"""),"P801")</f>
        <v>P801</v>
      </c>
      <c r="G8269" s="1">
        <f>IFERROR(__xludf.DUMMYFUNCTION("""COMPUTED_VALUE"""),204.0)</f>
        <v>204</v>
      </c>
    </row>
    <row r="8270">
      <c r="A8270" s="1" t="str">
        <f t="shared" si="1"/>
        <v>EN P1896 252</v>
      </c>
      <c r="C8270" s="1" t="str">
        <f t="shared" si="2"/>
        <v>PT P1896</v>
      </c>
      <c r="E8270" s="1" t="str">
        <f>IFERROR(__xludf.DUMMYFUNCTION("SPLIT(A:A,"" "",TRUE,TRUE)"),"EN")</f>
        <v>EN</v>
      </c>
      <c r="F8270" s="1" t="str">
        <f>IFERROR(__xludf.DUMMYFUNCTION("""COMPUTED_VALUE"""),"P1896")</f>
        <v>P1896</v>
      </c>
      <c r="G8270" s="1">
        <f>IFERROR(__xludf.DUMMYFUNCTION("""COMPUTED_VALUE"""),252.0)</f>
        <v>252</v>
      </c>
    </row>
    <row r="8271">
      <c r="A8271" s="1" t="str">
        <f t="shared" si="1"/>
        <v>EN P5140 299</v>
      </c>
      <c r="C8271" s="1" t="str">
        <f t="shared" si="2"/>
        <v>PT P5140</v>
      </c>
      <c r="E8271" s="1" t="str">
        <f>IFERROR(__xludf.DUMMYFUNCTION("SPLIT(A:A,"" "",TRUE,TRUE)"),"EN")</f>
        <v>EN</v>
      </c>
      <c r="F8271" s="1" t="str">
        <f>IFERROR(__xludf.DUMMYFUNCTION("""COMPUTED_VALUE"""),"P5140")</f>
        <v>P5140</v>
      </c>
      <c r="G8271" s="1">
        <f>IFERROR(__xludf.DUMMYFUNCTION("""COMPUTED_VALUE"""),299.0)</f>
        <v>299</v>
      </c>
    </row>
    <row r="8272">
      <c r="A8272" s="1" t="str">
        <f t="shared" si="1"/>
        <v>EN P4980 217</v>
      </c>
      <c r="C8272" s="1" t="str">
        <f t="shared" si="2"/>
        <v>PT P4980</v>
      </c>
      <c r="E8272" s="1" t="str">
        <f>IFERROR(__xludf.DUMMYFUNCTION("SPLIT(A:A,"" "",TRUE,TRUE)"),"EN")</f>
        <v>EN</v>
      </c>
      <c r="F8272" s="1" t="str">
        <f>IFERROR(__xludf.DUMMYFUNCTION("""COMPUTED_VALUE"""),"P4980")</f>
        <v>P4980</v>
      </c>
      <c r="G8272" s="1">
        <f>IFERROR(__xludf.DUMMYFUNCTION("""COMPUTED_VALUE"""),217.0)</f>
        <v>217</v>
      </c>
    </row>
    <row r="8273">
      <c r="A8273" s="1" t="str">
        <f t="shared" si="1"/>
        <v>EN P5066 120</v>
      </c>
      <c r="C8273" s="1" t="str">
        <f t="shared" si="2"/>
        <v>PT P5066</v>
      </c>
      <c r="E8273" s="1" t="str">
        <f>IFERROR(__xludf.DUMMYFUNCTION("SPLIT(A:A,"" "",TRUE,TRUE)"),"EN")</f>
        <v>EN</v>
      </c>
      <c r="F8273" s="1" t="str">
        <f>IFERROR(__xludf.DUMMYFUNCTION("""COMPUTED_VALUE"""),"P5066")</f>
        <v>P5066</v>
      </c>
      <c r="G8273" s="1">
        <f>IFERROR(__xludf.DUMMYFUNCTION("""COMPUTED_VALUE"""),120.0)</f>
        <v>120</v>
      </c>
    </row>
    <row r="8274">
      <c r="A8274" s="1" t="str">
        <f t="shared" si="1"/>
        <v>EN P5571 146</v>
      </c>
      <c r="C8274" s="1" t="str">
        <f t="shared" si="2"/>
        <v>PT P5571</v>
      </c>
      <c r="E8274" s="1" t="str">
        <f>IFERROR(__xludf.DUMMYFUNCTION("SPLIT(A:A,"" "",TRUE,TRUE)"),"EN")</f>
        <v>EN</v>
      </c>
      <c r="F8274" s="1" t="str">
        <f>IFERROR(__xludf.DUMMYFUNCTION("""COMPUTED_VALUE"""),"P5571")</f>
        <v>P5571</v>
      </c>
      <c r="G8274" s="1">
        <f>IFERROR(__xludf.DUMMYFUNCTION("""COMPUTED_VALUE"""),146.0)</f>
        <v>146</v>
      </c>
    </row>
    <row r="8275">
      <c r="A8275" s="1" t="str">
        <f t="shared" si="1"/>
        <v>EN P537 104</v>
      </c>
      <c r="C8275" s="1" t="str">
        <f t="shared" si="2"/>
        <v>PT P537</v>
      </c>
      <c r="E8275" s="1" t="str">
        <f>IFERROR(__xludf.DUMMYFUNCTION("SPLIT(A:A,"" "",TRUE,TRUE)"),"EN")</f>
        <v>EN</v>
      </c>
      <c r="F8275" s="1" t="str">
        <f>IFERROR(__xludf.DUMMYFUNCTION("""COMPUTED_VALUE"""),"P537")</f>
        <v>P537</v>
      </c>
      <c r="G8275" s="1">
        <f>IFERROR(__xludf.DUMMYFUNCTION("""COMPUTED_VALUE"""),104.0)</f>
        <v>104</v>
      </c>
    </row>
    <row r="8276">
      <c r="A8276" s="1" t="str">
        <f t="shared" si="1"/>
        <v>EN P2094 41</v>
      </c>
      <c r="C8276" s="1" t="str">
        <f t="shared" si="2"/>
        <v>PT P2094</v>
      </c>
      <c r="E8276" s="1" t="str">
        <f>IFERROR(__xludf.DUMMYFUNCTION("SPLIT(A:A,"" "",TRUE,TRUE)"),"EN")</f>
        <v>EN</v>
      </c>
      <c r="F8276" s="1" t="str">
        <f>IFERROR(__xludf.DUMMYFUNCTION("""COMPUTED_VALUE"""),"P2094")</f>
        <v>P2094</v>
      </c>
      <c r="G8276" s="1">
        <f>IFERROR(__xludf.DUMMYFUNCTION("""COMPUTED_VALUE"""),41.0)</f>
        <v>41</v>
      </c>
    </row>
    <row r="8277">
      <c r="A8277" s="1" t="str">
        <f t="shared" si="1"/>
        <v>EN P2875 140</v>
      </c>
      <c r="C8277" s="1" t="str">
        <f t="shared" si="2"/>
        <v>PT P2875</v>
      </c>
      <c r="E8277" s="1" t="str">
        <f>IFERROR(__xludf.DUMMYFUNCTION("SPLIT(A:A,"" "",TRUE,TRUE)"),"EN")</f>
        <v>EN</v>
      </c>
      <c r="F8277" s="1" t="str">
        <f>IFERROR(__xludf.DUMMYFUNCTION("""COMPUTED_VALUE"""),"P2875")</f>
        <v>P2875</v>
      </c>
      <c r="G8277" s="1">
        <f>IFERROR(__xludf.DUMMYFUNCTION("""COMPUTED_VALUE"""),140.0)</f>
        <v>140</v>
      </c>
    </row>
    <row r="8278">
      <c r="A8278" s="1" t="str">
        <f t="shared" si="1"/>
        <v>EN P818 263</v>
      </c>
      <c r="C8278" s="1" t="str">
        <f t="shared" si="2"/>
        <v>PT P818</v>
      </c>
      <c r="E8278" s="1" t="str">
        <f>IFERROR(__xludf.DUMMYFUNCTION("SPLIT(A:A,"" "",TRUE,TRUE)"),"EN")</f>
        <v>EN</v>
      </c>
      <c r="F8278" s="1" t="str">
        <f>IFERROR(__xludf.DUMMYFUNCTION("""COMPUTED_VALUE"""),"P818")</f>
        <v>P818</v>
      </c>
      <c r="G8278" s="1">
        <f>IFERROR(__xludf.DUMMYFUNCTION("""COMPUTED_VALUE"""),263.0)</f>
        <v>263</v>
      </c>
    </row>
    <row r="8279">
      <c r="A8279" s="1" t="str">
        <f t="shared" si="1"/>
        <v>EN P2348 340</v>
      </c>
      <c r="C8279" s="1" t="str">
        <f t="shared" si="2"/>
        <v>PT P2348</v>
      </c>
      <c r="E8279" s="1" t="str">
        <f>IFERROR(__xludf.DUMMYFUNCTION("SPLIT(A:A,"" "",TRUE,TRUE)"),"EN")</f>
        <v>EN</v>
      </c>
      <c r="F8279" s="1" t="str">
        <f>IFERROR(__xludf.DUMMYFUNCTION("""COMPUTED_VALUE"""),"P2348")</f>
        <v>P2348</v>
      </c>
      <c r="G8279" s="1">
        <f>IFERROR(__xludf.DUMMYFUNCTION("""COMPUTED_VALUE"""),340.0)</f>
        <v>340</v>
      </c>
    </row>
    <row r="8280">
      <c r="A8280" s="1" t="str">
        <f t="shared" si="1"/>
        <v>EN P127 110</v>
      </c>
      <c r="C8280" s="1" t="str">
        <f t="shared" si="2"/>
        <v>PT P127</v>
      </c>
      <c r="E8280" s="1" t="str">
        <f>IFERROR(__xludf.DUMMYFUNCTION("SPLIT(A:A,"" "",TRUE,TRUE)"),"EN")</f>
        <v>EN</v>
      </c>
      <c r="F8280" s="1" t="str">
        <f>IFERROR(__xludf.DUMMYFUNCTION("""COMPUTED_VALUE"""),"P127")</f>
        <v>P127</v>
      </c>
      <c r="G8280" s="1">
        <f>IFERROR(__xludf.DUMMYFUNCTION("""COMPUTED_VALUE"""),110.0)</f>
        <v>110</v>
      </c>
    </row>
    <row r="8281">
      <c r="A8281" s="1" t="str">
        <f t="shared" si="1"/>
        <v>EN P2180 20</v>
      </c>
      <c r="C8281" s="1" t="str">
        <f t="shared" si="2"/>
        <v>PT P2180</v>
      </c>
      <c r="E8281" s="1" t="str">
        <f>IFERROR(__xludf.DUMMYFUNCTION("SPLIT(A:A,"" "",TRUE,TRUE)"),"EN")</f>
        <v>EN</v>
      </c>
      <c r="F8281" s="1" t="str">
        <f>IFERROR(__xludf.DUMMYFUNCTION("""COMPUTED_VALUE"""),"P2180")</f>
        <v>P2180</v>
      </c>
      <c r="G8281" s="1">
        <f>IFERROR(__xludf.DUMMYFUNCTION("""COMPUTED_VALUE"""),20.0)</f>
        <v>20</v>
      </c>
    </row>
    <row r="8282">
      <c r="A8282" s="1" t="str">
        <f t="shared" si="1"/>
        <v>EN P598 399</v>
      </c>
      <c r="C8282" s="1" t="str">
        <f t="shared" si="2"/>
        <v>PT P598</v>
      </c>
      <c r="E8282" s="1" t="str">
        <f>IFERROR(__xludf.DUMMYFUNCTION("SPLIT(A:A,"" "",TRUE,TRUE)"),"EN")</f>
        <v>EN</v>
      </c>
      <c r="F8282" s="1" t="str">
        <f>IFERROR(__xludf.DUMMYFUNCTION("""COMPUTED_VALUE"""),"P598")</f>
        <v>P598</v>
      </c>
      <c r="G8282" s="1">
        <f>IFERROR(__xludf.DUMMYFUNCTION("""COMPUTED_VALUE"""),399.0)</f>
        <v>399</v>
      </c>
    </row>
    <row r="8283">
      <c r="A8283" s="1" t="str">
        <f t="shared" si="1"/>
        <v>EN P1772 244</v>
      </c>
      <c r="C8283" s="1" t="str">
        <f t="shared" si="2"/>
        <v>PT P1772</v>
      </c>
      <c r="E8283" s="1" t="str">
        <f>IFERROR(__xludf.DUMMYFUNCTION("SPLIT(A:A,"" "",TRUE,TRUE)"),"EN")</f>
        <v>EN</v>
      </c>
      <c r="F8283" s="1" t="str">
        <f>IFERROR(__xludf.DUMMYFUNCTION("""COMPUTED_VALUE"""),"P1772")</f>
        <v>P1772</v>
      </c>
      <c r="G8283" s="1">
        <f>IFERROR(__xludf.DUMMYFUNCTION("""COMPUTED_VALUE"""),244.0)</f>
        <v>244</v>
      </c>
    </row>
    <row r="8284">
      <c r="A8284" s="1" t="str">
        <f t="shared" si="1"/>
        <v>EN P1327 228</v>
      </c>
      <c r="C8284" s="1" t="str">
        <f t="shared" si="2"/>
        <v>PT P1327</v>
      </c>
      <c r="E8284" s="1" t="str">
        <f>IFERROR(__xludf.DUMMYFUNCTION("SPLIT(A:A,"" "",TRUE,TRUE)"),"EN")</f>
        <v>EN</v>
      </c>
      <c r="F8284" s="1" t="str">
        <f>IFERROR(__xludf.DUMMYFUNCTION("""COMPUTED_VALUE"""),"P1327")</f>
        <v>P1327</v>
      </c>
      <c r="G8284" s="1">
        <f>IFERROR(__xludf.DUMMYFUNCTION("""COMPUTED_VALUE"""),228.0)</f>
        <v>228</v>
      </c>
    </row>
    <row r="8285">
      <c r="A8285" s="1" t="str">
        <f t="shared" si="1"/>
        <v>EN P2861 156</v>
      </c>
      <c r="C8285" s="1" t="str">
        <f t="shared" si="2"/>
        <v>PT P2861</v>
      </c>
      <c r="E8285" s="1" t="str">
        <f>IFERROR(__xludf.DUMMYFUNCTION("SPLIT(A:A,"" "",TRUE,TRUE)"),"EN")</f>
        <v>EN</v>
      </c>
      <c r="F8285" s="1" t="str">
        <f>IFERROR(__xludf.DUMMYFUNCTION("""COMPUTED_VALUE"""),"P2861")</f>
        <v>P2861</v>
      </c>
      <c r="G8285" s="1">
        <f>IFERROR(__xludf.DUMMYFUNCTION("""COMPUTED_VALUE"""),156.0)</f>
        <v>156</v>
      </c>
    </row>
    <row r="8286">
      <c r="A8286" s="1" t="str">
        <f t="shared" si="1"/>
        <v>EN P1976 320</v>
      </c>
      <c r="C8286" s="1" t="str">
        <f t="shared" si="2"/>
        <v>PT P1976</v>
      </c>
      <c r="E8286" s="1" t="str">
        <f>IFERROR(__xludf.DUMMYFUNCTION("SPLIT(A:A,"" "",TRUE,TRUE)"),"EN")</f>
        <v>EN</v>
      </c>
      <c r="F8286" s="1" t="str">
        <f>IFERROR(__xludf.DUMMYFUNCTION("""COMPUTED_VALUE"""),"P1976")</f>
        <v>P1976</v>
      </c>
      <c r="G8286" s="1">
        <f>IFERROR(__xludf.DUMMYFUNCTION("""COMPUTED_VALUE"""),320.0)</f>
        <v>320</v>
      </c>
    </row>
    <row r="8287">
      <c r="A8287" s="1" t="str">
        <f t="shared" si="1"/>
        <v>EN P5041 232</v>
      </c>
      <c r="C8287" s="1" t="str">
        <f t="shared" si="2"/>
        <v>PT P5041</v>
      </c>
      <c r="E8287" s="1" t="str">
        <f>IFERROR(__xludf.DUMMYFUNCTION("SPLIT(A:A,"" "",TRUE,TRUE)"),"EN")</f>
        <v>EN</v>
      </c>
      <c r="F8287" s="1" t="str">
        <f>IFERROR(__xludf.DUMMYFUNCTION("""COMPUTED_VALUE"""),"P5041")</f>
        <v>P5041</v>
      </c>
      <c r="G8287" s="1">
        <f>IFERROR(__xludf.DUMMYFUNCTION("""COMPUTED_VALUE"""),232.0)</f>
        <v>232</v>
      </c>
    </row>
    <row r="8288">
      <c r="A8288" s="1" t="str">
        <f t="shared" si="1"/>
        <v>EN P3798 167</v>
      </c>
      <c r="C8288" s="1" t="str">
        <f t="shared" si="2"/>
        <v>PT P3798</v>
      </c>
      <c r="E8288" s="1" t="str">
        <f>IFERROR(__xludf.DUMMYFUNCTION("SPLIT(A:A,"" "",TRUE,TRUE)"),"EN")</f>
        <v>EN</v>
      </c>
      <c r="F8288" s="1" t="str">
        <f>IFERROR(__xludf.DUMMYFUNCTION("""COMPUTED_VALUE"""),"P3798")</f>
        <v>P3798</v>
      </c>
      <c r="G8288" s="1">
        <f>IFERROR(__xludf.DUMMYFUNCTION("""COMPUTED_VALUE"""),167.0)</f>
        <v>167</v>
      </c>
    </row>
    <row r="8289">
      <c r="A8289" s="1" t="str">
        <f t="shared" si="1"/>
        <v>EN P1392 34</v>
      </c>
      <c r="C8289" s="1" t="str">
        <f t="shared" si="2"/>
        <v>PT P1392</v>
      </c>
      <c r="E8289" s="1" t="str">
        <f>IFERROR(__xludf.DUMMYFUNCTION("SPLIT(A:A,"" "",TRUE,TRUE)"),"EN")</f>
        <v>EN</v>
      </c>
      <c r="F8289" s="1" t="str">
        <f>IFERROR(__xludf.DUMMYFUNCTION("""COMPUTED_VALUE"""),"P1392")</f>
        <v>P1392</v>
      </c>
      <c r="G8289" s="1">
        <f>IFERROR(__xludf.DUMMYFUNCTION("""COMPUTED_VALUE"""),34.0)</f>
        <v>34</v>
      </c>
    </row>
    <row r="8290">
      <c r="A8290" s="1" t="str">
        <f t="shared" si="1"/>
        <v>EN P5323 58</v>
      </c>
      <c r="C8290" s="1" t="str">
        <f t="shared" si="2"/>
        <v>PT P5323</v>
      </c>
      <c r="E8290" s="1" t="str">
        <f>IFERROR(__xludf.DUMMYFUNCTION("SPLIT(A:A,"" "",TRUE,TRUE)"),"EN")</f>
        <v>EN</v>
      </c>
      <c r="F8290" s="1" t="str">
        <f>IFERROR(__xludf.DUMMYFUNCTION("""COMPUTED_VALUE"""),"P5323")</f>
        <v>P5323</v>
      </c>
      <c r="G8290" s="1">
        <f>IFERROR(__xludf.DUMMYFUNCTION("""COMPUTED_VALUE"""),58.0)</f>
        <v>58</v>
      </c>
    </row>
    <row r="8291">
      <c r="A8291" s="1" t="str">
        <f t="shared" si="1"/>
        <v>EN P1011 178</v>
      </c>
      <c r="C8291" s="1" t="str">
        <f t="shared" si="2"/>
        <v>PT P1011</v>
      </c>
      <c r="E8291" s="1" t="str">
        <f>IFERROR(__xludf.DUMMYFUNCTION("SPLIT(A:A,"" "",TRUE,TRUE)"),"EN")</f>
        <v>EN</v>
      </c>
      <c r="F8291" s="1" t="str">
        <f>IFERROR(__xludf.DUMMYFUNCTION("""COMPUTED_VALUE"""),"P1011")</f>
        <v>P1011</v>
      </c>
      <c r="G8291" s="1">
        <f>IFERROR(__xludf.DUMMYFUNCTION("""COMPUTED_VALUE"""),178.0)</f>
        <v>178</v>
      </c>
    </row>
    <row r="8292">
      <c r="A8292" s="1" t="str">
        <f t="shared" si="1"/>
        <v>EN P1527 331</v>
      </c>
      <c r="C8292" s="1" t="str">
        <f t="shared" si="2"/>
        <v>PT P1527</v>
      </c>
      <c r="E8292" s="1" t="str">
        <f>IFERROR(__xludf.DUMMYFUNCTION("SPLIT(A:A,"" "",TRUE,TRUE)"),"EN")</f>
        <v>EN</v>
      </c>
      <c r="F8292" s="1" t="str">
        <f>IFERROR(__xludf.DUMMYFUNCTION("""COMPUTED_VALUE"""),"P1527")</f>
        <v>P1527</v>
      </c>
      <c r="G8292" s="1">
        <f>IFERROR(__xludf.DUMMYFUNCTION("""COMPUTED_VALUE"""),331.0)</f>
        <v>331</v>
      </c>
    </row>
    <row r="8293">
      <c r="A8293" s="1" t="str">
        <f t="shared" si="1"/>
        <v>EN P2967 344</v>
      </c>
      <c r="C8293" s="1" t="str">
        <f t="shared" si="2"/>
        <v>PT P2967</v>
      </c>
      <c r="E8293" s="1" t="str">
        <f>IFERROR(__xludf.DUMMYFUNCTION("SPLIT(A:A,"" "",TRUE,TRUE)"),"EN")</f>
        <v>EN</v>
      </c>
      <c r="F8293" s="1" t="str">
        <f>IFERROR(__xludf.DUMMYFUNCTION("""COMPUTED_VALUE"""),"P2967")</f>
        <v>P2967</v>
      </c>
      <c r="G8293" s="1">
        <f>IFERROR(__xludf.DUMMYFUNCTION("""COMPUTED_VALUE"""),344.0)</f>
        <v>344</v>
      </c>
    </row>
    <row r="8294">
      <c r="A8294" s="1" t="str">
        <f t="shared" si="1"/>
        <v>EN P1127 45</v>
      </c>
      <c r="C8294" s="1" t="str">
        <f t="shared" si="2"/>
        <v>PT P1127</v>
      </c>
      <c r="E8294" s="1" t="str">
        <f>IFERROR(__xludf.DUMMYFUNCTION("SPLIT(A:A,"" "",TRUE,TRUE)"),"EN")</f>
        <v>EN</v>
      </c>
      <c r="F8294" s="1" t="str">
        <f>IFERROR(__xludf.DUMMYFUNCTION("""COMPUTED_VALUE"""),"P1127")</f>
        <v>P1127</v>
      </c>
      <c r="G8294" s="1">
        <f>IFERROR(__xludf.DUMMYFUNCTION("""COMPUTED_VALUE"""),45.0)</f>
        <v>45</v>
      </c>
    </row>
    <row r="8295">
      <c r="A8295" s="1" t="str">
        <f t="shared" si="1"/>
        <v>EN P3614 66</v>
      </c>
      <c r="C8295" s="1" t="str">
        <f t="shared" si="2"/>
        <v>PT P3614</v>
      </c>
      <c r="E8295" s="1" t="str">
        <f>IFERROR(__xludf.DUMMYFUNCTION("SPLIT(A:A,"" "",TRUE,TRUE)"),"EN")</f>
        <v>EN</v>
      </c>
      <c r="F8295" s="1" t="str">
        <f>IFERROR(__xludf.DUMMYFUNCTION("""COMPUTED_VALUE"""),"P3614")</f>
        <v>P3614</v>
      </c>
      <c r="G8295" s="1">
        <f>IFERROR(__xludf.DUMMYFUNCTION("""COMPUTED_VALUE"""),66.0)</f>
        <v>66</v>
      </c>
    </row>
    <row r="8296">
      <c r="A8296" s="1" t="str">
        <f t="shared" si="1"/>
        <v>EN P3136 182</v>
      </c>
      <c r="C8296" s="1" t="str">
        <f t="shared" si="2"/>
        <v>PT P3136</v>
      </c>
      <c r="E8296" s="1" t="str">
        <f>IFERROR(__xludf.DUMMYFUNCTION("SPLIT(A:A,"" "",TRUE,TRUE)"),"EN")</f>
        <v>EN</v>
      </c>
      <c r="F8296" s="1" t="str">
        <f>IFERROR(__xludf.DUMMYFUNCTION("""COMPUTED_VALUE"""),"P3136")</f>
        <v>P3136</v>
      </c>
      <c r="G8296" s="1">
        <f>IFERROR(__xludf.DUMMYFUNCTION("""COMPUTED_VALUE"""),182.0)</f>
        <v>182</v>
      </c>
    </row>
    <row r="8297">
      <c r="A8297" s="1" t="str">
        <f t="shared" si="1"/>
        <v>EN P2278 2</v>
      </c>
      <c r="C8297" s="1" t="str">
        <f t="shared" si="2"/>
        <v>PT P2278</v>
      </c>
      <c r="E8297" s="1" t="str">
        <f>IFERROR(__xludf.DUMMYFUNCTION("SPLIT(A:A,"" "",TRUE,TRUE)"),"EN")</f>
        <v>EN</v>
      </c>
      <c r="F8297" s="1" t="str">
        <f>IFERROR(__xludf.DUMMYFUNCTION("""COMPUTED_VALUE"""),"P2278")</f>
        <v>P2278</v>
      </c>
      <c r="G8297" s="1">
        <f>IFERROR(__xludf.DUMMYFUNCTION("""COMPUTED_VALUE"""),2.0)</f>
        <v>2</v>
      </c>
    </row>
    <row r="8298">
      <c r="A8298" s="1" t="str">
        <f t="shared" si="1"/>
        <v>EN P3021 360</v>
      </c>
      <c r="C8298" s="1" t="str">
        <f t="shared" si="2"/>
        <v>PT P3021</v>
      </c>
      <c r="E8298" s="1" t="str">
        <f>IFERROR(__xludf.DUMMYFUNCTION("SPLIT(A:A,"" "",TRUE,TRUE)"),"EN")</f>
        <v>EN</v>
      </c>
      <c r="F8298" s="1" t="str">
        <f>IFERROR(__xludf.DUMMYFUNCTION("""COMPUTED_VALUE"""),"P3021")</f>
        <v>P3021</v>
      </c>
      <c r="G8298" s="1">
        <f>IFERROR(__xludf.DUMMYFUNCTION("""COMPUTED_VALUE"""),360.0)</f>
        <v>360</v>
      </c>
    </row>
    <row r="8299">
      <c r="A8299" s="1" t="str">
        <f t="shared" si="1"/>
        <v>EN P5151 323</v>
      </c>
      <c r="C8299" s="1" t="str">
        <f t="shared" si="2"/>
        <v>PT P5151</v>
      </c>
      <c r="E8299" s="1" t="str">
        <f>IFERROR(__xludf.DUMMYFUNCTION("SPLIT(A:A,"" "",TRUE,TRUE)"),"EN")</f>
        <v>EN</v>
      </c>
      <c r="F8299" s="1" t="str">
        <f>IFERROR(__xludf.DUMMYFUNCTION("""COMPUTED_VALUE"""),"P5151")</f>
        <v>P5151</v>
      </c>
      <c r="G8299" s="1">
        <f>IFERROR(__xludf.DUMMYFUNCTION("""COMPUTED_VALUE"""),323.0)</f>
        <v>323</v>
      </c>
    </row>
    <row r="8300">
      <c r="A8300" s="1" t="str">
        <f t="shared" si="1"/>
        <v>EN P4690 153</v>
      </c>
      <c r="C8300" s="1" t="str">
        <f t="shared" si="2"/>
        <v>PT P4690</v>
      </c>
      <c r="E8300" s="1" t="str">
        <f>IFERROR(__xludf.DUMMYFUNCTION("SPLIT(A:A,"" "",TRUE,TRUE)"),"EN")</f>
        <v>EN</v>
      </c>
      <c r="F8300" s="1" t="str">
        <f>IFERROR(__xludf.DUMMYFUNCTION("""COMPUTED_VALUE"""),"P4690")</f>
        <v>P4690</v>
      </c>
      <c r="G8300" s="1">
        <f>IFERROR(__xludf.DUMMYFUNCTION("""COMPUTED_VALUE"""),153.0)</f>
        <v>153</v>
      </c>
    </row>
    <row r="8301">
      <c r="A8301" s="1" t="str">
        <f t="shared" si="1"/>
        <v>EN P3677 234</v>
      </c>
      <c r="C8301" s="1" t="str">
        <f t="shared" si="2"/>
        <v>PT P3677</v>
      </c>
      <c r="E8301" s="1" t="str">
        <f>IFERROR(__xludf.DUMMYFUNCTION("SPLIT(A:A,"" "",TRUE,TRUE)"),"EN")</f>
        <v>EN</v>
      </c>
      <c r="F8301" s="1" t="str">
        <f>IFERROR(__xludf.DUMMYFUNCTION("""COMPUTED_VALUE"""),"P3677")</f>
        <v>P3677</v>
      </c>
      <c r="G8301" s="1">
        <f>IFERROR(__xludf.DUMMYFUNCTION("""COMPUTED_VALUE"""),234.0)</f>
        <v>234</v>
      </c>
    </row>
    <row r="8302">
      <c r="A8302" s="1" t="str">
        <f t="shared" si="1"/>
        <v>EN P3079 65</v>
      </c>
      <c r="C8302" s="1" t="str">
        <f t="shared" si="2"/>
        <v>PT P3079</v>
      </c>
      <c r="E8302" s="1" t="str">
        <f>IFERROR(__xludf.DUMMYFUNCTION("SPLIT(A:A,"" "",TRUE,TRUE)"),"EN")</f>
        <v>EN</v>
      </c>
      <c r="F8302" s="1" t="str">
        <f>IFERROR(__xludf.DUMMYFUNCTION("""COMPUTED_VALUE"""),"P3079")</f>
        <v>P3079</v>
      </c>
      <c r="G8302" s="1">
        <f>IFERROR(__xludf.DUMMYFUNCTION("""COMPUTED_VALUE"""),65.0)</f>
        <v>65</v>
      </c>
    </row>
    <row r="8303">
      <c r="A8303" s="1" t="str">
        <f t="shared" si="1"/>
        <v>EN P1876 17</v>
      </c>
      <c r="C8303" s="1" t="str">
        <f t="shared" si="2"/>
        <v>PT P1876</v>
      </c>
      <c r="E8303" s="1" t="str">
        <f>IFERROR(__xludf.DUMMYFUNCTION("SPLIT(A:A,"" "",TRUE,TRUE)"),"EN")</f>
        <v>EN</v>
      </c>
      <c r="F8303" s="1" t="str">
        <f>IFERROR(__xludf.DUMMYFUNCTION("""COMPUTED_VALUE"""),"P1876")</f>
        <v>P1876</v>
      </c>
      <c r="G8303" s="1">
        <f>IFERROR(__xludf.DUMMYFUNCTION("""COMPUTED_VALUE"""),17.0)</f>
        <v>17</v>
      </c>
    </row>
    <row r="8304">
      <c r="A8304" s="1" t="str">
        <f t="shared" si="1"/>
        <v>EN P3398 77</v>
      </c>
      <c r="C8304" s="1" t="str">
        <f t="shared" si="2"/>
        <v>PT P3398</v>
      </c>
      <c r="E8304" s="1" t="str">
        <f>IFERROR(__xludf.DUMMYFUNCTION("SPLIT(A:A,"" "",TRUE,TRUE)"),"EN")</f>
        <v>EN</v>
      </c>
      <c r="F8304" s="1" t="str">
        <f>IFERROR(__xludf.DUMMYFUNCTION("""COMPUTED_VALUE"""),"P3398")</f>
        <v>P3398</v>
      </c>
      <c r="G8304" s="1">
        <f>IFERROR(__xludf.DUMMYFUNCTION("""COMPUTED_VALUE"""),77.0)</f>
        <v>77</v>
      </c>
    </row>
    <row r="8305">
      <c r="A8305" s="1" t="str">
        <f t="shared" si="1"/>
        <v>EN P2926 371</v>
      </c>
      <c r="C8305" s="1" t="str">
        <f t="shared" si="2"/>
        <v>PT P2926</v>
      </c>
      <c r="E8305" s="1" t="str">
        <f>IFERROR(__xludf.DUMMYFUNCTION("SPLIT(A:A,"" "",TRUE,TRUE)"),"EN")</f>
        <v>EN</v>
      </c>
      <c r="F8305" s="1" t="str">
        <f>IFERROR(__xludf.DUMMYFUNCTION("""COMPUTED_VALUE"""),"P2926")</f>
        <v>P2926</v>
      </c>
      <c r="G8305" s="1">
        <f>IFERROR(__xludf.DUMMYFUNCTION("""COMPUTED_VALUE"""),371.0)</f>
        <v>371</v>
      </c>
    </row>
    <row r="8306">
      <c r="A8306" s="1" t="str">
        <f t="shared" si="1"/>
        <v>EN P3006 112</v>
      </c>
      <c r="C8306" s="1" t="str">
        <f t="shared" si="2"/>
        <v>PT P3006</v>
      </c>
      <c r="E8306" s="1" t="str">
        <f>IFERROR(__xludf.DUMMYFUNCTION("SPLIT(A:A,"" "",TRUE,TRUE)"),"EN")</f>
        <v>EN</v>
      </c>
      <c r="F8306" s="1" t="str">
        <f>IFERROR(__xludf.DUMMYFUNCTION("""COMPUTED_VALUE"""),"P3006")</f>
        <v>P3006</v>
      </c>
      <c r="G8306" s="1">
        <f>IFERROR(__xludf.DUMMYFUNCTION("""COMPUTED_VALUE"""),112.0)</f>
        <v>112</v>
      </c>
    </row>
    <row r="8307">
      <c r="A8307" s="1" t="str">
        <f t="shared" si="1"/>
        <v>EN P2829 37</v>
      </c>
      <c r="C8307" s="1" t="str">
        <f t="shared" si="2"/>
        <v>PT P2829</v>
      </c>
      <c r="E8307" s="1" t="str">
        <f>IFERROR(__xludf.DUMMYFUNCTION("SPLIT(A:A,"" "",TRUE,TRUE)"),"EN")</f>
        <v>EN</v>
      </c>
      <c r="F8307" s="1" t="str">
        <f>IFERROR(__xludf.DUMMYFUNCTION("""COMPUTED_VALUE"""),"P2829")</f>
        <v>P2829</v>
      </c>
      <c r="G8307" s="1">
        <f>IFERROR(__xludf.DUMMYFUNCTION("""COMPUTED_VALUE"""),37.0)</f>
        <v>37</v>
      </c>
    </row>
    <row r="8308">
      <c r="A8308" s="1" t="str">
        <f t="shared" si="1"/>
        <v>EN P2545 58</v>
      </c>
      <c r="C8308" s="1" t="str">
        <f t="shared" si="2"/>
        <v>PT P2545</v>
      </c>
      <c r="E8308" s="1" t="str">
        <f>IFERROR(__xludf.DUMMYFUNCTION("SPLIT(A:A,"" "",TRUE,TRUE)"),"EN")</f>
        <v>EN</v>
      </c>
      <c r="F8308" s="1" t="str">
        <f>IFERROR(__xludf.DUMMYFUNCTION("""COMPUTED_VALUE"""),"P2545")</f>
        <v>P2545</v>
      </c>
      <c r="G8308" s="1">
        <f>IFERROR(__xludf.DUMMYFUNCTION("""COMPUTED_VALUE"""),58.0)</f>
        <v>58</v>
      </c>
    </row>
    <row r="8309">
      <c r="A8309" s="1" t="str">
        <f t="shared" si="1"/>
        <v>EN P4234 109</v>
      </c>
      <c r="C8309" s="1" t="str">
        <f t="shared" si="2"/>
        <v>PT P4234</v>
      </c>
      <c r="E8309" s="1" t="str">
        <f>IFERROR(__xludf.DUMMYFUNCTION("SPLIT(A:A,"" "",TRUE,TRUE)"),"EN")</f>
        <v>EN</v>
      </c>
      <c r="F8309" s="1" t="str">
        <f>IFERROR(__xludf.DUMMYFUNCTION("""COMPUTED_VALUE"""),"P4234")</f>
        <v>P4234</v>
      </c>
      <c r="G8309" s="1">
        <f>IFERROR(__xludf.DUMMYFUNCTION("""COMPUTED_VALUE"""),109.0)</f>
        <v>109</v>
      </c>
    </row>
    <row r="8310">
      <c r="A8310" s="1" t="str">
        <f t="shared" si="1"/>
        <v>EN P267 189</v>
      </c>
      <c r="C8310" s="1" t="str">
        <f t="shared" si="2"/>
        <v>PT P267</v>
      </c>
      <c r="E8310" s="1" t="str">
        <f>IFERROR(__xludf.DUMMYFUNCTION("SPLIT(A:A,"" "",TRUE,TRUE)"),"EN")</f>
        <v>EN</v>
      </c>
      <c r="F8310" s="1" t="str">
        <f>IFERROR(__xludf.DUMMYFUNCTION("""COMPUTED_VALUE"""),"P267")</f>
        <v>P267</v>
      </c>
      <c r="G8310" s="1">
        <f>IFERROR(__xludf.DUMMYFUNCTION("""COMPUTED_VALUE"""),189.0)</f>
        <v>189</v>
      </c>
    </row>
    <row r="8311">
      <c r="A8311" s="1" t="str">
        <f t="shared" si="1"/>
        <v>EN P390 49</v>
      </c>
      <c r="C8311" s="1" t="str">
        <f t="shared" si="2"/>
        <v>PT P390</v>
      </c>
      <c r="E8311" s="1" t="str">
        <f>IFERROR(__xludf.DUMMYFUNCTION("SPLIT(A:A,"" "",TRUE,TRUE)"),"EN")</f>
        <v>EN</v>
      </c>
      <c r="F8311" s="1" t="str">
        <f>IFERROR(__xludf.DUMMYFUNCTION("""COMPUTED_VALUE"""),"P390")</f>
        <v>P390</v>
      </c>
      <c r="G8311" s="1">
        <f>IFERROR(__xludf.DUMMYFUNCTION("""COMPUTED_VALUE"""),49.0)</f>
        <v>49</v>
      </c>
    </row>
    <row r="8312">
      <c r="A8312" s="1" t="str">
        <f t="shared" si="1"/>
        <v>EN P1482 217</v>
      </c>
      <c r="C8312" s="1" t="str">
        <f t="shared" si="2"/>
        <v>PT P1482</v>
      </c>
      <c r="E8312" s="1" t="str">
        <f>IFERROR(__xludf.DUMMYFUNCTION("SPLIT(A:A,"" "",TRUE,TRUE)"),"EN")</f>
        <v>EN</v>
      </c>
      <c r="F8312" s="1" t="str">
        <f>IFERROR(__xludf.DUMMYFUNCTION("""COMPUTED_VALUE"""),"P1482")</f>
        <v>P1482</v>
      </c>
      <c r="G8312" s="1">
        <f>IFERROR(__xludf.DUMMYFUNCTION("""COMPUTED_VALUE"""),217.0)</f>
        <v>217</v>
      </c>
    </row>
    <row r="8313">
      <c r="A8313" s="1" t="str">
        <f t="shared" si="1"/>
        <v>EN P3811 290</v>
      </c>
      <c r="C8313" s="1" t="str">
        <f t="shared" si="2"/>
        <v>PT P3811</v>
      </c>
      <c r="E8313" s="1" t="str">
        <f>IFERROR(__xludf.DUMMYFUNCTION("SPLIT(A:A,"" "",TRUE,TRUE)"),"EN")</f>
        <v>EN</v>
      </c>
      <c r="F8313" s="1" t="str">
        <f>IFERROR(__xludf.DUMMYFUNCTION("""COMPUTED_VALUE"""),"P3811")</f>
        <v>P3811</v>
      </c>
      <c r="G8313" s="1">
        <f>IFERROR(__xludf.DUMMYFUNCTION("""COMPUTED_VALUE"""),290.0)</f>
        <v>290</v>
      </c>
    </row>
    <row r="8314">
      <c r="A8314" s="1" t="str">
        <f t="shared" si="1"/>
        <v>EN P1779 383</v>
      </c>
      <c r="C8314" s="1" t="str">
        <f t="shared" si="2"/>
        <v>PT P1779</v>
      </c>
      <c r="E8314" s="1" t="str">
        <f>IFERROR(__xludf.DUMMYFUNCTION("SPLIT(A:A,"" "",TRUE,TRUE)"),"EN")</f>
        <v>EN</v>
      </c>
      <c r="F8314" s="1" t="str">
        <f>IFERROR(__xludf.DUMMYFUNCTION("""COMPUTED_VALUE"""),"P1779")</f>
        <v>P1779</v>
      </c>
      <c r="G8314" s="1">
        <f>IFERROR(__xludf.DUMMYFUNCTION("""COMPUTED_VALUE"""),383.0)</f>
        <v>383</v>
      </c>
    </row>
    <row r="8315">
      <c r="A8315" s="1" t="str">
        <f t="shared" si="1"/>
        <v>EN P2510 133</v>
      </c>
      <c r="C8315" s="1" t="str">
        <f t="shared" si="2"/>
        <v>PT P2510</v>
      </c>
      <c r="E8315" s="1" t="str">
        <f>IFERROR(__xludf.DUMMYFUNCTION("SPLIT(A:A,"" "",TRUE,TRUE)"),"EN")</f>
        <v>EN</v>
      </c>
      <c r="F8315" s="1" t="str">
        <f>IFERROR(__xludf.DUMMYFUNCTION("""COMPUTED_VALUE"""),"P2510")</f>
        <v>P2510</v>
      </c>
      <c r="G8315" s="1">
        <f>IFERROR(__xludf.DUMMYFUNCTION("""COMPUTED_VALUE"""),133.0)</f>
        <v>133</v>
      </c>
    </row>
    <row r="8316">
      <c r="A8316" s="1" t="str">
        <f t="shared" si="1"/>
        <v>EN P2025 222</v>
      </c>
      <c r="C8316" s="1" t="str">
        <f t="shared" si="2"/>
        <v>PT P2025</v>
      </c>
      <c r="E8316" s="1" t="str">
        <f>IFERROR(__xludf.DUMMYFUNCTION("SPLIT(A:A,"" "",TRUE,TRUE)"),"EN")</f>
        <v>EN</v>
      </c>
      <c r="F8316" s="1" t="str">
        <f>IFERROR(__xludf.DUMMYFUNCTION("""COMPUTED_VALUE"""),"P2025")</f>
        <v>P2025</v>
      </c>
      <c r="G8316" s="1">
        <f>IFERROR(__xludf.DUMMYFUNCTION("""COMPUTED_VALUE"""),222.0)</f>
        <v>222</v>
      </c>
    </row>
    <row r="8317">
      <c r="A8317" s="1" t="str">
        <f t="shared" si="1"/>
        <v>EN P4644 344</v>
      </c>
      <c r="C8317" s="1" t="str">
        <f t="shared" si="2"/>
        <v>PT P4644</v>
      </c>
      <c r="E8317" s="1" t="str">
        <f>IFERROR(__xludf.DUMMYFUNCTION("SPLIT(A:A,"" "",TRUE,TRUE)"),"EN")</f>
        <v>EN</v>
      </c>
      <c r="F8317" s="1" t="str">
        <f>IFERROR(__xludf.DUMMYFUNCTION("""COMPUTED_VALUE"""),"P4644")</f>
        <v>P4644</v>
      </c>
      <c r="G8317" s="1">
        <f>IFERROR(__xludf.DUMMYFUNCTION("""COMPUTED_VALUE"""),344.0)</f>
        <v>344</v>
      </c>
    </row>
    <row r="8318">
      <c r="A8318" s="1" t="str">
        <f t="shared" si="1"/>
        <v>EN P1224 249</v>
      </c>
      <c r="C8318" s="1" t="str">
        <f t="shared" si="2"/>
        <v>PT P1224</v>
      </c>
      <c r="E8318" s="1" t="str">
        <f>IFERROR(__xludf.DUMMYFUNCTION("SPLIT(A:A,"" "",TRUE,TRUE)"),"EN")</f>
        <v>EN</v>
      </c>
      <c r="F8318" s="1" t="str">
        <f>IFERROR(__xludf.DUMMYFUNCTION("""COMPUTED_VALUE"""),"P1224")</f>
        <v>P1224</v>
      </c>
      <c r="G8318" s="1">
        <f>IFERROR(__xludf.DUMMYFUNCTION("""COMPUTED_VALUE"""),249.0)</f>
        <v>249</v>
      </c>
    </row>
    <row r="8319">
      <c r="A8319" s="1" t="str">
        <f t="shared" si="1"/>
        <v>EN P74 100</v>
      </c>
      <c r="C8319" s="1" t="str">
        <f t="shared" si="2"/>
        <v>PT P74</v>
      </c>
      <c r="E8319" s="1" t="str">
        <f>IFERROR(__xludf.DUMMYFUNCTION("SPLIT(A:A,"" "",TRUE,TRUE)"),"EN")</f>
        <v>EN</v>
      </c>
      <c r="F8319" s="1" t="str">
        <f>IFERROR(__xludf.DUMMYFUNCTION("""COMPUTED_VALUE"""),"P74")</f>
        <v>P74</v>
      </c>
      <c r="G8319" s="1">
        <f>IFERROR(__xludf.DUMMYFUNCTION("""COMPUTED_VALUE"""),100.0)</f>
        <v>100</v>
      </c>
    </row>
    <row r="8320">
      <c r="A8320" s="1" t="str">
        <f t="shared" si="1"/>
        <v>EN P4085 54</v>
      </c>
      <c r="C8320" s="1" t="str">
        <f t="shared" si="2"/>
        <v>PT P4085</v>
      </c>
      <c r="E8320" s="1" t="str">
        <f>IFERROR(__xludf.DUMMYFUNCTION("SPLIT(A:A,"" "",TRUE,TRUE)"),"EN")</f>
        <v>EN</v>
      </c>
      <c r="F8320" s="1" t="str">
        <f>IFERROR(__xludf.DUMMYFUNCTION("""COMPUTED_VALUE"""),"P4085")</f>
        <v>P4085</v>
      </c>
      <c r="G8320" s="1">
        <f>IFERROR(__xludf.DUMMYFUNCTION("""COMPUTED_VALUE"""),54.0)</f>
        <v>54</v>
      </c>
    </row>
    <row r="8321">
      <c r="A8321" s="1" t="str">
        <f t="shared" si="1"/>
        <v>EN P2687 257</v>
      </c>
      <c r="C8321" s="1" t="str">
        <f t="shared" si="2"/>
        <v>PT P2687</v>
      </c>
      <c r="E8321" s="1" t="str">
        <f>IFERROR(__xludf.DUMMYFUNCTION("SPLIT(A:A,"" "",TRUE,TRUE)"),"EN")</f>
        <v>EN</v>
      </c>
      <c r="F8321" s="1" t="str">
        <f>IFERROR(__xludf.DUMMYFUNCTION("""COMPUTED_VALUE"""),"P2687")</f>
        <v>P2687</v>
      </c>
      <c r="G8321" s="1">
        <f>IFERROR(__xludf.DUMMYFUNCTION("""COMPUTED_VALUE"""),257.0)</f>
        <v>257</v>
      </c>
    </row>
    <row r="8322">
      <c r="A8322" s="1" t="str">
        <f t="shared" si="1"/>
        <v>EN P1577 342</v>
      </c>
      <c r="C8322" s="1" t="str">
        <f t="shared" si="2"/>
        <v>PT P1577</v>
      </c>
      <c r="E8322" s="1" t="str">
        <f>IFERROR(__xludf.DUMMYFUNCTION("SPLIT(A:A,"" "",TRUE,TRUE)"),"EN")</f>
        <v>EN</v>
      </c>
      <c r="F8322" s="1" t="str">
        <f>IFERROR(__xludf.DUMMYFUNCTION("""COMPUTED_VALUE"""),"P1577")</f>
        <v>P1577</v>
      </c>
      <c r="G8322" s="1">
        <f>IFERROR(__xludf.DUMMYFUNCTION("""COMPUTED_VALUE"""),342.0)</f>
        <v>342</v>
      </c>
    </row>
    <row r="8323">
      <c r="A8323" s="1" t="str">
        <f t="shared" si="1"/>
        <v>EN P2365 390</v>
      </c>
      <c r="C8323" s="1" t="str">
        <f t="shared" si="2"/>
        <v>PT P2365</v>
      </c>
      <c r="E8323" s="1" t="str">
        <f>IFERROR(__xludf.DUMMYFUNCTION("SPLIT(A:A,"" "",TRUE,TRUE)"),"EN")</f>
        <v>EN</v>
      </c>
      <c r="F8323" s="1" t="str">
        <f>IFERROR(__xludf.DUMMYFUNCTION("""COMPUTED_VALUE"""),"P2365")</f>
        <v>P2365</v>
      </c>
      <c r="G8323" s="1">
        <f>IFERROR(__xludf.DUMMYFUNCTION("""COMPUTED_VALUE"""),390.0)</f>
        <v>390</v>
      </c>
    </row>
    <row r="8324">
      <c r="A8324" s="1" t="str">
        <f t="shared" si="1"/>
        <v>EN P876 307</v>
      </c>
      <c r="C8324" s="1" t="str">
        <f t="shared" si="2"/>
        <v>PT P876</v>
      </c>
      <c r="E8324" s="1" t="str">
        <f>IFERROR(__xludf.DUMMYFUNCTION("SPLIT(A:A,"" "",TRUE,TRUE)"),"EN")</f>
        <v>EN</v>
      </c>
      <c r="F8324" s="1" t="str">
        <f>IFERROR(__xludf.DUMMYFUNCTION("""COMPUTED_VALUE"""),"P876")</f>
        <v>P876</v>
      </c>
      <c r="G8324" s="1">
        <f>IFERROR(__xludf.DUMMYFUNCTION("""COMPUTED_VALUE"""),307.0)</f>
        <v>307</v>
      </c>
    </row>
    <row r="8325">
      <c r="A8325" s="1" t="str">
        <f t="shared" si="1"/>
        <v>EN P214 199</v>
      </c>
      <c r="C8325" s="1" t="str">
        <f t="shared" si="2"/>
        <v>PT P214</v>
      </c>
      <c r="E8325" s="1" t="str">
        <f>IFERROR(__xludf.DUMMYFUNCTION("SPLIT(A:A,"" "",TRUE,TRUE)"),"EN")</f>
        <v>EN</v>
      </c>
      <c r="F8325" s="1" t="str">
        <f>IFERROR(__xludf.DUMMYFUNCTION("""COMPUTED_VALUE"""),"P214")</f>
        <v>P214</v>
      </c>
      <c r="G8325" s="1">
        <f>IFERROR(__xludf.DUMMYFUNCTION("""COMPUTED_VALUE"""),199.0)</f>
        <v>199</v>
      </c>
    </row>
    <row r="8326">
      <c r="A8326" s="1" t="str">
        <f t="shared" si="1"/>
        <v>EN P3952 205</v>
      </c>
      <c r="C8326" s="1" t="str">
        <f t="shared" si="2"/>
        <v>PT P3952</v>
      </c>
      <c r="E8326" s="1" t="str">
        <f>IFERROR(__xludf.DUMMYFUNCTION("SPLIT(A:A,"" "",TRUE,TRUE)"),"EN")</f>
        <v>EN</v>
      </c>
      <c r="F8326" s="1" t="str">
        <f>IFERROR(__xludf.DUMMYFUNCTION("""COMPUTED_VALUE"""),"P3952")</f>
        <v>P3952</v>
      </c>
      <c r="G8326" s="1">
        <f>IFERROR(__xludf.DUMMYFUNCTION("""COMPUTED_VALUE"""),205.0)</f>
        <v>205</v>
      </c>
    </row>
    <row r="8327">
      <c r="A8327" s="1" t="str">
        <f t="shared" si="1"/>
        <v>EN P5087 159</v>
      </c>
      <c r="C8327" s="1" t="str">
        <f t="shared" si="2"/>
        <v>PT P5087</v>
      </c>
      <c r="E8327" s="1" t="str">
        <f>IFERROR(__xludf.DUMMYFUNCTION("SPLIT(A:A,"" "",TRUE,TRUE)"),"EN")</f>
        <v>EN</v>
      </c>
      <c r="F8327" s="1" t="str">
        <f>IFERROR(__xludf.DUMMYFUNCTION("""COMPUTED_VALUE"""),"P5087")</f>
        <v>P5087</v>
      </c>
      <c r="G8327" s="1">
        <f>IFERROR(__xludf.DUMMYFUNCTION("""COMPUTED_VALUE"""),159.0)</f>
        <v>159</v>
      </c>
    </row>
    <row r="8328">
      <c r="A8328" s="1" t="str">
        <f t="shared" si="1"/>
        <v>EN P3523 77</v>
      </c>
      <c r="C8328" s="1" t="str">
        <f t="shared" si="2"/>
        <v>PT P3523</v>
      </c>
      <c r="E8328" s="1" t="str">
        <f>IFERROR(__xludf.DUMMYFUNCTION("SPLIT(A:A,"" "",TRUE,TRUE)"),"EN")</f>
        <v>EN</v>
      </c>
      <c r="F8328" s="1" t="str">
        <f>IFERROR(__xludf.DUMMYFUNCTION("""COMPUTED_VALUE"""),"P3523")</f>
        <v>P3523</v>
      </c>
      <c r="G8328" s="1">
        <f>IFERROR(__xludf.DUMMYFUNCTION("""COMPUTED_VALUE"""),77.0)</f>
        <v>77</v>
      </c>
    </row>
    <row r="8329">
      <c r="A8329" s="1" t="str">
        <f t="shared" si="1"/>
        <v>EN P1505 293</v>
      </c>
      <c r="C8329" s="1" t="str">
        <f t="shared" si="2"/>
        <v>PT P1505</v>
      </c>
      <c r="E8329" s="1" t="str">
        <f>IFERROR(__xludf.DUMMYFUNCTION("SPLIT(A:A,"" "",TRUE,TRUE)"),"EN")</f>
        <v>EN</v>
      </c>
      <c r="F8329" s="1" t="str">
        <f>IFERROR(__xludf.DUMMYFUNCTION("""COMPUTED_VALUE"""),"P1505")</f>
        <v>P1505</v>
      </c>
      <c r="G8329" s="1">
        <f>IFERROR(__xludf.DUMMYFUNCTION("""COMPUTED_VALUE"""),293.0)</f>
        <v>293</v>
      </c>
    </row>
    <row r="8330">
      <c r="A8330" s="1" t="str">
        <f t="shared" si="1"/>
        <v>EN P5314 77</v>
      </c>
      <c r="C8330" s="1" t="str">
        <f t="shared" si="2"/>
        <v>PT P5314</v>
      </c>
      <c r="E8330" s="1" t="str">
        <f>IFERROR(__xludf.DUMMYFUNCTION("SPLIT(A:A,"" "",TRUE,TRUE)"),"EN")</f>
        <v>EN</v>
      </c>
      <c r="F8330" s="1" t="str">
        <f>IFERROR(__xludf.DUMMYFUNCTION("""COMPUTED_VALUE"""),"P5314")</f>
        <v>P5314</v>
      </c>
      <c r="G8330" s="1">
        <f>IFERROR(__xludf.DUMMYFUNCTION("""COMPUTED_VALUE"""),77.0)</f>
        <v>77</v>
      </c>
    </row>
    <row r="8331">
      <c r="A8331" s="1" t="str">
        <f t="shared" si="1"/>
        <v>EN P2908 246</v>
      </c>
      <c r="C8331" s="1" t="str">
        <f t="shared" si="2"/>
        <v>PT P2908</v>
      </c>
      <c r="E8331" s="1" t="str">
        <f>IFERROR(__xludf.DUMMYFUNCTION("SPLIT(A:A,"" "",TRUE,TRUE)"),"EN")</f>
        <v>EN</v>
      </c>
      <c r="F8331" s="1" t="str">
        <f>IFERROR(__xludf.DUMMYFUNCTION("""COMPUTED_VALUE"""),"P2908")</f>
        <v>P2908</v>
      </c>
      <c r="G8331" s="1">
        <f>IFERROR(__xludf.DUMMYFUNCTION("""COMPUTED_VALUE"""),246.0)</f>
        <v>246</v>
      </c>
    </row>
    <row r="8332">
      <c r="A8332" s="1" t="str">
        <f t="shared" si="1"/>
        <v>EN P425 143</v>
      </c>
      <c r="C8332" s="1" t="str">
        <f t="shared" si="2"/>
        <v>PT P425</v>
      </c>
      <c r="E8332" s="1" t="str">
        <f>IFERROR(__xludf.DUMMYFUNCTION("SPLIT(A:A,"" "",TRUE,TRUE)"),"EN")</f>
        <v>EN</v>
      </c>
      <c r="F8332" s="1" t="str">
        <f>IFERROR(__xludf.DUMMYFUNCTION("""COMPUTED_VALUE"""),"P425")</f>
        <v>P425</v>
      </c>
      <c r="G8332" s="1">
        <f>IFERROR(__xludf.DUMMYFUNCTION("""COMPUTED_VALUE"""),143.0)</f>
        <v>143</v>
      </c>
    </row>
    <row r="8333">
      <c r="A8333" s="1" t="str">
        <f t="shared" si="1"/>
        <v>EN P1606 238</v>
      </c>
      <c r="C8333" s="1" t="str">
        <f t="shared" si="2"/>
        <v>PT P1606</v>
      </c>
      <c r="E8333" s="1" t="str">
        <f>IFERROR(__xludf.DUMMYFUNCTION("SPLIT(A:A,"" "",TRUE,TRUE)"),"EN")</f>
        <v>EN</v>
      </c>
      <c r="F8333" s="1" t="str">
        <f>IFERROR(__xludf.DUMMYFUNCTION("""COMPUTED_VALUE"""),"P1606")</f>
        <v>P1606</v>
      </c>
      <c r="G8333" s="1">
        <f>IFERROR(__xludf.DUMMYFUNCTION("""COMPUTED_VALUE"""),238.0)</f>
        <v>238</v>
      </c>
    </row>
    <row r="8334">
      <c r="A8334" s="1" t="str">
        <f t="shared" si="1"/>
        <v>EN P1192 113</v>
      </c>
      <c r="C8334" s="1" t="str">
        <f t="shared" si="2"/>
        <v>PT P1192</v>
      </c>
      <c r="E8334" s="1" t="str">
        <f>IFERROR(__xludf.DUMMYFUNCTION("SPLIT(A:A,"" "",TRUE,TRUE)"),"EN")</f>
        <v>EN</v>
      </c>
      <c r="F8334" s="1" t="str">
        <f>IFERROR(__xludf.DUMMYFUNCTION("""COMPUTED_VALUE"""),"P1192")</f>
        <v>P1192</v>
      </c>
      <c r="G8334" s="1">
        <f>IFERROR(__xludf.DUMMYFUNCTION("""COMPUTED_VALUE"""),113.0)</f>
        <v>113</v>
      </c>
    </row>
    <row r="8335">
      <c r="A8335" s="1" t="str">
        <f t="shared" si="1"/>
        <v>EN P3983 32</v>
      </c>
      <c r="C8335" s="1" t="str">
        <f t="shared" si="2"/>
        <v>PT P3983</v>
      </c>
      <c r="E8335" s="1" t="str">
        <f>IFERROR(__xludf.DUMMYFUNCTION("SPLIT(A:A,"" "",TRUE,TRUE)"),"EN")</f>
        <v>EN</v>
      </c>
      <c r="F8335" s="1" t="str">
        <f>IFERROR(__xludf.DUMMYFUNCTION("""COMPUTED_VALUE"""),"P3983")</f>
        <v>P3983</v>
      </c>
      <c r="G8335" s="1">
        <f>IFERROR(__xludf.DUMMYFUNCTION("""COMPUTED_VALUE"""),32.0)</f>
        <v>32</v>
      </c>
    </row>
    <row r="8336">
      <c r="A8336" s="1" t="str">
        <f t="shared" si="1"/>
        <v>EN P4189 80</v>
      </c>
      <c r="C8336" s="1" t="str">
        <f t="shared" si="2"/>
        <v>PT P4189</v>
      </c>
      <c r="E8336" s="1" t="str">
        <f>IFERROR(__xludf.DUMMYFUNCTION("SPLIT(A:A,"" "",TRUE,TRUE)"),"EN")</f>
        <v>EN</v>
      </c>
      <c r="F8336" s="1" t="str">
        <f>IFERROR(__xludf.DUMMYFUNCTION("""COMPUTED_VALUE"""),"P4189")</f>
        <v>P4189</v>
      </c>
      <c r="G8336" s="1">
        <f>IFERROR(__xludf.DUMMYFUNCTION("""COMPUTED_VALUE"""),80.0)</f>
        <v>80</v>
      </c>
    </row>
    <row r="8337">
      <c r="A8337" s="1" t="str">
        <f t="shared" si="1"/>
        <v>EN P4357 269</v>
      </c>
      <c r="C8337" s="1" t="str">
        <f t="shared" si="2"/>
        <v>PT P4357</v>
      </c>
      <c r="E8337" s="1" t="str">
        <f>IFERROR(__xludf.DUMMYFUNCTION("SPLIT(A:A,"" "",TRUE,TRUE)"),"EN")</f>
        <v>EN</v>
      </c>
      <c r="F8337" s="1" t="str">
        <f>IFERROR(__xludf.DUMMYFUNCTION("""COMPUTED_VALUE"""),"P4357")</f>
        <v>P4357</v>
      </c>
      <c r="G8337" s="1">
        <f>IFERROR(__xludf.DUMMYFUNCTION("""COMPUTED_VALUE"""),269.0)</f>
        <v>269</v>
      </c>
    </row>
    <row r="8338">
      <c r="A8338" s="1" t="str">
        <f t="shared" si="1"/>
        <v>EN P2928 168</v>
      </c>
      <c r="C8338" s="1" t="str">
        <f t="shared" si="2"/>
        <v>PT P2928</v>
      </c>
      <c r="E8338" s="1" t="str">
        <f>IFERROR(__xludf.DUMMYFUNCTION("SPLIT(A:A,"" "",TRUE,TRUE)"),"EN")</f>
        <v>EN</v>
      </c>
      <c r="F8338" s="1" t="str">
        <f>IFERROR(__xludf.DUMMYFUNCTION("""COMPUTED_VALUE"""),"P2928")</f>
        <v>P2928</v>
      </c>
      <c r="G8338" s="1">
        <f>IFERROR(__xludf.DUMMYFUNCTION("""COMPUTED_VALUE"""),168.0)</f>
        <v>168</v>
      </c>
    </row>
    <row r="8339">
      <c r="A8339" s="1" t="str">
        <f t="shared" si="1"/>
        <v>EN P5418 86</v>
      </c>
      <c r="C8339" s="1" t="str">
        <f t="shared" si="2"/>
        <v>PT P5418</v>
      </c>
      <c r="E8339" s="1" t="str">
        <f>IFERROR(__xludf.DUMMYFUNCTION("SPLIT(A:A,"" "",TRUE,TRUE)"),"EN")</f>
        <v>EN</v>
      </c>
      <c r="F8339" s="1" t="str">
        <f>IFERROR(__xludf.DUMMYFUNCTION("""COMPUTED_VALUE"""),"P5418")</f>
        <v>P5418</v>
      </c>
      <c r="G8339" s="1">
        <f>IFERROR(__xludf.DUMMYFUNCTION("""COMPUTED_VALUE"""),86.0)</f>
        <v>86</v>
      </c>
    </row>
    <row r="8340">
      <c r="A8340" s="1" t="str">
        <f t="shared" si="1"/>
        <v>EN P4488 27</v>
      </c>
      <c r="C8340" s="1" t="str">
        <f t="shared" si="2"/>
        <v>PT P4488</v>
      </c>
      <c r="E8340" s="1" t="str">
        <f>IFERROR(__xludf.DUMMYFUNCTION("SPLIT(A:A,"" "",TRUE,TRUE)"),"EN")</f>
        <v>EN</v>
      </c>
      <c r="F8340" s="1" t="str">
        <f>IFERROR(__xludf.DUMMYFUNCTION("""COMPUTED_VALUE"""),"P4488")</f>
        <v>P4488</v>
      </c>
      <c r="G8340" s="1">
        <f>IFERROR(__xludf.DUMMYFUNCTION("""COMPUTED_VALUE"""),27.0)</f>
        <v>27</v>
      </c>
    </row>
    <row r="8341">
      <c r="A8341" s="1" t="str">
        <f t="shared" si="1"/>
        <v>EN P5412 195</v>
      </c>
      <c r="C8341" s="1" t="str">
        <f t="shared" si="2"/>
        <v>PT P5412</v>
      </c>
      <c r="E8341" s="1" t="str">
        <f>IFERROR(__xludf.DUMMYFUNCTION("SPLIT(A:A,"" "",TRUE,TRUE)"),"EN")</f>
        <v>EN</v>
      </c>
      <c r="F8341" s="1" t="str">
        <f>IFERROR(__xludf.DUMMYFUNCTION("""COMPUTED_VALUE"""),"P5412")</f>
        <v>P5412</v>
      </c>
      <c r="G8341" s="1">
        <f>IFERROR(__xludf.DUMMYFUNCTION("""COMPUTED_VALUE"""),195.0)</f>
        <v>195</v>
      </c>
    </row>
    <row r="8342">
      <c r="A8342" s="1" t="str">
        <f t="shared" si="1"/>
        <v>EN P2592 157</v>
      </c>
      <c r="C8342" s="1" t="str">
        <f t="shared" si="2"/>
        <v>PT P2592</v>
      </c>
      <c r="E8342" s="1" t="str">
        <f>IFERROR(__xludf.DUMMYFUNCTION("SPLIT(A:A,"" "",TRUE,TRUE)"),"EN")</f>
        <v>EN</v>
      </c>
      <c r="F8342" s="1" t="str">
        <f>IFERROR(__xludf.DUMMYFUNCTION("""COMPUTED_VALUE"""),"P2592")</f>
        <v>P2592</v>
      </c>
      <c r="G8342" s="1">
        <f>IFERROR(__xludf.DUMMYFUNCTION("""COMPUTED_VALUE"""),157.0)</f>
        <v>157</v>
      </c>
    </row>
    <row r="8343">
      <c r="A8343" s="1" t="str">
        <f t="shared" si="1"/>
        <v>EN P4140 198</v>
      </c>
      <c r="C8343" s="1" t="str">
        <f t="shared" si="2"/>
        <v>PT P4140</v>
      </c>
      <c r="E8343" s="1" t="str">
        <f>IFERROR(__xludf.DUMMYFUNCTION("SPLIT(A:A,"" "",TRUE,TRUE)"),"EN")</f>
        <v>EN</v>
      </c>
      <c r="F8343" s="1" t="str">
        <f>IFERROR(__xludf.DUMMYFUNCTION("""COMPUTED_VALUE"""),"P4140")</f>
        <v>P4140</v>
      </c>
      <c r="G8343" s="1">
        <f>IFERROR(__xludf.DUMMYFUNCTION("""COMPUTED_VALUE"""),198.0)</f>
        <v>198</v>
      </c>
    </row>
    <row r="8344">
      <c r="A8344" s="1" t="str">
        <f t="shared" si="1"/>
        <v>EN P667 337</v>
      </c>
      <c r="C8344" s="1" t="str">
        <f t="shared" si="2"/>
        <v>PT P667</v>
      </c>
      <c r="E8344" s="1" t="str">
        <f>IFERROR(__xludf.DUMMYFUNCTION("SPLIT(A:A,"" "",TRUE,TRUE)"),"EN")</f>
        <v>EN</v>
      </c>
      <c r="F8344" s="1" t="str">
        <f>IFERROR(__xludf.DUMMYFUNCTION("""COMPUTED_VALUE"""),"P667")</f>
        <v>P667</v>
      </c>
      <c r="G8344" s="1">
        <f>IFERROR(__xludf.DUMMYFUNCTION("""COMPUTED_VALUE"""),337.0)</f>
        <v>337</v>
      </c>
    </row>
    <row r="8345">
      <c r="A8345" s="1" t="str">
        <f t="shared" si="1"/>
        <v>EN P3443 157</v>
      </c>
      <c r="C8345" s="1" t="str">
        <f t="shared" si="2"/>
        <v>PT P3443</v>
      </c>
      <c r="E8345" s="1" t="str">
        <f>IFERROR(__xludf.DUMMYFUNCTION("SPLIT(A:A,"" "",TRUE,TRUE)"),"EN")</f>
        <v>EN</v>
      </c>
      <c r="F8345" s="1" t="str">
        <f>IFERROR(__xludf.DUMMYFUNCTION("""COMPUTED_VALUE"""),"P3443")</f>
        <v>P3443</v>
      </c>
      <c r="G8345" s="1">
        <f>IFERROR(__xludf.DUMMYFUNCTION("""COMPUTED_VALUE"""),157.0)</f>
        <v>157</v>
      </c>
    </row>
    <row r="8346">
      <c r="A8346" s="1" t="str">
        <f t="shared" si="1"/>
        <v>EN P120 227</v>
      </c>
      <c r="C8346" s="1" t="str">
        <f t="shared" si="2"/>
        <v>PT P120</v>
      </c>
      <c r="E8346" s="1" t="str">
        <f>IFERROR(__xludf.DUMMYFUNCTION("SPLIT(A:A,"" "",TRUE,TRUE)"),"EN")</f>
        <v>EN</v>
      </c>
      <c r="F8346" s="1" t="str">
        <f>IFERROR(__xludf.DUMMYFUNCTION("""COMPUTED_VALUE"""),"P120")</f>
        <v>P120</v>
      </c>
      <c r="G8346" s="1">
        <f>IFERROR(__xludf.DUMMYFUNCTION("""COMPUTED_VALUE"""),227.0)</f>
        <v>227</v>
      </c>
    </row>
    <row r="8347">
      <c r="A8347" s="1" t="str">
        <f t="shared" si="1"/>
        <v>EN P5126 112</v>
      </c>
      <c r="C8347" s="1" t="str">
        <f t="shared" si="2"/>
        <v>PT P5126</v>
      </c>
      <c r="E8347" s="1" t="str">
        <f>IFERROR(__xludf.DUMMYFUNCTION("SPLIT(A:A,"" "",TRUE,TRUE)"),"EN")</f>
        <v>EN</v>
      </c>
      <c r="F8347" s="1" t="str">
        <f>IFERROR(__xludf.DUMMYFUNCTION("""COMPUTED_VALUE"""),"P5126")</f>
        <v>P5126</v>
      </c>
      <c r="G8347" s="1">
        <f>IFERROR(__xludf.DUMMYFUNCTION("""COMPUTED_VALUE"""),112.0)</f>
        <v>112</v>
      </c>
    </row>
    <row r="8348">
      <c r="A8348" s="1" t="str">
        <f t="shared" si="1"/>
        <v>EN P1436 34</v>
      </c>
      <c r="C8348" s="1" t="str">
        <f t="shared" si="2"/>
        <v>PT P1436</v>
      </c>
      <c r="E8348" s="1" t="str">
        <f>IFERROR(__xludf.DUMMYFUNCTION("SPLIT(A:A,"" "",TRUE,TRUE)"),"EN")</f>
        <v>EN</v>
      </c>
      <c r="F8348" s="1" t="str">
        <f>IFERROR(__xludf.DUMMYFUNCTION("""COMPUTED_VALUE"""),"P1436")</f>
        <v>P1436</v>
      </c>
      <c r="G8348" s="1">
        <f>IFERROR(__xludf.DUMMYFUNCTION("""COMPUTED_VALUE"""),34.0)</f>
        <v>34</v>
      </c>
    </row>
    <row r="8349">
      <c r="A8349" s="1" t="str">
        <f t="shared" si="1"/>
        <v>EN P2262 78</v>
      </c>
      <c r="C8349" s="1" t="str">
        <f t="shared" si="2"/>
        <v>PT P2262</v>
      </c>
      <c r="E8349" s="1" t="str">
        <f>IFERROR(__xludf.DUMMYFUNCTION("SPLIT(A:A,"" "",TRUE,TRUE)"),"EN")</f>
        <v>EN</v>
      </c>
      <c r="F8349" s="1" t="str">
        <f>IFERROR(__xludf.DUMMYFUNCTION("""COMPUTED_VALUE"""),"P2262")</f>
        <v>P2262</v>
      </c>
      <c r="G8349" s="1">
        <f>IFERROR(__xludf.DUMMYFUNCTION("""COMPUTED_VALUE"""),78.0)</f>
        <v>78</v>
      </c>
    </row>
    <row r="8350">
      <c r="A8350" s="1" t="str">
        <f t="shared" si="1"/>
        <v>EN P4772 150</v>
      </c>
      <c r="C8350" s="1" t="str">
        <f t="shared" si="2"/>
        <v>PT P4772</v>
      </c>
      <c r="E8350" s="1" t="str">
        <f>IFERROR(__xludf.DUMMYFUNCTION("SPLIT(A:A,"" "",TRUE,TRUE)"),"EN")</f>
        <v>EN</v>
      </c>
      <c r="F8350" s="1" t="str">
        <f>IFERROR(__xludf.DUMMYFUNCTION("""COMPUTED_VALUE"""),"P4772")</f>
        <v>P4772</v>
      </c>
      <c r="G8350" s="1">
        <f>IFERROR(__xludf.DUMMYFUNCTION("""COMPUTED_VALUE"""),150.0)</f>
        <v>150</v>
      </c>
    </row>
    <row r="8351">
      <c r="A8351" s="1" t="str">
        <f t="shared" si="1"/>
        <v>EN P2461 349</v>
      </c>
      <c r="C8351" s="1" t="str">
        <f t="shared" si="2"/>
        <v>PT P2461</v>
      </c>
      <c r="E8351" s="1" t="str">
        <f>IFERROR(__xludf.DUMMYFUNCTION("SPLIT(A:A,"" "",TRUE,TRUE)"),"EN")</f>
        <v>EN</v>
      </c>
      <c r="F8351" s="1" t="str">
        <f>IFERROR(__xludf.DUMMYFUNCTION("""COMPUTED_VALUE"""),"P2461")</f>
        <v>P2461</v>
      </c>
      <c r="G8351" s="1">
        <f>IFERROR(__xludf.DUMMYFUNCTION("""COMPUTED_VALUE"""),349.0)</f>
        <v>349</v>
      </c>
    </row>
    <row r="8352">
      <c r="A8352" s="1" t="str">
        <f t="shared" si="1"/>
        <v>EN P491 302</v>
      </c>
      <c r="C8352" s="1" t="str">
        <f t="shared" si="2"/>
        <v>PT P491</v>
      </c>
      <c r="E8352" s="1" t="str">
        <f>IFERROR(__xludf.DUMMYFUNCTION("SPLIT(A:A,"" "",TRUE,TRUE)"),"EN")</f>
        <v>EN</v>
      </c>
      <c r="F8352" s="1" t="str">
        <f>IFERROR(__xludf.DUMMYFUNCTION("""COMPUTED_VALUE"""),"P491")</f>
        <v>P491</v>
      </c>
      <c r="G8352" s="1">
        <f>IFERROR(__xludf.DUMMYFUNCTION("""COMPUTED_VALUE"""),302.0)</f>
        <v>302</v>
      </c>
    </row>
    <row r="8353">
      <c r="A8353" s="1" t="str">
        <f t="shared" si="1"/>
        <v>EN P4055 32</v>
      </c>
      <c r="C8353" s="1" t="str">
        <f t="shared" si="2"/>
        <v>PT P4055</v>
      </c>
      <c r="E8353" s="1" t="str">
        <f>IFERROR(__xludf.DUMMYFUNCTION("SPLIT(A:A,"" "",TRUE,TRUE)"),"EN")</f>
        <v>EN</v>
      </c>
      <c r="F8353" s="1" t="str">
        <f>IFERROR(__xludf.DUMMYFUNCTION("""COMPUTED_VALUE"""),"P4055")</f>
        <v>P4055</v>
      </c>
      <c r="G8353" s="1">
        <f>IFERROR(__xludf.DUMMYFUNCTION("""COMPUTED_VALUE"""),32.0)</f>
        <v>32</v>
      </c>
    </row>
    <row r="8354">
      <c r="A8354" s="1" t="str">
        <f t="shared" si="1"/>
        <v>EN P2498 200</v>
      </c>
      <c r="C8354" s="1" t="str">
        <f t="shared" si="2"/>
        <v>PT P2498</v>
      </c>
      <c r="E8354" s="1" t="str">
        <f>IFERROR(__xludf.DUMMYFUNCTION("SPLIT(A:A,"" "",TRUE,TRUE)"),"EN")</f>
        <v>EN</v>
      </c>
      <c r="F8354" s="1" t="str">
        <f>IFERROR(__xludf.DUMMYFUNCTION("""COMPUTED_VALUE"""),"P2498")</f>
        <v>P2498</v>
      </c>
      <c r="G8354" s="1">
        <f>IFERROR(__xludf.DUMMYFUNCTION("""COMPUTED_VALUE"""),200.0)</f>
        <v>200</v>
      </c>
    </row>
    <row r="8355">
      <c r="A8355" s="1" t="str">
        <f t="shared" si="1"/>
        <v>EN P178 215</v>
      </c>
      <c r="C8355" s="1" t="str">
        <f t="shared" si="2"/>
        <v>PT P178</v>
      </c>
      <c r="E8355" s="1" t="str">
        <f>IFERROR(__xludf.DUMMYFUNCTION("SPLIT(A:A,"" "",TRUE,TRUE)"),"EN")</f>
        <v>EN</v>
      </c>
      <c r="F8355" s="1" t="str">
        <f>IFERROR(__xludf.DUMMYFUNCTION("""COMPUTED_VALUE"""),"P178")</f>
        <v>P178</v>
      </c>
      <c r="G8355" s="1">
        <f>IFERROR(__xludf.DUMMYFUNCTION("""COMPUTED_VALUE"""),215.0)</f>
        <v>215</v>
      </c>
    </row>
    <row r="8356">
      <c r="A8356" s="1" t="str">
        <f t="shared" si="1"/>
        <v>EN P4396 143</v>
      </c>
      <c r="C8356" s="1" t="str">
        <f t="shared" si="2"/>
        <v>PT P4396</v>
      </c>
      <c r="E8356" s="1" t="str">
        <f>IFERROR(__xludf.DUMMYFUNCTION("SPLIT(A:A,"" "",TRUE,TRUE)"),"EN")</f>
        <v>EN</v>
      </c>
      <c r="F8356" s="1" t="str">
        <f>IFERROR(__xludf.DUMMYFUNCTION("""COMPUTED_VALUE"""),"P4396")</f>
        <v>P4396</v>
      </c>
      <c r="G8356" s="1">
        <f>IFERROR(__xludf.DUMMYFUNCTION("""COMPUTED_VALUE"""),143.0)</f>
        <v>143</v>
      </c>
    </row>
    <row r="8357">
      <c r="A8357" s="1" t="str">
        <f t="shared" si="1"/>
        <v>EN P1445 310</v>
      </c>
      <c r="C8357" s="1" t="str">
        <f t="shared" si="2"/>
        <v>PT P1445</v>
      </c>
      <c r="E8357" s="1" t="str">
        <f>IFERROR(__xludf.DUMMYFUNCTION("SPLIT(A:A,"" "",TRUE,TRUE)"),"EN")</f>
        <v>EN</v>
      </c>
      <c r="F8357" s="1" t="str">
        <f>IFERROR(__xludf.DUMMYFUNCTION("""COMPUTED_VALUE"""),"P1445")</f>
        <v>P1445</v>
      </c>
      <c r="G8357" s="1">
        <f>IFERROR(__xludf.DUMMYFUNCTION("""COMPUTED_VALUE"""),310.0)</f>
        <v>310</v>
      </c>
    </row>
    <row r="8358">
      <c r="A8358" s="1" t="str">
        <f t="shared" si="1"/>
        <v>EN P2288 289</v>
      </c>
      <c r="C8358" s="1" t="str">
        <f t="shared" si="2"/>
        <v>PT P2288</v>
      </c>
      <c r="E8358" s="1" t="str">
        <f>IFERROR(__xludf.DUMMYFUNCTION("SPLIT(A:A,"" "",TRUE,TRUE)"),"EN")</f>
        <v>EN</v>
      </c>
      <c r="F8358" s="1" t="str">
        <f>IFERROR(__xludf.DUMMYFUNCTION("""COMPUTED_VALUE"""),"P2288")</f>
        <v>P2288</v>
      </c>
      <c r="G8358" s="1">
        <f>IFERROR(__xludf.DUMMYFUNCTION("""COMPUTED_VALUE"""),289.0)</f>
        <v>289</v>
      </c>
    </row>
    <row r="8359">
      <c r="A8359" s="1" t="str">
        <f t="shared" si="1"/>
        <v>EN P3348 228</v>
      </c>
      <c r="C8359" s="1" t="str">
        <f t="shared" si="2"/>
        <v>PT P3348</v>
      </c>
      <c r="E8359" s="1" t="str">
        <f>IFERROR(__xludf.DUMMYFUNCTION("SPLIT(A:A,"" "",TRUE,TRUE)"),"EN")</f>
        <v>EN</v>
      </c>
      <c r="F8359" s="1" t="str">
        <f>IFERROR(__xludf.DUMMYFUNCTION("""COMPUTED_VALUE"""),"P3348")</f>
        <v>P3348</v>
      </c>
      <c r="G8359" s="1">
        <f>IFERROR(__xludf.DUMMYFUNCTION("""COMPUTED_VALUE"""),228.0)</f>
        <v>228</v>
      </c>
    </row>
    <row r="8360">
      <c r="A8360" s="1" t="str">
        <f t="shared" si="1"/>
        <v>EN P4552 213</v>
      </c>
      <c r="C8360" s="1" t="str">
        <f t="shared" si="2"/>
        <v>PT P4552</v>
      </c>
      <c r="E8360" s="1" t="str">
        <f>IFERROR(__xludf.DUMMYFUNCTION("SPLIT(A:A,"" "",TRUE,TRUE)"),"EN")</f>
        <v>EN</v>
      </c>
      <c r="F8360" s="1" t="str">
        <f>IFERROR(__xludf.DUMMYFUNCTION("""COMPUTED_VALUE"""),"P4552")</f>
        <v>P4552</v>
      </c>
      <c r="G8360" s="1">
        <f>IFERROR(__xludf.DUMMYFUNCTION("""COMPUTED_VALUE"""),213.0)</f>
        <v>213</v>
      </c>
    </row>
    <row r="8361">
      <c r="A8361" s="1" t="str">
        <f t="shared" si="1"/>
        <v>EN P1594 7</v>
      </c>
      <c r="C8361" s="1" t="str">
        <f t="shared" si="2"/>
        <v>PT P1594</v>
      </c>
      <c r="E8361" s="1" t="str">
        <f>IFERROR(__xludf.DUMMYFUNCTION("SPLIT(A:A,"" "",TRUE,TRUE)"),"EN")</f>
        <v>EN</v>
      </c>
      <c r="F8361" s="1" t="str">
        <f>IFERROR(__xludf.DUMMYFUNCTION("""COMPUTED_VALUE"""),"P1594")</f>
        <v>P1594</v>
      </c>
      <c r="G8361" s="1">
        <f>IFERROR(__xludf.DUMMYFUNCTION("""COMPUTED_VALUE"""),7.0)</f>
        <v>7</v>
      </c>
    </row>
    <row r="8362">
      <c r="A8362" s="1" t="str">
        <f t="shared" si="1"/>
        <v>EN P110 240</v>
      </c>
      <c r="C8362" s="1" t="str">
        <f t="shared" si="2"/>
        <v>PT P110</v>
      </c>
      <c r="E8362" s="1" t="str">
        <f>IFERROR(__xludf.DUMMYFUNCTION("SPLIT(A:A,"" "",TRUE,TRUE)"),"EN")</f>
        <v>EN</v>
      </c>
      <c r="F8362" s="1" t="str">
        <f>IFERROR(__xludf.DUMMYFUNCTION("""COMPUTED_VALUE"""),"P110")</f>
        <v>P110</v>
      </c>
      <c r="G8362" s="1">
        <f>IFERROR(__xludf.DUMMYFUNCTION("""COMPUTED_VALUE"""),240.0)</f>
        <v>240</v>
      </c>
    </row>
    <row r="8363">
      <c r="A8363" s="1" t="str">
        <f t="shared" si="1"/>
        <v>EN P1374 219</v>
      </c>
      <c r="C8363" s="1" t="str">
        <f t="shared" si="2"/>
        <v>PT P1374</v>
      </c>
      <c r="E8363" s="1" t="str">
        <f>IFERROR(__xludf.DUMMYFUNCTION("SPLIT(A:A,"" "",TRUE,TRUE)"),"EN")</f>
        <v>EN</v>
      </c>
      <c r="F8363" s="1" t="str">
        <f>IFERROR(__xludf.DUMMYFUNCTION("""COMPUTED_VALUE"""),"P1374")</f>
        <v>P1374</v>
      </c>
      <c r="G8363" s="1">
        <f>IFERROR(__xludf.DUMMYFUNCTION("""COMPUTED_VALUE"""),219.0)</f>
        <v>219</v>
      </c>
    </row>
    <row r="8364">
      <c r="A8364" s="1" t="str">
        <f t="shared" si="1"/>
        <v>EN P2613 180</v>
      </c>
      <c r="C8364" s="1" t="str">
        <f t="shared" si="2"/>
        <v>PT P2613</v>
      </c>
      <c r="E8364" s="1" t="str">
        <f>IFERROR(__xludf.DUMMYFUNCTION("SPLIT(A:A,"" "",TRUE,TRUE)"),"EN")</f>
        <v>EN</v>
      </c>
      <c r="F8364" s="1" t="str">
        <f>IFERROR(__xludf.DUMMYFUNCTION("""COMPUTED_VALUE"""),"P2613")</f>
        <v>P2613</v>
      </c>
      <c r="G8364" s="1">
        <f>IFERROR(__xludf.DUMMYFUNCTION("""COMPUTED_VALUE"""),180.0)</f>
        <v>180</v>
      </c>
    </row>
    <row r="8365">
      <c r="A8365" s="1" t="str">
        <f t="shared" si="1"/>
        <v>EN P3060 309</v>
      </c>
      <c r="C8365" s="1" t="str">
        <f t="shared" si="2"/>
        <v>PT P3060</v>
      </c>
      <c r="E8365" s="1" t="str">
        <f>IFERROR(__xludf.DUMMYFUNCTION("SPLIT(A:A,"" "",TRUE,TRUE)"),"EN")</f>
        <v>EN</v>
      </c>
      <c r="F8365" s="1" t="str">
        <f>IFERROR(__xludf.DUMMYFUNCTION("""COMPUTED_VALUE"""),"P3060")</f>
        <v>P3060</v>
      </c>
      <c r="G8365" s="1">
        <f>IFERROR(__xludf.DUMMYFUNCTION("""COMPUTED_VALUE"""),309.0)</f>
        <v>309</v>
      </c>
    </row>
    <row r="8366">
      <c r="A8366" s="1" t="str">
        <f t="shared" si="1"/>
        <v>EN P497 184</v>
      </c>
      <c r="C8366" s="1" t="str">
        <f t="shared" si="2"/>
        <v>PT P497</v>
      </c>
      <c r="E8366" s="1" t="str">
        <f>IFERROR(__xludf.DUMMYFUNCTION("SPLIT(A:A,"" "",TRUE,TRUE)"),"EN")</f>
        <v>EN</v>
      </c>
      <c r="F8366" s="1" t="str">
        <f>IFERROR(__xludf.DUMMYFUNCTION("""COMPUTED_VALUE"""),"P497")</f>
        <v>P497</v>
      </c>
      <c r="G8366" s="1">
        <f>IFERROR(__xludf.DUMMYFUNCTION("""COMPUTED_VALUE"""),184.0)</f>
        <v>184</v>
      </c>
    </row>
    <row r="8367">
      <c r="A8367" s="1" t="str">
        <f t="shared" si="1"/>
        <v>EN P2955 150</v>
      </c>
      <c r="C8367" s="1" t="str">
        <f t="shared" si="2"/>
        <v>PT P2955</v>
      </c>
      <c r="E8367" s="1" t="str">
        <f>IFERROR(__xludf.DUMMYFUNCTION("SPLIT(A:A,"" "",TRUE,TRUE)"),"EN")</f>
        <v>EN</v>
      </c>
      <c r="F8367" s="1" t="str">
        <f>IFERROR(__xludf.DUMMYFUNCTION("""COMPUTED_VALUE"""),"P2955")</f>
        <v>P2955</v>
      </c>
      <c r="G8367" s="1">
        <f>IFERROR(__xludf.DUMMYFUNCTION("""COMPUTED_VALUE"""),150.0)</f>
        <v>150</v>
      </c>
    </row>
    <row r="8368">
      <c r="A8368" s="1" t="str">
        <f t="shared" si="1"/>
        <v>EN P2155 217</v>
      </c>
      <c r="C8368" s="1" t="str">
        <f t="shared" si="2"/>
        <v>PT P2155</v>
      </c>
      <c r="E8368" s="1" t="str">
        <f>IFERROR(__xludf.DUMMYFUNCTION("SPLIT(A:A,"" "",TRUE,TRUE)"),"EN")</f>
        <v>EN</v>
      </c>
      <c r="F8368" s="1" t="str">
        <f>IFERROR(__xludf.DUMMYFUNCTION("""COMPUTED_VALUE"""),"P2155")</f>
        <v>P2155</v>
      </c>
      <c r="G8368" s="1">
        <f>IFERROR(__xludf.DUMMYFUNCTION("""COMPUTED_VALUE"""),217.0)</f>
        <v>217</v>
      </c>
    </row>
    <row r="8369">
      <c r="A8369" s="1" t="str">
        <f t="shared" si="1"/>
        <v>EN P3605 309</v>
      </c>
      <c r="C8369" s="1" t="str">
        <f t="shared" si="2"/>
        <v>PT P3605</v>
      </c>
      <c r="E8369" s="1" t="str">
        <f>IFERROR(__xludf.DUMMYFUNCTION("SPLIT(A:A,"" "",TRUE,TRUE)"),"EN")</f>
        <v>EN</v>
      </c>
      <c r="F8369" s="1" t="str">
        <f>IFERROR(__xludf.DUMMYFUNCTION("""COMPUTED_VALUE"""),"P3605")</f>
        <v>P3605</v>
      </c>
      <c r="G8369" s="1">
        <f>IFERROR(__xludf.DUMMYFUNCTION("""COMPUTED_VALUE"""),309.0)</f>
        <v>309</v>
      </c>
    </row>
    <row r="8370">
      <c r="A8370" s="1" t="str">
        <f t="shared" si="1"/>
        <v>EN P3389 135</v>
      </c>
      <c r="C8370" s="1" t="str">
        <f t="shared" si="2"/>
        <v>PT P3389</v>
      </c>
      <c r="E8370" s="1" t="str">
        <f>IFERROR(__xludf.DUMMYFUNCTION("SPLIT(A:A,"" "",TRUE,TRUE)"),"EN")</f>
        <v>EN</v>
      </c>
      <c r="F8370" s="1" t="str">
        <f>IFERROR(__xludf.DUMMYFUNCTION("""COMPUTED_VALUE"""),"P3389")</f>
        <v>P3389</v>
      </c>
      <c r="G8370" s="1">
        <f>IFERROR(__xludf.DUMMYFUNCTION("""COMPUTED_VALUE"""),135.0)</f>
        <v>135</v>
      </c>
    </row>
    <row r="8371">
      <c r="A8371" s="1" t="str">
        <f t="shared" si="1"/>
        <v>EN P3678 326</v>
      </c>
      <c r="C8371" s="1" t="str">
        <f t="shared" si="2"/>
        <v>PT P3678</v>
      </c>
      <c r="E8371" s="1" t="str">
        <f>IFERROR(__xludf.DUMMYFUNCTION("SPLIT(A:A,"" "",TRUE,TRUE)"),"EN")</f>
        <v>EN</v>
      </c>
      <c r="F8371" s="1" t="str">
        <f>IFERROR(__xludf.DUMMYFUNCTION("""COMPUTED_VALUE"""),"P3678")</f>
        <v>P3678</v>
      </c>
      <c r="G8371" s="1">
        <f>IFERROR(__xludf.DUMMYFUNCTION("""COMPUTED_VALUE"""),326.0)</f>
        <v>326</v>
      </c>
    </row>
    <row r="8372">
      <c r="A8372" s="1" t="str">
        <f t="shared" si="1"/>
        <v>EN P957 168</v>
      </c>
      <c r="C8372" s="1" t="str">
        <f t="shared" si="2"/>
        <v>PT P957</v>
      </c>
      <c r="E8372" s="1" t="str">
        <f>IFERROR(__xludf.DUMMYFUNCTION("SPLIT(A:A,"" "",TRUE,TRUE)"),"EN")</f>
        <v>EN</v>
      </c>
      <c r="F8372" s="1" t="str">
        <f>IFERROR(__xludf.DUMMYFUNCTION("""COMPUTED_VALUE"""),"P957")</f>
        <v>P957</v>
      </c>
      <c r="G8372" s="1">
        <f>IFERROR(__xludf.DUMMYFUNCTION("""COMPUTED_VALUE"""),168.0)</f>
        <v>168</v>
      </c>
    </row>
    <row r="8373">
      <c r="A8373" s="1" t="str">
        <f t="shared" si="1"/>
        <v>EN P4688 113</v>
      </c>
      <c r="C8373" s="1" t="str">
        <f t="shared" si="2"/>
        <v>PT P4688</v>
      </c>
      <c r="E8373" s="1" t="str">
        <f>IFERROR(__xludf.DUMMYFUNCTION("SPLIT(A:A,"" "",TRUE,TRUE)"),"EN")</f>
        <v>EN</v>
      </c>
      <c r="F8373" s="1" t="str">
        <f>IFERROR(__xludf.DUMMYFUNCTION("""COMPUTED_VALUE"""),"P4688")</f>
        <v>P4688</v>
      </c>
      <c r="G8373" s="1">
        <f>IFERROR(__xludf.DUMMYFUNCTION("""COMPUTED_VALUE"""),113.0)</f>
        <v>113</v>
      </c>
    </row>
    <row r="8374">
      <c r="A8374" s="1" t="str">
        <f t="shared" si="1"/>
        <v>EN P3315 346</v>
      </c>
      <c r="C8374" s="1" t="str">
        <f t="shared" si="2"/>
        <v>PT P3315</v>
      </c>
      <c r="E8374" s="1" t="str">
        <f>IFERROR(__xludf.DUMMYFUNCTION("SPLIT(A:A,"" "",TRUE,TRUE)"),"EN")</f>
        <v>EN</v>
      </c>
      <c r="F8374" s="1" t="str">
        <f>IFERROR(__xludf.DUMMYFUNCTION("""COMPUTED_VALUE"""),"P3315")</f>
        <v>P3315</v>
      </c>
      <c r="G8374" s="1">
        <f>IFERROR(__xludf.DUMMYFUNCTION("""COMPUTED_VALUE"""),346.0)</f>
        <v>346</v>
      </c>
    </row>
    <row r="8375">
      <c r="A8375" s="1" t="str">
        <f t="shared" si="1"/>
        <v>EN P2704 210</v>
      </c>
      <c r="C8375" s="1" t="str">
        <f t="shared" si="2"/>
        <v>PT P2704</v>
      </c>
      <c r="E8375" s="1" t="str">
        <f>IFERROR(__xludf.DUMMYFUNCTION("SPLIT(A:A,"" "",TRUE,TRUE)"),"EN")</f>
        <v>EN</v>
      </c>
      <c r="F8375" s="1" t="str">
        <f>IFERROR(__xludf.DUMMYFUNCTION("""COMPUTED_VALUE"""),"P2704")</f>
        <v>P2704</v>
      </c>
      <c r="G8375" s="1">
        <f>IFERROR(__xludf.DUMMYFUNCTION("""COMPUTED_VALUE"""),210.0)</f>
        <v>210</v>
      </c>
    </row>
    <row r="8376">
      <c r="A8376" s="1" t="str">
        <f t="shared" si="1"/>
        <v>EN P1722 4</v>
      </c>
      <c r="C8376" s="1" t="str">
        <f t="shared" si="2"/>
        <v>PT P1722</v>
      </c>
      <c r="E8376" s="1" t="str">
        <f>IFERROR(__xludf.DUMMYFUNCTION("SPLIT(A:A,"" "",TRUE,TRUE)"),"EN")</f>
        <v>EN</v>
      </c>
      <c r="F8376" s="1" t="str">
        <f>IFERROR(__xludf.DUMMYFUNCTION("""COMPUTED_VALUE"""),"P1722")</f>
        <v>P1722</v>
      </c>
      <c r="G8376" s="1">
        <f>IFERROR(__xludf.DUMMYFUNCTION("""COMPUTED_VALUE"""),4.0)</f>
        <v>4</v>
      </c>
    </row>
    <row r="8377">
      <c r="A8377" s="1" t="str">
        <f t="shared" si="1"/>
        <v>EN P3832 93</v>
      </c>
      <c r="C8377" s="1" t="str">
        <f t="shared" si="2"/>
        <v>PT P3832</v>
      </c>
      <c r="E8377" s="1" t="str">
        <f>IFERROR(__xludf.DUMMYFUNCTION("SPLIT(A:A,"" "",TRUE,TRUE)"),"EN")</f>
        <v>EN</v>
      </c>
      <c r="F8377" s="1" t="str">
        <f>IFERROR(__xludf.DUMMYFUNCTION("""COMPUTED_VALUE"""),"P3832")</f>
        <v>P3832</v>
      </c>
      <c r="G8377" s="1">
        <f>IFERROR(__xludf.DUMMYFUNCTION("""COMPUTED_VALUE"""),93.0)</f>
        <v>93</v>
      </c>
    </row>
    <row r="8378">
      <c r="A8378" s="1" t="str">
        <f t="shared" si="1"/>
        <v>EN P1482 103</v>
      </c>
      <c r="C8378" s="1" t="str">
        <f t="shared" si="2"/>
        <v>PT P1482</v>
      </c>
      <c r="E8378" s="1" t="str">
        <f>IFERROR(__xludf.DUMMYFUNCTION("SPLIT(A:A,"" "",TRUE,TRUE)"),"EN")</f>
        <v>EN</v>
      </c>
      <c r="F8378" s="1" t="str">
        <f>IFERROR(__xludf.DUMMYFUNCTION("""COMPUTED_VALUE"""),"P1482")</f>
        <v>P1482</v>
      </c>
      <c r="G8378" s="1">
        <f>IFERROR(__xludf.DUMMYFUNCTION("""COMPUTED_VALUE"""),103.0)</f>
        <v>103</v>
      </c>
    </row>
    <row r="8379">
      <c r="A8379" s="1" t="str">
        <f t="shared" si="1"/>
        <v>EN P500 347</v>
      </c>
      <c r="C8379" s="1" t="str">
        <f t="shared" si="2"/>
        <v>PT P500</v>
      </c>
      <c r="E8379" s="1" t="str">
        <f>IFERROR(__xludf.DUMMYFUNCTION("SPLIT(A:A,"" "",TRUE,TRUE)"),"EN")</f>
        <v>EN</v>
      </c>
      <c r="F8379" s="1" t="str">
        <f>IFERROR(__xludf.DUMMYFUNCTION("""COMPUTED_VALUE"""),"P500")</f>
        <v>P500</v>
      </c>
      <c r="G8379" s="1">
        <f>IFERROR(__xludf.DUMMYFUNCTION("""COMPUTED_VALUE"""),347.0)</f>
        <v>347</v>
      </c>
    </row>
    <row r="8380">
      <c r="A8380" s="1" t="str">
        <f t="shared" si="1"/>
        <v>EN P571 101</v>
      </c>
      <c r="C8380" s="1" t="str">
        <f t="shared" si="2"/>
        <v>PT P571</v>
      </c>
      <c r="E8380" s="1" t="str">
        <f>IFERROR(__xludf.DUMMYFUNCTION("SPLIT(A:A,"" "",TRUE,TRUE)"),"EN")</f>
        <v>EN</v>
      </c>
      <c r="F8380" s="1" t="str">
        <f>IFERROR(__xludf.DUMMYFUNCTION("""COMPUTED_VALUE"""),"P571")</f>
        <v>P571</v>
      </c>
      <c r="G8380" s="1">
        <f>IFERROR(__xludf.DUMMYFUNCTION("""COMPUTED_VALUE"""),101.0)</f>
        <v>101</v>
      </c>
    </row>
    <row r="8381">
      <c r="A8381" s="1" t="str">
        <f t="shared" si="1"/>
        <v>EN P3589 30</v>
      </c>
      <c r="C8381" s="1" t="str">
        <f t="shared" si="2"/>
        <v>PT P3589</v>
      </c>
      <c r="E8381" s="1" t="str">
        <f>IFERROR(__xludf.DUMMYFUNCTION("SPLIT(A:A,"" "",TRUE,TRUE)"),"EN")</f>
        <v>EN</v>
      </c>
      <c r="F8381" s="1" t="str">
        <f>IFERROR(__xludf.DUMMYFUNCTION("""COMPUTED_VALUE"""),"P3589")</f>
        <v>P3589</v>
      </c>
      <c r="G8381" s="1">
        <f>IFERROR(__xludf.DUMMYFUNCTION("""COMPUTED_VALUE"""),30.0)</f>
        <v>30</v>
      </c>
    </row>
    <row r="8382">
      <c r="A8382" s="1" t="str">
        <f t="shared" si="1"/>
        <v>EN P2883 341</v>
      </c>
      <c r="C8382" s="1" t="str">
        <f t="shared" si="2"/>
        <v>PT P2883</v>
      </c>
      <c r="E8382" s="1" t="str">
        <f>IFERROR(__xludf.DUMMYFUNCTION("SPLIT(A:A,"" "",TRUE,TRUE)"),"EN")</f>
        <v>EN</v>
      </c>
      <c r="F8382" s="1" t="str">
        <f>IFERROR(__xludf.DUMMYFUNCTION("""COMPUTED_VALUE"""),"P2883")</f>
        <v>P2883</v>
      </c>
      <c r="G8382" s="1">
        <f>IFERROR(__xludf.DUMMYFUNCTION("""COMPUTED_VALUE"""),341.0)</f>
        <v>341</v>
      </c>
    </row>
    <row r="8383">
      <c r="A8383" s="1" t="str">
        <f t="shared" si="1"/>
        <v>EN P1087 387</v>
      </c>
      <c r="C8383" s="1" t="str">
        <f t="shared" si="2"/>
        <v>PT P1087</v>
      </c>
      <c r="E8383" s="1" t="str">
        <f>IFERROR(__xludf.DUMMYFUNCTION("SPLIT(A:A,"" "",TRUE,TRUE)"),"EN")</f>
        <v>EN</v>
      </c>
      <c r="F8383" s="1" t="str">
        <f>IFERROR(__xludf.DUMMYFUNCTION("""COMPUTED_VALUE"""),"P1087")</f>
        <v>P1087</v>
      </c>
      <c r="G8383" s="1">
        <f>IFERROR(__xludf.DUMMYFUNCTION("""COMPUTED_VALUE"""),387.0)</f>
        <v>387</v>
      </c>
    </row>
    <row r="8384">
      <c r="A8384" s="1" t="str">
        <f t="shared" si="1"/>
        <v>EN P4149 361</v>
      </c>
      <c r="C8384" s="1" t="str">
        <f t="shared" si="2"/>
        <v>PT P4149</v>
      </c>
      <c r="E8384" s="1" t="str">
        <f>IFERROR(__xludf.DUMMYFUNCTION("SPLIT(A:A,"" "",TRUE,TRUE)"),"EN")</f>
        <v>EN</v>
      </c>
      <c r="F8384" s="1" t="str">
        <f>IFERROR(__xludf.DUMMYFUNCTION("""COMPUTED_VALUE"""),"P4149")</f>
        <v>P4149</v>
      </c>
      <c r="G8384" s="1">
        <f>IFERROR(__xludf.DUMMYFUNCTION("""COMPUTED_VALUE"""),361.0)</f>
        <v>361</v>
      </c>
    </row>
    <row r="8385">
      <c r="A8385" s="1" t="str">
        <f t="shared" si="1"/>
        <v>EN P1309 397</v>
      </c>
      <c r="C8385" s="1" t="str">
        <f t="shared" si="2"/>
        <v>PT P1309</v>
      </c>
      <c r="E8385" s="1" t="str">
        <f>IFERROR(__xludf.DUMMYFUNCTION("SPLIT(A:A,"" "",TRUE,TRUE)"),"EN")</f>
        <v>EN</v>
      </c>
      <c r="F8385" s="1" t="str">
        <f>IFERROR(__xludf.DUMMYFUNCTION("""COMPUTED_VALUE"""),"P1309")</f>
        <v>P1309</v>
      </c>
      <c r="G8385" s="1">
        <f>IFERROR(__xludf.DUMMYFUNCTION("""COMPUTED_VALUE"""),397.0)</f>
        <v>397</v>
      </c>
    </row>
    <row r="8386">
      <c r="A8386" s="1" t="str">
        <f t="shared" si="1"/>
        <v>EN P1987 358</v>
      </c>
      <c r="C8386" s="1" t="str">
        <f t="shared" si="2"/>
        <v>PT P1987</v>
      </c>
      <c r="E8386" s="1" t="str">
        <f>IFERROR(__xludf.DUMMYFUNCTION("SPLIT(A:A,"" "",TRUE,TRUE)"),"EN")</f>
        <v>EN</v>
      </c>
      <c r="F8386" s="1" t="str">
        <f>IFERROR(__xludf.DUMMYFUNCTION("""COMPUTED_VALUE"""),"P1987")</f>
        <v>P1987</v>
      </c>
      <c r="G8386" s="1">
        <f>IFERROR(__xludf.DUMMYFUNCTION("""COMPUTED_VALUE"""),358.0)</f>
        <v>358</v>
      </c>
    </row>
    <row r="8387">
      <c r="A8387" s="1" t="str">
        <f t="shared" si="1"/>
        <v>EN P1757 322</v>
      </c>
      <c r="C8387" s="1" t="str">
        <f t="shared" si="2"/>
        <v>PT P1757</v>
      </c>
      <c r="E8387" s="1" t="str">
        <f>IFERROR(__xludf.DUMMYFUNCTION("SPLIT(A:A,"" "",TRUE,TRUE)"),"EN")</f>
        <v>EN</v>
      </c>
      <c r="F8387" s="1" t="str">
        <f>IFERROR(__xludf.DUMMYFUNCTION("""COMPUTED_VALUE"""),"P1757")</f>
        <v>P1757</v>
      </c>
      <c r="G8387" s="1">
        <f>IFERROR(__xludf.DUMMYFUNCTION("""COMPUTED_VALUE"""),322.0)</f>
        <v>322</v>
      </c>
    </row>
    <row r="8388">
      <c r="A8388" s="1" t="str">
        <f t="shared" si="1"/>
        <v>EN P1680 119</v>
      </c>
      <c r="C8388" s="1" t="str">
        <f t="shared" si="2"/>
        <v>PT P1680</v>
      </c>
      <c r="E8388" s="1" t="str">
        <f>IFERROR(__xludf.DUMMYFUNCTION("SPLIT(A:A,"" "",TRUE,TRUE)"),"EN")</f>
        <v>EN</v>
      </c>
      <c r="F8388" s="1" t="str">
        <f>IFERROR(__xludf.DUMMYFUNCTION("""COMPUTED_VALUE"""),"P1680")</f>
        <v>P1680</v>
      </c>
      <c r="G8388" s="1">
        <f>IFERROR(__xludf.DUMMYFUNCTION("""COMPUTED_VALUE"""),119.0)</f>
        <v>119</v>
      </c>
    </row>
    <row r="8389">
      <c r="A8389" s="1" t="str">
        <f t="shared" si="1"/>
        <v>EN P3422 146</v>
      </c>
      <c r="C8389" s="1" t="str">
        <f t="shared" si="2"/>
        <v>PT P3422</v>
      </c>
      <c r="E8389" s="1" t="str">
        <f>IFERROR(__xludf.DUMMYFUNCTION("SPLIT(A:A,"" "",TRUE,TRUE)"),"EN")</f>
        <v>EN</v>
      </c>
      <c r="F8389" s="1" t="str">
        <f>IFERROR(__xludf.DUMMYFUNCTION("""COMPUTED_VALUE"""),"P3422")</f>
        <v>P3422</v>
      </c>
      <c r="G8389" s="1">
        <f>IFERROR(__xludf.DUMMYFUNCTION("""COMPUTED_VALUE"""),146.0)</f>
        <v>146</v>
      </c>
    </row>
    <row r="8390">
      <c r="A8390" s="1" t="str">
        <f t="shared" si="1"/>
        <v>EN P4117 205</v>
      </c>
      <c r="C8390" s="1" t="str">
        <f t="shared" si="2"/>
        <v>PT P4117</v>
      </c>
      <c r="E8390" s="1" t="str">
        <f>IFERROR(__xludf.DUMMYFUNCTION("SPLIT(A:A,"" "",TRUE,TRUE)"),"EN")</f>
        <v>EN</v>
      </c>
      <c r="F8390" s="1" t="str">
        <f>IFERROR(__xludf.DUMMYFUNCTION("""COMPUTED_VALUE"""),"P4117")</f>
        <v>P4117</v>
      </c>
      <c r="G8390" s="1">
        <f>IFERROR(__xludf.DUMMYFUNCTION("""COMPUTED_VALUE"""),205.0)</f>
        <v>205</v>
      </c>
    </row>
    <row r="8391">
      <c r="A8391" s="1" t="str">
        <f t="shared" si="1"/>
        <v>EN P2730 130</v>
      </c>
      <c r="C8391" s="1" t="str">
        <f t="shared" si="2"/>
        <v>PT P2730</v>
      </c>
      <c r="E8391" s="1" t="str">
        <f>IFERROR(__xludf.DUMMYFUNCTION("SPLIT(A:A,"" "",TRUE,TRUE)"),"EN")</f>
        <v>EN</v>
      </c>
      <c r="F8391" s="1" t="str">
        <f>IFERROR(__xludf.DUMMYFUNCTION("""COMPUTED_VALUE"""),"P2730")</f>
        <v>P2730</v>
      </c>
      <c r="G8391" s="1">
        <f>IFERROR(__xludf.DUMMYFUNCTION("""COMPUTED_VALUE"""),130.0)</f>
        <v>130</v>
      </c>
    </row>
    <row r="8392">
      <c r="A8392" s="1" t="str">
        <f t="shared" si="1"/>
        <v>EN P5804 32</v>
      </c>
      <c r="C8392" s="1" t="str">
        <f t="shared" si="2"/>
        <v>PT P5804</v>
      </c>
      <c r="E8392" s="1" t="str">
        <f>IFERROR(__xludf.DUMMYFUNCTION("SPLIT(A:A,"" "",TRUE,TRUE)"),"EN")</f>
        <v>EN</v>
      </c>
      <c r="F8392" s="1" t="str">
        <f>IFERROR(__xludf.DUMMYFUNCTION("""COMPUTED_VALUE"""),"P5804")</f>
        <v>P5804</v>
      </c>
      <c r="G8392" s="1">
        <f>IFERROR(__xludf.DUMMYFUNCTION("""COMPUTED_VALUE"""),32.0)</f>
        <v>32</v>
      </c>
    </row>
    <row r="8393">
      <c r="A8393" s="1" t="str">
        <f t="shared" si="1"/>
        <v>EN P1456 234</v>
      </c>
      <c r="C8393" s="1" t="str">
        <f t="shared" si="2"/>
        <v>PT P1456</v>
      </c>
      <c r="E8393" s="1" t="str">
        <f>IFERROR(__xludf.DUMMYFUNCTION("SPLIT(A:A,"" "",TRUE,TRUE)"),"EN")</f>
        <v>EN</v>
      </c>
      <c r="F8393" s="1" t="str">
        <f>IFERROR(__xludf.DUMMYFUNCTION("""COMPUTED_VALUE"""),"P1456")</f>
        <v>P1456</v>
      </c>
      <c r="G8393" s="1">
        <f>IFERROR(__xludf.DUMMYFUNCTION("""COMPUTED_VALUE"""),234.0)</f>
        <v>234</v>
      </c>
    </row>
    <row r="8394">
      <c r="A8394" s="1" t="str">
        <f t="shared" si="1"/>
        <v>EN P5083 27</v>
      </c>
      <c r="C8394" s="1" t="str">
        <f t="shared" si="2"/>
        <v>PT P5083</v>
      </c>
      <c r="E8394" s="1" t="str">
        <f>IFERROR(__xludf.DUMMYFUNCTION("SPLIT(A:A,"" "",TRUE,TRUE)"),"EN")</f>
        <v>EN</v>
      </c>
      <c r="F8394" s="1" t="str">
        <f>IFERROR(__xludf.DUMMYFUNCTION("""COMPUTED_VALUE"""),"P5083")</f>
        <v>P5083</v>
      </c>
      <c r="G8394" s="1">
        <f>IFERROR(__xludf.DUMMYFUNCTION("""COMPUTED_VALUE"""),27.0)</f>
        <v>27</v>
      </c>
    </row>
    <row r="8395">
      <c r="A8395" s="1" t="str">
        <f t="shared" si="1"/>
        <v>EN P4699 327</v>
      </c>
      <c r="C8395" s="1" t="str">
        <f t="shared" si="2"/>
        <v>PT P4699</v>
      </c>
      <c r="E8395" s="1" t="str">
        <f>IFERROR(__xludf.DUMMYFUNCTION("SPLIT(A:A,"" "",TRUE,TRUE)"),"EN")</f>
        <v>EN</v>
      </c>
      <c r="F8395" s="1" t="str">
        <f>IFERROR(__xludf.DUMMYFUNCTION("""COMPUTED_VALUE"""),"P4699")</f>
        <v>P4699</v>
      </c>
      <c r="G8395" s="1">
        <f>IFERROR(__xludf.DUMMYFUNCTION("""COMPUTED_VALUE"""),327.0)</f>
        <v>327</v>
      </c>
    </row>
    <row r="8396">
      <c r="A8396" s="1" t="str">
        <f t="shared" si="1"/>
        <v>EN P1537 112</v>
      </c>
      <c r="C8396" s="1" t="str">
        <f t="shared" si="2"/>
        <v>PT P1537</v>
      </c>
      <c r="E8396" s="1" t="str">
        <f>IFERROR(__xludf.DUMMYFUNCTION("SPLIT(A:A,"" "",TRUE,TRUE)"),"EN")</f>
        <v>EN</v>
      </c>
      <c r="F8396" s="1" t="str">
        <f>IFERROR(__xludf.DUMMYFUNCTION("""COMPUTED_VALUE"""),"P1537")</f>
        <v>P1537</v>
      </c>
      <c r="G8396" s="1">
        <f>IFERROR(__xludf.DUMMYFUNCTION("""COMPUTED_VALUE"""),112.0)</f>
        <v>112</v>
      </c>
    </row>
    <row r="8397">
      <c r="A8397" s="1" t="str">
        <f t="shared" si="1"/>
        <v>EN P4484 256</v>
      </c>
      <c r="C8397" s="1" t="str">
        <f t="shared" si="2"/>
        <v>PT P4484</v>
      </c>
      <c r="E8397" s="1" t="str">
        <f>IFERROR(__xludf.DUMMYFUNCTION("SPLIT(A:A,"" "",TRUE,TRUE)"),"EN")</f>
        <v>EN</v>
      </c>
      <c r="F8397" s="1" t="str">
        <f>IFERROR(__xludf.DUMMYFUNCTION("""COMPUTED_VALUE"""),"P4484")</f>
        <v>P4484</v>
      </c>
      <c r="G8397" s="1">
        <f>IFERROR(__xludf.DUMMYFUNCTION("""COMPUTED_VALUE"""),256.0)</f>
        <v>256</v>
      </c>
    </row>
    <row r="8398">
      <c r="A8398" s="1" t="str">
        <f t="shared" si="1"/>
        <v>EN P3172 128</v>
      </c>
      <c r="C8398" s="1" t="str">
        <f t="shared" si="2"/>
        <v>PT P3172</v>
      </c>
      <c r="E8398" s="1" t="str">
        <f>IFERROR(__xludf.DUMMYFUNCTION("SPLIT(A:A,"" "",TRUE,TRUE)"),"EN")</f>
        <v>EN</v>
      </c>
      <c r="F8398" s="1" t="str">
        <f>IFERROR(__xludf.DUMMYFUNCTION("""COMPUTED_VALUE"""),"P3172")</f>
        <v>P3172</v>
      </c>
      <c r="G8398" s="1">
        <f>IFERROR(__xludf.DUMMYFUNCTION("""COMPUTED_VALUE"""),128.0)</f>
        <v>128</v>
      </c>
    </row>
    <row r="8399">
      <c r="A8399" s="1" t="str">
        <f t="shared" si="1"/>
        <v>EN P5738 38</v>
      </c>
      <c r="C8399" s="1" t="str">
        <f t="shared" si="2"/>
        <v>PT P5738</v>
      </c>
      <c r="E8399" s="1" t="str">
        <f>IFERROR(__xludf.DUMMYFUNCTION("SPLIT(A:A,"" "",TRUE,TRUE)"),"EN")</f>
        <v>EN</v>
      </c>
      <c r="F8399" s="1" t="str">
        <f>IFERROR(__xludf.DUMMYFUNCTION("""COMPUTED_VALUE"""),"P5738")</f>
        <v>P5738</v>
      </c>
      <c r="G8399" s="1">
        <f>IFERROR(__xludf.DUMMYFUNCTION("""COMPUTED_VALUE"""),38.0)</f>
        <v>38</v>
      </c>
    </row>
    <row r="8400">
      <c r="A8400" s="1" t="str">
        <f t="shared" si="1"/>
        <v>EN P4180 100</v>
      </c>
      <c r="C8400" s="1" t="str">
        <f t="shared" si="2"/>
        <v>PT P4180</v>
      </c>
      <c r="E8400" s="1" t="str">
        <f>IFERROR(__xludf.DUMMYFUNCTION("SPLIT(A:A,"" "",TRUE,TRUE)"),"EN")</f>
        <v>EN</v>
      </c>
      <c r="F8400" s="1" t="str">
        <f>IFERROR(__xludf.DUMMYFUNCTION("""COMPUTED_VALUE"""),"P4180")</f>
        <v>P4180</v>
      </c>
      <c r="G8400" s="1">
        <f>IFERROR(__xludf.DUMMYFUNCTION("""COMPUTED_VALUE"""),100.0)</f>
        <v>100</v>
      </c>
    </row>
    <row r="8401">
      <c r="A8401" s="1" t="str">
        <f t="shared" si="1"/>
        <v>EN P2219 23</v>
      </c>
      <c r="C8401" s="1" t="str">
        <f t="shared" si="2"/>
        <v>PT P2219</v>
      </c>
      <c r="E8401" s="1" t="str">
        <f>IFERROR(__xludf.DUMMYFUNCTION("SPLIT(A:A,"" "",TRUE,TRUE)"),"EN")</f>
        <v>EN</v>
      </c>
      <c r="F8401" s="1" t="str">
        <f>IFERROR(__xludf.DUMMYFUNCTION("""COMPUTED_VALUE"""),"P2219")</f>
        <v>P2219</v>
      </c>
      <c r="G8401" s="1">
        <f>IFERROR(__xludf.DUMMYFUNCTION("""COMPUTED_VALUE"""),23.0)</f>
        <v>23</v>
      </c>
    </row>
    <row r="8402">
      <c r="A8402" s="1" t="str">
        <f t="shared" si="1"/>
        <v>EN P5066 44</v>
      </c>
      <c r="C8402" s="1" t="str">
        <f t="shared" si="2"/>
        <v>PT P5066</v>
      </c>
      <c r="E8402" s="1" t="str">
        <f>IFERROR(__xludf.DUMMYFUNCTION("SPLIT(A:A,"" "",TRUE,TRUE)"),"EN")</f>
        <v>EN</v>
      </c>
      <c r="F8402" s="1" t="str">
        <f>IFERROR(__xludf.DUMMYFUNCTION("""COMPUTED_VALUE"""),"P5066")</f>
        <v>P5066</v>
      </c>
      <c r="G8402" s="1">
        <f>IFERROR(__xludf.DUMMYFUNCTION("""COMPUTED_VALUE"""),44.0)</f>
        <v>44</v>
      </c>
    </row>
    <row r="8403">
      <c r="A8403" s="1" t="str">
        <f t="shared" si="1"/>
        <v>EN P4518 74</v>
      </c>
      <c r="C8403" s="1" t="str">
        <f t="shared" si="2"/>
        <v>PT P4518</v>
      </c>
      <c r="E8403" s="1" t="str">
        <f>IFERROR(__xludf.DUMMYFUNCTION("SPLIT(A:A,"" "",TRUE,TRUE)"),"EN")</f>
        <v>EN</v>
      </c>
      <c r="F8403" s="1" t="str">
        <f>IFERROR(__xludf.DUMMYFUNCTION("""COMPUTED_VALUE"""),"P4518")</f>
        <v>P4518</v>
      </c>
      <c r="G8403" s="1">
        <f>IFERROR(__xludf.DUMMYFUNCTION("""COMPUTED_VALUE"""),74.0)</f>
        <v>74</v>
      </c>
    </row>
    <row r="8404">
      <c r="A8404" s="1" t="str">
        <f t="shared" si="1"/>
        <v>EN P2526 126</v>
      </c>
      <c r="C8404" s="1" t="str">
        <f t="shared" si="2"/>
        <v>PT P2526</v>
      </c>
      <c r="E8404" s="1" t="str">
        <f>IFERROR(__xludf.DUMMYFUNCTION("SPLIT(A:A,"" "",TRUE,TRUE)"),"EN")</f>
        <v>EN</v>
      </c>
      <c r="F8404" s="1" t="str">
        <f>IFERROR(__xludf.DUMMYFUNCTION("""COMPUTED_VALUE"""),"P2526")</f>
        <v>P2526</v>
      </c>
      <c r="G8404" s="1">
        <f>IFERROR(__xludf.DUMMYFUNCTION("""COMPUTED_VALUE"""),126.0)</f>
        <v>126</v>
      </c>
    </row>
    <row r="8405">
      <c r="A8405" s="1" t="str">
        <f t="shared" si="1"/>
        <v>EN P4480 44</v>
      </c>
      <c r="C8405" s="1" t="str">
        <f t="shared" si="2"/>
        <v>PT P4480</v>
      </c>
      <c r="E8405" s="1" t="str">
        <f>IFERROR(__xludf.DUMMYFUNCTION("SPLIT(A:A,"" "",TRUE,TRUE)"),"EN")</f>
        <v>EN</v>
      </c>
      <c r="F8405" s="1" t="str">
        <f>IFERROR(__xludf.DUMMYFUNCTION("""COMPUTED_VALUE"""),"P4480")</f>
        <v>P4480</v>
      </c>
      <c r="G8405" s="1">
        <f>IFERROR(__xludf.DUMMYFUNCTION("""COMPUTED_VALUE"""),44.0)</f>
        <v>44</v>
      </c>
    </row>
    <row r="8406">
      <c r="A8406" s="1" t="str">
        <f t="shared" si="1"/>
        <v>EN P794 196</v>
      </c>
      <c r="C8406" s="1" t="str">
        <f t="shared" si="2"/>
        <v>PT P794</v>
      </c>
      <c r="E8406" s="1" t="str">
        <f>IFERROR(__xludf.DUMMYFUNCTION("SPLIT(A:A,"" "",TRUE,TRUE)"),"EN")</f>
        <v>EN</v>
      </c>
      <c r="F8406" s="1" t="str">
        <f>IFERROR(__xludf.DUMMYFUNCTION("""COMPUTED_VALUE"""),"P794")</f>
        <v>P794</v>
      </c>
      <c r="G8406" s="1">
        <f>IFERROR(__xludf.DUMMYFUNCTION("""COMPUTED_VALUE"""),196.0)</f>
        <v>196</v>
      </c>
    </row>
    <row r="8407">
      <c r="A8407" s="1" t="str">
        <f t="shared" si="1"/>
        <v>EN P311 230</v>
      </c>
      <c r="C8407" s="1" t="str">
        <f t="shared" si="2"/>
        <v>PT P311</v>
      </c>
      <c r="E8407" s="1" t="str">
        <f>IFERROR(__xludf.DUMMYFUNCTION("SPLIT(A:A,"" "",TRUE,TRUE)"),"EN")</f>
        <v>EN</v>
      </c>
      <c r="F8407" s="1" t="str">
        <f>IFERROR(__xludf.DUMMYFUNCTION("""COMPUTED_VALUE"""),"P311")</f>
        <v>P311</v>
      </c>
      <c r="G8407" s="1">
        <f>IFERROR(__xludf.DUMMYFUNCTION("""COMPUTED_VALUE"""),230.0)</f>
        <v>230</v>
      </c>
    </row>
    <row r="8408">
      <c r="A8408" s="1" t="str">
        <f t="shared" si="1"/>
        <v>EN P3190 76</v>
      </c>
      <c r="C8408" s="1" t="str">
        <f t="shared" si="2"/>
        <v>PT P3190</v>
      </c>
      <c r="E8408" s="1" t="str">
        <f>IFERROR(__xludf.DUMMYFUNCTION("SPLIT(A:A,"" "",TRUE,TRUE)"),"EN")</f>
        <v>EN</v>
      </c>
      <c r="F8408" s="1" t="str">
        <f>IFERROR(__xludf.DUMMYFUNCTION("""COMPUTED_VALUE"""),"P3190")</f>
        <v>P3190</v>
      </c>
      <c r="G8408" s="1">
        <f>IFERROR(__xludf.DUMMYFUNCTION("""COMPUTED_VALUE"""),76.0)</f>
        <v>76</v>
      </c>
    </row>
    <row r="8409">
      <c r="A8409" s="1" t="str">
        <f t="shared" si="1"/>
        <v>EN P4215 161</v>
      </c>
      <c r="C8409" s="1" t="str">
        <f t="shared" si="2"/>
        <v>PT P4215</v>
      </c>
      <c r="E8409" s="1" t="str">
        <f>IFERROR(__xludf.DUMMYFUNCTION("SPLIT(A:A,"" "",TRUE,TRUE)"),"EN")</f>
        <v>EN</v>
      </c>
      <c r="F8409" s="1" t="str">
        <f>IFERROR(__xludf.DUMMYFUNCTION("""COMPUTED_VALUE"""),"P4215")</f>
        <v>P4215</v>
      </c>
      <c r="G8409" s="1">
        <f>IFERROR(__xludf.DUMMYFUNCTION("""COMPUTED_VALUE"""),161.0)</f>
        <v>161</v>
      </c>
    </row>
    <row r="8410">
      <c r="A8410" s="1" t="str">
        <f t="shared" si="1"/>
        <v>EN P4275 199</v>
      </c>
      <c r="C8410" s="1" t="str">
        <f t="shared" si="2"/>
        <v>PT P4275</v>
      </c>
      <c r="E8410" s="1" t="str">
        <f>IFERROR(__xludf.DUMMYFUNCTION("SPLIT(A:A,"" "",TRUE,TRUE)"),"EN")</f>
        <v>EN</v>
      </c>
      <c r="F8410" s="1" t="str">
        <f>IFERROR(__xludf.DUMMYFUNCTION("""COMPUTED_VALUE"""),"P4275")</f>
        <v>P4275</v>
      </c>
      <c r="G8410" s="1">
        <f>IFERROR(__xludf.DUMMYFUNCTION("""COMPUTED_VALUE"""),199.0)</f>
        <v>199</v>
      </c>
    </row>
    <row r="8411">
      <c r="A8411" s="1" t="str">
        <f t="shared" si="1"/>
        <v>EN P5722 96</v>
      </c>
      <c r="C8411" s="1" t="str">
        <f t="shared" si="2"/>
        <v>PT P5722</v>
      </c>
      <c r="E8411" s="1" t="str">
        <f>IFERROR(__xludf.DUMMYFUNCTION("SPLIT(A:A,"" "",TRUE,TRUE)"),"EN")</f>
        <v>EN</v>
      </c>
      <c r="F8411" s="1" t="str">
        <f>IFERROR(__xludf.DUMMYFUNCTION("""COMPUTED_VALUE"""),"P5722")</f>
        <v>P5722</v>
      </c>
      <c r="G8411" s="1">
        <f>IFERROR(__xludf.DUMMYFUNCTION("""COMPUTED_VALUE"""),96.0)</f>
        <v>96</v>
      </c>
    </row>
    <row r="8412">
      <c r="A8412" s="1" t="str">
        <f t="shared" si="1"/>
        <v>EN P3406 188</v>
      </c>
      <c r="C8412" s="1" t="str">
        <f t="shared" si="2"/>
        <v>PT P3406</v>
      </c>
      <c r="E8412" s="1" t="str">
        <f>IFERROR(__xludf.DUMMYFUNCTION("SPLIT(A:A,"" "",TRUE,TRUE)"),"EN")</f>
        <v>EN</v>
      </c>
      <c r="F8412" s="1" t="str">
        <f>IFERROR(__xludf.DUMMYFUNCTION("""COMPUTED_VALUE"""),"P3406")</f>
        <v>P3406</v>
      </c>
      <c r="G8412" s="1">
        <f>IFERROR(__xludf.DUMMYFUNCTION("""COMPUTED_VALUE"""),188.0)</f>
        <v>188</v>
      </c>
    </row>
    <row r="8413">
      <c r="A8413" s="1" t="str">
        <f t="shared" si="1"/>
        <v>EN P813 94</v>
      </c>
      <c r="C8413" s="1" t="str">
        <f t="shared" si="2"/>
        <v>PT P813</v>
      </c>
      <c r="E8413" s="1" t="str">
        <f>IFERROR(__xludf.DUMMYFUNCTION("SPLIT(A:A,"" "",TRUE,TRUE)"),"EN")</f>
        <v>EN</v>
      </c>
      <c r="F8413" s="1" t="str">
        <f>IFERROR(__xludf.DUMMYFUNCTION("""COMPUTED_VALUE"""),"P813")</f>
        <v>P813</v>
      </c>
      <c r="G8413" s="1">
        <f>IFERROR(__xludf.DUMMYFUNCTION("""COMPUTED_VALUE"""),94.0)</f>
        <v>94</v>
      </c>
    </row>
    <row r="8414">
      <c r="A8414" s="1" t="str">
        <f t="shared" si="1"/>
        <v>EN P5572 5</v>
      </c>
      <c r="C8414" s="1" t="str">
        <f t="shared" si="2"/>
        <v>PT P5572</v>
      </c>
      <c r="E8414" s="1" t="str">
        <f>IFERROR(__xludf.DUMMYFUNCTION("SPLIT(A:A,"" "",TRUE,TRUE)"),"EN")</f>
        <v>EN</v>
      </c>
      <c r="F8414" s="1" t="str">
        <f>IFERROR(__xludf.DUMMYFUNCTION("""COMPUTED_VALUE"""),"P5572")</f>
        <v>P5572</v>
      </c>
      <c r="G8414" s="1">
        <f>IFERROR(__xludf.DUMMYFUNCTION("""COMPUTED_VALUE"""),5.0)</f>
        <v>5</v>
      </c>
    </row>
    <row r="8415">
      <c r="A8415" s="1" t="str">
        <f t="shared" si="1"/>
        <v>EN P5632 395</v>
      </c>
      <c r="C8415" s="1" t="str">
        <f t="shared" si="2"/>
        <v>PT P5632</v>
      </c>
      <c r="E8415" s="1" t="str">
        <f>IFERROR(__xludf.DUMMYFUNCTION("SPLIT(A:A,"" "",TRUE,TRUE)"),"EN")</f>
        <v>EN</v>
      </c>
      <c r="F8415" s="1" t="str">
        <f>IFERROR(__xludf.DUMMYFUNCTION("""COMPUTED_VALUE"""),"P5632")</f>
        <v>P5632</v>
      </c>
      <c r="G8415" s="1">
        <f>IFERROR(__xludf.DUMMYFUNCTION("""COMPUTED_VALUE"""),395.0)</f>
        <v>395</v>
      </c>
    </row>
    <row r="8416">
      <c r="A8416" s="1" t="str">
        <f t="shared" si="1"/>
        <v>EN P3117 311</v>
      </c>
      <c r="C8416" s="1" t="str">
        <f t="shared" si="2"/>
        <v>PT P3117</v>
      </c>
      <c r="E8416" s="1" t="str">
        <f>IFERROR(__xludf.DUMMYFUNCTION("SPLIT(A:A,"" "",TRUE,TRUE)"),"EN")</f>
        <v>EN</v>
      </c>
      <c r="F8416" s="1" t="str">
        <f>IFERROR(__xludf.DUMMYFUNCTION("""COMPUTED_VALUE"""),"P3117")</f>
        <v>P3117</v>
      </c>
      <c r="G8416" s="1">
        <f>IFERROR(__xludf.DUMMYFUNCTION("""COMPUTED_VALUE"""),311.0)</f>
        <v>311</v>
      </c>
    </row>
    <row r="8417">
      <c r="A8417" s="1" t="str">
        <f t="shared" si="1"/>
        <v>EN P5911 134</v>
      </c>
      <c r="C8417" s="1" t="str">
        <f t="shared" si="2"/>
        <v>PT P5911</v>
      </c>
      <c r="E8417" s="1" t="str">
        <f>IFERROR(__xludf.DUMMYFUNCTION("SPLIT(A:A,"" "",TRUE,TRUE)"),"EN")</f>
        <v>EN</v>
      </c>
      <c r="F8417" s="1" t="str">
        <f>IFERROR(__xludf.DUMMYFUNCTION("""COMPUTED_VALUE"""),"P5911")</f>
        <v>P5911</v>
      </c>
      <c r="G8417" s="1">
        <f>IFERROR(__xludf.DUMMYFUNCTION("""COMPUTED_VALUE"""),134.0)</f>
        <v>134</v>
      </c>
    </row>
    <row r="8418">
      <c r="A8418" s="1" t="str">
        <f t="shared" si="1"/>
        <v>EN P416 157</v>
      </c>
      <c r="C8418" s="1" t="str">
        <f t="shared" si="2"/>
        <v>PT P416</v>
      </c>
      <c r="E8418" s="1" t="str">
        <f>IFERROR(__xludf.DUMMYFUNCTION("SPLIT(A:A,"" "",TRUE,TRUE)"),"EN")</f>
        <v>EN</v>
      </c>
      <c r="F8418" s="1" t="str">
        <f>IFERROR(__xludf.DUMMYFUNCTION("""COMPUTED_VALUE"""),"P416")</f>
        <v>P416</v>
      </c>
      <c r="G8418" s="1">
        <f>IFERROR(__xludf.DUMMYFUNCTION("""COMPUTED_VALUE"""),157.0)</f>
        <v>157</v>
      </c>
    </row>
    <row r="8419">
      <c r="A8419" s="1" t="str">
        <f t="shared" si="1"/>
        <v>EN P1288 326</v>
      </c>
      <c r="C8419" s="1" t="str">
        <f t="shared" si="2"/>
        <v>PT P1288</v>
      </c>
      <c r="E8419" s="1" t="str">
        <f>IFERROR(__xludf.DUMMYFUNCTION("SPLIT(A:A,"" "",TRUE,TRUE)"),"EN")</f>
        <v>EN</v>
      </c>
      <c r="F8419" s="1" t="str">
        <f>IFERROR(__xludf.DUMMYFUNCTION("""COMPUTED_VALUE"""),"P1288")</f>
        <v>P1288</v>
      </c>
      <c r="G8419" s="1">
        <f>IFERROR(__xludf.DUMMYFUNCTION("""COMPUTED_VALUE"""),326.0)</f>
        <v>326</v>
      </c>
    </row>
    <row r="8420">
      <c r="A8420" s="1" t="str">
        <f t="shared" si="1"/>
        <v>EN P710 148</v>
      </c>
      <c r="C8420" s="1" t="str">
        <f t="shared" si="2"/>
        <v>PT P710</v>
      </c>
      <c r="E8420" s="1" t="str">
        <f>IFERROR(__xludf.DUMMYFUNCTION("SPLIT(A:A,"" "",TRUE,TRUE)"),"EN")</f>
        <v>EN</v>
      </c>
      <c r="F8420" s="1" t="str">
        <f>IFERROR(__xludf.DUMMYFUNCTION("""COMPUTED_VALUE"""),"P710")</f>
        <v>P710</v>
      </c>
      <c r="G8420" s="1">
        <f>IFERROR(__xludf.DUMMYFUNCTION("""COMPUTED_VALUE"""),148.0)</f>
        <v>148</v>
      </c>
    </row>
    <row r="8421">
      <c r="A8421" s="1" t="str">
        <f t="shared" si="1"/>
        <v>EN P3394 352</v>
      </c>
      <c r="C8421" s="1" t="str">
        <f t="shared" si="2"/>
        <v>PT P3394</v>
      </c>
      <c r="E8421" s="1" t="str">
        <f>IFERROR(__xludf.DUMMYFUNCTION("SPLIT(A:A,"" "",TRUE,TRUE)"),"EN")</f>
        <v>EN</v>
      </c>
      <c r="F8421" s="1" t="str">
        <f>IFERROR(__xludf.DUMMYFUNCTION("""COMPUTED_VALUE"""),"P3394")</f>
        <v>P3394</v>
      </c>
      <c r="G8421" s="1">
        <f>IFERROR(__xludf.DUMMYFUNCTION("""COMPUTED_VALUE"""),352.0)</f>
        <v>352</v>
      </c>
    </row>
    <row r="8422">
      <c r="A8422" s="1" t="str">
        <f t="shared" si="1"/>
        <v>EN P95 330</v>
      </c>
      <c r="C8422" s="1" t="str">
        <f t="shared" si="2"/>
        <v>PT P95</v>
      </c>
      <c r="E8422" s="1" t="str">
        <f>IFERROR(__xludf.DUMMYFUNCTION("SPLIT(A:A,"" "",TRUE,TRUE)"),"EN")</f>
        <v>EN</v>
      </c>
      <c r="F8422" s="1" t="str">
        <f>IFERROR(__xludf.DUMMYFUNCTION("""COMPUTED_VALUE"""),"P95")</f>
        <v>P95</v>
      </c>
      <c r="G8422" s="1">
        <f>IFERROR(__xludf.DUMMYFUNCTION("""COMPUTED_VALUE"""),330.0)</f>
        <v>330</v>
      </c>
    </row>
    <row r="8423">
      <c r="A8423" s="1" t="str">
        <f t="shared" si="1"/>
        <v>EN P4030 144</v>
      </c>
      <c r="C8423" s="1" t="str">
        <f t="shared" si="2"/>
        <v>PT P4030</v>
      </c>
      <c r="E8423" s="1" t="str">
        <f>IFERROR(__xludf.DUMMYFUNCTION("SPLIT(A:A,"" "",TRUE,TRUE)"),"EN")</f>
        <v>EN</v>
      </c>
      <c r="F8423" s="1" t="str">
        <f>IFERROR(__xludf.DUMMYFUNCTION("""COMPUTED_VALUE"""),"P4030")</f>
        <v>P4030</v>
      </c>
      <c r="G8423" s="1">
        <f>IFERROR(__xludf.DUMMYFUNCTION("""COMPUTED_VALUE"""),144.0)</f>
        <v>144</v>
      </c>
    </row>
    <row r="8424">
      <c r="A8424" s="1" t="str">
        <f t="shared" si="1"/>
        <v>EN P2209 112</v>
      </c>
      <c r="C8424" s="1" t="str">
        <f t="shared" si="2"/>
        <v>PT P2209</v>
      </c>
      <c r="E8424" s="1" t="str">
        <f>IFERROR(__xludf.DUMMYFUNCTION("SPLIT(A:A,"" "",TRUE,TRUE)"),"EN")</f>
        <v>EN</v>
      </c>
      <c r="F8424" s="1" t="str">
        <f>IFERROR(__xludf.DUMMYFUNCTION("""COMPUTED_VALUE"""),"P2209")</f>
        <v>P2209</v>
      </c>
      <c r="G8424" s="1">
        <f>IFERROR(__xludf.DUMMYFUNCTION("""COMPUTED_VALUE"""),112.0)</f>
        <v>112</v>
      </c>
    </row>
    <row r="8425">
      <c r="A8425" s="1" t="str">
        <f t="shared" si="1"/>
        <v>EN P4825 364</v>
      </c>
      <c r="C8425" s="1" t="str">
        <f t="shared" si="2"/>
        <v>PT P4825</v>
      </c>
      <c r="E8425" s="1" t="str">
        <f>IFERROR(__xludf.DUMMYFUNCTION("SPLIT(A:A,"" "",TRUE,TRUE)"),"EN")</f>
        <v>EN</v>
      </c>
      <c r="F8425" s="1" t="str">
        <f>IFERROR(__xludf.DUMMYFUNCTION("""COMPUTED_VALUE"""),"P4825")</f>
        <v>P4825</v>
      </c>
      <c r="G8425" s="1">
        <f>IFERROR(__xludf.DUMMYFUNCTION("""COMPUTED_VALUE"""),364.0)</f>
        <v>364</v>
      </c>
    </row>
    <row r="8426">
      <c r="A8426" s="1" t="str">
        <f t="shared" si="1"/>
        <v>EN P4298 235</v>
      </c>
      <c r="C8426" s="1" t="str">
        <f t="shared" si="2"/>
        <v>PT P4298</v>
      </c>
      <c r="E8426" s="1" t="str">
        <f>IFERROR(__xludf.DUMMYFUNCTION("SPLIT(A:A,"" "",TRUE,TRUE)"),"EN")</f>
        <v>EN</v>
      </c>
      <c r="F8426" s="1" t="str">
        <f>IFERROR(__xludf.DUMMYFUNCTION("""COMPUTED_VALUE"""),"P4298")</f>
        <v>P4298</v>
      </c>
      <c r="G8426" s="1">
        <f>IFERROR(__xludf.DUMMYFUNCTION("""COMPUTED_VALUE"""),235.0)</f>
        <v>235</v>
      </c>
    </row>
    <row r="8427">
      <c r="A8427" s="1" t="str">
        <f t="shared" si="1"/>
        <v>EN P585 256</v>
      </c>
      <c r="C8427" s="1" t="str">
        <f t="shared" si="2"/>
        <v>PT P585</v>
      </c>
      <c r="E8427" s="1" t="str">
        <f>IFERROR(__xludf.DUMMYFUNCTION("SPLIT(A:A,"" "",TRUE,TRUE)"),"EN")</f>
        <v>EN</v>
      </c>
      <c r="F8427" s="1" t="str">
        <f>IFERROR(__xludf.DUMMYFUNCTION("""COMPUTED_VALUE"""),"P585")</f>
        <v>P585</v>
      </c>
      <c r="G8427" s="1">
        <f>IFERROR(__xludf.DUMMYFUNCTION("""COMPUTED_VALUE"""),256.0)</f>
        <v>256</v>
      </c>
    </row>
    <row r="8428">
      <c r="A8428" s="1" t="str">
        <f t="shared" si="1"/>
        <v>EN P3288 125</v>
      </c>
      <c r="C8428" s="1" t="str">
        <f t="shared" si="2"/>
        <v>PT P3288</v>
      </c>
      <c r="E8428" s="1" t="str">
        <f>IFERROR(__xludf.DUMMYFUNCTION("SPLIT(A:A,"" "",TRUE,TRUE)"),"EN")</f>
        <v>EN</v>
      </c>
      <c r="F8428" s="1" t="str">
        <f>IFERROR(__xludf.DUMMYFUNCTION("""COMPUTED_VALUE"""),"P3288")</f>
        <v>P3288</v>
      </c>
      <c r="G8428" s="1">
        <f>IFERROR(__xludf.DUMMYFUNCTION("""COMPUTED_VALUE"""),125.0)</f>
        <v>125</v>
      </c>
    </row>
    <row r="8429">
      <c r="A8429" s="1" t="str">
        <f t="shared" si="1"/>
        <v>EN P982 210</v>
      </c>
      <c r="C8429" s="1" t="str">
        <f t="shared" si="2"/>
        <v>PT P982</v>
      </c>
      <c r="E8429" s="1" t="str">
        <f>IFERROR(__xludf.DUMMYFUNCTION("SPLIT(A:A,"" "",TRUE,TRUE)"),"EN")</f>
        <v>EN</v>
      </c>
      <c r="F8429" s="1" t="str">
        <f>IFERROR(__xludf.DUMMYFUNCTION("""COMPUTED_VALUE"""),"P982")</f>
        <v>P982</v>
      </c>
      <c r="G8429" s="1">
        <f>IFERROR(__xludf.DUMMYFUNCTION("""COMPUTED_VALUE"""),210.0)</f>
        <v>210</v>
      </c>
    </row>
    <row r="8430">
      <c r="A8430" s="1" t="str">
        <f t="shared" si="1"/>
        <v>EN P4997 265</v>
      </c>
      <c r="C8430" s="1" t="str">
        <f t="shared" si="2"/>
        <v>PT P4997</v>
      </c>
      <c r="E8430" s="1" t="str">
        <f>IFERROR(__xludf.DUMMYFUNCTION("SPLIT(A:A,"" "",TRUE,TRUE)"),"EN")</f>
        <v>EN</v>
      </c>
      <c r="F8430" s="1" t="str">
        <f>IFERROR(__xludf.DUMMYFUNCTION("""COMPUTED_VALUE"""),"P4997")</f>
        <v>P4997</v>
      </c>
      <c r="G8430" s="1">
        <f>IFERROR(__xludf.DUMMYFUNCTION("""COMPUTED_VALUE"""),265.0)</f>
        <v>265</v>
      </c>
    </row>
    <row r="8431">
      <c r="A8431" s="1" t="str">
        <f t="shared" si="1"/>
        <v>EN P3418 241</v>
      </c>
      <c r="C8431" s="1" t="str">
        <f t="shared" si="2"/>
        <v>PT P3418</v>
      </c>
      <c r="E8431" s="1" t="str">
        <f>IFERROR(__xludf.DUMMYFUNCTION("SPLIT(A:A,"" "",TRUE,TRUE)"),"EN")</f>
        <v>EN</v>
      </c>
      <c r="F8431" s="1" t="str">
        <f>IFERROR(__xludf.DUMMYFUNCTION("""COMPUTED_VALUE"""),"P3418")</f>
        <v>P3418</v>
      </c>
      <c r="G8431" s="1">
        <f>IFERROR(__xludf.DUMMYFUNCTION("""COMPUTED_VALUE"""),241.0)</f>
        <v>241</v>
      </c>
    </row>
    <row r="8432">
      <c r="A8432" s="1" t="str">
        <f t="shared" si="1"/>
        <v>EN P920 178</v>
      </c>
      <c r="C8432" s="1" t="str">
        <f t="shared" si="2"/>
        <v>PT P920</v>
      </c>
      <c r="E8432" s="1" t="str">
        <f>IFERROR(__xludf.DUMMYFUNCTION("SPLIT(A:A,"" "",TRUE,TRUE)"),"EN")</f>
        <v>EN</v>
      </c>
      <c r="F8432" s="1" t="str">
        <f>IFERROR(__xludf.DUMMYFUNCTION("""COMPUTED_VALUE"""),"P920")</f>
        <v>P920</v>
      </c>
      <c r="G8432" s="1">
        <f>IFERROR(__xludf.DUMMYFUNCTION("""COMPUTED_VALUE"""),178.0)</f>
        <v>178</v>
      </c>
    </row>
    <row r="8433">
      <c r="A8433" s="1" t="str">
        <f t="shared" si="1"/>
        <v>EN P1749 196</v>
      </c>
      <c r="C8433" s="1" t="str">
        <f t="shared" si="2"/>
        <v>PT P1749</v>
      </c>
      <c r="E8433" s="1" t="str">
        <f>IFERROR(__xludf.DUMMYFUNCTION("SPLIT(A:A,"" "",TRUE,TRUE)"),"EN")</f>
        <v>EN</v>
      </c>
      <c r="F8433" s="1" t="str">
        <f>IFERROR(__xludf.DUMMYFUNCTION("""COMPUTED_VALUE"""),"P1749")</f>
        <v>P1749</v>
      </c>
      <c r="G8433" s="1">
        <f>IFERROR(__xludf.DUMMYFUNCTION("""COMPUTED_VALUE"""),196.0)</f>
        <v>196</v>
      </c>
    </row>
    <row r="8434">
      <c r="A8434" s="1" t="str">
        <f t="shared" si="1"/>
        <v>EN P949 151</v>
      </c>
      <c r="C8434" s="1" t="str">
        <f t="shared" si="2"/>
        <v>PT P949</v>
      </c>
      <c r="E8434" s="1" t="str">
        <f>IFERROR(__xludf.DUMMYFUNCTION("SPLIT(A:A,"" "",TRUE,TRUE)"),"EN")</f>
        <v>EN</v>
      </c>
      <c r="F8434" s="1" t="str">
        <f>IFERROR(__xludf.DUMMYFUNCTION("""COMPUTED_VALUE"""),"P949")</f>
        <v>P949</v>
      </c>
      <c r="G8434" s="1">
        <f>IFERROR(__xludf.DUMMYFUNCTION("""COMPUTED_VALUE"""),151.0)</f>
        <v>151</v>
      </c>
    </row>
    <row r="8435">
      <c r="A8435" s="1" t="str">
        <f t="shared" si="1"/>
        <v>EN P1074 99</v>
      </c>
      <c r="C8435" s="1" t="str">
        <f t="shared" si="2"/>
        <v>PT P1074</v>
      </c>
      <c r="E8435" s="1" t="str">
        <f>IFERROR(__xludf.DUMMYFUNCTION("SPLIT(A:A,"" "",TRUE,TRUE)"),"EN")</f>
        <v>EN</v>
      </c>
      <c r="F8435" s="1" t="str">
        <f>IFERROR(__xludf.DUMMYFUNCTION("""COMPUTED_VALUE"""),"P1074")</f>
        <v>P1074</v>
      </c>
      <c r="G8435" s="1">
        <f>IFERROR(__xludf.DUMMYFUNCTION("""COMPUTED_VALUE"""),99.0)</f>
        <v>99</v>
      </c>
    </row>
    <row r="8436">
      <c r="A8436" s="1" t="str">
        <f t="shared" si="1"/>
        <v>EN P3004 183</v>
      </c>
      <c r="C8436" s="1" t="str">
        <f t="shared" si="2"/>
        <v>PT P3004</v>
      </c>
      <c r="E8436" s="1" t="str">
        <f>IFERROR(__xludf.DUMMYFUNCTION("SPLIT(A:A,"" "",TRUE,TRUE)"),"EN")</f>
        <v>EN</v>
      </c>
      <c r="F8436" s="1" t="str">
        <f>IFERROR(__xludf.DUMMYFUNCTION("""COMPUTED_VALUE"""),"P3004")</f>
        <v>P3004</v>
      </c>
      <c r="G8436" s="1">
        <f>IFERROR(__xludf.DUMMYFUNCTION("""COMPUTED_VALUE"""),183.0)</f>
        <v>183</v>
      </c>
    </row>
    <row r="8437">
      <c r="A8437" s="1" t="str">
        <f t="shared" si="1"/>
        <v>EN P4040 47</v>
      </c>
      <c r="C8437" s="1" t="str">
        <f t="shared" si="2"/>
        <v>PT P4040</v>
      </c>
      <c r="E8437" s="1" t="str">
        <f>IFERROR(__xludf.DUMMYFUNCTION("SPLIT(A:A,"" "",TRUE,TRUE)"),"EN")</f>
        <v>EN</v>
      </c>
      <c r="F8437" s="1" t="str">
        <f>IFERROR(__xludf.DUMMYFUNCTION("""COMPUTED_VALUE"""),"P4040")</f>
        <v>P4040</v>
      </c>
      <c r="G8437" s="1">
        <f>IFERROR(__xludf.DUMMYFUNCTION("""COMPUTED_VALUE"""),47.0)</f>
        <v>47</v>
      </c>
    </row>
    <row r="8438">
      <c r="A8438" s="1" t="str">
        <f t="shared" si="1"/>
        <v>EN P3909 23</v>
      </c>
      <c r="C8438" s="1" t="str">
        <f t="shared" si="2"/>
        <v>PT P3909</v>
      </c>
      <c r="E8438" s="1" t="str">
        <f>IFERROR(__xludf.DUMMYFUNCTION("SPLIT(A:A,"" "",TRUE,TRUE)"),"EN")</f>
        <v>EN</v>
      </c>
      <c r="F8438" s="1" t="str">
        <f>IFERROR(__xludf.DUMMYFUNCTION("""COMPUTED_VALUE"""),"P3909")</f>
        <v>P3909</v>
      </c>
      <c r="G8438" s="1">
        <f>IFERROR(__xludf.DUMMYFUNCTION("""COMPUTED_VALUE"""),23.0)</f>
        <v>23</v>
      </c>
    </row>
    <row r="8439">
      <c r="A8439" s="1" t="str">
        <f t="shared" si="1"/>
        <v>EN P3000 127</v>
      </c>
      <c r="C8439" s="1" t="str">
        <f t="shared" si="2"/>
        <v>PT P3000</v>
      </c>
      <c r="E8439" s="1" t="str">
        <f>IFERROR(__xludf.DUMMYFUNCTION("SPLIT(A:A,"" "",TRUE,TRUE)"),"EN")</f>
        <v>EN</v>
      </c>
      <c r="F8439" s="1" t="str">
        <f>IFERROR(__xludf.DUMMYFUNCTION("""COMPUTED_VALUE"""),"P3000")</f>
        <v>P3000</v>
      </c>
      <c r="G8439" s="1">
        <f>IFERROR(__xludf.DUMMYFUNCTION("""COMPUTED_VALUE"""),127.0)</f>
        <v>127</v>
      </c>
    </row>
    <row r="8440">
      <c r="A8440" s="1" t="str">
        <f t="shared" si="1"/>
        <v>EN P5808 350</v>
      </c>
      <c r="C8440" s="1" t="str">
        <f t="shared" si="2"/>
        <v>PT P5808</v>
      </c>
      <c r="E8440" s="1" t="str">
        <f>IFERROR(__xludf.DUMMYFUNCTION("SPLIT(A:A,"" "",TRUE,TRUE)"),"EN")</f>
        <v>EN</v>
      </c>
      <c r="F8440" s="1" t="str">
        <f>IFERROR(__xludf.DUMMYFUNCTION("""COMPUTED_VALUE"""),"P5808")</f>
        <v>P5808</v>
      </c>
      <c r="G8440" s="1">
        <f>IFERROR(__xludf.DUMMYFUNCTION("""COMPUTED_VALUE"""),350.0)</f>
        <v>350</v>
      </c>
    </row>
    <row r="8441">
      <c r="A8441" s="1" t="str">
        <f t="shared" si="1"/>
        <v>EN P4994 231</v>
      </c>
      <c r="C8441" s="1" t="str">
        <f t="shared" si="2"/>
        <v>PT P4994</v>
      </c>
      <c r="E8441" s="1" t="str">
        <f>IFERROR(__xludf.DUMMYFUNCTION("SPLIT(A:A,"" "",TRUE,TRUE)"),"EN")</f>
        <v>EN</v>
      </c>
      <c r="F8441" s="1" t="str">
        <f>IFERROR(__xludf.DUMMYFUNCTION("""COMPUTED_VALUE"""),"P4994")</f>
        <v>P4994</v>
      </c>
      <c r="G8441" s="1">
        <f>IFERROR(__xludf.DUMMYFUNCTION("""COMPUTED_VALUE"""),231.0)</f>
        <v>231</v>
      </c>
    </row>
    <row r="8442">
      <c r="A8442" s="1" t="str">
        <f t="shared" si="1"/>
        <v>EN P1141 328</v>
      </c>
      <c r="C8442" s="1" t="str">
        <f t="shared" si="2"/>
        <v>PT P1141</v>
      </c>
      <c r="E8442" s="1" t="str">
        <f>IFERROR(__xludf.DUMMYFUNCTION("SPLIT(A:A,"" "",TRUE,TRUE)"),"EN")</f>
        <v>EN</v>
      </c>
      <c r="F8442" s="1" t="str">
        <f>IFERROR(__xludf.DUMMYFUNCTION("""COMPUTED_VALUE"""),"P1141")</f>
        <v>P1141</v>
      </c>
      <c r="G8442" s="1">
        <f>IFERROR(__xludf.DUMMYFUNCTION("""COMPUTED_VALUE"""),328.0)</f>
        <v>328</v>
      </c>
    </row>
    <row r="8443">
      <c r="A8443" s="1" t="str">
        <f t="shared" si="1"/>
        <v>EN P2778 326</v>
      </c>
      <c r="C8443" s="1" t="str">
        <f t="shared" si="2"/>
        <v>PT P2778</v>
      </c>
      <c r="E8443" s="1" t="str">
        <f>IFERROR(__xludf.DUMMYFUNCTION("SPLIT(A:A,"" "",TRUE,TRUE)"),"EN")</f>
        <v>EN</v>
      </c>
      <c r="F8443" s="1" t="str">
        <f>IFERROR(__xludf.DUMMYFUNCTION("""COMPUTED_VALUE"""),"P2778")</f>
        <v>P2778</v>
      </c>
      <c r="G8443" s="1">
        <f>IFERROR(__xludf.DUMMYFUNCTION("""COMPUTED_VALUE"""),326.0)</f>
        <v>326</v>
      </c>
    </row>
    <row r="8444">
      <c r="A8444" s="1" t="str">
        <f t="shared" si="1"/>
        <v>EN P569 203</v>
      </c>
      <c r="C8444" s="1" t="str">
        <f t="shared" si="2"/>
        <v>PT P569</v>
      </c>
      <c r="E8444" s="1" t="str">
        <f>IFERROR(__xludf.DUMMYFUNCTION("SPLIT(A:A,"" "",TRUE,TRUE)"),"EN")</f>
        <v>EN</v>
      </c>
      <c r="F8444" s="1" t="str">
        <f>IFERROR(__xludf.DUMMYFUNCTION("""COMPUTED_VALUE"""),"P569")</f>
        <v>P569</v>
      </c>
      <c r="G8444" s="1">
        <f>IFERROR(__xludf.DUMMYFUNCTION("""COMPUTED_VALUE"""),203.0)</f>
        <v>203</v>
      </c>
    </row>
    <row r="8445">
      <c r="A8445" s="1" t="str">
        <f t="shared" si="1"/>
        <v>EN P5125 396</v>
      </c>
      <c r="C8445" s="1" t="str">
        <f t="shared" si="2"/>
        <v>PT P5125</v>
      </c>
      <c r="E8445" s="1" t="str">
        <f>IFERROR(__xludf.DUMMYFUNCTION("SPLIT(A:A,"" "",TRUE,TRUE)"),"EN")</f>
        <v>EN</v>
      </c>
      <c r="F8445" s="1" t="str">
        <f>IFERROR(__xludf.DUMMYFUNCTION("""COMPUTED_VALUE"""),"P5125")</f>
        <v>P5125</v>
      </c>
      <c r="G8445" s="1">
        <f>IFERROR(__xludf.DUMMYFUNCTION("""COMPUTED_VALUE"""),396.0)</f>
        <v>396</v>
      </c>
    </row>
    <row r="8446">
      <c r="A8446" s="1" t="str">
        <f t="shared" si="1"/>
        <v>EN P2305 4</v>
      </c>
      <c r="C8446" s="1" t="str">
        <f t="shared" si="2"/>
        <v>PT P2305</v>
      </c>
      <c r="E8446" s="1" t="str">
        <f>IFERROR(__xludf.DUMMYFUNCTION("SPLIT(A:A,"" "",TRUE,TRUE)"),"EN")</f>
        <v>EN</v>
      </c>
      <c r="F8446" s="1" t="str">
        <f>IFERROR(__xludf.DUMMYFUNCTION("""COMPUTED_VALUE"""),"P2305")</f>
        <v>P2305</v>
      </c>
      <c r="G8446" s="1">
        <f>IFERROR(__xludf.DUMMYFUNCTION("""COMPUTED_VALUE"""),4.0)</f>
        <v>4</v>
      </c>
    </row>
    <row r="8447">
      <c r="A8447" s="1" t="str">
        <f t="shared" si="1"/>
        <v>EN P3257 334</v>
      </c>
      <c r="C8447" s="1" t="str">
        <f t="shared" si="2"/>
        <v>PT P3257</v>
      </c>
      <c r="E8447" s="1" t="str">
        <f>IFERROR(__xludf.DUMMYFUNCTION("SPLIT(A:A,"" "",TRUE,TRUE)"),"EN")</f>
        <v>EN</v>
      </c>
      <c r="F8447" s="1" t="str">
        <f>IFERROR(__xludf.DUMMYFUNCTION("""COMPUTED_VALUE"""),"P3257")</f>
        <v>P3257</v>
      </c>
      <c r="G8447" s="1">
        <f>IFERROR(__xludf.DUMMYFUNCTION("""COMPUTED_VALUE"""),334.0)</f>
        <v>334</v>
      </c>
    </row>
    <row r="8448">
      <c r="A8448" s="1" t="str">
        <f t="shared" si="1"/>
        <v>EN P69 73</v>
      </c>
      <c r="C8448" s="1" t="str">
        <f t="shared" si="2"/>
        <v>PT P69</v>
      </c>
      <c r="E8448" s="1" t="str">
        <f>IFERROR(__xludf.DUMMYFUNCTION("SPLIT(A:A,"" "",TRUE,TRUE)"),"EN")</f>
        <v>EN</v>
      </c>
      <c r="F8448" s="1" t="str">
        <f>IFERROR(__xludf.DUMMYFUNCTION("""COMPUTED_VALUE"""),"P69")</f>
        <v>P69</v>
      </c>
      <c r="G8448" s="1">
        <f>IFERROR(__xludf.DUMMYFUNCTION("""COMPUTED_VALUE"""),73.0)</f>
        <v>73</v>
      </c>
    </row>
    <row r="8449">
      <c r="A8449" s="1" t="str">
        <f t="shared" si="1"/>
        <v>EN P1663 384</v>
      </c>
      <c r="C8449" s="1" t="str">
        <f t="shared" si="2"/>
        <v>PT P1663</v>
      </c>
      <c r="E8449" s="1" t="str">
        <f>IFERROR(__xludf.DUMMYFUNCTION("SPLIT(A:A,"" "",TRUE,TRUE)"),"EN")</f>
        <v>EN</v>
      </c>
      <c r="F8449" s="1" t="str">
        <f>IFERROR(__xludf.DUMMYFUNCTION("""COMPUTED_VALUE"""),"P1663")</f>
        <v>P1663</v>
      </c>
      <c r="G8449" s="1">
        <f>IFERROR(__xludf.DUMMYFUNCTION("""COMPUTED_VALUE"""),384.0)</f>
        <v>384</v>
      </c>
    </row>
    <row r="8450">
      <c r="A8450" s="1" t="str">
        <f t="shared" si="1"/>
        <v>EN P316 371</v>
      </c>
      <c r="C8450" s="1" t="str">
        <f t="shared" si="2"/>
        <v>PT P316</v>
      </c>
      <c r="E8450" s="1" t="str">
        <f>IFERROR(__xludf.DUMMYFUNCTION("SPLIT(A:A,"" "",TRUE,TRUE)"),"EN")</f>
        <v>EN</v>
      </c>
      <c r="F8450" s="1" t="str">
        <f>IFERROR(__xludf.DUMMYFUNCTION("""COMPUTED_VALUE"""),"P316")</f>
        <v>P316</v>
      </c>
      <c r="G8450" s="1">
        <f>IFERROR(__xludf.DUMMYFUNCTION("""COMPUTED_VALUE"""),371.0)</f>
        <v>371</v>
      </c>
    </row>
    <row r="8451">
      <c r="A8451" s="1" t="str">
        <f t="shared" si="1"/>
        <v>EN P2527 201</v>
      </c>
      <c r="C8451" s="1" t="str">
        <f t="shared" si="2"/>
        <v>PT P2527</v>
      </c>
      <c r="E8451" s="1" t="str">
        <f>IFERROR(__xludf.DUMMYFUNCTION("SPLIT(A:A,"" "",TRUE,TRUE)"),"EN")</f>
        <v>EN</v>
      </c>
      <c r="F8451" s="1" t="str">
        <f>IFERROR(__xludf.DUMMYFUNCTION("""COMPUTED_VALUE"""),"P2527")</f>
        <v>P2527</v>
      </c>
      <c r="G8451" s="1">
        <f>IFERROR(__xludf.DUMMYFUNCTION("""COMPUTED_VALUE"""),201.0)</f>
        <v>201</v>
      </c>
    </row>
    <row r="8452">
      <c r="A8452" s="1" t="str">
        <f t="shared" si="1"/>
        <v>EN P5541 184</v>
      </c>
      <c r="C8452" s="1" t="str">
        <f t="shared" si="2"/>
        <v>PT P5541</v>
      </c>
      <c r="E8452" s="1" t="str">
        <f>IFERROR(__xludf.DUMMYFUNCTION("SPLIT(A:A,"" "",TRUE,TRUE)"),"EN")</f>
        <v>EN</v>
      </c>
      <c r="F8452" s="1" t="str">
        <f>IFERROR(__xludf.DUMMYFUNCTION("""COMPUTED_VALUE"""),"P5541")</f>
        <v>P5541</v>
      </c>
      <c r="G8452" s="1">
        <f>IFERROR(__xludf.DUMMYFUNCTION("""COMPUTED_VALUE"""),184.0)</f>
        <v>184</v>
      </c>
    </row>
    <row r="8453">
      <c r="A8453" s="1" t="str">
        <f t="shared" si="1"/>
        <v>EN P3786 156</v>
      </c>
      <c r="C8453" s="1" t="str">
        <f t="shared" si="2"/>
        <v>PT P3786</v>
      </c>
      <c r="E8453" s="1" t="str">
        <f>IFERROR(__xludf.DUMMYFUNCTION("SPLIT(A:A,"" "",TRUE,TRUE)"),"EN")</f>
        <v>EN</v>
      </c>
      <c r="F8453" s="1" t="str">
        <f>IFERROR(__xludf.DUMMYFUNCTION("""COMPUTED_VALUE"""),"P3786")</f>
        <v>P3786</v>
      </c>
      <c r="G8453" s="1">
        <f>IFERROR(__xludf.DUMMYFUNCTION("""COMPUTED_VALUE"""),156.0)</f>
        <v>156</v>
      </c>
    </row>
    <row r="8454">
      <c r="A8454" s="1" t="str">
        <f t="shared" si="1"/>
        <v>EN P1250 322</v>
      </c>
      <c r="C8454" s="1" t="str">
        <f t="shared" si="2"/>
        <v>PT P1250</v>
      </c>
      <c r="E8454" s="1" t="str">
        <f>IFERROR(__xludf.DUMMYFUNCTION("SPLIT(A:A,"" "",TRUE,TRUE)"),"EN")</f>
        <v>EN</v>
      </c>
      <c r="F8454" s="1" t="str">
        <f>IFERROR(__xludf.DUMMYFUNCTION("""COMPUTED_VALUE"""),"P1250")</f>
        <v>P1250</v>
      </c>
      <c r="G8454" s="1">
        <f>IFERROR(__xludf.DUMMYFUNCTION("""COMPUTED_VALUE"""),322.0)</f>
        <v>322</v>
      </c>
    </row>
    <row r="8455">
      <c r="A8455" s="1" t="str">
        <f t="shared" si="1"/>
        <v>EN P3201 387</v>
      </c>
      <c r="C8455" s="1" t="str">
        <f t="shared" si="2"/>
        <v>PT P3201</v>
      </c>
      <c r="E8455" s="1" t="str">
        <f>IFERROR(__xludf.DUMMYFUNCTION("SPLIT(A:A,"" "",TRUE,TRUE)"),"EN")</f>
        <v>EN</v>
      </c>
      <c r="F8455" s="1" t="str">
        <f>IFERROR(__xludf.DUMMYFUNCTION("""COMPUTED_VALUE"""),"P3201")</f>
        <v>P3201</v>
      </c>
      <c r="G8455" s="1">
        <f>IFERROR(__xludf.DUMMYFUNCTION("""COMPUTED_VALUE"""),387.0)</f>
        <v>387</v>
      </c>
    </row>
    <row r="8456">
      <c r="A8456" s="1" t="str">
        <f t="shared" si="1"/>
        <v>EN P3730 173</v>
      </c>
      <c r="C8456" s="1" t="str">
        <f t="shared" si="2"/>
        <v>PT P3730</v>
      </c>
      <c r="E8456" s="1" t="str">
        <f>IFERROR(__xludf.DUMMYFUNCTION("SPLIT(A:A,"" "",TRUE,TRUE)"),"EN")</f>
        <v>EN</v>
      </c>
      <c r="F8456" s="1" t="str">
        <f>IFERROR(__xludf.DUMMYFUNCTION("""COMPUTED_VALUE"""),"P3730")</f>
        <v>P3730</v>
      </c>
      <c r="G8456" s="1">
        <f>IFERROR(__xludf.DUMMYFUNCTION("""COMPUTED_VALUE"""),173.0)</f>
        <v>173</v>
      </c>
    </row>
    <row r="8457">
      <c r="A8457" s="1" t="str">
        <f t="shared" si="1"/>
        <v>EN P943 297</v>
      </c>
      <c r="C8457" s="1" t="str">
        <f t="shared" si="2"/>
        <v>PT P943</v>
      </c>
      <c r="E8457" s="1" t="str">
        <f>IFERROR(__xludf.DUMMYFUNCTION("SPLIT(A:A,"" "",TRUE,TRUE)"),"EN")</f>
        <v>EN</v>
      </c>
      <c r="F8457" s="1" t="str">
        <f>IFERROR(__xludf.DUMMYFUNCTION("""COMPUTED_VALUE"""),"P943")</f>
        <v>P943</v>
      </c>
      <c r="G8457" s="1">
        <f>IFERROR(__xludf.DUMMYFUNCTION("""COMPUTED_VALUE"""),297.0)</f>
        <v>297</v>
      </c>
    </row>
    <row r="8458">
      <c r="A8458" s="1" t="str">
        <f t="shared" si="1"/>
        <v>EN P3900 98</v>
      </c>
      <c r="C8458" s="1" t="str">
        <f t="shared" si="2"/>
        <v>PT P3900</v>
      </c>
      <c r="E8458" s="1" t="str">
        <f>IFERROR(__xludf.DUMMYFUNCTION("SPLIT(A:A,"" "",TRUE,TRUE)"),"EN")</f>
        <v>EN</v>
      </c>
      <c r="F8458" s="1" t="str">
        <f>IFERROR(__xludf.DUMMYFUNCTION("""COMPUTED_VALUE"""),"P3900")</f>
        <v>P3900</v>
      </c>
      <c r="G8458" s="1">
        <f>IFERROR(__xludf.DUMMYFUNCTION("""COMPUTED_VALUE"""),98.0)</f>
        <v>98</v>
      </c>
    </row>
    <row r="8459">
      <c r="A8459" s="1" t="str">
        <f t="shared" si="1"/>
        <v>EN P975 303</v>
      </c>
      <c r="C8459" s="1" t="str">
        <f t="shared" si="2"/>
        <v>PT P975</v>
      </c>
      <c r="E8459" s="1" t="str">
        <f>IFERROR(__xludf.DUMMYFUNCTION("SPLIT(A:A,"" "",TRUE,TRUE)"),"EN")</f>
        <v>EN</v>
      </c>
      <c r="F8459" s="1" t="str">
        <f>IFERROR(__xludf.DUMMYFUNCTION("""COMPUTED_VALUE"""),"P975")</f>
        <v>P975</v>
      </c>
      <c r="G8459" s="1">
        <f>IFERROR(__xludf.DUMMYFUNCTION("""COMPUTED_VALUE"""),303.0)</f>
        <v>303</v>
      </c>
    </row>
    <row r="8460">
      <c r="A8460" s="1" t="str">
        <f t="shared" si="1"/>
        <v>EN P1455 350</v>
      </c>
      <c r="C8460" s="1" t="str">
        <f t="shared" si="2"/>
        <v>PT P1455</v>
      </c>
      <c r="E8460" s="1" t="str">
        <f>IFERROR(__xludf.DUMMYFUNCTION("SPLIT(A:A,"" "",TRUE,TRUE)"),"EN")</f>
        <v>EN</v>
      </c>
      <c r="F8460" s="1" t="str">
        <f>IFERROR(__xludf.DUMMYFUNCTION("""COMPUTED_VALUE"""),"P1455")</f>
        <v>P1455</v>
      </c>
      <c r="G8460" s="1">
        <f>IFERROR(__xludf.DUMMYFUNCTION("""COMPUTED_VALUE"""),350.0)</f>
        <v>350</v>
      </c>
    </row>
    <row r="8461">
      <c r="A8461" s="1" t="str">
        <f t="shared" si="1"/>
        <v>EN P3003 42</v>
      </c>
      <c r="C8461" s="1" t="str">
        <f t="shared" si="2"/>
        <v>PT P3003</v>
      </c>
      <c r="E8461" s="1" t="str">
        <f>IFERROR(__xludf.DUMMYFUNCTION("SPLIT(A:A,"" "",TRUE,TRUE)"),"EN")</f>
        <v>EN</v>
      </c>
      <c r="F8461" s="1" t="str">
        <f>IFERROR(__xludf.DUMMYFUNCTION("""COMPUTED_VALUE"""),"P3003")</f>
        <v>P3003</v>
      </c>
      <c r="G8461" s="1">
        <f>IFERROR(__xludf.DUMMYFUNCTION("""COMPUTED_VALUE"""),42.0)</f>
        <v>42</v>
      </c>
    </row>
    <row r="8462">
      <c r="A8462" s="1" t="str">
        <f t="shared" si="1"/>
        <v>EN P3042 202</v>
      </c>
      <c r="C8462" s="1" t="str">
        <f t="shared" si="2"/>
        <v>PT P3042</v>
      </c>
      <c r="E8462" s="1" t="str">
        <f>IFERROR(__xludf.DUMMYFUNCTION("SPLIT(A:A,"" "",TRUE,TRUE)"),"EN")</f>
        <v>EN</v>
      </c>
      <c r="F8462" s="1" t="str">
        <f>IFERROR(__xludf.DUMMYFUNCTION("""COMPUTED_VALUE"""),"P3042")</f>
        <v>P3042</v>
      </c>
      <c r="G8462" s="1">
        <f>IFERROR(__xludf.DUMMYFUNCTION("""COMPUTED_VALUE"""),202.0)</f>
        <v>202</v>
      </c>
    </row>
    <row r="8463">
      <c r="A8463" s="1" t="str">
        <f t="shared" si="1"/>
        <v>EN P5906 391</v>
      </c>
      <c r="C8463" s="1" t="str">
        <f t="shared" si="2"/>
        <v>PT P5906</v>
      </c>
      <c r="E8463" s="1" t="str">
        <f>IFERROR(__xludf.DUMMYFUNCTION("SPLIT(A:A,"" "",TRUE,TRUE)"),"EN")</f>
        <v>EN</v>
      </c>
      <c r="F8463" s="1" t="str">
        <f>IFERROR(__xludf.DUMMYFUNCTION("""COMPUTED_VALUE"""),"P5906")</f>
        <v>P5906</v>
      </c>
      <c r="G8463" s="1">
        <f>IFERROR(__xludf.DUMMYFUNCTION("""COMPUTED_VALUE"""),391.0)</f>
        <v>391</v>
      </c>
    </row>
    <row r="8464">
      <c r="A8464" s="1" t="str">
        <f t="shared" si="1"/>
        <v>EN P4488 148</v>
      </c>
      <c r="C8464" s="1" t="str">
        <f t="shared" si="2"/>
        <v>PT P4488</v>
      </c>
      <c r="E8464" s="1" t="str">
        <f>IFERROR(__xludf.DUMMYFUNCTION("SPLIT(A:A,"" "",TRUE,TRUE)"),"EN")</f>
        <v>EN</v>
      </c>
      <c r="F8464" s="1" t="str">
        <f>IFERROR(__xludf.DUMMYFUNCTION("""COMPUTED_VALUE"""),"P4488")</f>
        <v>P4488</v>
      </c>
      <c r="G8464" s="1">
        <f>IFERROR(__xludf.DUMMYFUNCTION("""COMPUTED_VALUE"""),148.0)</f>
        <v>148</v>
      </c>
    </row>
    <row r="8465">
      <c r="A8465" s="1" t="str">
        <f t="shared" si="1"/>
        <v>EN P2420 278</v>
      </c>
      <c r="C8465" s="1" t="str">
        <f t="shared" si="2"/>
        <v>PT P2420</v>
      </c>
      <c r="E8465" s="1" t="str">
        <f>IFERROR(__xludf.DUMMYFUNCTION("SPLIT(A:A,"" "",TRUE,TRUE)"),"EN")</f>
        <v>EN</v>
      </c>
      <c r="F8465" s="1" t="str">
        <f>IFERROR(__xludf.DUMMYFUNCTION("""COMPUTED_VALUE"""),"P2420")</f>
        <v>P2420</v>
      </c>
      <c r="G8465" s="1">
        <f>IFERROR(__xludf.DUMMYFUNCTION("""COMPUTED_VALUE"""),278.0)</f>
        <v>278</v>
      </c>
    </row>
    <row r="8466">
      <c r="A8466" s="1" t="str">
        <f t="shared" si="1"/>
        <v>EN P2026 150</v>
      </c>
      <c r="C8466" s="1" t="str">
        <f t="shared" si="2"/>
        <v>PT P2026</v>
      </c>
      <c r="E8466" s="1" t="str">
        <f>IFERROR(__xludf.DUMMYFUNCTION("SPLIT(A:A,"" "",TRUE,TRUE)"),"EN")</f>
        <v>EN</v>
      </c>
      <c r="F8466" s="1" t="str">
        <f>IFERROR(__xludf.DUMMYFUNCTION("""COMPUTED_VALUE"""),"P2026")</f>
        <v>P2026</v>
      </c>
      <c r="G8466" s="1">
        <f>IFERROR(__xludf.DUMMYFUNCTION("""COMPUTED_VALUE"""),150.0)</f>
        <v>150</v>
      </c>
    </row>
    <row r="8467">
      <c r="A8467" s="1" t="str">
        <f t="shared" si="1"/>
        <v>EN P1394 34</v>
      </c>
      <c r="C8467" s="1" t="str">
        <f t="shared" si="2"/>
        <v>PT P1394</v>
      </c>
      <c r="E8467" s="1" t="str">
        <f>IFERROR(__xludf.DUMMYFUNCTION("SPLIT(A:A,"" "",TRUE,TRUE)"),"EN")</f>
        <v>EN</v>
      </c>
      <c r="F8467" s="1" t="str">
        <f>IFERROR(__xludf.DUMMYFUNCTION("""COMPUTED_VALUE"""),"P1394")</f>
        <v>P1394</v>
      </c>
      <c r="G8467" s="1">
        <f>IFERROR(__xludf.DUMMYFUNCTION("""COMPUTED_VALUE"""),34.0)</f>
        <v>34</v>
      </c>
    </row>
    <row r="8468">
      <c r="A8468" s="1" t="str">
        <f t="shared" si="1"/>
        <v>EN P5116 71</v>
      </c>
      <c r="C8468" s="1" t="str">
        <f t="shared" si="2"/>
        <v>PT P5116</v>
      </c>
      <c r="E8468" s="1" t="str">
        <f>IFERROR(__xludf.DUMMYFUNCTION("SPLIT(A:A,"" "",TRUE,TRUE)"),"EN")</f>
        <v>EN</v>
      </c>
      <c r="F8468" s="1" t="str">
        <f>IFERROR(__xludf.DUMMYFUNCTION("""COMPUTED_VALUE"""),"P5116")</f>
        <v>P5116</v>
      </c>
      <c r="G8468" s="1">
        <f>IFERROR(__xludf.DUMMYFUNCTION("""COMPUTED_VALUE"""),71.0)</f>
        <v>71</v>
      </c>
    </row>
    <row r="8469">
      <c r="A8469" s="1" t="str">
        <f t="shared" si="1"/>
        <v>EN P4136 273</v>
      </c>
      <c r="C8469" s="1" t="str">
        <f t="shared" si="2"/>
        <v>PT P4136</v>
      </c>
      <c r="E8469" s="1" t="str">
        <f>IFERROR(__xludf.DUMMYFUNCTION("SPLIT(A:A,"" "",TRUE,TRUE)"),"EN")</f>
        <v>EN</v>
      </c>
      <c r="F8469" s="1" t="str">
        <f>IFERROR(__xludf.DUMMYFUNCTION("""COMPUTED_VALUE"""),"P4136")</f>
        <v>P4136</v>
      </c>
      <c r="G8469" s="1">
        <f>IFERROR(__xludf.DUMMYFUNCTION("""COMPUTED_VALUE"""),273.0)</f>
        <v>273</v>
      </c>
    </row>
    <row r="8470">
      <c r="A8470" s="1" t="str">
        <f t="shared" si="1"/>
        <v>EN P3754 232</v>
      </c>
      <c r="C8470" s="1" t="str">
        <f t="shared" si="2"/>
        <v>PT P3754</v>
      </c>
      <c r="E8470" s="1" t="str">
        <f>IFERROR(__xludf.DUMMYFUNCTION("SPLIT(A:A,"" "",TRUE,TRUE)"),"EN")</f>
        <v>EN</v>
      </c>
      <c r="F8470" s="1" t="str">
        <f>IFERROR(__xludf.DUMMYFUNCTION("""COMPUTED_VALUE"""),"P3754")</f>
        <v>P3754</v>
      </c>
      <c r="G8470" s="1">
        <f>IFERROR(__xludf.DUMMYFUNCTION("""COMPUTED_VALUE"""),232.0)</f>
        <v>232</v>
      </c>
    </row>
    <row r="8471">
      <c r="A8471" s="1" t="str">
        <f t="shared" si="1"/>
        <v>EN P5311 116</v>
      </c>
      <c r="C8471" s="1" t="str">
        <f t="shared" si="2"/>
        <v>PT P5311</v>
      </c>
      <c r="E8471" s="1" t="str">
        <f>IFERROR(__xludf.DUMMYFUNCTION("SPLIT(A:A,"" "",TRUE,TRUE)"),"EN")</f>
        <v>EN</v>
      </c>
      <c r="F8471" s="1" t="str">
        <f>IFERROR(__xludf.DUMMYFUNCTION("""COMPUTED_VALUE"""),"P5311")</f>
        <v>P5311</v>
      </c>
      <c r="G8471" s="1">
        <f>IFERROR(__xludf.DUMMYFUNCTION("""COMPUTED_VALUE"""),116.0)</f>
        <v>116</v>
      </c>
    </row>
    <row r="8472">
      <c r="A8472" s="1" t="str">
        <f t="shared" si="1"/>
        <v>EN P2191 374</v>
      </c>
      <c r="C8472" s="1" t="str">
        <f t="shared" si="2"/>
        <v>PT P2191</v>
      </c>
      <c r="E8472" s="1" t="str">
        <f>IFERROR(__xludf.DUMMYFUNCTION("SPLIT(A:A,"" "",TRUE,TRUE)"),"EN")</f>
        <v>EN</v>
      </c>
      <c r="F8472" s="1" t="str">
        <f>IFERROR(__xludf.DUMMYFUNCTION("""COMPUTED_VALUE"""),"P2191")</f>
        <v>P2191</v>
      </c>
      <c r="G8472" s="1">
        <f>IFERROR(__xludf.DUMMYFUNCTION("""COMPUTED_VALUE"""),374.0)</f>
        <v>374</v>
      </c>
    </row>
    <row r="8473">
      <c r="A8473" s="1" t="str">
        <f t="shared" si="1"/>
        <v>EN P426 187</v>
      </c>
      <c r="C8473" s="1" t="str">
        <f t="shared" si="2"/>
        <v>PT P426</v>
      </c>
      <c r="E8473" s="1" t="str">
        <f>IFERROR(__xludf.DUMMYFUNCTION("SPLIT(A:A,"" "",TRUE,TRUE)"),"EN")</f>
        <v>EN</v>
      </c>
      <c r="F8473" s="1" t="str">
        <f>IFERROR(__xludf.DUMMYFUNCTION("""COMPUTED_VALUE"""),"P426")</f>
        <v>P426</v>
      </c>
      <c r="G8473" s="1">
        <f>IFERROR(__xludf.DUMMYFUNCTION("""COMPUTED_VALUE"""),187.0)</f>
        <v>187</v>
      </c>
    </row>
    <row r="8474">
      <c r="A8474" s="1" t="str">
        <f t="shared" si="1"/>
        <v>EN P4648 345</v>
      </c>
      <c r="C8474" s="1" t="str">
        <f t="shared" si="2"/>
        <v>PT P4648</v>
      </c>
      <c r="E8474" s="1" t="str">
        <f>IFERROR(__xludf.DUMMYFUNCTION("SPLIT(A:A,"" "",TRUE,TRUE)"),"EN")</f>
        <v>EN</v>
      </c>
      <c r="F8474" s="1" t="str">
        <f>IFERROR(__xludf.DUMMYFUNCTION("""COMPUTED_VALUE"""),"P4648")</f>
        <v>P4648</v>
      </c>
      <c r="G8474" s="1">
        <f>IFERROR(__xludf.DUMMYFUNCTION("""COMPUTED_VALUE"""),345.0)</f>
        <v>345</v>
      </c>
    </row>
    <row r="8475">
      <c r="A8475" s="1" t="str">
        <f t="shared" si="1"/>
        <v>EN P3240 318</v>
      </c>
      <c r="C8475" s="1" t="str">
        <f t="shared" si="2"/>
        <v>PT P3240</v>
      </c>
      <c r="E8475" s="1" t="str">
        <f>IFERROR(__xludf.DUMMYFUNCTION("SPLIT(A:A,"" "",TRUE,TRUE)"),"EN")</f>
        <v>EN</v>
      </c>
      <c r="F8475" s="1" t="str">
        <f>IFERROR(__xludf.DUMMYFUNCTION("""COMPUTED_VALUE"""),"P3240")</f>
        <v>P3240</v>
      </c>
      <c r="G8475" s="1">
        <f>IFERROR(__xludf.DUMMYFUNCTION("""COMPUTED_VALUE"""),318.0)</f>
        <v>318</v>
      </c>
    </row>
    <row r="8476">
      <c r="A8476" s="1" t="str">
        <f t="shared" si="1"/>
        <v>EN P1030 204</v>
      </c>
      <c r="C8476" s="1" t="str">
        <f t="shared" si="2"/>
        <v>PT P1030</v>
      </c>
      <c r="E8476" s="1" t="str">
        <f>IFERROR(__xludf.DUMMYFUNCTION("SPLIT(A:A,"" "",TRUE,TRUE)"),"EN")</f>
        <v>EN</v>
      </c>
      <c r="F8476" s="1" t="str">
        <f>IFERROR(__xludf.DUMMYFUNCTION("""COMPUTED_VALUE"""),"P1030")</f>
        <v>P1030</v>
      </c>
      <c r="G8476" s="1">
        <f>IFERROR(__xludf.DUMMYFUNCTION("""COMPUTED_VALUE"""),204.0)</f>
        <v>204</v>
      </c>
    </row>
    <row r="8477">
      <c r="A8477" s="1" t="str">
        <f t="shared" si="1"/>
        <v>EN P3403 303</v>
      </c>
      <c r="C8477" s="1" t="str">
        <f t="shared" si="2"/>
        <v>PT P3403</v>
      </c>
      <c r="E8477" s="1" t="str">
        <f>IFERROR(__xludf.DUMMYFUNCTION("SPLIT(A:A,"" "",TRUE,TRUE)"),"EN")</f>
        <v>EN</v>
      </c>
      <c r="F8477" s="1" t="str">
        <f>IFERROR(__xludf.DUMMYFUNCTION("""COMPUTED_VALUE"""),"P3403")</f>
        <v>P3403</v>
      </c>
      <c r="G8477" s="1">
        <f>IFERROR(__xludf.DUMMYFUNCTION("""COMPUTED_VALUE"""),303.0)</f>
        <v>303</v>
      </c>
    </row>
    <row r="8478">
      <c r="A8478" s="1" t="str">
        <f t="shared" si="1"/>
        <v>EN P5679 92</v>
      </c>
      <c r="C8478" s="1" t="str">
        <f t="shared" si="2"/>
        <v>PT P5679</v>
      </c>
      <c r="E8478" s="1" t="str">
        <f>IFERROR(__xludf.DUMMYFUNCTION("SPLIT(A:A,"" "",TRUE,TRUE)"),"EN")</f>
        <v>EN</v>
      </c>
      <c r="F8478" s="1" t="str">
        <f>IFERROR(__xludf.DUMMYFUNCTION("""COMPUTED_VALUE"""),"P5679")</f>
        <v>P5679</v>
      </c>
      <c r="G8478" s="1">
        <f>IFERROR(__xludf.DUMMYFUNCTION("""COMPUTED_VALUE"""),92.0)</f>
        <v>92</v>
      </c>
    </row>
    <row r="8479">
      <c r="A8479" s="1" t="str">
        <f t="shared" si="1"/>
        <v>EN P5297 162</v>
      </c>
      <c r="C8479" s="1" t="str">
        <f t="shared" si="2"/>
        <v>PT P5297</v>
      </c>
      <c r="E8479" s="1" t="str">
        <f>IFERROR(__xludf.DUMMYFUNCTION("SPLIT(A:A,"" "",TRUE,TRUE)"),"EN")</f>
        <v>EN</v>
      </c>
      <c r="F8479" s="1" t="str">
        <f>IFERROR(__xludf.DUMMYFUNCTION("""COMPUTED_VALUE"""),"P5297")</f>
        <v>P5297</v>
      </c>
      <c r="G8479" s="1">
        <f>IFERROR(__xludf.DUMMYFUNCTION("""COMPUTED_VALUE"""),162.0)</f>
        <v>162</v>
      </c>
    </row>
    <row r="8480">
      <c r="A8480" s="1" t="str">
        <f t="shared" si="1"/>
        <v>EN P1978 222</v>
      </c>
      <c r="C8480" s="1" t="str">
        <f t="shared" si="2"/>
        <v>PT P1978</v>
      </c>
      <c r="E8480" s="1" t="str">
        <f>IFERROR(__xludf.DUMMYFUNCTION("SPLIT(A:A,"" "",TRUE,TRUE)"),"EN")</f>
        <v>EN</v>
      </c>
      <c r="F8480" s="1" t="str">
        <f>IFERROR(__xludf.DUMMYFUNCTION("""COMPUTED_VALUE"""),"P1978")</f>
        <v>P1978</v>
      </c>
      <c r="G8480" s="1">
        <f>IFERROR(__xludf.DUMMYFUNCTION("""COMPUTED_VALUE"""),222.0)</f>
        <v>222</v>
      </c>
    </row>
    <row r="8481">
      <c r="A8481" s="1" t="str">
        <f t="shared" si="1"/>
        <v>EN P3393 57</v>
      </c>
      <c r="C8481" s="1" t="str">
        <f t="shared" si="2"/>
        <v>PT P3393</v>
      </c>
      <c r="E8481" s="1" t="str">
        <f>IFERROR(__xludf.DUMMYFUNCTION("SPLIT(A:A,"" "",TRUE,TRUE)"),"EN")</f>
        <v>EN</v>
      </c>
      <c r="F8481" s="1" t="str">
        <f>IFERROR(__xludf.DUMMYFUNCTION("""COMPUTED_VALUE"""),"P3393")</f>
        <v>P3393</v>
      </c>
      <c r="G8481" s="1">
        <f>IFERROR(__xludf.DUMMYFUNCTION("""COMPUTED_VALUE"""),57.0)</f>
        <v>57</v>
      </c>
    </row>
    <row r="8482">
      <c r="A8482" s="1" t="str">
        <f t="shared" si="1"/>
        <v>EN P2058 14</v>
      </c>
      <c r="C8482" s="1" t="str">
        <f t="shared" si="2"/>
        <v>PT P2058</v>
      </c>
      <c r="E8482" s="1" t="str">
        <f>IFERROR(__xludf.DUMMYFUNCTION("SPLIT(A:A,"" "",TRUE,TRUE)"),"EN")</f>
        <v>EN</v>
      </c>
      <c r="F8482" s="1" t="str">
        <f>IFERROR(__xludf.DUMMYFUNCTION("""COMPUTED_VALUE"""),"P2058")</f>
        <v>P2058</v>
      </c>
      <c r="G8482" s="1">
        <f>IFERROR(__xludf.DUMMYFUNCTION("""COMPUTED_VALUE"""),14.0)</f>
        <v>14</v>
      </c>
    </row>
    <row r="8483">
      <c r="A8483" s="1" t="str">
        <f t="shared" si="1"/>
        <v>EN P5485 95</v>
      </c>
      <c r="C8483" s="1" t="str">
        <f t="shared" si="2"/>
        <v>PT P5485</v>
      </c>
      <c r="E8483" s="1" t="str">
        <f>IFERROR(__xludf.DUMMYFUNCTION("SPLIT(A:A,"" "",TRUE,TRUE)"),"EN")</f>
        <v>EN</v>
      </c>
      <c r="F8483" s="1" t="str">
        <f>IFERROR(__xludf.DUMMYFUNCTION("""COMPUTED_VALUE"""),"P5485")</f>
        <v>P5485</v>
      </c>
      <c r="G8483" s="1">
        <f>IFERROR(__xludf.DUMMYFUNCTION("""COMPUTED_VALUE"""),95.0)</f>
        <v>95</v>
      </c>
    </row>
    <row r="8484">
      <c r="A8484" s="1" t="str">
        <f t="shared" si="1"/>
        <v>EN P5990 241</v>
      </c>
      <c r="C8484" s="1" t="str">
        <f t="shared" si="2"/>
        <v>PT P5990</v>
      </c>
      <c r="E8484" s="1" t="str">
        <f>IFERROR(__xludf.DUMMYFUNCTION("SPLIT(A:A,"" "",TRUE,TRUE)"),"EN")</f>
        <v>EN</v>
      </c>
      <c r="F8484" s="1" t="str">
        <f>IFERROR(__xludf.DUMMYFUNCTION("""COMPUTED_VALUE"""),"P5990")</f>
        <v>P5990</v>
      </c>
      <c r="G8484" s="1">
        <f>IFERROR(__xludf.DUMMYFUNCTION("""COMPUTED_VALUE"""),241.0)</f>
        <v>241</v>
      </c>
    </row>
    <row r="8485">
      <c r="A8485" s="1" t="str">
        <f t="shared" si="1"/>
        <v>EN P4881 383</v>
      </c>
      <c r="C8485" s="1" t="str">
        <f t="shared" si="2"/>
        <v>PT P4881</v>
      </c>
      <c r="E8485" s="1" t="str">
        <f>IFERROR(__xludf.DUMMYFUNCTION("SPLIT(A:A,"" "",TRUE,TRUE)"),"EN")</f>
        <v>EN</v>
      </c>
      <c r="F8485" s="1" t="str">
        <f>IFERROR(__xludf.DUMMYFUNCTION("""COMPUTED_VALUE"""),"P4881")</f>
        <v>P4881</v>
      </c>
      <c r="G8485" s="1">
        <f>IFERROR(__xludf.DUMMYFUNCTION("""COMPUTED_VALUE"""),383.0)</f>
        <v>383</v>
      </c>
    </row>
    <row r="8486">
      <c r="A8486" s="1" t="str">
        <f t="shared" si="1"/>
        <v>EN P4664 336</v>
      </c>
      <c r="C8486" s="1" t="str">
        <f t="shared" si="2"/>
        <v>PT P4664</v>
      </c>
      <c r="E8486" s="1" t="str">
        <f>IFERROR(__xludf.DUMMYFUNCTION("SPLIT(A:A,"" "",TRUE,TRUE)"),"EN")</f>
        <v>EN</v>
      </c>
      <c r="F8486" s="1" t="str">
        <f>IFERROR(__xludf.DUMMYFUNCTION("""COMPUTED_VALUE"""),"P4664")</f>
        <v>P4664</v>
      </c>
      <c r="G8486" s="1">
        <f>IFERROR(__xludf.DUMMYFUNCTION("""COMPUTED_VALUE"""),336.0)</f>
        <v>336</v>
      </c>
    </row>
    <row r="8487">
      <c r="A8487" s="1" t="str">
        <f t="shared" si="1"/>
        <v>EN P2040 222</v>
      </c>
      <c r="C8487" s="1" t="str">
        <f t="shared" si="2"/>
        <v>PT P2040</v>
      </c>
      <c r="E8487" s="1" t="str">
        <f>IFERROR(__xludf.DUMMYFUNCTION("SPLIT(A:A,"" "",TRUE,TRUE)"),"EN")</f>
        <v>EN</v>
      </c>
      <c r="F8487" s="1" t="str">
        <f>IFERROR(__xludf.DUMMYFUNCTION("""COMPUTED_VALUE"""),"P2040")</f>
        <v>P2040</v>
      </c>
      <c r="G8487" s="1">
        <f>IFERROR(__xludf.DUMMYFUNCTION("""COMPUTED_VALUE"""),222.0)</f>
        <v>222</v>
      </c>
    </row>
    <row r="8488">
      <c r="A8488" s="1" t="str">
        <f t="shared" si="1"/>
        <v>EN P1057 294</v>
      </c>
      <c r="C8488" s="1" t="str">
        <f t="shared" si="2"/>
        <v>PT P1057</v>
      </c>
      <c r="E8488" s="1" t="str">
        <f>IFERROR(__xludf.DUMMYFUNCTION("SPLIT(A:A,"" "",TRUE,TRUE)"),"EN")</f>
        <v>EN</v>
      </c>
      <c r="F8488" s="1" t="str">
        <f>IFERROR(__xludf.DUMMYFUNCTION("""COMPUTED_VALUE"""),"P1057")</f>
        <v>P1057</v>
      </c>
      <c r="G8488" s="1">
        <f>IFERROR(__xludf.DUMMYFUNCTION("""COMPUTED_VALUE"""),294.0)</f>
        <v>294</v>
      </c>
    </row>
    <row r="8489">
      <c r="A8489" s="1" t="str">
        <f t="shared" si="1"/>
        <v>EN P5252 258</v>
      </c>
      <c r="C8489" s="1" t="str">
        <f t="shared" si="2"/>
        <v>PT P5252</v>
      </c>
      <c r="E8489" s="1" t="str">
        <f>IFERROR(__xludf.DUMMYFUNCTION("SPLIT(A:A,"" "",TRUE,TRUE)"),"EN")</f>
        <v>EN</v>
      </c>
      <c r="F8489" s="1" t="str">
        <f>IFERROR(__xludf.DUMMYFUNCTION("""COMPUTED_VALUE"""),"P5252")</f>
        <v>P5252</v>
      </c>
      <c r="G8489" s="1">
        <f>IFERROR(__xludf.DUMMYFUNCTION("""COMPUTED_VALUE"""),258.0)</f>
        <v>258</v>
      </c>
    </row>
    <row r="8490">
      <c r="A8490" s="1" t="str">
        <f t="shared" si="1"/>
        <v>EN P3798 94</v>
      </c>
      <c r="C8490" s="1" t="str">
        <f t="shared" si="2"/>
        <v>PT P3798</v>
      </c>
      <c r="E8490" s="1" t="str">
        <f>IFERROR(__xludf.DUMMYFUNCTION("SPLIT(A:A,"" "",TRUE,TRUE)"),"EN")</f>
        <v>EN</v>
      </c>
      <c r="F8490" s="1" t="str">
        <f>IFERROR(__xludf.DUMMYFUNCTION("""COMPUTED_VALUE"""),"P3798")</f>
        <v>P3798</v>
      </c>
      <c r="G8490" s="1">
        <f>IFERROR(__xludf.DUMMYFUNCTION("""COMPUTED_VALUE"""),94.0)</f>
        <v>94</v>
      </c>
    </row>
    <row r="8491">
      <c r="A8491" s="1" t="str">
        <f t="shared" si="1"/>
        <v>EN P4739 391</v>
      </c>
      <c r="C8491" s="1" t="str">
        <f t="shared" si="2"/>
        <v>PT P4739</v>
      </c>
      <c r="E8491" s="1" t="str">
        <f>IFERROR(__xludf.DUMMYFUNCTION("SPLIT(A:A,"" "",TRUE,TRUE)"),"EN")</f>
        <v>EN</v>
      </c>
      <c r="F8491" s="1" t="str">
        <f>IFERROR(__xludf.DUMMYFUNCTION("""COMPUTED_VALUE"""),"P4739")</f>
        <v>P4739</v>
      </c>
      <c r="G8491" s="1">
        <f>IFERROR(__xludf.DUMMYFUNCTION("""COMPUTED_VALUE"""),391.0)</f>
        <v>391</v>
      </c>
    </row>
    <row r="8492">
      <c r="A8492" s="1" t="str">
        <f t="shared" si="1"/>
        <v>EN P2808 76</v>
      </c>
      <c r="C8492" s="1" t="str">
        <f t="shared" si="2"/>
        <v>PT P2808</v>
      </c>
      <c r="E8492" s="1" t="str">
        <f>IFERROR(__xludf.DUMMYFUNCTION("SPLIT(A:A,"" "",TRUE,TRUE)"),"EN")</f>
        <v>EN</v>
      </c>
      <c r="F8492" s="1" t="str">
        <f>IFERROR(__xludf.DUMMYFUNCTION("""COMPUTED_VALUE"""),"P2808")</f>
        <v>P2808</v>
      </c>
      <c r="G8492" s="1">
        <f>IFERROR(__xludf.DUMMYFUNCTION("""COMPUTED_VALUE"""),76.0)</f>
        <v>76</v>
      </c>
    </row>
    <row r="8493">
      <c r="A8493" s="1" t="str">
        <f t="shared" si="1"/>
        <v>EN P5030 372</v>
      </c>
      <c r="C8493" s="1" t="str">
        <f t="shared" si="2"/>
        <v>PT P5030</v>
      </c>
      <c r="E8493" s="1" t="str">
        <f>IFERROR(__xludf.DUMMYFUNCTION("SPLIT(A:A,"" "",TRUE,TRUE)"),"EN")</f>
        <v>EN</v>
      </c>
      <c r="F8493" s="1" t="str">
        <f>IFERROR(__xludf.DUMMYFUNCTION("""COMPUTED_VALUE"""),"P5030")</f>
        <v>P5030</v>
      </c>
      <c r="G8493" s="1">
        <f>IFERROR(__xludf.DUMMYFUNCTION("""COMPUTED_VALUE"""),372.0)</f>
        <v>372</v>
      </c>
    </row>
    <row r="8494">
      <c r="A8494" s="1" t="str">
        <f t="shared" si="1"/>
        <v>EN P3353 41</v>
      </c>
      <c r="C8494" s="1" t="str">
        <f t="shared" si="2"/>
        <v>PT P3353</v>
      </c>
      <c r="E8494" s="1" t="str">
        <f>IFERROR(__xludf.DUMMYFUNCTION("SPLIT(A:A,"" "",TRUE,TRUE)"),"EN")</f>
        <v>EN</v>
      </c>
      <c r="F8494" s="1" t="str">
        <f>IFERROR(__xludf.DUMMYFUNCTION("""COMPUTED_VALUE"""),"P3353")</f>
        <v>P3353</v>
      </c>
      <c r="G8494" s="1">
        <f>IFERROR(__xludf.DUMMYFUNCTION("""COMPUTED_VALUE"""),41.0)</f>
        <v>41</v>
      </c>
    </row>
    <row r="8495">
      <c r="A8495" s="1" t="str">
        <f t="shared" si="1"/>
        <v>EN P4628 222</v>
      </c>
      <c r="C8495" s="1" t="str">
        <f t="shared" si="2"/>
        <v>PT P4628</v>
      </c>
      <c r="E8495" s="1" t="str">
        <f>IFERROR(__xludf.DUMMYFUNCTION("SPLIT(A:A,"" "",TRUE,TRUE)"),"EN")</f>
        <v>EN</v>
      </c>
      <c r="F8495" s="1" t="str">
        <f>IFERROR(__xludf.DUMMYFUNCTION("""COMPUTED_VALUE"""),"P4628")</f>
        <v>P4628</v>
      </c>
      <c r="G8495" s="1">
        <f>IFERROR(__xludf.DUMMYFUNCTION("""COMPUTED_VALUE"""),222.0)</f>
        <v>222</v>
      </c>
    </row>
    <row r="8496">
      <c r="A8496" s="1" t="str">
        <f t="shared" si="1"/>
        <v>EN P2140 168</v>
      </c>
      <c r="C8496" s="1" t="str">
        <f t="shared" si="2"/>
        <v>PT P2140</v>
      </c>
      <c r="E8496" s="1" t="str">
        <f>IFERROR(__xludf.DUMMYFUNCTION("SPLIT(A:A,"" "",TRUE,TRUE)"),"EN")</f>
        <v>EN</v>
      </c>
      <c r="F8496" s="1" t="str">
        <f>IFERROR(__xludf.DUMMYFUNCTION("""COMPUTED_VALUE"""),"P2140")</f>
        <v>P2140</v>
      </c>
      <c r="G8496" s="1">
        <f>IFERROR(__xludf.DUMMYFUNCTION("""COMPUTED_VALUE"""),168.0)</f>
        <v>168</v>
      </c>
    </row>
    <row r="8497">
      <c r="A8497" s="1" t="str">
        <f t="shared" si="1"/>
        <v>EN P1833 194</v>
      </c>
      <c r="C8497" s="1" t="str">
        <f t="shared" si="2"/>
        <v>PT P1833</v>
      </c>
      <c r="E8497" s="1" t="str">
        <f>IFERROR(__xludf.DUMMYFUNCTION("SPLIT(A:A,"" "",TRUE,TRUE)"),"EN")</f>
        <v>EN</v>
      </c>
      <c r="F8497" s="1" t="str">
        <f>IFERROR(__xludf.DUMMYFUNCTION("""COMPUTED_VALUE"""),"P1833")</f>
        <v>P1833</v>
      </c>
      <c r="G8497" s="1">
        <f>IFERROR(__xludf.DUMMYFUNCTION("""COMPUTED_VALUE"""),194.0)</f>
        <v>194</v>
      </c>
    </row>
    <row r="8498">
      <c r="A8498" s="1" t="str">
        <f t="shared" si="1"/>
        <v>EN P2976 381</v>
      </c>
      <c r="C8498" s="1" t="str">
        <f t="shared" si="2"/>
        <v>PT P2976</v>
      </c>
      <c r="E8498" s="1" t="str">
        <f>IFERROR(__xludf.DUMMYFUNCTION("SPLIT(A:A,"" "",TRUE,TRUE)"),"EN")</f>
        <v>EN</v>
      </c>
      <c r="F8498" s="1" t="str">
        <f>IFERROR(__xludf.DUMMYFUNCTION("""COMPUTED_VALUE"""),"P2976")</f>
        <v>P2976</v>
      </c>
      <c r="G8498" s="1">
        <f>IFERROR(__xludf.DUMMYFUNCTION("""COMPUTED_VALUE"""),381.0)</f>
        <v>381</v>
      </c>
    </row>
    <row r="8499">
      <c r="A8499" s="1" t="str">
        <f t="shared" si="1"/>
        <v>EN P3126 190</v>
      </c>
      <c r="C8499" s="1" t="str">
        <f t="shared" si="2"/>
        <v>PT P3126</v>
      </c>
      <c r="E8499" s="1" t="str">
        <f>IFERROR(__xludf.DUMMYFUNCTION("SPLIT(A:A,"" "",TRUE,TRUE)"),"EN")</f>
        <v>EN</v>
      </c>
      <c r="F8499" s="1" t="str">
        <f>IFERROR(__xludf.DUMMYFUNCTION("""COMPUTED_VALUE"""),"P3126")</f>
        <v>P3126</v>
      </c>
      <c r="G8499" s="1">
        <f>IFERROR(__xludf.DUMMYFUNCTION("""COMPUTED_VALUE"""),190.0)</f>
        <v>190</v>
      </c>
    </row>
    <row r="8500">
      <c r="A8500" s="1" t="str">
        <f t="shared" si="1"/>
        <v>EN P4193 184</v>
      </c>
      <c r="C8500" s="1" t="str">
        <f t="shared" si="2"/>
        <v>PT P4193</v>
      </c>
      <c r="E8500" s="1" t="str">
        <f>IFERROR(__xludf.DUMMYFUNCTION("SPLIT(A:A,"" "",TRUE,TRUE)"),"EN")</f>
        <v>EN</v>
      </c>
      <c r="F8500" s="1" t="str">
        <f>IFERROR(__xludf.DUMMYFUNCTION("""COMPUTED_VALUE"""),"P4193")</f>
        <v>P4193</v>
      </c>
      <c r="G8500" s="1">
        <f>IFERROR(__xludf.DUMMYFUNCTION("""COMPUTED_VALUE"""),184.0)</f>
        <v>184</v>
      </c>
    </row>
    <row r="8501">
      <c r="A8501" s="1" t="str">
        <f t="shared" si="1"/>
        <v>EN P5741 376</v>
      </c>
      <c r="C8501" s="1" t="str">
        <f t="shared" si="2"/>
        <v>PT P5741</v>
      </c>
      <c r="E8501" s="1" t="str">
        <f>IFERROR(__xludf.DUMMYFUNCTION("SPLIT(A:A,"" "",TRUE,TRUE)"),"EN")</f>
        <v>EN</v>
      </c>
      <c r="F8501" s="1" t="str">
        <f>IFERROR(__xludf.DUMMYFUNCTION("""COMPUTED_VALUE"""),"P5741")</f>
        <v>P5741</v>
      </c>
      <c r="G8501" s="1">
        <f>IFERROR(__xludf.DUMMYFUNCTION("""COMPUTED_VALUE"""),376.0)</f>
        <v>376</v>
      </c>
    </row>
    <row r="8502">
      <c r="A8502" s="1" t="str">
        <f t="shared" si="1"/>
        <v>EN P5321 126</v>
      </c>
      <c r="C8502" s="1" t="str">
        <f t="shared" si="2"/>
        <v>PT P5321</v>
      </c>
      <c r="E8502" s="1" t="str">
        <f>IFERROR(__xludf.DUMMYFUNCTION("SPLIT(A:A,"" "",TRUE,TRUE)"),"EN")</f>
        <v>EN</v>
      </c>
      <c r="F8502" s="1" t="str">
        <f>IFERROR(__xludf.DUMMYFUNCTION("""COMPUTED_VALUE"""),"P5321")</f>
        <v>P5321</v>
      </c>
      <c r="G8502" s="1">
        <f>IFERROR(__xludf.DUMMYFUNCTION("""COMPUTED_VALUE"""),126.0)</f>
        <v>126</v>
      </c>
    </row>
    <row r="8503">
      <c r="A8503" s="1" t="str">
        <f t="shared" si="1"/>
        <v>EN P967 162</v>
      </c>
      <c r="C8503" s="1" t="str">
        <f t="shared" si="2"/>
        <v>PT P967</v>
      </c>
      <c r="E8503" s="1" t="str">
        <f>IFERROR(__xludf.DUMMYFUNCTION("SPLIT(A:A,"" "",TRUE,TRUE)"),"EN")</f>
        <v>EN</v>
      </c>
      <c r="F8503" s="1" t="str">
        <f>IFERROR(__xludf.DUMMYFUNCTION("""COMPUTED_VALUE"""),"P967")</f>
        <v>P967</v>
      </c>
      <c r="G8503" s="1">
        <f>IFERROR(__xludf.DUMMYFUNCTION("""COMPUTED_VALUE"""),162.0)</f>
        <v>162</v>
      </c>
    </row>
    <row r="8504">
      <c r="A8504" s="1" t="str">
        <f t="shared" si="1"/>
        <v>EN P2521 261</v>
      </c>
      <c r="C8504" s="1" t="str">
        <f t="shared" si="2"/>
        <v>PT P2521</v>
      </c>
      <c r="E8504" s="1" t="str">
        <f>IFERROR(__xludf.DUMMYFUNCTION("SPLIT(A:A,"" "",TRUE,TRUE)"),"EN")</f>
        <v>EN</v>
      </c>
      <c r="F8504" s="1" t="str">
        <f>IFERROR(__xludf.DUMMYFUNCTION("""COMPUTED_VALUE"""),"P2521")</f>
        <v>P2521</v>
      </c>
      <c r="G8504" s="1">
        <f>IFERROR(__xludf.DUMMYFUNCTION("""COMPUTED_VALUE"""),261.0)</f>
        <v>261</v>
      </c>
    </row>
    <row r="8505">
      <c r="A8505" s="1" t="str">
        <f t="shared" si="1"/>
        <v>EN P1308 146</v>
      </c>
      <c r="C8505" s="1" t="str">
        <f t="shared" si="2"/>
        <v>PT P1308</v>
      </c>
      <c r="E8505" s="1" t="str">
        <f>IFERROR(__xludf.DUMMYFUNCTION("SPLIT(A:A,"" "",TRUE,TRUE)"),"EN")</f>
        <v>EN</v>
      </c>
      <c r="F8505" s="1" t="str">
        <f>IFERROR(__xludf.DUMMYFUNCTION("""COMPUTED_VALUE"""),"P1308")</f>
        <v>P1308</v>
      </c>
      <c r="G8505" s="1">
        <f>IFERROR(__xludf.DUMMYFUNCTION("""COMPUTED_VALUE"""),146.0)</f>
        <v>146</v>
      </c>
    </row>
    <row r="8506">
      <c r="A8506" s="1" t="str">
        <f t="shared" si="1"/>
        <v>EN P971 154</v>
      </c>
      <c r="C8506" s="1" t="str">
        <f t="shared" si="2"/>
        <v>PT P971</v>
      </c>
      <c r="E8506" s="1" t="str">
        <f>IFERROR(__xludf.DUMMYFUNCTION("SPLIT(A:A,"" "",TRUE,TRUE)"),"EN")</f>
        <v>EN</v>
      </c>
      <c r="F8506" s="1" t="str">
        <f>IFERROR(__xludf.DUMMYFUNCTION("""COMPUTED_VALUE"""),"P971")</f>
        <v>P971</v>
      </c>
      <c r="G8506" s="1">
        <f>IFERROR(__xludf.DUMMYFUNCTION("""COMPUTED_VALUE"""),154.0)</f>
        <v>154</v>
      </c>
    </row>
    <row r="8507">
      <c r="A8507" s="1" t="str">
        <f t="shared" si="1"/>
        <v>EN P4949 288</v>
      </c>
      <c r="C8507" s="1" t="str">
        <f t="shared" si="2"/>
        <v>PT P4949</v>
      </c>
      <c r="E8507" s="1" t="str">
        <f>IFERROR(__xludf.DUMMYFUNCTION("SPLIT(A:A,"" "",TRUE,TRUE)"),"EN")</f>
        <v>EN</v>
      </c>
      <c r="F8507" s="1" t="str">
        <f>IFERROR(__xludf.DUMMYFUNCTION("""COMPUTED_VALUE"""),"P4949")</f>
        <v>P4949</v>
      </c>
      <c r="G8507" s="1">
        <f>IFERROR(__xludf.DUMMYFUNCTION("""COMPUTED_VALUE"""),288.0)</f>
        <v>288</v>
      </c>
    </row>
    <row r="8508">
      <c r="A8508" s="1" t="str">
        <f t="shared" si="1"/>
        <v>EN P3785 14</v>
      </c>
      <c r="C8508" s="1" t="str">
        <f t="shared" si="2"/>
        <v>PT P3785</v>
      </c>
      <c r="E8508" s="1" t="str">
        <f>IFERROR(__xludf.DUMMYFUNCTION("SPLIT(A:A,"" "",TRUE,TRUE)"),"EN")</f>
        <v>EN</v>
      </c>
      <c r="F8508" s="1" t="str">
        <f>IFERROR(__xludf.DUMMYFUNCTION("""COMPUTED_VALUE"""),"P3785")</f>
        <v>P3785</v>
      </c>
      <c r="G8508" s="1">
        <f>IFERROR(__xludf.DUMMYFUNCTION("""COMPUTED_VALUE"""),14.0)</f>
        <v>14</v>
      </c>
    </row>
    <row r="8509">
      <c r="A8509" s="1" t="str">
        <f t="shared" si="1"/>
        <v>EN P4907 242</v>
      </c>
      <c r="C8509" s="1" t="str">
        <f t="shared" si="2"/>
        <v>PT P4907</v>
      </c>
      <c r="E8509" s="1" t="str">
        <f>IFERROR(__xludf.DUMMYFUNCTION("SPLIT(A:A,"" "",TRUE,TRUE)"),"EN")</f>
        <v>EN</v>
      </c>
      <c r="F8509" s="1" t="str">
        <f>IFERROR(__xludf.DUMMYFUNCTION("""COMPUTED_VALUE"""),"P4907")</f>
        <v>P4907</v>
      </c>
      <c r="G8509" s="1">
        <f>IFERROR(__xludf.DUMMYFUNCTION("""COMPUTED_VALUE"""),242.0)</f>
        <v>242</v>
      </c>
    </row>
    <row r="8510">
      <c r="A8510" s="1" t="str">
        <f t="shared" si="1"/>
        <v>EN P5110 125</v>
      </c>
      <c r="C8510" s="1" t="str">
        <f t="shared" si="2"/>
        <v>PT P5110</v>
      </c>
      <c r="E8510" s="1" t="str">
        <f>IFERROR(__xludf.DUMMYFUNCTION("SPLIT(A:A,"" "",TRUE,TRUE)"),"EN")</f>
        <v>EN</v>
      </c>
      <c r="F8510" s="1" t="str">
        <f>IFERROR(__xludf.DUMMYFUNCTION("""COMPUTED_VALUE"""),"P5110")</f>
        <v>P5110</v>
      </c>
      <c r="G8510" s="1">
        <f>IFERROR(__xludf.DUMMYFUNCTION("""COMPUTED_VALUE"""),125.0)</f>
        <v>125</v>
      </c>
    </row>
    <row r="8511">
      <c r="A8511" s="1" t="str">
        <f t="shared" si="1"/>
        <v>EN P3942 42</v>
      </c>
      <c r="C8511" s="1" t="str">
        <f t="shared" si="2"/>
        <v>PT P3942</v>
      </c>
      <c r="E8511" s="1" t="str">
        <f>IFERROR(__xludf.DUMMYFUNCTION("SPLIT(A:A,"" "",TRUE,TRUE)"),"EN")</f>
        <v>EN</v>
      </c>
      <c r="F8511" s="1" t="str">
        <f>IFERROR(__xludf.DUMMYFUNCTION("""COMPUTED_VALUE"""),"P3942")</f>
        <v>P3942</v>
      </c>
      <c r="G8511" s="1">
        <f>IFERROR(__xludf.DUMMYFUNCTION("""COMPUTED_VALUE"""),42.0)</f>
        <v>42</v>
      </c>
    </row>
    <row r="8512">
      <c r="A8512" s="1" t="str">
        <f t="shared" si="1"/>
        <v>EN P3806 2</v>
      </c>
      <c r="C8512" s="1" t="str">
        <f t="shared" si="2"/>
        <v>PT P3806</v>
      </c>
      <c r="E8512" s="1" t="str">
        <f>IFERROR(__xludf.DUMMYFUNCTION("SPLIT(A:A,"" "",TRUE,TRUE)"),"EN")</f>
        <v>EN</v>
      </c>
      <c r="F8512" s="1" t="str">
        <f>IFERROR(__xludf.DUMMYFUNCTION("""COMPUTED_VALUE"""),"P3806")</f>
        <v>P3806</v>
      </c>
      <c r="G8512" s="1">
        <f>IFERROR(__xludf.DUMMYFUNCTION("""COMPUTED_VALUE"""),2.0)</f>
        <v>2</v>
      </c>
    </row>
    <row r="8513">
      <c r="A8513" s="1" t="str">
        <f t="shared" si="1"/>
        <v>EN P1642 48</v>
      </c>
      <c r="C8513" s="1" t="str">
        <f t="shared" si="2"/>
        <v>PT P1642</v>
      </c>
      <c r="E8513" s="1" t="str">
        <f>IFERROR(__xludf.DUMMYFUNCTION("SPLIT(A:A,"" "",TRUE,TRUE)"),"EN")</f>
        <v>EN</v>
      </c>
      <c r="F8513" s="1" t="str">
        <f>IFERROR(__xludf.DUMMYFUNCTION("""COMPUTED_VALUE"""),"P1642")</f>
        <v>P1642</v>
      </c>
      <c r="G8513" s="1">
        <f>IFERROR(__xludf.DUMMYFUNCTION("""COMPUTED_VALUE"""),48.0)</f>
        <v>48</v>
      </c>
    </row>
    <row r="8514">
      <c r="A8514" s="1" t="str">
        <f t="shared" si="1"/>
        <v>EN P5547 359</v>
      </c>
      <c r="C8514" s="1" t="str">
        <f t="shared" si="2"/>
        <v>PT P5547</v>
      </c>
      <c r="E8514" s="1" t="str">
        <f>IFERROR(__xludf.DUMMYFUNCTION("SPLIT(A:A,"" "",TRUE,TRUE)"),"EN")</f>
        <v>EN</v>
      </c>
      <c r="F8514" s="1" t="str">
        <f>IFERROR(__xludf.DUMMYFUNCTION("""COMPUTED_VALUE"""),"P5547")</f>
        <v>P5547</v>
      </c>
      <c r="G8514" s="1">
        <f>IFERROR(__xludf.DUMMYFUNCTION("""COMPUTED_VALUE"""),359.0)</f>
        <v>359</v>
      </c>
    </row>
    <row r="8515">
      <c r="A8515" s="1" t="str">
        <f t="shared" si="1"/>
        <v>EN P5119 136</v>
      </c>
      <c r="C8515" s="1" t="str">
        <f t="shared" si="2"/>
        <v>PT P5119</v>
      </c>
      <c r="E8515" s="1" t="str">
        <f>IFERROR(__xludf.DUMMYFUNCTION("SPLIT(A:A,"" "",TRUE,TRUE)"),"EN")</f>
        <v>EN</v>
      </c>
      <c r="F8515" s="1" t="str">
        <f>IFERROR(__xludf.DUMMYFUNCTION("""COMPUTED_VALUE"""),"P5119")</f>
        <v>P5119</v>
      </c>
      <c r="G8515" s="1">
        <f>IFERROR(__xludf.DUMMYFUNCTION("""COMPUTED_VALUE"""),136.0)</f>
        <v>136</v>
      </c>
    </row>
    <row r="8516">
      <c r="A8516" s="1" t="str">
        <f t="shared" si="1"/>
        <v>EN P3325 397</v>
      </c>
      <c r="C8516" s="1" t="str">
        <f t="shared" si="2"/>
        <v>PT P3325</v>
      </c>
      <c r="E8516" s="1" t="str">
        <f>IFERROR(__xludf.DUMMYFUNCTION("SPLIT(A:A,"" "",TRUE,TRUE)"),"EN")</f>
        <v>EN</v>
      </c>
      <c r="F8516" s="1" t="str">
        <f>IFERROR(__xludf.DUMMYFUNCTION("""COMPUTED_VALUE"""),"P3325")</f>
        <v>P3325</v>
      </c>
      <c r="G8516" s="1">
        <f>IFERROR(__xludf.DUMMYFUNCTION("""COMPUTED_VALUE"""),397.0)</f>
        <v>397</v>
      </c>
    </row>
    <row r="8517">
      <c r="A8517" s="1" t="str">
        <f t="shared" si="1"/>
        <v>EN P3515 70</v>
      </c>
      <c r="C8517" s="1" t="str">
        <f t="shared" si="2"/>
        <v>PT P3515</v>
      </c>
      <c r="E8517" s="1" t="str">
        <f>IFERROR(__xludf.DUMMYFUNCTION("SPLIT(A:A,"" "",TRUE,TRUE)"),"EN")</f>
        <v>EN</v>
      </c>
      <c r="F8517" s="1" t="str">
        <f>IFERROR(__xludf.DUMMYFUNCTION("""COMPUTED_VALUE"""),"P3515")</f>
        <v>P3515</v>
      </c>
      <c r="G8517" s="1">
        <f>IFERROR(__xludf.DUMMYFUNCTION("""COMPUTED_VALUE"""),70.0)</f>
        <v>70</v>
      </c>
    </row>
    <row r="8518">
      <c r="A8518" s="1" t="str">
        <f t="shared" si="1"/>
        <v>EN P1159 229</v>
      </c>
      <c r="C8518" s="1" t="str">
        <f t="shared" si="2"/>
        <v>PT P1159</v>
      </c>
      <c r="E8518" s="1" t="str">
        <f>IFERROR(__xludf.DUMMYFUNCTION("SPLIT(A:A,"" "",TRUE,TRUE)"),"EN")</f>
        <v>EN</v>
      </c>
      <c r="F8518" s="1" t="str">
        <f>IFERROR(__xludf.DUMMYFUNCTION("""COMPUTED_VALUE"""),"P1159")</f>
        <v>P1159</v>
      </c>
      <c r="G8518" s="1">
        <f>IFERROR(__xludf.DUMMYFUNCTION("""COMPUTED_VALUE"""),229.0)</f>
        <v>229</v>
      </c>
    </row>
    <row r="8519">
      <c r="A8519" s="1" t="str">
        <f t="shared" si="1"/>
        <v>EN P870 73</v>
      </c>
      <c r="C8519" s="1" t="str">
        <f t="shared" si="2"/>
        <v>PT P870</v>
      </c>
      <c r="E8519" s="1" t="str">
        <f>IFERROR(__xludf.DUMMYFUNCTION("SPLIT(A:A,"" "",TRUE,TRUE)"),"EN")</f>
        <v>EN</v>
      </c>
      <c r="F8519" s="1" t="str">
        <f>IFERROR(__xludf.DUMMYFUNCTION("""COMPUTED_VALUE"""),"P870")</f>
        <v>P870</v>
      </c>
      <c r="G8519" s="1">
        <f>IFERROR(__xludf.DUMMYFUNCTION("""COMPUTED_VALUE"""),73.0)</f>
        <v>73</v>
      </c>
    </row>
    <row r="8520">
      <c r="A8520" s="1" t="str">
        <f t="shared" si="1"/>
        <v>EN P3286 125</v>
      </c>
      <c r="C8520" s="1" t="str">
        <f t="shared" si="2"/>
        <v>PT P3286</v>
      </c>
      <c r="E8520" s="1" t="str">
        <f>IFERROR(__xludf.DUMMYFUNCTION("SPLIT(A:A,"" "",TRUE,TRUE)"),"EN")</f>
        <v>EN</v>
      </c>
      <c r="F8520" s="1" t="str">
        <f>IFERROR(__xludf.DUMMYFUNCTION("""COMPUTED_VALUE"""),"P3286")</f>
        <v>P3286</v>
      </c>
      <c r="G8520" s="1">
        <f>IFERROR(__xludf.DUMMYFUNCTION("""COMPUTED_VALUE"""),125.0)</f>
        <v>125</v>
      </c>
    </row>
    <row r="8521">
      <c r="A8521" s="1" t="str">
        <f t="shared" si="1"/>
        <v>EN P4078 207</v>
      </c>
      <c r="C8521" s="1" t="str">
        <f t="shared" si="2"/>
        <v>PT P4078</v>
      </c>
      <c r="E8521" s="1" t="str">
        <f>IFERROR(__xludf.DUMMYFUNCTION("SPLIT(A:A,"" "",TRUE,TRUE)"),"EN")</f>
        <v>EN</v>
      </c>
      <c r="F8521" s="1" t="str">
        <f>IFERROR(__xludf.DUMMYFUNCTION("""COMPUTED_VALUE"""),"P4078")</f>
        <v>P4078</v>
      </c>
      <c r="G8521" s="1">
        <f>IFERROR(__xludf.DUMMYFUNCTION("""COMPUTED_VALUE"""),207.0)</f>
        <v>207</v>
      </c>
    </row>
    <row r="8522">
      <c r="A8522" s="1" t="str">
        <f t="shared" si="1"/>
        <v>EN P5357 359</v>
      </c>
      <c r="C8522" s="1" t="str">
        <f t="shared" si="2"/>
        <v>PT P5357</v>
      </c>
      <c r="E8522" s="1" t="str">
        <f>IFERROR(__xludf.DUMMYFUNCTION("SPLIT(A:A,"" "",TRUE,TRUE)"),"EN")</f>
        <v>EN</v>
      </c>
      <c r="F8522" s="1" t="str">
        <f>IFERROR(__xludf.DUMMYFUNCTION("""COMPUTED_VALUE"""),"P5357")</f>
        <v>P5357</v>
      </c>
      <c r="G8522" s="1">
        <f>IFERROR(__xludf.DUMMYFUNCTION("""COMPUTED_VALUE"""),359.0)</f>
        <v>359</v>
      </c>
    </row>
    <row r="8523">
      <c r="A8523" s="1" t="str">
        <f t="shared" si="1"/>
        <v>EN P2364 278</v>
      </c>
      <c r="C8523" s="1" t="str">
        <f t="shared" si="2"/>
        <v>PT P2364</v>
      </c>
      <c r="E8523" s="1" t="str">
        <f>IFERROR(__xludf.DUMMYFUNCTION("SPLIT(A:A,"" "",TRUE,TRUE)"),"EN")</f>
        <v>EN</v>
      </c>
      <c r="F8523" s="1" t="str">
        <f>IFERROR(__xludf.DUMMYFUNCTION("""COMPUTED_VALUE"""),"P2364")</f>
        <v>P2364</v>
      </c>
      <c r="G8523" s="1">
        <f>IFERROR(__xludf.DUMMYFUNCTION("""COMPUTED_VALUE"""),278.0)</f>
        <v>278</v>
      </c>
    </row>
    <row r="8524">
      <c r="A8524" s="1" t="str">
        <f t="shared" si="1"/>
        <v>EN P4991 165</v>
      </c>
      <c r="C8524" s="1" t="str">
        <f t="shared" si="2"/>
        <v>PT P4991</v>
      </c>
      <c r="E8524" s="1" t="str">
        <f>IFERROR(__xludf.DUMMYFUNCTION("SPLIT(A:A,"" "",TRUE,TRUE)"),"EN")</f>
        <v>EN</v>
      </c>
      <c r="F8524" s="1" t="str">
        <f>IFERROR(__xludf.DUMMYFUNCTION("""COMPUTED_VALUE"""),"P4991")</f>
        <v>P4991</v>
      </c>
      <c r="G8524" s="1">
        <f>IFERROR(__xludf.DUMMYFUNCTION("""COMPUTED_VALUE"""),165.0)</f>
        <v>165</v>
      </c>
    </row>
    <row r="8525">
      <c r="A8525" s="1" t="str">
        <f t="shared" si="1"/>
        <v>EN P2268 383</v>
      </c>
      <c r="C8525" s="1" t="str">
        <f t="shared" si="2"/>
        <v>PT P2268</v>
      </c>
      <c r="E8525" s="1" t="str">
        <f>IFERROR(__xludf.DUMMYFUNCTION("SPLIT(A:A,"" "",TRUE,TRUE)"),"EN")</f>
        <v>EN</v>
      </c>
      <c r="F8525" s="1" t="str">
        <f>IFERROR(__xludf.DUMMYFUNCTION("""COMPUTED_VALUE"""),"P2268")</f>
        <v>P2268</v>
      </c>
      <c r="G8525" s="1">
        <f>IFERROR(__xludf.DUMMYFUNCTION("""COMPUTED_VALUE"""),383.0)</f>
        <v>383</v>
      </c>
    </row>
    <row r="8526">
      <c r="A8526" s="1" t="str">
        <f t="shared" si="1"/>
        <v>EN P4641 398</v>
      </c>
      <c r="C8526" s="1" t="str">
        <f t="shared" si="2"/>
        <v>PT P4641</v>
      </c>
      <c r="E8526" s="1" t="str">
        <f>IFERROR(__xludf.DUMMYFUNCTION("SPLIT(A:A,"" "",TRUE,TRUE)"),"EN")</f>
        <v>EN</v>
      </c>
      <c r="F8526" s="1" t="str">
        <f>IFERROR(__xludf.DUMMYFUNCTION("""COMPUTED_VALUE"""),"P4641")</f>
        <v>P4641</v>
      </c>
      <c r="G8526" s="1">
        <f>IFERROR(__xludf.DUMMYFUNCTION("""COMPUTED_VALUE"""),398.0)</f>
        <v>398</v>
      </c>
    </row>
    <row r="8527">
      <c r="A8527" s="1" t="str">
        <f t="shared" si="1"/>
        <v>EN P1213 181</v>
      </c>
      <c r="C8527" s="1" t="str">
        <f t="shared" si="2"/>
        <v>PT P1213</v>
      </c>
      <c r="E8527" s="1" t="str">
        <f>IFERROR(__xludf.DUMMYFUNCTION("SPLIT(A:A,"" "",TRUE,TRUE)"),"EN")</f>
        <v>EN</v>
      </c>
      <c r="F8527" s="1" t="str">
        <f>IFERROR(__xludf.DUMMYFUNCTION("""COMPUTED_VALUE"""),"P1213")</f>
        <v>P1213</v>
      </c>
      <c r="G8527" s="1">
        <f>IFERROR(__xludf.DUMMYFUNCTION("""COMPUTED_VALUE"""),181.0)</f>
        <v>181</v>
      </c>
    </row>
    <row r="8528">
      <c r="A8528" s="1" t="str">
        <f t="shared" si="1"/>
        <v>EN P5965 69</v>
      </c>
      <c r="C8528" s="1" t="str">
        <f t="shared" si="2"/>
        <v>PT P5965</v>
      </c>
      <c r="E8528" s="1" t="str">
        <f>IFERROR(__xludf.DUMMYFUNCTION("SPLIT(A:A,"" "",TRUE,TRUE)"),"EN")</f>
        <v>EN</v>
      </c>
      <c r="F8528" s="1" t="str">
        <f>IFERROR(__xludf.DUMMYFUNCTION("""COMPUTED_VALUE"""),"P5965")</f>
        <v>P5965</v>
      </c>
      <c r="G8528" s="1">
        <f>IFERROR(__xludf.DUMMYFUNCTION("""COMPUTED_VALUE"""),69.0)</f>
        <v>69</v>
      </c>
    </row>
    <row r="8529">
      <c r="A8529" s="1" t="str">
        <f t="shared" si="1"/>
        <v>EN P5642 160</v>
      </c>
      <c r="C8529" s="1" t="str">
        <f t="shared" si="2"/>
        <v>PT P5642</v>
      </c>
      <c r="E8529" s="1" t="str">
        <f>IFERROR(__xludf.DUMMYFUNCTION("SPLIT(A:A,"" "",TRUE,TRUE)"),"EN")</f>
        <v>EN</v>
      </c>
      <c r="F8529" s="1" t="str">
        <f>IFERROR(__xludf.DUMMYFUNCTION("""COMPUTED_VALUE"""),"P5642")</f>
        <v>P5642</v>
      </c>
      <c r="G8529" s="1">
        <f>IFERROR(__xludf.DUMMYFUNCTION("""COMPUTED_VALUE"""),160.0)</f>
        <v>160</v>
      </c>
    </row>
    <row r="8530">
      <c r="A8530" s="1" t="str">
        <f t="shared" si="1"/>
        <v>EN P1852 248</v>
      </c>
      <c r="C8530" s="1" t="str">
        <f t="shared" si="2"/>
        <v>PT P1852</v>
      </c>
      <c r="E8530" s="1" t="str">
        <f>IFERROR(__xludf.DUMMYFUNCTION("SPLIT(A:A,"" "",TRUE,TRUE)"),"EN")</f>
        <v>EN</v>
      </c>
      <c r="F8530" s="1" t="str">
        <f>IFERROR(__xludf.DUMMYFUNCTION("""COMPUTED_VALUE"""),"P1852")</f>
        <v>P1852</v>
      </c>
      <c r="G8530" s="1">
        <f>IFERROR(__xludf.DUMMYFUNCTION("""COMPUTED_VALUE"""),248.0)</f>
        <v>248</v>
      </c>
    </row>
    <row r="8531">
      <c r="A8531" s="1" t="str">
        <f t="shared" si="1"/>
        <v>EN P4204 169</v>
      </c>
      <c r="C8531" s="1" t="str">
        <f t="shared" si="2"/>
        <v>PT P4204</v>
      </c>
      <c r="E8531" s="1" t="str">
        <f>IFERROR(__xludf.DUMMYFUNCTION("SPLIT(A:A,"" "",TRUE,TRUE)"),"EN")</f>
        <v>EN</v>
      </c>
      <c r="F8531" s="1" t="str">
        <f>IFERROR(__xludf.DUMMYFUNCTION("""COMPUTED_VALUE"""),"P4204")</f>
        <v>P4204</v>
      </c>
      <c r="G8531" s="1">
        <f>IFERROR(__xludf.DUMMYFUNCTION("""COMPUTED_VALUE"""),169.0)</f>
        <v>169</v>
      </c>
    </row>
    <row r="8532">
      <c r="A8532" s="1" t="str">
        <f t="shared" si="1"/>
        <v>EN P1861 392</v>
      </c>
      <c r="C8532" s="1" t="str">
        <f t="shared" si="2"/>
        <v>PT P1861</v>
      </c>
      <c r="E8532" s="1" t="str">
        <f>IFERROR(__xludf.DUMMYFUNCTION("SPLIT(A:A,"" "",TRUE,TRUE)"),"EN")</f>
        <v>EN</v>
      </c>
      <c r="F8532" s="1" t="str">
        <f>IFERROR(__xludf.DUMMYFUNCTION("""COMPUTED_VALUE"""),"P1861")</f>
        <v>P1861</v>
      </c>
      <c r="G8532" s="1">
        <f>IFERROR(__xludf.DUMMYFUNCTION("""COMPUTED_VALUE"""),392.0)</f>
        <v>392</v>
      </c>
    </row>
    <row r="8533">
      <c r="A8533" s="1" t="str">
        <f t="shared" si="1"/>
        <v>EN P2723 125</v>
      </c>
      <c r="C8533" s="1" t="str">
        <f t="shared" si="2"/>
        <v>PT P2723</v>
      </c>
      <c r="E8533" s="1" t="str">
        <f>IFERROR(__xludf.DUMMYFUNCTION("SPLIT(A:A,"" "",TRUE,TRUE)"),"EN")</f>
        <v>EN</v>
      </c>
      <c r="F8533" s="1" t="str">
        <f>IFERROR(__xludf.DUMMYFUNCTION("""COMPUTED_VALUE"""),"P2723")</f>
        <v>P2723</v>
      </c>
      <c r="G8533" s="1">
        <f>IFERROR(__xludf.DUMMYFUNCTION("""COMPUTED_VALUE"""),125.0)</f>
        <v>125</v>
      </c>
    </row>
    <row r="8534">
      <c r="A8534" s="1" t="str">
        <f t="shared" si="1"/>
        <v>EN P5188 326</v>
      </c>
      <c r="C8534" s="1" t="str">
        <f t="shared" si="2"/>
        <v>PT P5188</v>
      </c>
      <c r="E8534" s="1" t="str">
        <f>IFERROR(__xludf.DUMMYFUNCTION("SPLIT(A:A,"" "",TRUE,TRUE)"),"EN")</f>
        <v>EN</v>
      </c>
      <c r="F8534" s="1" t="str">
        <f>IFERROR(__xludf.DUMMYFUNCTION("""COMPUTED_VALUE"""),"P5188")</f>
        <v>P5188</v>
      </c>
      <c r="G8534" s="1">
        <f>IFERROR(__xludf.DUMMYFUNCTION("""COMPUTED_VALUE"""),326.0)</f>
        <v>326</v>
      </c>
    </row>
    <row r="8535">
      <c r="A8535" s="1" t="str">
        <f t="shared" si="1"/>
        <v>EN P5566 201</v>
      </c>
      <c r="C8535" s="1" t="str">
        <f t="shared" si="2"/>
        <v>PT P5566</v>
      </c>
      <c r="E8535" s="1" t="str">
        <f>IFERROR(__xludf.DUMMYFUNCTION("SPLIT(A:A,"" "",TRUE,TRUE)"),"EN")</f>
        <v>EN</v>
      </c>
      <c r="F8535" s="1" t="str">
        <f>IFERROR(__xludf.DUMMYFUNCTION("""COMPUTED_VALUE"""),"P5566")</f>
        <v>P5566</v>
      </c>
      <c r="G8535" s="1">
        <f>IFERROR(__xludf.DUMMYFUNCTION("""COMPUTED_VALUE"""),201.0)</f>
        <v>201</v>
      </c>
    </row>
    <row r="8536">
      <c r="A8536" s="1" t="str">
        <f t="shared" si="1"/>
        <v>EN P235 299</v>
      </c>
      <c r="C8536" s="1" t="str">
        <f t="shared" si="2"/>
        <v>PT P235</v>
      </c>
      <c r="E8536" s="1" t="str">
        <f>IFERROR(__xludf.DUMMYFUNCTION("SPLIT(A:A,"" "",TRUE,TRUE)"),"EN")</f>
        <v>EN</v>
      </c>
      <c r="F8536" s="1" t="str">
        <f>IFERROR(__xludf.DUMMYFUNCTION("""COMPUTED_VALUE"""),"P235")</f>
        <v>P235</v>
      </c>
      <c r="G8536" s="1">
        <f>IFERROR(__xludf.DUMMYFUNCTION("""COMPUTED_VALUE"""),299.0)</f>
        <v>299</v>
      </c>
    </row>
    <row r="8537">
      <c r="A8537" s="1" t="str">
        <f t="shared" si="1"/>
        <v>EN P3667 266</v>
      </c>
      <c r="C8537" s="1" t="str">
        <f t="shared" si="2"/>
        <v>PT P3667</v>
      </c>
      <c r="E8537" s="1" t="str">
        <f>IFERROR(__xludf.DUMMYFUNCTION("SPLIT(A:A,"" "",TRUE,TRUE)"),"EN")</f>
        <v>EN</v>
      </c>
      <c r="F8537" s="1" t="str">
        <f>IFERROR(__xludf.DUMMYFUNCTION("""COMPUTED_VALUE"""),"P3667")</f>
        <v>P3667</v>
      </c>
      <c r="G8537" s="1">
        <f>IFERROR(__xludf.DUMMYFUNCTION("""COMPUTED_VALUE"""),266.0)</f>
        <v>266</v>
      </c>
    </row>
    <row r="8538">
      <c r="A8538" s="1" t="str">
        <f t="shared" si="1"/>
        <v>EN P5583 126</v>
      </c>
      <c r="C8538" s="1" t="str">
        <f t="shared" si="2"/>
        <v>PT P5583</v>
      </c>
      <c r="E8538" s="1" t="str">
        <f>IFERROR(__xludf.DUMMYFUNCTION("SPLIT(A:A,"" "",TRUE,TRUE)"),"EN")</f>
        <v>EN</v>
      </c>
      <c r="F8538" s="1" t="str">
        <f>IFERROR(__xludf.DUMMYFUNCTION("""COMPUTED_VALUE"""),"P5583")</f>
        <v>P5583</v>
      </c>
      <c r="G8538" s="1">
        <f>IFERROR(__xludf.DUMMYFUNCTION("""COMPUTED_VALUE"""),126.0)</f>
        <v>126</v>
      </c>
    </row>
    <row r="8539">
      <c r="A8539" s="1" t="str">
        <f t="shared" si="1"/>
        <v>EN P2708 391</v>
      </c>
      <c r="C8539" s="1" t="str">
        <f t="shared" si="2"/>
        <v>PT P2708</v>
      </c>
      <c r="E8539" s="1" t="str">
        <f>IFERROR(__xludf.DUMMYFUNCTION("SPLIT(A:A,"" "",TRUE,TRUE)"),"EN")</f>
        <v>EN</v>
      </c>
      <c r="F8539" s="1" t="str">
        <f>IFERROR(__xludf.DUMMYFUNCTION("""COMPUTED_VALUE"""),"P2708")</f>
        <v>P2708</v>
      </c>
      <c r="G8539" s="1">
        <f>IFERROR(__xludf.DUMMYFUNCTION("""COMPUTED_VALUE"""),391.0)</f>
        <v>391</v>
      </c>
    </row>
    <row r="8540">
      <c r="A8540" s="1" t="str">
        <f t="shared" si="1"/>
        <v>EN P5545 38</v>
      </c>
      <c r="C8540" s="1" t="str">
        <f t="shared" si="2"/>
        <v>PT P5545</v>
      </c>
      <c r="E8540" s="1" t="str">
        <f>IFERROR(__xludf.DUMMYFUNCTION("SPLIT(A:A,"" "",TRUE,TRUE)"),"EN")</f>
        <v>EN</v>
      </c>
      <c r="F8540" s="1" t="str">
        <f>IFERROR(__xludf.DUMMYFUNCTION("""COMPUTED_VALUE"""),"P5545")</f>
        <v>P5545</v>
      </c>
      <c r="G8540" s="1">
        <f>IFERROR(__xludf.DUMMYFUNCTION("""COMPUTED_VALUE"""),38.0)</f>
        <v>38</v>
      </c>
    </row>
    <row r="8541">
      <c r="A8541" s="1" t="str">
        <f t="shared" si="1"/>
        <v>EN P3958 305</v>
      </c>
      <c r="C8541" s="1" t="str">
        <f t="shared" si="2"/>
        <v>PT P3958</v>
      </c>
      <c r="E8541" s="1" t="str">
        <f>IFERROR(__xludf.DUMMYFUNCTION("SPLIT(A:A,"" "",TRUE,TRUE)"),"EN")</f>
        <v>EN</v>
      </c>
      <c r="F8541" s="1" t="str">
        <f>IFERROR(__xludf.DUMMYFUNCTION("""COMPUTED_VALUE"""),"P3958")</f>
        <v>P3958</v>
      </c>
      <c r="G8541" s="1">
        <f>IFERROR(__xludf.DUMMYFUNCTION("""COMPUTED_VALUE"""),305.0)</f>
        <v>305</v>
      </c>
    </row>
    <row r="8542">
      <c r="A8542" s="1" t="str">
        <f t="shared" si="1"/>
        <v>EN P4525 76</v>
      </c>
      <c r="C8542" s="1" t="str">
        <f t="shared" si="2"/>
        <v>PT P4525</v>
      </c>
      <c r="E8542" s="1" t="str">
        <f>IFERROR(__xludf.DUMMYFUNCTION("SPLIT(A:A,"" "",TRUE,TRUE)"),"EN")</f>
        <v>EN</v>
      </c>
      <c r="F8542" s="1" t="str">
        <f>IFERROR(__xludf.DUMMYFUNCTION("""COMPUTED_VALUE"""),"P4525")</f>
        <v>P4525</v>
      </c>
      <c r="G8542" s="1">
        <f>IFERROR(__xludf.DUMMYFUNCTION("""COMPUTED_VALUE"""),76.0)</f>
        <v>76</v>
      </c>
    </row>
    <row r="8543">
      <c r="A8543" s="1" t="str">
        <f t="shared" si="1"/>
        <v>EN P928 158</v>
      </c>
      <c r="C8543" s="1" t="str">
        <f t="shared" si="2"/>
        <v>PT P928</v>
      </c>
      <c r="E8543" s="1" t="str">
        <f>IFERROR(__xludf.DUMMYFUNCTION("SPLIT(A:A,"" "",TRUE,TRUE)"),"EN")</f>
        <v>EN</v>
      </c>
      <c r="F8543" s="1" t="str">
        <f>IFERROR(__xludf.DUMMYFUNCTION("""COMPUTED_VALUE"""),"P928")</f>
        <v>P928</v>
      </c>
      <c r="G8543" s="1">
        <f>IFERROR(__xludf.DUMMYFUNCTION("""COMPUTED_VALUE"""),158.0)</f>
        <v>158</v>
      </c>
    </row>
    <row r="8544">
      <c r="A8544" s="1" t="str">
        <f t="shared" si="1"/>
        <v>EN P2193 134</v>
      </c>
      <c r="C8544" s="1" t="str">
        <f t="shared" si="2"/>
        <v>PT P2193</v>
      </c>
      <c r="E8544" s="1" t="str">
        <f>IFERROR(__xludf.DUMMYFUNCTION("SPLIT(A:A,"" "",TRUE,TRUE)"),"EN")</f>
        <v>EN</v>
      </c>
      <c r="F8544" s="1" t="str">
        <f>IFERROR(__xludf.DUMMYFUNCTION("""COMPUTED_VALUE"""),"P2193")</f>
        <v>P2193</v>
      </c>
      <c r="G8544" s="1">
        <f>IFERROR(__xludf.DUMMYFUNCTION("""COMPUTED_VALUE"""),134.0)</f>
        <v>134</v>
      </c>
    </row>
    <row r="8545">
      <c r="A8545" s="1" t="str">
        <f t="shared" si="1"/>
        <v>EN P3349 246</v>
      </c>
      <c r="C8545" s="1" t="str">
        <f t="shared" si="2"/>
        <v>PT P3349</v>
      </c>
      <c r="E8545" s="1" t="str">
        <f>IFERROR(__xludf.DUMMYFUNCTION("SPLIT(A:A,"" "",TRUE,TRUE)"),"EN")</f>
        <v>EN</v>
      </c>
      <c r="F8545" s="1" t="str">
        <f>IFERROR(__xludf.DUMMYFUNCTION("""COMPUTED_VALUE"""),"P3349")</f>
        <v>P3349</v>
      </c>
      <c r="G8545" s="1">
        <f>IFERROR(__xludf.DUMMYFUNCTION("""COMPUTED_VALUE"""),246.0)</f>
        <v>246</v>
      </c>
    </row>
    <row r="8546">
      <c r="A8546" s="1" t="str">
        <f t="shared" si="1"/>
        <v>EN P5906 143</v>
      </c>
      <c r="C8546" s="1" t="str">
        <f t="shared" si="2"/>
        <v>PT P5906</v>
      </c>
      <c r="E8546" s="1" t="str">
        <f>IFERROR(__xludf.DUMMYFUNCTION("SPLIT(A:A,"" "",TRUE,TRUE)"),"EN")</f>
        <v>EN</v>
      </c>
      <c r="F8546" s="1" t="str">
        <f>IFERROR(__xludf.DUMMYFUNCTION("""COMPUTED_VALUE"""),"P5906")</f>
        <v>P5906</v>
      </c>
      <c r="G8546" s="1">
        <f>IFERROR(__xludf.DUMMYFUNCTION("""COMPUTED_VALUE"""),143.0)</f>
        <v>143</v>
      </c>
    </row>
    <row r="8547">
      <c r="A8547" s="1" t="str">
        <f t="shared" si="1"/>
        <v>EN P2015 251</v>
      </c>
      <c r="C8547" s="1" t="str">
        <f t="shared" si="2"/>
        <v>PT P2015</v>
      </c>
      <c r="E8547" s="1" t="str">
        <f>IFERROR(__xludf.DUMMYFUNCTION("SPLIT(A:A,"" "",TRUE,TRUE)"),"EN")</f>
        <v>EN</v>
      </c>
      <c r="F8547" s="1" t="str">
        <f>IFERROR(__xludf.DUMMYFUNCTION("""COMPUTED_VALUE"""),"P2015")</f>
        <v>P2015</v>
      </c>
      <c r="G8547" s="1">
        <f>IFERROR(__xludf.DUMMYFUNCTION("""COMPUTED_VALUE"""),251.0)</f>
        <v>251</v>
      </c>
    </row>
    <row r="8548">
      <c r="A8548" s="1" t="str">
        <f t="shared" si="1"/>
        <v>EN P5951 14</v>
      </c>
      <c r="C8548" s="1" t="str">
        <f t="shared" si="2"/>
        <v>PT P5951</v>
      </c>
      <c r="E8548" s="1" t="str">
        <f>IFERROR(__xludf.DUMMYFUNCTION("SPLIT(A:A,"" "",TRUE,TRUE)"),"EN")</f>
        <v>EN</v>
      </c>
      <c r="F8548" s="1" t="str">
        <f>IFERROR(__xludf.DUMMYFUNCTION("""COMPUTED_VALUE"""),"P5951")</f>
        <v>P5951</v>
      </c>
      <c r="G8548" s="1">
        <f>IFERROR(__xludf.DUMMYFUNCTION("""COMPUTED_VALUE"""),14.0)</f>
        <v>14</v>
      </c>
    </row>
    <row r="8549">
      <c r="A8549" s="1" t="str">
        <f t="shared" si="1"/>
        <v>EN P3758 271</v>
      </c>
      <c r="C8549" s="1" t="str">
        <f t="shared" si="2"/>
        <v>PT P3758</v>
      </c>
      <c r="E8549" s="1" t="str">
        <f>IFERROR(__xludf.DUMMYFUNCTION("SPLIT(A:A,"" "",TRUE,TRUE)"),"EN")</f>
        <v>EN</v>
      </c>
      <c r="F8549" s="1" t="str">
        <f>IFERROR(__xludf.DUMMYFUNCTION("""COMPUTED_VALUE"""),"P3758")</f>
        <v>P3758</v>
      </c>
      <c r="G8549" s="1">
        <f>IFERROR(__xludf.DUMMYFUNCTION("""COMPUTED_VALUE"""),271.0)</f>
        <v>271</v>
      </c>
    </row>
    <row r="8550">
      <c r="A8550" s="1" t="str">
        <f t="shared" si="1"/>
        <v>EN P990 382</v>
      </c>
      <c r="C8550" s="1" t="str">
        <f t="shared" si="2"/>
        <v>PT P990</v>
      </c>
      <c r="E8550" s="1" t="str">
        <f>IFERROR(__xludf.DUMMYFUNCTION("SPLIT(A:A,"" "",TRUE,TRUE)"),"EN")</f>
        <v>EN</v>
      </c>
      <c r="F8550" s="1" t="str">
        <f>IFERROR(__xludf.DUMMYFUNCTION("""COMPUTED_VALUE"""),"P990")</f>
        <v>P990</v>
      </c>
      <c r="G8550" s="1">
        <f>IFERROR(__xludf.DUMMYFUNCTION("""COMPUTED_VALUE"""),382.0)</f>
        <v>382</v>
      </c>
    </row>
    <row r="8551">
      <c r="A8551" s="1" t="str">
        <f t="shared" si="1"/>
        <v>EN P3235 37</v>
      </c>
      <c r="C8551" s="1" t="str">
        <f t="shared" si="2"/>
        <v>PT P3235</v>
      </c>
      <c r="E8551" s="1" t="str">
        <f>IFERROR(__xludf.DUMMYFUNCTION("SPLIT(A:A,"" "",TRUE,TRUE)"),"EN")</f>
        <v>EN</v>
      </c>
      <c r="F8551" s="1" t="str">
        <f>IFERROR(__xludf.DUMMYFUNCTION("""COMPUTED_VALUE"""),"P3235")</f>
        <v>P3235</v>
      </c>
      <c r="G8551" s="1">
        <f>IFERROR(__xludf.DUMMYFUNCTION("""COMPUTED_VALUE"""),37.0)</f>
        <v>37</v>
      </c>
    </row>
    <row r="8552">
      <c r="A8552" s="1" t="str">
        <f t="shared" si="1"/>
        <v>EN P3615 96</v>
      </c>
      <c r="C8552" s="1" t="str">
        <f t="shared" si="2"/>
        <v>PT P3615</v>
      </c>
      <c r="E8552" s="1" t="str">
        <f>IFERROR(__xludf.DUMMYFUNCTION("SPLIT(A:A,"" "",TRUE,TRUE)"),"EN")</f>
        <v>EN</v>
      </c>
      <c r="F8552" s="1" t="str">
        <f>IFERROR(__xludf.DUMMYFUNCTION("""COMPUTED_VALUE"""),"P3615")</f>
        <v>P3615</v>
      </c>
      <c r="G8552" s="1">
        <f>IFERROR(__xludf.DUMMYFUNCTION("""COMPUTED_VALUE"""),96.0)</f>
        <v>96</v>
      </c>
    </row>
    <row r="8553">
      <c r="A8553" s="1" t="str">
        <f t="shared" si="1"/>
        <v>EN P1320 54</v>
      </c>
      <c r="C8553" s="1" t="str">
        <f t="shared" si="2"/>
        <v>PT P1320</v>
      </c>
      <c r="E8553" s="1" t="str">
        <f>IFERROR(__xludf.DUMMYFUNCTION("SPLIT(A:A,"" "",TRUE,TRUE)"),"EN")</f>
        <v>EN</v>
      </c>
      <c r="F8553" s="1" t="str">
        <f>IFERROR(__xludf.DUMMYFUNCTION("""COMPUTED_VALUE"""),"P1320")</f>
        <v>P1320</v>
      </c>
      <c r="G8553" s="1">
        <f>IFERROR(__xludf.DUMMYFUNCTION("""COMPUTED_VALUE"""),54.0)</f>
        <v>54</v>
      </c>
    </row>
    <row r="8554">
      <c r="A8554" s="1" t="str">
        <f t="shared" si="1"/>
        <v>EN P1080 301</v>
      </c>
      <c r="C8554" s="1" t="str">
        <f t="shared" si="2"/>
        <v>PT P1080</v>
      </c>
      <c r="E8554" s="1" t="str">
        <f>IFERROR(__xludf.DUMMYFUNCTION("SPLIT(A:A,"" "",TRUE,TRUE)"),"EN")</f>
        <v>EN</v>
      </c>
      <c r="F8554" s="1" t="str">
        <f>IFERROR(__xludf.DUMMYFUNCTION("""COMPUTED_VALUE"""),"P1080")</f>
        <v>P1080</v>
      </c>
      <c r="G8554" s="1">
        <f>IFERROR(__xludf.DUMMYFUNCTION("""COMPUTED_VALUE"""),301.0)</f>
        <v>301</v>
      </c>
    </row>
    <row r="8555">
      <c r="A8555" s="1" t="str">
        <f t="shared" si="1"/>
        <v>EN P4640 173</v>
      </c>
      <c r="C8555" s="1" t="str">
        <f t="shared" si="2"/>
        <v>PT P4640</v>
      </c>
      <c r="E8555" s="1" t="str">
        <f>IFERROR(__xludf.DUMMYFUNCTION("SPLIT(A:A,"" "",TRUE,TRUE)"),"EN")</f>
        <v>EN</v>
      </c>
      <c r="F8555" s="1" t="str">
        <f>IFERROR(__xludf.DUMMYFUNCTION("""COMPUTED_VALUE"""),"P4640")</f>
        <v>P4640</v>
      </c>
      <c r="G8555" s="1">
        <f>IFERROR(__xludf.DUMMYFUNCTION("""COMPUTED_VALUE"""),173.0)</f>
        <v>173</v>
      </c>
    </row>
    <row r="8556">
      <c r="A8556" s="1" t="str">
        <f t="shared" si="1"/>
        <v>EN P4206 264</v>
      </c>
      <c r="C8556" s="1" t="str">
        <f t="shared" si="2"/>
        <v>PT P4206</v>
      </c>
      <c r="E8556" s="1" t="str">
        <f>IFERROR(__xludf.DUMMYFUNCTION("SPLIT(A:A,"" "",TRUE,TRUE)"),"EN")</f>
        <v>EN</v>
      </c>
      <c r="F8556" s="1" t="str">
        <f>IFERROR(__xludf.DUMMYFUNCTION("""COMPUTED_VALUE"""),"P4206")</f>
        <v>P4206</v>
      </c>
      <c r="G8556" s="1">
        <f>IFERROR(__xludf.DUMMYFUNCTION("""COMPUTED_VALUE"""),264.0)</f>
        <v>264</v>
      </c>
    </row>
    <row r="8557">
      <c r="A8557" s="1" t="str">
        <f t="shared" si="1"/>
        <v>EN P1328 33</v>
      </c>
      <c r="C8557" s="1" t="str">
        <f t="shared" si="2"/>
        <v>PT P1328</v>
      </c>
      <c r="E8557" s="1" t="str">
        <f>IFERROR(__xludf.DUMMYFUNCTION("SPLIT(A:A,"" "",TRUE,TRUE)"),"EN")</f>
        <v>EN</v>
      </c>
      <c r="F8557" s="1" t="str">
        <f>IFERROR(__xludf.DUMMYFUNCTION("""COMPUTED_VALUE"""),"P1328")</f>
        <v>P1328</v>
      </c>
      <c r="G8557" s="1">
        <f>IFERROR(__xludf.DUMMYFUNCTION("""COMPUTED_VALUE"""),33.0)</f>
        <v>33</v>
      </c>
    </row>
    <row r="8558">
      <c r="A8558" s="1" t="str">
        <f t="shared" si="1"/>
        <v>EN P5968 8</v>
      </c>
      <c r="C8558" s="1" t="str">
        <f t="shared" si="2"/>
        <v>PT P5968</v>
      </c>
      <c r="E8558" s="1" t="str">
        <f>IFERROR(__xludf.DUMMYFUNCTION("SPLIT(A:A,"" "",TRUE,TRUE)"),"EN")</f>
        <v>EN</v>
      </c>
      <c r="F8558" s="1" t="str">
        <f>IFERROR(__xludf.DUMMYFUNCTION("""COMPUTED_VALUE"""),"P5968")</f>
        <v>P5968</v>
      </c>
      <c r="G8558" s="1">
        <f>IFERROR(__xludf.DUMMYFUNCTION("""COMPUTED_VALUE"""),8.0)</f>
        <v>8</v>
      </c>
    </row>
    <row r="8559">
      <c r="A8559" s="1" t="str">
        <f t="shared" si="1"/>
        <v>EN P175 42</v>
      </c>
      <c r="C8559" s="1" t="str">
        <f t="shared" si="2"/>
        <v>PT P175</v>
      </c>
      <c r="E8559" s="1" t="str">
        <f>IFERROR(__xludf.DUMMYFUNCTION("SPLIT(A:A,"" "",TRUE,TRUE)"),"EN")</f>
        <v>EN</v>
      </c>
      <c r="F8559" s="1" t="str">
        <f>IFERROR(__xludf.DUMMYFUNCTION("""COMPUTED_VALUE"""),"P175")</f>
        <v>P175</v>
      </c>
      <c r="G8559" s="1">
        <f>IFERROR(__xludf.DUMMYFUNCTION("""COMPUTED_VALUE"""),42.0)</f>
        <v>42</v>
      </c>
    </row>
    <row r="8560">
      <c r="A8560" s="1" t="str">
        <f t="shared" si="1"/>
        <v>EN P575 167</v>
      </c>
      <c r="C8560" s="1" t="str">
        <f t="shared" si="2"/>
        <v>PT P575</v>
      </c>
      <c r="E8560" s="1" t="str">
        <f>IFERROR(__xludf.DUMMYFUNCTION("SPLIT(A:A,"" "",TRUE,TRUE)"),"EN")</f>
        <v>EN</v>
      </c>
      <c r="F8560" s="1" t="str">
        <f>IFERROR(__xludf.DUMMYFUNCTION("""COMPUTED_VALUE"""),"P575")</f>
        <v>P575</v>
      </c>
      <c r="G8560" s="1">
        <f>IFERROR(__xludf.DUMMYFUNCTION("""COMPUTED_VALUE"""),167.0)</f>
        <v>167</v>
      </c>
    </row>
    <row r="8561">
      <c r="A8561" s="1" t="str">
        <f t="shared" si="1"/>
        <v>EN P2245 92</v>
      </c>
      <c r="C8561" s="1" t="str">
        <f t="shared" si="2"/>
        <v>PT P2245</v>
      </c>
      <c r="E8561" s="1" t="str">
        <f>IFERROR(__xludf.DUMMYFUNCTION("SPLIT(A:A,"" "",TRUE,TRUE)"),"EN")</f>
        <v>EN</v>
      </c>
      <c r="F8561" s="1" t="str">
        <f>IFERROR(__xludf.DUMMYFUNCTION("""COMPUTED_VALUE"""),"P2245")</f>
        <v>P2245</v>
      </c>
      <c r="G8561" s="1">
        <f>IFERROR(__xludf.DUMMYFUNCTION("""COMPUTED_VALUE"""),92.0)</f>
        <v>92</v>
      </c>
    </row>
    <row r="8562">
      <c r="A8562" s="1" t="str">
        <f t="shared" si="1"/>
        <v>EN P1770 229</v>
      </c>
      <c r="C8562" s="1" t="str">
        <f t="shared" si="2"/>
        <v>PT P1770</v>
      </c>
      <c r="E8562" s="1" t="str">
        <f>IFERROR(__xludf.DUMMYFUNCTION("SPLIT(A:A,"" "",TRUE,TRUE)"),"EN")</f>
        <v>EN</v>
      </c>
      <c r="F8562" s="1" t="str">
        <f>IFERROR(__xludf.DUMMYFUNCTION("""COMPUTED_VALUE"""),"P1770")</f>
        <v>P1770</v>
      </c>
      <c r="G8562" s="1">
        <f>IFERROR(__xludf.DUMMYFUNCTION("""COMPUTED_VALUE"""),229.0)</f>
        <v>229</v>
      </c>
    </row>
    <row r="8563">
      <c r="A8563" s="1" t="str">
        <f t="shared" si="1"/>
        <v>EN P1540 275</v>
      </c>
      <c r="C8563" s="1" t="str">
        <f t="shared" si="2"/>
        <v>PT P1540</v>
      </c>
      <c r="E8563" s="1" t="str">
        <f>IFERROR(__xludf.DUMMYFUNCTION("SPLIT(A:A,"" "",TRUE,TRUE)"),"EN")</f>
        <v>EN</v>
      </c>
      <c r="F8563" s="1" t="str">
        <f>IFERROR(__xludf.DUMMYFUNCTION("""COMPUTED_VALUE"""),"P1540")</f>
        <v>P1540</v>
      </c>
      <c r="G8563" s="1">
        <f>IFERROR(__xludf.DUMMYFUNCTION("""COMPUTED_VALUE"""),275.0)</f>
        <v>275</v>
      </c>
    </row>
    <row r="8564">
      <c r="A8564" s="1" t="str">
        <f t="shared" si="1"/>
        <v>EN P1725 51</v>
      </c>
      <c r="C8564" s="1" t="str">
        <f t="shared" si="2"/>
        <v>PT P1725</v>
      </c>
      <c r="E8564" s="1" t="str">
        <f>IFERROR(__xludf.DUMMYFUNCTION("SPLIT(A:A,"" "",TRUE,TRUE)"),"EN")</f>
        <v>EN</v>
      </c>
      <c r="F8564" s="1" t="str">
        <f>IFERROR(__xludf.DUMMYFUNCTION("""COMPUTED_VALUE"""),"P1725")</f>
        <v>P1725</v>
      </c>
      <c r="G8564" s="1">
        <f>IFERROR(__xludf.DUMMYFUNCTION("""COMPUTED_VALUE"""),51.0)</f>
        <v>51</v>
      </c>
    </row>
    <row r="8565">
      <c r="A8565" s="1" t="str">
        <f t="shared" si="1"/>
        <v>EN P4528 18</v>
      </c>
      <c r="C8565" s="1" t="str">
        <f t="shared" si="2"/>
        <v>PT P4528</v>
      </c>
      <c r="E8565" s="1" t="str">
        <f>IFERROR(__xludf.DUMMYFUNCTION("SPLIT(A:A,"" "",TRUE,TRUE)"),"EN")</f>
        <v>EN</v>
      </c>
      <c r="F8565" s="1" t="str">
        <f>IFERROR(__xludf.DUMMYFUNCTION("""COMPUTED_VALUE"""),"P4528")</f>
        <v>P4528</v>
      </c>
      <c r="G8565" s="1">
        <f>IFERROR(__xludf.DUMMYFUNCTION("""COMPUTED_VALUE"""),18.0)</f>
        <v>18</v>
      </c>
    </row>
    <row r="8566">
      <c r="A8566" s="1" t="str">
        <f t="shared" si="1"/>
        <v>EN P5207 373</v>
      </c>
      <c r="C8566" s="1" t="str">
        <f t="shared" si="2"/>
        <v>PT P5207</v>
      </c>
      <c r="E8566" s="1" t="str">
        <f>IFERROR(__xludf.DUMMYFUNCTION("SPLIT(A:A,"" "",TRUE,TRUE)"),"EN")</f>
        <v>EN</v>
      </c>
      <c r="F8566" s="1" t="str">
        <f>IFERROR(__xludf.DUMMYFUNCTION("""COMPUTED_VALUE"""),"P5207")</f>
        <v>P5207</v>
      </c>
      <c r="G8566" s="1">
        <f>IFERROR(__xludf.DUMMYFUNCTION("""COMPUTED_VALUE"""),373.0)</f>
        <v>373</v>
      </c>
    </row>
    <row r="8567">
      <c r="A8567" s="1" t="str">
        <f t="shared" si="1"/>
        <v>EN P1266 345</v>
      </c>
      <c r="C8567" s="1" t="str">
        <f t="shared" si="2"/>
        <v>PT P1266</v>
      </c>
      <c r="E8567" s="1" t="str">
        <f>IFERROR(__xludf.DUMMYFUNCTION("SPLIT(A:A,"" "",TRUE,TRUE)"),"EN")</f>
        <v>EN</v>
      </c>
      <c r="F8567" s="1" t="str">
        <f>IFERROR(__xludf.DUMMYFUNCTION("""COMPUTED_VALUE"""),"P1266")</f>
        <v>P1266</v>
      </c>
      <c r="G8567" s="1">
        <f>IFERROR(__xludf.DUMMYFUNCTION("""COMPUTED_VALUE"""),345.0)</f>
        <v>345</v>
      </c>
    </row>
    <row r="8568">
      <c r="A8568" s="1" t="str">
        <f t="shared" si="1"/>
        <v>EN P3710 166</v>
      </c>
      <c r="C8568" s="1" t="str">
        <f t="shared" si="2"/>
        <v>PT P3710</v>
      </c>
      <c r="E8568" s="1" t="str">
        <f>IFERROR(__xludf.DUMMYFUNCTION("SPLIT(A:A,"" "",TRUE,TRUE)"),"EN")</f>
        <v>EN</v>
      </c>
      <c r="F8568" s="1" t="str">
        <f>IFERROR(__xludf.DUMMYFUNCTION("""COMPUTED_VALUE"""),"P3710")</f>
        <v>P3710</v>
      </c>
      <c r="G8568" s="1">
        <f>IFERROR(__xludf.DUMMYFUNCTION("""COMPUTED_VALUE"""),166.0)</f>
        <v>166</v>
      </c>
    </row>
    <row r="8569">
      <c r="A8569" s="1" t="str">
        <f t="shared" si="1"/>
        <v>EN P5446 160</v>
      </c>
      <c r="C8569" s="1" t="str">
        <f t="shared" si="2"/>
        <v>PT P5446</v>
      </c>
      <c r="E8569" s="1" t="str">
        <f>IFERROR(__xludf.DUMMYFUNCTION("SPLIT(A:A,"" "",TRUE,TRUE)"),"EN")</f>
        <v>EN</v>
      </c>
      <c r="F8569" s="1" t="str">
        <f>IFERROR(__xludf.DUMMYFUNCTION("""COMPUTED_VALUE"""),"P5446")</f>
        <v>P5446</v>
      </c>
      <c r="G8569" s="1">
        <f>IFERROR(__xludf.DUMMYFUNCTION("""COMPUTED_VALUE"""),160.0)</f>
        <v>160</v>
      </c>
    </row>
    <row r="8570">
      <c r="A8570" s="1" t="str">
        <f t="shared" si="1"/>
        <v>EN P4943 310</v>
      </c>
      <c r="C8570" s="1" t="str">
        <f t="shared" si="2"/>
        <v>PT P4943</v>
      </c>
      <c r="E8570" s="1" t="str">
        <f>IFERROR(__xludf.DUMMYFUNCTION("SPLIT(A:A,"" "",TRUE,TRUE)"),"EN")</f>
        <v>EN</v>
      </c>
      <c r="F8570" s="1" t="str">
        <f>IFERROR(__xludf.DUMMYFUNCTION("""COMPUTED_VALUE"""),"P4943")</f>
        <v>P4943</v>
      </c>
      <c r="G8570" s="1">
        <f>IFERROR(__xludf.DUMMYFUNCTION("""COMPUTED_VALUE"""),310.0)</f>
        <v>310</v>
      </c>
    </row>
    <row r="8571">
      <c r="A8571" s="1" t="str">
        <f t="shared" si="1"/>
        <v>EN P4966 141</v>
      </c>
      <c r="C8571" s="1" t="str">
        <f t="shared" si="2"/>
        <v>PT P4966</v>
      </c>
      <c r="E8571" s="1" t="str">
        <f>IFERROR(__xludf.DUMMYFUNCTION("SPLIT(A:A,"" "",TRUE,TRUE)"),"EN")</f>
        <v>EN</v>
      </c>
      <c r="F8571" s="1" t="str">
        <f>IFERROR(__xludf.DUMMYFUNCTION("""COMPUTED_VALUE"""),"P4966")</f>
        <v>P4966</v>
      </c>
      <c r="G8571" s="1">
        <f>IFERROR(__xludf.DUMMYFUNCTION("""COMPUTED_VALUE"""),141.0)</f>
        <v>141</v>
      </c>
    </row>
    <row r="8572">
      <c r="A8572" s="1" t="str">
        <f t="shared" si="1"/>
        <v>EN P2426 66</v>
      </c>
      <c r="C8572" s="1" t="str">
        <f t="shared" si="2"/>
        <v>PT P2426</v>
      </c>
      <c r="E8572" s="1" t="str">
        <f>IFERROR(__xludf.DUMMYFUNCTION("SPLIT(A:A,"" "",TRUE,TRUE)"),"EN")</f>
        <v>EN</v>
      </c>
      <c r="F8572" s="1" t="str">
        <f>IFERROR(__xludf.DUMMYFUNCTION("""COMPUTED_VALUE"""),"P2426")</f>
        <v>P2426</v>
      </c>
      <c r="G8572" s="1">
        <f>IFERROR(__xludf.DUMMYFUNCTION("""COMPUTED_VALUE"""),66.0)</f>
        <v>66</v>
      </c>
    </row>
    <row r="8573">
      <c r="A8573" s="1" t="str">
        <f t="shared" si="1"/>
        <v>EN P2631 70</v>
      </c>
      <c r="C8573" s="1" t="str">
        <f t="shared" si="2"/>
        <v>PT P2631</v>
      </c>
      <c r="E8573" s="1" t="str">
        <f>IFERROR(__xludf.DUMMYFUNCTION("SPLIT(A:A,"" "",TRUE,TRUE)"),"EN")</f>
        <v>EN</v>
      </c>
      <c r="F8573" s="1" t="str">
        <f>IFERROR(__xludf.DUMMYFUNCTION("""COMPUTED_VALUE"""),"P2631")</f>
        <v>P2631</v>
      </c>
      <c r="G8573" s="1">
        <f>IFERROR(__xludf.DUMMYFUNCTION("""COMPUTED_VALUE"""),70.0)</f>
        <v>70</v>
      </c>
    </row>
    <row r="8574">
      <c r="A8574" s="1" t="str">
        <f t="shared" si="1"/>
        <v>EN P45 49</v>
      </c>
      <c r="C8574" s="1" t="str">
        <f t="shared" si="2"/>
        <v>PT P45</v>
      </c>
      <c r="E8574" s="1" t="str">
        <f>IFERROR(__xludf.DUMMYFUNCTION("SPLIT(A:A,"" "",TRUE,TRUE)"),"EN")</f>
        <v>EN</v>
      </c>
      <c r="F8574" s="1" t="str">
        <f>IFERROR(__xludf.DUMMYFUNCTION("""COMPUTED_VALUE"""),"P45")</f>
        <v>P45</v>
      </c>
      <c r="G8574" s="1">
        <f>IFERROR(__xludf.DUMMYFUNCTION("""COMPUTED_VALUE"""),49.0)</f>
        <v>49</v>
      </c>
    </row>
    <row r="8575">
      <c r="A8575" s="1" t="str">
        <f t="shared" si="1"/>
        <v>EN P223 126</v>
      </c>
      <c r="C8575" s="1" t="str">
        <f t="shared" si="2"/>
        <v>PT P223</v>
      </c>
      <c r="E8575" s="1" t="str">
        <f>IFERROR(__xludf.DUMMYFUNCTION("SPLIT(A:A,"" "",TRUE,TRUE)"),"EN")</f>
        <v>EN</v>
      </c>
      <c r="F8575" s="1" t="str">
        <f>IFERROR(__xludf.DUMMYFUNCTION("""COMPUTED_VALUE"""),"P223")</f>
        <v>P223</v>
      </c>
      <c r="G8575" s="1">
        <f>IFERROR(__xludf.DUMMYFUNCTION("""COMPUTED_VALUE"""),126.0)</f>
        <v>126</v>
      </c>
    </row>
    <row r="8576">
      <c r="A8576" s="1" t="str">
        <f t="shared" si="1"/>
        <v>EN P3140 34</v>
      </c>
      <c r="C8576" s="1" t="str">
        <f t="shared" si="2"/>
        <v>PT P3140</v>
      </c>
      <c r="E8576" s="1" t="str">
        <f>IFERROR(__xludf.DUMMYFUNCTION("SPLIT(A:A,"" "",TRUE,TRUE)"),"EN")</f>
        <v>EN</v>
      </c>
      <c r="F8576" s="1" t="str">
        <f>IFERROR(__xludf.DUMMYFUNCTION("""COMPUTED_VALUE"""),"P3140")</f>
        <v>P3140</v>
      </c>
      <c r="G8576" s="1">
        <f>IFERROR(__xludf.DUMMYFUNCTION("""COMPUTED_VALUE"""),34.0)</f>
        <v>34</v>
      </c>
    </row>
    <row r="8577">
      <c r="A8577" s="1" t="str">
        <f t="shared" si="1"/>
        <v>EN P546 149</v>
      </c>
      <c r="C8577" s="1" t="str">
        <f t="shared" si="2"/>
        <v>PT P546</v>
      </c>
      <c r="E8577" s="1" t="str">
        <f>IFERROR(__xludf.DUMMYFUNCTION("SPLIT(A:A,"" "",TRUE,TRUE)"),"EN")</f>
        <v>EN</v>
      </c>
      <c r="F8577" s="1" t="str">
        <f>IFERROR(__xludf.DUMMYFUNCTION("""COMPUTED_VALUE"""),"P546")</f>
        <v>P546</v>
      </c>
      <c r="G8577" s="1">
        <f>IFERROR(__xludf.DUMMYFUNCTION("""COMPUTED_VALUE"""),149.0)</f>
        <v>149</v>
      </c>
    </row>
    <row r="8578">
      <c r="A8578" s="1" t="str">
        <f t="shared" si="1"/>
        <v>EN P1166 386</v>
      </c>
      <c r="C8578" s="1" t="str">
        <f t="shared" si="2"/>
        <v>PT P1166</v>
      </c>
      <c r="E8578" s="1" t="str">
        <f>IFERROR(__xludf.DUMMYFUNCTION("SPLIT(A:A,"" "",TRUE,TRUE)"),"EN")</f>
        <v>EN</v>
      </c>
      <c r="F8578" s="1" t="str">
        <f>IFERROR(__xludf.DUMMYFUNCTION("""COMPUTED_VALUE"""),"P1166")</f>
        <v>P1166</v>
      </c>
      <c r="G8578" s="1">
        <f>IFERROR(__xludf.DUMMYFUNCTION("""COMPUTED_VALUE"""),386.0)</f>
        <v>386</v>
      </c>
    </row>
    <row r="8579">
      <c r="A8579" s="1" t="str">
        <f t="shared" si="1"/>
        <v>EN P1079 374</v>
      </c>
      <c r="C8579" s="1" t="str">
        <f t="shared" si="2"/>
        <v>PT P1079</v>
      </c>
      <c r="E8579" s="1" t="str">
        <f>IFERROR(__xludf.DUMMYFUNCTION("SPLIT(A:A,"" "",TRUE,TRUE)"),"EN")</f>
        <v>EN</v>
      </c>
      <c r="F8579" s="1" t="str">
        <f>IFERROR(__xludf.DUMMYFUNCTION("""COMPUTED_VALUE"""),"P1079")</f>
        <v>P1079</v>
      </c>
      <c r="G8579" s="1">
        <f>IFERROR(__xludf.DUMMYFUNCTION("""COMPUTED_VALUE"""),374.0)</f>
        <v>374</v>
      </c>
    </row>
    <row r="8580">
      <c r="A8580" s="1" t="str">
        <f t="shared" si="1"/>
        <v>EN P1095 148</v>
      </c>
      <c r="C8580" s="1" t="str">
        <f t="shared" si="2"/>
        <v>PT P1095</v>
      </c>
      <c r="E8580" s="1" t="str">
        <f>IFERROR(__xludf.DUMMYFUNCTION("SPLIT(A:A,"" "",TRUE,TRUE)"),"EN")</f>
        <v>EN</v>
      </c>
      <c r="F8580" s="1" t="str">
        <f>IFERROR(__xludf.DUMMYFUNCTION("""COMPUTED_VALUE"""),"P1095")</f>
        <v>P1095</v>
      </c>
      <c r="G8580" s="1">
        <f>IFERROR(__xludf.DUMMYFUNCTION("""COMPUTED_VALUE"""),148.0)</f>
        <v>148</v>
      </c>
    </row>
    <row r="8581">
      <c r="A8581" s="1" t="str">
        <f t="shared" si="1"/>
        <v>EN P3605 280</v>
      </c>
      <c r="C8581" s="1" t="str">
        <f t="shared" si="2"/>
        <v>PT P3605</v>
      </c>
      <c r="E8581" s="1" t="str">
        <f>IFERROR(__xludf.DUMMYFUNCTION("SPLIT(A:A,"" "",TRUE,TRUE)"),"EN")</f>
        <v>EN</v>
      </c>
      <c r="F8581" s="1" t="str">
        <f>IFERROR(__xludf.DUMMYFUNCTION("""COMPUTED_VALUE"""),"P3605")</f>
        <v>P3605</v>
      </c>
      <c r="G8581" s="1">
        <f>IFERROR(__xludf.DUMMYFUNCTION("""COMPUTED_VALUE"""),280.0)</f>
        <v>280</v>
      </c>
    </row>
    <row r="8582">
      <c r="A8582" s="1" t="str">
        <f t="shared" si="1"/>
        <v>EN P5529 107</v>
      </c>
      <c r="C8582" s="1" t="str">
        <f t="shared" si="2"/>
        <v>PT P5529</v>
      </c>
      <c r="E8582" s="1" t="str">
        <f>IFERROR(__xludf.DUMMYFUNCTION("SPLIT(A:A,"" "",TRUE,TRUE)"),"EN")</f>
        <v>EN</v>
      </c>
      <c r="F8582" s="1" t="str">
        <f>IFERROR(__xludf.DUMMYFUNCTION("""COMPUTED_VALUE"""),"P5529")</f>
        <v>P5529</v>
      </c>
      <c r="G8582" s="1">
        <f>IFERROR(__xludf.DUMMYFUNCTION("""COMPUTED_VALUE"""),107.0)</f>
        <v>107</v>
      </c>
    </row>
    <row r="8583">
      <c r="A8583" s="1" t="str">
        <f t="shared" si="1"/>
        <v>EN P2581 96</v>
      </c>
      <c r="C8583" s="1" t="str">
        <f t="shared" si="2"/>
        <v>PT P2581</v>
      </c>
      <c r="E8583" s="1" t="str">
        <f>IFERROR(__xludf.DUMMYFUNCTION("SPLIT(A:A,"" "",TRUE,TRUE)"),"EN")</f>
        <v>EN</v>
      </c>
      <c r="F8583" s="1" t="str">
        <f>IFERROR(__xludf.DUMMYFUNCTION("""COMPUTED_VALUE"""),"P2581")</f>
        <v>P2581</v>
      </c>
      <c r="G8583" s="1">
        <f>IFERROR(__xludf.DUMMYFUNCTION("""COMPUTED_VALUE"""),96.0)</f>
        <v>96</v>
      </c>
    </row>
    <row r="8584">
      <c r="A8584" s="1" t="str">
        <f t="shared" si="1"/>
        <v>EN P5024 235</v>
      </c>
      <c r="C8584" s="1" t="str">
        <f t="shared" si="2"/>
        <v>PT P5024</v>
      </c>
      <c r="E8584" s="1" t="str">
        <f>IFERROR(__xludf.DUMMYFUNCTION("SPLIT(A:A,"" "",TRUE,TRUE)"),"EN")</f>
        <v>EN</v>
      </c>
      <c r="F8584" s="1" t="str">
        <f>IFERROR(__xludf.DUMMYFUNCTION("""COMPUTED_VALUE"""),"P5024")</f>
        <v>P5024</v>
      </c>
      <c r="G8584" s="1">
        <f>IFERROR(__xludf.DUMMYFUNCTION("""COMPUTED_VALUE"""),235.0)</f>
        <v>235</v>
      </c>
    </row>
    <row r="8585">
      <c r="A8585" s="1" t="str">
        <f t="shared" si="1"/>
        <v>EN P5137 269</v>
      </c>
      <c r="C8585" s="1" t="str">
        <f t="shared" si="2"/>
        <v>PT P5137</v>
      </c>
      <c r="E8585" s="1" t="str">
        <f>IFERROR(__xludf.DUMMYFUNCTION("SPLIT(A:A,"" "",TRUE,TRUE)"),"EN")</f>
        <v>EN</v>
      </c>
      <c r="F8585" s="1" t="str">
        <f>IFERROR(__xludf.DUMMYFUNCTION("""COMPUTED_VALUE"""),"P5137")</f>
        <v>P5137</v>
      </c>
      <c r="G8585" s="1">
        <f>IFERROR(__xludf.DUMMYFUNCTION("""COMPUTED_VALUE"""),269.0)</f>
        <v>269</v>
      </c>
    </row>
    <row r="8586">
      <c r="A8586" s="1" t="str">
        <f t="shared" si="1"/>
        <v>EN P301 211</v>
      </c>
      <c r="C8586" s="1" t="str">
        <f t="shared" si="2"/>
        <v>PT P301</v>
      </c>
      <c r="E8586" s="1" t="str">
        <f>IFERROR(__xludf.DUMMYFUNCTION("SPLIT(A:A,"" "",TRUE,TRUE)"),"EN")</f>
        <v>EN</v>
      </c>
      <c r="F8586" s="1" t="str">
        <f>IFERROR(__xludf.DUMMYFUNCTION("""COMPUTED_VALUE"""),"P301")</f>
        <v>P301</v>
      </c>
      <c r="G8586" s="1">
        <f>IFERROR(__xludf.DUMMYFUNCTION("""COMPUTED_VALUE"""),211.0)</f>
        <v>211</v>
      </c>
    </row>
    <row r="8587">
      <c r="A8587" s="1" t="str">
        <f t="shared" si="1"/>
        <v>EN P5346 145</v>
      </c>
      <c r="C8587" s="1" t="str">
        <f t="shared" si="2"/>
        <v>PT P5346</v>
      </c>
      <c r="E8587" s="1" t="str">
        <f>IFERROR(__xludf.DUMMYFUNCTION("SPLIT(A:A,"" "",TRUE,TRUE)"),"EN")</f>
        <v>EN</v>
      </c>
      <c r="F8587" s="1" t="str">
        <f>IFERROR(__xludf.DUMMYFUNCTION("""COMPUTED_VALUE"""),"P5346")</f>
        <v>P5346</v>
      </c>
      <c r="G8587" s="1">
        <f>IFERROR(__xludf.DUMMYFUNCTION("""COMPUTED_VALUE"""),145.0)</f>
        <v>145</v>
      </c>
    </row>
    <row r="8588">
      <c r="A8588" s="1" t="str">
        <f t="shared" si="1"/>
        <v>EN P2902 15</v>
      </c>
      <c r="C8588" s="1" t="str">
        <f t="shared" si="2"/>
        <v>PT P2902</v>
      </c>
      <c r="E8588" s="1" t="str">
        <f>IFERROR(__xludf.DUMMYFUNCTION("SPLIT(A:A,"" "",TRUE,TRUE)"),"EN")</f>
        <v>EN</v>
      </c>
      <c r="F8588" s="1" t="str">
        <f>IFERROR(__xludf.DUMMYFUNCTION("""COMPUTED_VALUE"""),"P2902")</f>
        <v>P2902</v>
      </c>
      <c r="G8588" s="1">
        <f>IFERROR(__xludf.DUMMYFUNCTION("""COMPUTED_VALUE"""),15.0)</f>
        <v>15</v>
      </c>
    </row>
    <row r="8589">
      <c r="A8589" s="1" t="str">
        <f t="shared" si="1"/>
        <v>EN P919 269</v>
      </c>
      <c r="C8589" s="1" t="str">
        <f t="shared" si="2"/>
        <v>PT P919</v>
      </c>
      <c r="E8589" s="1" t="str">
        <f>IFERROR(__xludf.DUMMYFUNCTION("SPLIT(A:A,"" "",TRUE,TRUE)"),"EN")</f>
        <v>EN</v>
      </c>
      <c r="F8589" s="1" t="str">
        <f>IFERROR(__xludf.DUMMYFUNCTION("""COMPUTED_VALUE"""),"P919")</f>
        <v>P919</v>
      </c>
      <c r="G8589" s="1">
        <f>IFERROR(__xludf.DUMMYFUNCTION("""COMPUTED_VALUE"""),269.0)</f>
        <v>269</v>
      </c>
    </row>
    <row r="8590">
      <c r="A8590" s="1" t="str">
        <f t="shared" si="1"/>
        <v>EN P2437 141</v>
      </c>
      <c r="C8590" s="1" t="str">
        <f t="shared" si="2"/>
        <v>PT P2437</v>
      </c>
      <c r="E8590" s="1" t="str">
        <f>IFERROR(__xludf.DUMMYFUNCTION("SPLIT(A:A,"" "",TRUE,TRUE)"),"EN")</f>
        <v>EN</v>
      </c>
      <c r="F8590" s="1" t="str">
        <f>IFERROR(__xludf.DUMMYFUNCTION("""COMPUTED_VALUE"""),"P2437")</f>
        <v>P2437</v>
      </c>
      <c r="G8590" s="1">
        <f>IFERROR(__xludf.DUMMYFUNCTION("""COMPUTED_VALUE"""),141.0)</f>
        <v>141</v>
      </c>
    </row>
    <row r="8591">
      <c r="A8591" s="1" t="str">
        <f t="shared" si="1"/>
        <v>EN P1608 316</v>
      </c>
      <c r="C8591" s="1" t="str">
        <f t="shared" si="2"/>
        <v>PT P1608</v>
      </c>
      <c r="E8591" s="1" t="str">
        <f>IFERROR(__xludf.DUMMYFUNCTION("SPLIT(A:A,"" "",TRUE,TRUE)"),"EN")</f>
        <v>EN</v>
      </c>
      <c r="F8591" s="1" t="str">
        <f>IFERROR(__xludf.DUMMYFUNCTION("""COMPUTED_VALUE"""),"P1608")</f>
        <v>P1608</v>
      </c>
      <c r="G8591" s="1">
        <f>IFERROR(__xludf.DUMMYFUNCTION("""COMPUTED_VALUE"""),316.0)</f>
        <v>316</v>
      </c>
    </row>
    <row r="8592">
      <c r="A8592" s="1" t="str">
        <f t="shared" si="1"/>
        <v>EN P4784 79</v>
      </c>
      <c r="C8592" s="1" t="str">
        <f t="shared" si="2"/>
        <v>PT P4784</v>
      </c>
      <c r="E8592" s="1" t="str">
        <f>IFERROR(__xludf.DUMMYFUNCTION("SPLIT(A:A,"" "",TRUE,TRUE)"),"EN")</f>
        <v>EN</v>
      </c>
      <c r="F8592" s="1" t="str">
        <f>IFERROR(__xludf.DUMMYFUNCTION("""COMPUTED_VALUE"""),"P4784")</f>
        <v>P4784</v>
      </c>
      <c r="G8592" s="1">
        <f>IFERROR(__xludf.DUMMYFUNCTION("""COMPUTED_VALUE"""),79.0)</f>
        <v>79</v>
      </c>
    </row>
    <row r="8593">
      <c r="A8593" s="1" t="str">
        <f t="shared" si="1"/>
        <v>EN P3475 223</v>
      </c>
      <c r="C8593" s="1" t="str">
        <f t="shared" si="2"/>
        <v>PT P3475</v>
      </c>
      <c r="E8593" s="1" t="str">
        <f>IFERROR(__xludf.DUMMYFUNCTION("SPLIT(A:A,"" "",TRUE,TRUE)"),"EN")</f>
        <v>EN</v>
      </c>
      <c r="F8593" s="1" t="str">
        <f>IFERROR(__xludf.DUMMYFUNCTION("""COMPUTED_VALUE"""),"P3475")</f>
        <v>P3475</v>
      </c>
      <c r="G8593" s="1">
        <f>IFERROR(__xludf.DUMMYFUNCTION("""COMPUTED_VALUE"""),223.0)</f>
        <v>223</v>
      </c>
    </row>
    <row r="8594">
      <c r="A8594" s="1" t="str">
        <f t="shared" si="1"/>
        <v>EN P596 286</v>
      </c>
      <c r="C8594" s="1" t="str">
        <f t="shared" si="2"/>
        <v>PT P596</v>
      </c>
      <c r="E8594" s="1" t="str">
        <f>IFERROR(__xludf.DUMMYFUNCTION("SPLIT(A:A,"" "",TRUE,TRUE)"),"EN")</f>
        <v>EN</v>
      </c>
      <c r="F8594" s="1" t="str">
        <f>IFERROR(__xludf.DUMMYFUNCTION("""COMPUTED_VALUE"""),"P596")</f>
        <v>P596</v>
      </c>
      <c r="G8594" s="1">
        <f>IFERROR(__xludf.DUMMYFUNCTION("""COMPUTED_VALUE"""),286.0)</f>
        <v>286</v>
      </c>
    </row>
    <row r="8595">
      <c r="A8595" s="1" t="str">
        <f t="shared" si="1"/>
        <v>EN P1705 127</v>
      </c>
      <c r="C8595" s="1" t="str">
        <f t="shared" si="2"/>
        <v>PT P1705</v>
      </c>
      <c r="E8595" s="1" t="str">
        <f>IFERROR(__xludf.DUMMYFUNCTION("SPLIT(A:A,"" "",TRUE,TRUE)"),"EN")</f>
        <v>EN</v>
      </c>
      <c r="F8595" s="1" t="str">
        <f>IFERROR(__xludf.DUMMYFUNCTION("""COMPUTED_VALUE"""),"P1705")</f>
        <v>P1705</v>
      </c>
      <c r="G8595" s="1">
        <f>IFERROR(__xludf.DUMMYFUNCTION("""COMPUTED_VALUE"""),127.0)</f>
        <v>127</v>
      </c>
    </row>
    <row r="8596">
      <c r="A8596" s="1" t="str">
        <f t="shared" si="1"/>
        <v>EN P5059 18</v>
      </c>
      <c r="C8596" s="1" t="str">
        <f t="shared" si="2"/>
        <v>PT P5059</v>
      </c>
      <c r="E8596" s="1" t="str">
        <f>IFERROR(__xludf.DUMMYFUNCTION("SPLIT(A:A,"" "",TRUE,TRUE)"),"EN")</f>
        <v>EN</v>
      </c>
      <c r="F8596" s="1" t="str">
        <f>IFERROR(__xludf.DUMMYFUNCTION("""COMPUTED_VALUE"""),"P5059")</f>
        <v>P5059</v>
      </c>
      <c r="G8596" s="1">
        <f>IFERROR(__xludf.DUMMYFUNCTION("""COMPUTED_VALUE"""),18.0)</f>
        <v>18</v>
      </c>
    </row>
    <row r="8597">
      <c r="A8597" s="1" t="str">
        <f t="shared" si="1"/>
        <v>EN P4871 293</v>
      </c>
      <c r="C8597" s="1" t="str">
        <f t="shared" si="2"/>
        <v>PT P4871</v>
      </c>
      <c r="E8597" s="1" t="str">
        <f>IFERROR(__xludf.DUMMYFUNCTION("SPLIT(A:A,"" "",TRUE,TRUE)"),"EN")</f>
        <v>EN</v>
      </c>
      <c r="F8597" s="1" t="str">
        <f>IFERROR(__xludf.DUMMYFUNCTION("""COMPUTED_VALUE"""),"P4871")</f>
        <v>P4871</v>
      </c>
      <c r="G8597" s="1">
        <f>IFERROR(__xludf.DUMMYFUNCTION("""COMPUTED_VALUE"""),293.0)</f>
        <v>293</v>
      </c>
    </row>
    <row r="8598">
      <c r="A8598" s="1" t="str">
        <f t="shared" si="1"/>
        <v>EN P2190 350</v>
      </c>
      <c r="C8598" s="1" t="str">
        <f t="shared" si="2"/>
        <v>PT P2190</v>
      </c>
      <c r="E8598" s="1" t="str">
        <f>IFERROR(__xludf.DUMMYFUNCTION("SPLIT(A:A,"" "",TRUE,TRUE)"),"EN")</f>
        <v>EN</v>
      </c>
      <c r="F8598" s="1" t="str">
        <f>IFERROR(__xludf.DUMMYFUNCTION("""COMPUTED_VALUE"""),"P2190")</f>
        <v>P2190</v>
      </c>
      <c r="G8598" s="1">
        <f>IFERROR(__xludf.DUMMYFUNCTION("""COMPUTED_VALUE"""),350.0)</f>
        <v>350</v>
      </c>
    </row>
    <row r="8599">
      <c r="A8599" s="1" t="str">
        <f t="shared" si="1"/>
        <v>EN P1475 298</v>
      </c>
      <c r="C8599" s="1" t="str">
        <f t="shared" si="2"/>
        <v>PT P1475</v>
      </c>
      <c r="E8599" s="1" t="str">
        <f>IFERROR(__xludf.DUMMYFUNCTION("SPLIT(A:A,"" "",TRUE,TRUE)"),"EN")</f>
        <v>EN</v>
      </c>
      <c r="F8599" s="1" t="str">
        <f>IFERROR(__xludf.DUMMYFUNCTION("""COMPUTED_VALUE"""),"P1475")</f>
        <v>P1475</v>
      </c>
      <c r="G8599" s="1">
        <f>IFERROR(__xludf.DUMMYFUNCTION("""COMPUTED_VALUE"""),298.0)</f>
        <v>298</v>
      </c>
    </row>
    <row r="8600">
      <c r="A8600" s="1" t="str">
        <f t="shared" si="1"/>
        <v>EN P1955 142</v>
      </c>
      <c r="C8600" s="1" t="str">
        <f t="shared" si="2"/>
        <v>PT P1955</v>
      </c>
      <c r="E8600" s="1" t="str">
        <f>IFERROR(__xludf.DUMMYFUNCTION("SPLIT(A:A,"" "",TRUE,TRUE)"),"EN")</f>
        <v>EN</v>
      </c>
      <c r="F8600" s="1" t="str">
        <f>IFERROR(__xludf.DUMMYFUNCTION("""COMPUTED_VALUE"""),"P1955")</f>
        <v>P1955</v>
      </c>
      <c r="G8600" s="1">
        <f>IFERROR(__xludf.DUMMYFUNCTION("""COMPUTED_VALUE"""),142.0)</f>
        <v>142</v>
      </c>
    </row>
    <row r="8601">
      <c r="A8601" s="1" t="str">
        <f t="shared" si="1"/>
        <v>EN P5192 310</v>
      </c>
      <c r="C8601" s="1" t="str">
        <f t="shared" si="2"/>
        <v>PT P5192</v>
      </c>
      <c r="E8601" s="1" t="str">
        <f>IFERROR(__xludf.DUMMYFUNCTION("SPLIT(A:A,"" "",TRUE,TRUE)"),"EN")</f>
        <v>EN</v>
      </c>
      <c r="F8601" s="1" t="str">
        <f>IFERROR(__xludf.DUMMYFUNCTION("""COMPUTED_VALUE"""),"P5192")</f>
        <v>P5192</v>
      </c>
      <c r="G8601" s="1">
        <f>IFERROR(__xludf.DUMMYFUNCTION("""COMPUTED_VALUE"""),310.0)</f>
        <v>310</v>
      </c>
    </row>
    <row r="8602">
      <c r="A8602" s="1" t="str">
        <f t="shared" si="1"/>
        <v>EN P180 43</v>
      </c>
      <c r="C8602" s="1" t="str">
        <f t="shared" si="2"/>
        <v>PT P180</v>
      </c>
      <c r="E8602" s="1" t="str">
        <f>IFERROR(__xludf.DUMMYFUNCTION("SPLIT(A:A,"" "",TRUE,TRUE)"),"EN")</f>
        <v>EN</v>
      </c>
      <c r="F8602" s="1" t="str">
        <f>IFERROR(__xludf.DUMMYFUNCTION("""COMPUTED_VALUE"""),"P180")</f>
        <v>P180</v>
      </c>
      <c r="G8602" s="1">
        <f>IFERROR(__xludf.DUMMYFUNCTION("""COMPUTED_VALUE"""),43.0)</f>
        <v>43</v>
      </c>
    </row>
    <row r="8603">
      <c r="A8603" s="1" t="str">
        <f t="shared" si="1"/>
        <v>EN P2506 219</v>
      </c>
      <c r="C8603" s="1" t="str">
        <f t="shared" si="2"/>
        <v>PT P2506</v>
      </c>
      <c r="E8603" s="1" t="str">
        <f>IFERROR(__xludf.DUMMYFUNCTION("SPLIT(A:A,"" "",TRUE,TRUE)"),"EN")</f>
        <v>EN</v>
      </c>
      <c r="F8603" s="1" t="str">
        <f>IFERROR(__xludf.DUMMYFUNCTION("""COMPUTED_VALUE"""),"P2506")</f>
        <v>P2506</v>
      </c>
      <c r="G8603" s="1">
        <f>IFERROR(__xludf.DUMMYFUNCTION("""COMPUTED_VALUE"""),219.0)</f>
        <v>219</v>
      </c>
    </row>
    <row r="8604">
      <c r="A8604" s="1" t="str">
        <f t="shared" si="1"/>
        <v>EN P3632 96</v>
      </c>
      <c r="C8604" s="1" t="str">
        <f t="shared" si="2"/>
        <v>PT P3632</v>
      </c>
      <c r="E8604" s="1" t="str">
        <f>IFERROR(__xludf.DUMMYFUNCTION("SPLIT(A:A,"" "",TRUE,TRUE)"),"EN")</f>
        <v>EN</v>
      </c>
      <c r="F8604" s="1" t="str">
        <f>IFERROR(__xludf.DUMMYFUNCTION("""COMPUTED_VALUE"""),"P3632")</f>
        <v>P3632</v>
      </c>
      <c r="G8604" s="1">
        <f>IFERROR(__xludf.DUMMYFUNCTION("""COMPUTED_VALUE"""),96.0)</f>
        <v>96</v>
      </c>
    </row>
    <row r="8605">
      <c r="A8605" s="1" t="str">
        <f t="shared" si="1"/>
        <v>EN P3440 4</v>
      </c>
      <c r="C8605" s="1" t="str">
        <f t="shared" si="2"/>
        <v>PT P3440</v>
      </c>
      <c r="E8605" s="1" t="str">
        <f>IFERROR(__xludf.DUMMYFUNCTION("SPLIT(A:A,"" "",TRUE,TRUE)"),"EN")</f>
        <v>EN</v>
      </c>
      <c r="F8605" s="1" t="str">
        <f>IFERROR(__xludf.DUMMYFUNCTION("""COMPUTED_VALUE"""),"P3440")</f>
        <v>P3440</v>
      </c>
      <c r="G8605" s="1">
        <f>IFERROR(__xludf.DUMMYFUNCTION("""COMPUTED_VALUE"""),4.0)</f>
        <v>4</v>
      </c>
    </row>
    <row r="8606">
      <c r="A8606" s="1" t="str">
        <f t="shared" si="1"/>
        <v>EN P5675 285</v>
      </c>
      <c r="C8606" s="1" t="str">
        <f t="shared" si="2"/>
        <v>PT P5675</v>
      </c>
      <c r="E8606" s="1" t="str">
        <f>IFERROR(__xludf.DUMMYFUNCTION("SPLIT(A:A,"" "",TRUE,TRUE)"),"EN")</f>
        <v>EN</v>
      </c>
      <c r="F8606" s="1" t="str">
        <f>IFERROR(__xludf.DUMMYFUNCTION("""COMPUTED_VALUE"""),"P5675")</f>
        <v>P5675</v>
      </c>
      <c r="G8606" s="1">
        <f>IFERROR(__xludf.DUMMYFUNCTION("""COMPUTED_VALUE"""),285.0)</f>
        <v>285</v>
      </c>
    </row>
    <row r="8607">
      <c r="A8607" s="1" t="str">
        <f t="shared" si="1"/>
        <v>EN P716 6</v>
      </c>
      <c r="C8607" s="1" t="str">
        <f t="shared" si="2"/>
        <v>PT P716</v>
      </c>
      <c r="E8607" s="1" t="str">
        <f>IFERROR(__xludf.DUMMYFUNCTION("SPLIT(A:A,"" "",TRUE,TRUE)"),"EN")</f>
        <v>EN</v>
      </c>
      <c r="F8607" s="1" t="str">
        <f>IFERROR(__xludf.DUMMYFUNCTION("""COMPUTED_VALUE"""),"P716")</f>
        <v>P716</v>
      </c>
      <c r="G8607" s="1">
        <f>IFERROR(__xludf.DUMMYFUNCTION("""COMPUTED_VALUE"""),6.0)</f>
        <v>6</v>
      </c>
    </row>
    <row r="8608">
      <c r="A8608" s="1" t="str">
        <f t="shared" si="1"/>
        <v>EN P5700 219</v>
      </c>
      <c r="C8608" s="1" t="str">
        <f t="shared" si="2"/>
        <v>PT P5700</v>
      </c>
      <c r="E8608" s="1" t="str">
        <f>IFERROR(__xludf.DUMMYFUNCTION("SPLIT(A:A,"" "",TRUE,TRUE)"),"EN")</f>
        <v>EN</v>
      </c>
      <c r="F8608" s="1" t="str">
        <f>IFERROR(__xludf.DUMMYFUNCTION("""COMPUTED_VALUE"""),"P5700")</f>
        <v>P5700</v>
      </c>
      <c r="G8608" s="1">
        <f>IFERROR(__xludf.DUMMYFUNCTION("""COMPUTED_VALUE"""),219.0)</f>
        <v>219</v>
      </c>
    </row>
    <row r="8609">
      <c r="A8609" s="1" t="str">
        <f t="shared" si="1"/>
        <v>EN P5037 275</v>
      </c>
      <c r="C8609" s="1" t="str">
        <f t="shared" si="2"/>
        <v>PT P5037</v>
      </c>
      <c r="E8609" s="1" t="str">
        <f>IFERROR(__xludf.DUMMYFUNCTION("SPLIT(A:A,"" "",TRUE,TRUE)"),"EN")</f>
        <v>EN</v>
      </c>
      <c r="F8609" s="1" t="str">
        <f>IFERROR(__xludf.DUMMYFUNCTION("""COMPUTED_VALUE"""),"P5037")</f>
        <v>P5037</v>
      </c>
      <c r="G8609" s="1">
        <f>IFERROR(__xludf.DUMMYFUNCTION("""COMPUTED_VALUE"""),275.0)</f>
        <v>275</v>
      </c>
    </row>
    <row r="8610">
      <c r="A8610" s="1" t="str">
        <f t="shared" si="1"/>
        <v>EN P5951 399</v>
      </c>
      <c r="C8610" s="1" t="str">
        <f t="shared" si="2"/>
        <v>PT P5951</v>
      </c>
      <c r="E8610" s="1" t="str">
        <f>IFERROR(__xludf.DUMMYFUNCTION("SPLIT(A:A,"" "",TRUE,TRUE)"),"EN")</f>
        <v>EN</v>
      </c>
      <c r="F8610" s="1" t="str">
        <f>IFERROR(__xludf.DUMMYFUNCTION("""COMPUTED_VALUE"""),"P5951")</f>
        <v>P5951</v>
      </c>
      <c r="G8610" s="1">
        <f>IFERROR(__xludf.DUMMYFUNCTION("""COMPUTED_VALUE"""),399.0)</f>
        <v>399</v>
      </c>
    </row>
    <row r="8611">
      <c r="A8611" s="1" t="str">
        <f t="shared" si="1"/>
        <v>EN P4222 262</v>
      </c>
      <c r="C8611" s="1" t="str">
        <f t="shared" si="2"/>
        <v>PT P4222</v>
      </c>
      <c r="E8611" s="1" t="str">
        <f>IFERROR(__xludf.DUMMYFUNCTION("SPLIT(A:A,"" "",TRUE,TRUE)"),"EN")</f>
        <v>EN</v>
      </c>
      <c r="F8611" s="1" t="str">
        <f>IFERROR(__xludf.DUMMYFUNCTION("""COMPUTED_VALUE"""),"P4222")</f>
        <v>P4222</v>
      </c>
      <c r="G8611" s="1">
        <f>IFERROR(__xludf.DUMMYFUNCTION("""COMPUTED_VALUE"""),262.0)</f>
        <v>262</v>
      </c>
    </row>
    <row r="8612">
      <c r="A8612" s="1" t="str">
        <f t="shared" si="1"/>
        <v>EN P4500 358</v>
      </c>
      <c r="C8612" s="1" t="str">
        <f t="shared" si="2"/>
        <v>PT P4500</v>
      </c>
      <c r="E8612" s="1" t="str">
        <f>IFERROR(__xludf.DUMMYFUNCTION("SPLIT(A:A,"" "",TRUE,TRUE)"),"EN")</f>
        <v>EN</v>
      </c>
      <c r="F8612" s="1" t="str">
        <f>IFERROR(__xludf.DUMMYFUNCTION("""COMPUTED_VALUE"""),"P4500")</f>
        <v>P4500</v>
      </c>
      <c r="G8612" s="1">
        <f>IFERROR(__xludf.DUMMYFUNCTION("""COMPUTED_VALUE"""),358.0)</f>
        <v>358</v>
      </c>
    </row>
    <row r="8613">
      <c r="A8613" s="1" t="str">
        <f t="shared" si="1"/>
        <v>EN P5663 235</v>
      </c>
      <c r="C8613" s="1" t="str">
        <f t="shared" si="2"/>
        <v>PT P5663</v>
      </c>
      <c r="E8613" s="1" t="str">
        <f>IFERROR(__xludf.DUMMYFUNCTION("SPLIT(A:A,"" "",TRUE,TRUE)"),"EN")</f>
        <v>EN</v>
      </c>
      <c r="F8613" s="1" t="str">
        <f>IFERROR(__xludf.DUMMYFUNCTION("""COMPUTED_VALUE"""),"P5663")</f>
        <v>P5663</v>
      </c>
      <c r="G8613" s="1">
        <f>IFERROR(__xludf.DUMMYFUNCTION("""COMPUTED_VALUE"""),235.0)</f>
        <v>235</v>
      </c>
    </row>
    <row r="8614">
      <c r="A8614" s="1" t="str">
        <f t="shared" si="1"/>
        <v>EN P2953 57</v>
      </c>
      <c r="C8614" s="1" t="str">
        <f t="shared" si="2"/>
        <v>PT P2953</v>
      </c>
      <c r="E8614" s="1" t="str">
        <f>IFERROR(__xludf.DUMMYFUNCTION("SPLIT(A:A,"" "",TRUE,TRUE)"),"EN")</f>
        <v>EN</v>
      </c>
      <c r="F8614" s="1" t="str">
        <f>IFERROR(__xludf.DUMMYFUNCTION("""COMPUTED_VALUE"""),"P2953")</f>
        <v>P2953</v>
      </c>
      <c r="G8614" s="1">
        <f>IFERROR(__xludf.DUMMYFUNCTION("""COMPUTED_VALUE"""),57.0)</f>
        <v>57</v>
      </c>
    </row>
    <row r="8615">
      <c r="A8615" s="1" t="str">
        <f t="shared" si="1"/>
        <v>EN P4948 330</v>
      </c>
      <c r="C8615" s="1" t="str">
        <f t="shared" si="2"/>
        <v>PT P4948</v>
      </c>
      <c r="E8615" s="1" t="str">
        <f>IFERROR(__xludf.DUMMYFUNCTION("SPLIT(A:A,"" "",TRUE,TRUE)"),"EN")</f>
        <v>EN</v>
      </c>
      <c r="F8615" s="1" t="str">
        <f>IFERROR(__xludf.DUMMYFUNCTION("""COMPUTED_VALUE"""),"P4948")</f>
        <v>P4948</v>
      </c>
      <c r="G8615" s="1">
        <f>IFERROR(__xludf.DUMMYFUNCTION("""COMPUTED_VALUE"""),330.0)</f>
        <v>330</v>
      </c>
    </row>
    <row r="8616">
      <c r="A8616" s="1" t="str">
        <f t="shared" si="1"/>
        <v>EN P3970 177</v>
      </c>
      <c r="C8616" s="1" t="str">
        <f t="shared" si="2"/>
        <v>PT P3970</v>
      </c>
      <c r="E8616" s="1" t="str">
        <f>IFERROR(__xludf.DUMMYFUNCTION("SPLIT(A:A,"" "",TRUE,TRUE)"),"EN")</f>
        <v>EN</v>
      </c>
      <c r="F8616" s="1" t="str">
        <f>IFERROR(__xludf.DUMMYFUNCTION("""COMPUTED_VALUE"""),"P3970")</f>
        <v>P3970</v>
      </c>
      <c r="G8616" s="1">
        <f>IFERROR(__xludf.DUMMYFUNCTION("""COMPUTED_VALUE"""),177.0)</f>
        <v>177</v>
      </c>
    </row>
    <row r="8617">
      <c r="A8617" s="1" t="str">
        <f t="shared" si="1"/>
        <v>EN P2636 96</v>
      </c>
      <c r="C8617" s="1" t="str">
        <f t="shared" si="2"/>
        <v>PT P2636</v>
      </c>
      <c r="E8617" s="1" t="str">
        <f>IFERROR(__xludf.DUMMYFUNCTION("SPLIT(A:A,"" "",TRUE,TRUE)"),"EN")</f>
        <v>EN</v>
      </c>
      <c r="F8617" s="1" t="str">
        <f>IFERROR(__xludf.DUMMYFUNCTION("""COMPUTED_VALUE"""),"P2636")</f>
        <v>P2636</v>
      </c>
      <c r="G8617" s="1">
        <f>IFERROR(__xludf.DUMMYFUNCTION("""COMPUTED_VALUE"""),96.0)</f>
        <v>96</v>
      </c>
    </row>
    <row r="8618">
      <c r="A8618" s="1" t="str">
        <f t="shared" si="1"/>
        <v>EN P868 76</v>
      </c>
      <c r="C8618" s="1" t="str">
        <f t="shared" si="2"/>
        <v>PT P868</v>
      </c>
      <c r="E8618" s="1" t="str">
        <f>IFERROR(__xludf.DUMMYFUNCTION("SPLIT(A:A,"" "",TRUE,TRUE)"),"EN")</f>
        <v>EN</v>
      </c>
      <c r="F8618" s="1" t="str">
        <f>IFERROR(__xludf.DUMMYFUNCTION("""COMPUTED_VALUE"""),"P868")</f>
        <v>P868</v>
      </c>
      <c r="G8618" s="1">
        <f>IFERROR(__xludf.DUMMYFUNCTION("""COMPUTED_VALUE"""),76.0)</f>
        <v>76</v>
      </c>
    </row>
    <row r="8619">
      <c r="A8619" s="1" t="str">
        <f t="shared" si="1"/>
        <v>EN P3942 340</v>
      </c>
      <c r="C8619" s="1" t="str">
        <f t="shared" si="2"/>
        <v>PT P3942</v>
      </c>
      <c r="E8619" s="1" t="str">
        <f>IFERROR(__xludf.DUMMYFUNCTION("SPLIT(A:A,"" "",TRUE,TRUE)"),"EN")</f>
        <v>EN</v>
      </c>
      <c r="F8619" s="1" t="str">
        <f>IFERROR(__xludf.DUMMYFUNCTION("""COMPUTED_VALUE"""),"P3942")</f>
        <v>P3942</v>
      </c>
      <c r="G8619" s="1">
        <f>IFERROR(__xludf.DUMMYFUNCTION("""COMPUTED_VALUE"""),340.0)</f>
        <v>340</v>
      </c>
    </row>
    <row r="8620">
      <c r="A8620" s="1" t="str">
        <f t="shared" si="1"/>
        <v>EN P5462 270</v>
      </c>
      <c r="C8620" s="1" t="str">
        <f t="shared" si="2"/>
        <v>PT P5462</v>
      </c>
      <c r="E8620" s="1" t="str">
        <f>IFERROR(__xludf.DUMMYFUNCTION("SPLIT(A:A,"" "",TRUE,TRUE)"),"EN")</f>
        <v>EN</v>
      </c>
      <c r="F8620" s="1" t="str">
        <f>IFERROR(__xludf.DUMMYFUNCTION("""COMPUTED_VALUE"""),"P5462")</f>
        <v>P5462</v>
      </c>
      <c r="G8620" s="1">
        <f>IFERROR(__xludf.DUMMYFUNCTION("""COMPUTED_VALUE"""),270.0)</f>
        <v>270</v>
      </c>
    </row>
    <row r="8621">
      <c r="A8621" s="1" t="str">
        <f t="shared" si="1"/>
        <v>EN P2534 37</v>
      </c>
      <c r="C8621" s="1" t="str">
        <f t="shared" si="2"/>
        <v>PT P2534</v>
      </c>
      <c r="E8621" s="1" t="str">
        <f>IFERROR(__xludf.DUMMYFUNCTION("SPLIT(A:A,"" "",TRUE,TRUE)"),"EN")</f>
        <v>EN</v>
      </c>
      <c r="F8621" s="1" t="str">
        <f>IFERROR(__xludf.DUMMYFUNCTION("""COMPUTED_VALUE"""),"P2534")</f>
        <v>P2534</v>
      </c>
      <c r="G8621" s="1">
        <f>IFERROR(__xludf.DUMMYFUNCTION("""COMPUTED_VALUE"""),37.0)</f>
        <v>37</v>
      </c>
    </row>
    <row r="8622">
      <c r="A8622" s="1" t="str">
        <f t="shared" si="1"/>
        <v>EN P4877 217</v>
      </c>
      <c r="C8622" s="1" t="str">
        <f t="shared" si="2"/>
        <v>PT P4877</v>
      </c>
      <c r="E8622" s="1" t="str">
        <f>IFERROR(__xludf.DUMMYFUNCTION("SPLIT(A:A,"" "",TRUE,TRUE)"),"EN")</f>
        <v>EN</v>
      </c>
      <c r="F8622" s="1" t="str">
        <f>IFERROR(__xludf.DUMMYFUNCTION("""COMPUTED_VALUE"""),"P4877")</f>
        <v>P4877</v>
      </c>
      <c r="G8622" s="1">
        <f>IFERROR(__xludf.DUMMYFUNCTION("""COMPUTED_VALUE"""),217.0)</f>
        <v>217</v>
      </c>
    </row>
    <row r="8623">
      <c r="A8623" s="1" t="str">
        <f t="shared" si="1"/>
        <v>EN P5869 65</v>
      </c>
      <c r="C8623" s="1" t="str">
        <f t="shared" si="2"/>
        <v>PT P5869</v>
      </c>
      <c r="E8623" s="1" t="str">
        <f>IFERROR(__xludf.DUMMYFUNCTION("SPLIT(A:A,"" "",TRUE,TRUE)"),"EN")</f>
        <v>EN</v>
      </c>
      <c r="F8623" s="1" t="str">
        <f>IFERROR(__xludf.DUMMYFUNCTION("""COMPUTED_VALUE"""),"P5869")</f>
        <v>P5869</v>
      </c>
      <c r="G8623" s="1">
        <f>IFERROR(__xludf.DUMMYFUNCTION("""COMPUTED_VALUE"""),65.0)</f>
        <v>65</v>
      </c>
    </row>
    <row r="8624">
      <c r="A8624" s="1" t="str">
        <f t="shared" si="1"/>
        <v>EN P1305 328</v>
      </c>
      <c r="C8624" s="1" t="str">
        <f t="shared" si="2"/>
        <v>PT P1305</v>
      </c>
      <c r="E8624" s="1" t="str">
        <f>IFERROR(__xludf.DUMMYFUNCTION("SPLIT(A:A,"" "",TRUE,TRUE)"),"EN")</f>
        <v>EN</v>
      </c>
      <c r="F8624" s="1" t="str">
        <f>IFERROR(__xludf.DUMMYFUNCTION("""COMPUTED_VALUE"""),"P1305")</f>
        <v>P1305</v>
      </c>
      <c r="G8624" s="1">
        <f>IFERROR(__xludf.DUMMYFUNCTION("""COMPUTED_VALUE"""),328.0)</f>
        <v>328</v>
      </c>
    </row>
    <row r="8625">
      <c r="A8625" s="1" t="str">
        <f t="shared" si="1"/>
        <v>EN P1283 110</v>
      </c>
      <c r="C8625" s="1" t="str">
        <f t="shared" si="2"/>
        <v>PT P1283</v>
      </c>
      <c r="E8625" s="1" t="str">
        <f>IFERROR(__xludf.DUMMYFUNCTION("SPLIT(A:A,"" "",TRUE,TRUE)"),"EN")</f>
        <v>EN</v>
      </c>
      <c r="F8625" s="1" t="str">
        <f>IFERROR(__xludf.DUMMYFUNCTION("""COMPUTED_VALUE"""),"P1283")</f>
        <v>P1283</v>
      </c>
      <c r="G8625" s="1">
        <f>IFERROR(__xludf.DUMMYFUNCTION("""COMPUTED_VALUE"""),110.0)</f>
        <v>110</v>
      </c>
    </row>
    <row r="8626">
      <c r="A8626" s="1" t="str">
        <f t="shared" si="1"/>
        <v>EN P4634 284</v>
      </c>
      <c r="C8626" s="1" t="str">
        <f t="shared" si="2"/>
        <v>PT P4634</v>
      </c>
      <c r="E8626" s="1" t="str">
        <f>IFERROR(__xludf.DUMMYFUNCTION("SPLIT(A:A,"" "",TRUE,TRUE)"),"EN")</f>
        <v>EN</v>
      </c>
      <c r="F8626" s="1" t="str">
        <f>IFERROR(__xludf.DUMMYFUNCTION("""COMPUTED_VALUE"""),"P4634")</f>
        <v>P4634</v>
      </c>
      <c r="G8626" s="1">
        <f>IFERROR(__xludf.DUMMYFUNCTION("""COMPUTED_VALUE"""),284.0)</f>
        <v>284</v>
      </c>
    </row>
    <row r="8627">
      <c r="A8627" s="1" t="str">
        <f t="shared" si="1"/>
        <v>EN P1624 70</v>
      </c>
      <c r="C8627" s="1" t="str">
        <f t="shared" si="2"/>
        <v>PT P1624</v>
      </c>
      <c r="E8627" s="1" t="str">
        <f>IFERROR(__xludf.DUMMYFUNCTION("SPLIT(A:A,"" "",TRUE,TRUE)"),"EN")</f>
        <v>EN</v>
      </c>
      <c r="F8627" s="1" t="str">
        <f>IFERROR(__xludf.DUMMYFUNCTION("""COMPUTED_VALUE"""),"P1624")</f>
        <v>P1624</v>
      </c>
      <c r="G8627" s="1">
        <f>IFERROR(__xludf.DUMMYFUNCTION("""COMPUTED_VALUE"""),70.0)</f>
        <v>70</v>
      </c>
    </row>
    <row r="8628">
      <c r="A8628" s="1" t="str">
        <f t="shared" si="1"/>
        <v>EN P492 261</v>
      </c>
      <c r="C8628" s="1" t="str">
        <f t="shared" si="2"/>
        <v>PT P492</v>
      </c>
      <c r="E8628" s="1" t="str">
        <f>IFERROR(__xludf.DUMMYFUNCTION("SPLIT(A:A,"" "",TRUE,TRUE)"),"EN")</f>
        <v>EN</v>
      </c>
      <c r="F8628" s="1" t="str">
        <f>IFERROR(__xludf.DUMMYFUNCTION("""COMPUTED_VALUE"""),"P492")</f>
        <v>P492</v>
      </c>
      <c r="G8628" s="1">
        <f>IFERROR(__xludf.DUMMYFUNCTION("""COMPUTED_VALUE"""),261.0)</f>
        <v>261</v>
      </c>
    </row>
    <row r="8629">
      <c r="A8629" s="1" t="str">
        <f t="shared" si="1"/>
        <v>EN P4423 343</v>
      </c>
      <c r="C8629" s="1" t="str">
        <f t="shared" si="2"/>
        <v>PT P4423</v>
      </c>
      <c r="E8629" s="1" t="str">
        <f>IFERROR(__xludf.DUMMYFUNCTION("SPLIT(A:A,"" "",TRUE,TRUE)"),"EN")</f>
        <v>EN</v>
      </c>
      <c r="F8629" s="1" t="str">
        <f>IFERROR(__xludf.DUMMYFUNCTION("""COMPUTED_VALUE"""),"P4423")</f>
        <v>P4423</v>
      </c>
      <c r="G8629" s="1">
        <f>IFERROR(__xludf.DUMMYFUNCTION("""COMPUTED_VALUE"""),343.0)</f>
        <v>343</v>
      </c>
    </row>
    <row r="8630">
      <c r="A8630" s="1" t="str">
        <f t="shared" si="1"/>
        <v>EN P1600 90</v>
      </c>
      <c r="C8630" s="1" t="str">
        <f t="shared" si="2"/>
        <v>PT P1600</v>
      </c>
      <c r="E8630" s="1" t="str">
        <f>IFERROR(__xludf.DUMMYFUNCTION("SPLIT(A:A,"" "",TRUE,TRUE)"),"EN")</f>
        <v>EN</v>
      </c>
      <c r="F8630" s="1" t="str">
        <f>IFERROR(__xludf.DUMMYFUNCTION("""COMPUTED_VALUE"""),"P1600")</f>
        <v>P1600</v>
      </c>
      <c r="G8630" s="1">
        <f>IFERROR(__xludf.DUMMYFUNCTION("""COMPUTED_VALUE"""),90.0)</f>
        <v>90</v>
      </c>
    </row>
    <row r="8631">
      <c r="A8631" s="1" t="str">
        <f t="shared" si="1"/>
        <v>EN P1536 370</v>
      </c>
      <c r="C8631" s="1" t="str">
        <f t="shared" si="2"/>
        <v>PT P1536</v>
      </c>
      <c r="E8631" s="1" t="str">
        <f>IFERROR(__xludf.DUMMYFUNCTION("SPLIT(A:A,"" "",TRUE,TRUE)"),"EN")</f>
        <v>EN</v>
      </c>
      <c r="F8631" s="1" t="str">
        <f>IFERROR(__xludf.DUMMYFUNCTION("""COMPUTED_VALUE"""),"P1536")</f>
        <v>P1536</v>
      </c>
      <c r="G8631" s="1">
        <f>IFERROR(__xludf.DUMMYFUNCTION("""COMPUTED_VALUE"""),370.0)</f>
        <v>370</v>
      </c>
    </row>
    <row r="8632">
      <c r="A8632" s="1" t="str">
        <f t="shared" si="1"/>
        <v>EN P2292 319</v>
      </c>
      <c r="C8632" s="1" t="str">
        <f t="shared" si="2"/>
        <v>PT P2292</v>
      </c>
      <c r="E8632" s="1" t="str">
        <f>IFERROR(__xludf.DUMMYFUNCTION("SPLIT(A:A,"" "",TRUE,TRUE)"),"EN")</f>
        <v>EN</v>
      </c>
      <c r="F8632" s="1" t="str">
        <f>IFERROR(__xludf.DUMMYFUNCTION("""COMPUTED_VALUE"""),"P2292")</f>
        <v>P2292</v>
      </c>
      <c r="G8632" s="1">
        <f>IFERROR(__xludf.DUMMYFUNCTION("""COMPUTED_VALUE"""),319.0)</f>
        <v>319</v>
      </c>
    </row>
    <row r="8633">
      <c r="A8633" s="1" t="str">
        <f t="shared" si="1"/>
        <v>EN P744 275</v>
      </c>
      <c r="C8633" s="1" t="str">
        <f t="shared" si="2"/>
        <v>PT P744</v>
      </c>
      <c r="E8633" s="1" t="str">
        <f>IFERROR(__xludf.DUMMYFUNCTION("SPLIT(A:A,"" "",TRUE,TRUE)"),"EN")</f>
        <v>EN</v>
      </c>
      <c r="F8633" s="1" t="str">
        <f>IFERROR(__xludf.DUMMYFUNCTION("""COMPUTED_VALUE"""),"P744")</f>
        <v>P744</v>
      </c>
      <c r="G8633" s="1">
        <f>IFERROR(__xludf.DUMMYFUNCTION("""COMPUTED_VALUE"""),275.0)</f>
        <v>275</v>
      </c>
    </row>
    <row r="8634">
      <c r="A8634" s="1" t="str">
        <f t="shared" si="1"/>
        <v>EN P2784 364</v>
      </c>
      <c r="C8634" s="1" t="str">
        <f t="shared" si="2"/>
        <v>PT P2784</v>
      </c>
      <c r="E8634" s="1" t="str">
        <f>IFERROR(__xludf.DUMMYFUNCTION("SPLIT(A:A,"" "",TRUE,TRUE)"),"EN")</f>
        <v>EN</v>
      </c>
      <c r="F8634" s="1" t="str">
        <f>IFERROR(__xludf.DUMMYFUNCTION("""COMPUTED_VALUE"""),"P2784")</f>
        <v>P2784</v>
      </c>
      <c r="G8634" s="1">
        <f>IFERROR(__xludf.DUMMYFUNCTION("""COMPUTED_VALUE"""),364.0)</f>
        <v>364</v>
      </c>
    </row>
    <row r="8635">
      <c r="A8635" s="1" t="str">
        <f t="shared" si="1"/>
        <v>EN P3133 286</v>
      </c>
      <c r="C8635" s="1" t="str">
        <f t="shared" si="2"/>
        <v>PT P3133</v>
      </c>
      <c r="E8635" s="1" t="str">
        <f>IFERROR(__xludf.DUMMYFUNCTION("SPLIT(A:A,"" "",TRUE,TRUE)"),"EN")</f>
        <v>EN</v>
      </c>
      <c r="F8635" s="1" t="str">
        <f>IFERROR(__xludf.DUMMYFUNCTION("""COMPUTED_VALUE"""),"P3133")</f>
        <v>P3133</v>
      </c>
      <c r="G8635" s="1">
        <f>IFERROR(__xludf.DUMMYFUNCTION("""COMPUTED_VALUE"""),286.0)</f>
        <v>286</v>
      </c>
    </row>
    <row r="8636">
      <c r="A8636" s="1" t="str">
        <f t="shared" si="1"/>
        <v>EN P3145 338</v>
      </c>
      <c r="C8636" s="1" t="str">
        <f t="shared" si="2"/>
        <v>PT P3145</v>
      </c>
      <c r="E8636" s="1" t="str">
        <f>IFERROR(__xludf.DUMMYFUNCTION("SPLIT(A:A,"" "",TRUE,TRUE)"),"EN")</f>
        <v>EN</v>
      </c>
      <c r="F8636" s="1" t="str">
        <f>IFERROR(__xludf.DUMMYFUNCTION("""COMPUTED_VALUE"""),"P3145")</f>
        <v>P3145</v>
      </c>
      <c r="G8636" s="1">
        <f>IFERROR(__xludf.DUMMYFUNCTION("""COMPUTED_VALUE"""),338.0)</f>
        <v>338</v>
      </c>
    </row>
    <row r="8637">
      <c r="A8637" s="1" t="str">
        <f t="shared" si="1"/>
        <v>EN P2028 85</v>
      </c>
      <c r="C8637" s="1" t="str">
        <f t="shared" si="2"/>
        <v>PT P2028</v>
      </c>
      <c r="E8637" s="1" t="str">
        <f>IFERROR(__xludf.DUMMYFUNCTION("SPLIT(A:A,"" "",TRUE,TRUE)"),"EN")</f>
        <v>EN</v>
      </c>
      <c r="F8637" s="1" t="str">
        <f>IFERROR(__xludf.DUMMYFUNCTION("""COMPUTED_VALUE"""),"P2028")</f>
        <v>P2028</v>
      </c>
      <c r="G8637" s="1">
        <f>IFERROR(__xludf.DUMMYFUNCTION("""COMPUTED_VALUE"""),85.0)</f>
        <v>85</v>
      </c>
    </row>
    <row r="8638">
      <c r="A8638" s="1" t="str">
        <f t="shared" si="1"/>
        <v>EN P990 382</v>
      </c>
      <c r="C8638" s="1" t="str">
        <f t="shared" si="2"/>
        <v>PT P990</v>
      </c>
      <c r="E8638" s="1" t="str">
        <f>IFERROR(__xludf.DUMMYFUNCTION("SPLIT(A:A,"" "",TRUE,TRUE)"),"EN")</f>
        <v>EN</v>
      </c>
      <c r="F8638" s="1" t="str">
        <f>IFERROR(__xludf.DUMMYFUNCTION("""COMPUTED_VALUE"""),"P990")</f>
        <v>P990</v>
      </c>
      <c r="G8638" s="1">
        <f>IFERROR(__xludf.DUMMYFUNCTION("""COMPUTED_VALUE"""),382.0)</f>
        <v>382</v>
      </c>
    </row>
    <row r="8639">
      <c r="A8639" s="1" t="str">
        <f t="shared" si="1"/>
        <v>EN P905 116</v>
      </c>
      <c r="C8639" s="1" t="str">
        <f t="shared" si="2"/>
        <v>PT P905</v>
      </c>
      <c r="E8639" s="1" t="str">
        <f>IFERROR(__xludf.DUMMYFUNCTION("SPLIT(A:A,"" "",TRUE,TRUE)"),"EN")</f>
        <v>EN</v>
      </c>
      <c r="F8639" s="1" t="str">
        <f>IFERROR(__xludf.DUMMYFUNCTION("""COMPUTED_VALUE"""),"P905")</f>
        <v>P905</v>
      </c>
      <c r="G8639" s="1">
        <f>IFERROR(__xludf.DUMMYFUNCTION("""COMPUTED_VALUE"""),116.0)</f>
        <v>116</v>
      </c>
    </row>
    <row r="8640">
      <c r="A8640" s="1" t="str">
        <f t="shared" si="1"/>
        <v>EN P3667 326</v>
      </c>
      <c r="C8640" s="1" t="str">
        <f t="shared" si="2"/>
        <v>PT P3667</v>
      </c>
      <c r="E8640" s="1" t="str">
        <f>IFERROR(__xludf.DUMMYFUNCTION("SPLIT(A:A,"" "",TRUE,TRUE)"),"EN")</f>
        <v>EN</v>
      </c>
      <c r="F8640" s="1" t="str">
        <f>IFERROR(__xludf.DUMMYFUNCTION("""COMPUTED_VALUE"""),"P3667")</f>
        <v>P3667</v>
      </c>
      <c r="G8640" s="1">
        <f>IFERROR(__xludf.DUMMYFUNCTION("""COMPUTED_VALUE"""),326.0)</f>
        <v>326</v>
      </c>
    </row>
    <row r="8641">
      <c r="A8641" s="1" t="str">
        <f t="shared" si="1"/>
        <v>EN P5091 375</v>
      </c>
      <c r="C8641" s="1" t="str">
        <f t="shared" si="2"/>
        <v>PT P5091</v>
      </c>
      <c r="E8641" s="1" t="str">
        <f>IFERROR(__xludf.DUMMYFUNCTION("SPLIT(A:A,"" "",TRUE,TRUE)"),"EN")</f>
        <v>EN</v>
      </c>
      <c r="F8641" s="1" t="str">
        <f>IFERROR(__xludf.DUMMYFUNCTION("""COMPUTED_VALUE"""),"P5091")</f>
        <v>P5091</v>
      </c>
      <c r="G8641" s="1">
        <f>IFERROR(__xludf.DUMMYFUNCTION("""COMPUTED_VALUE"""),375.0)</f>
        <v>375</v>
      </c>
    </row>
    <row r="8642">
      <c r="A8642" s="1" t="str">
        <f t="shared" si="1"/>
        <v>EN P5168 199</v>
      </c>
      <c r="C8642" s="1" t="str">
        <f t="shared" si="2"/>
        <v>PT P5168</v>
      </c>
      <c r="E8642" s="1" t="str">
        <f>IFERROR(__xludf.DUMMYFUNCTION("SPLIT(A:A,"" "",TRUE,TRUE)"),"EN")</f>
        <v>EN</v>
      </c>
      <c r="F8642" s="1" t="str">
        <f>IFERROR(__xludf.DUMMYFUNCTION("""COMPUTED_VALUE"""),"P5168")</f>
        <v>P5168</v>
      </c>
      <c r="G8642" s="1">
        <f>IFERROR(__xludf.DUMMYFUNCTION("""COMPUTED_VALUE"""),199.0)</f>
        <v>199</v>
      </c>
    </row>
    <row r="8643">
      <c r="A8643" s="1" t="str">
        <f t="shared" si="1"/>
        <v>EN P3051 105</v>
      </c>
      <c r="C8643" s="1" t="str">
        <f t="shared" si="2"/>
        <v>PT P3051</v>
      </c>
      <c r="E8643" s="1" t="str">
        <f>IFERROR(__xludf.DUMMYFUNCTION("SPLIT(A:A,"" "",TRUE,TRUE)"),"EN")</f>
        <v>EN</v>
      </c>
      <c r="F8643" s="1" t="str">
        <f>IFERROR(__xludf.DUMMYFUNCTION("""COMPUTED_VALUE"""),"P3051")</f>
        <v>P3051</v>
      </c>
      <c r="G8643" s="1">
        <f>IFERROR(__xludf.DUMMYFUNCTION("""COMPUTED_VALUE"""),105.0)</f>
        <v>105</v>
      </c>
    </row>
    <row r="8644">
      <c r="A8644" s="1" t="str">
        <f t="shared" si="1"/>
        <v>EN P2104 325</v>
      </c>
      <c r="C8644" s="1" t="str">
        <f t="shared" si="2"/>
        <v>PT P2104</v>
      </c>
      <c r="E8644" s="1" t="str">
        <f>IFERROR(__xludf.DUMMYFUNCTION("SPLIT(A:A,"" "",TRUE,TRUE)"),"EN")</f>
        <v>EN</v>
      </c>
      <c r="F8644" s="1" t="str">
        <f>IFERROR(__xludf.DUMMYFUNCTION("""COMPUTED_VALUE"""),"P2104")</f>
        <v>P2104</v>
      </c>
      <c r="G8644" s="1">
        <f>IFERROR(__xludf.DUMMYFUNCTION("""COMPUTED_VALUE"""),325.0)</f>
        <v>325</v>
      </c>
    </row>
    <row r="8645">
      <c r="A8645" s="1" t="str">
        <f t="shared" si="1"/>
        <v>EN P3839 135</v>
      </c>
      <c r="C8645" s="1" t="str">
        <f t="shared" si="2"/>
        <v>PT P3839</v>
      </c>
      <c r="E8645" s="1" t="str">
        <f>IFERROR(__xludf.DUMMYFUNCTION("SPLIT(A:A,"" "",TRUE,TRUE)"),"EN")</f>
        <v>EN</v>
      </c>
      <c r="F8645" s="1" t="str">
        <f>IFERROR(__xludf.DUMMYFUNCTION("""COMPUTED_VALUE"""),"P3839")</f>
        <v>P3839</v>
      </c>
      <c r="G8645" s="1">
        <f>IFERROR(__xludf.DUMMYFUNCTION("""COMPUTED_VALUE"""),135.0)</f>
        <v>135</v>
      </c>
    </row>
    <row r="8646">
      <c r="A8646" s="1" t="str">
        <f t="shared" si="1"/>
        <v>EN P5929 247</v>
      </c>
      <c r="C8646" s="1" t="str">
        <f t="shared" si="2"/>
        <v>PT P5929</v>
      </c>
      <c r="E8646" s="1" t="str">
        <f>IFERROR(__xludf.DUMMYFUNCTION("SPLIT(A:A,"" "",TRUE,TRUE)"),"EN")</f>
        <v>EN</v>
      </c>
      <c r="F8646" s="1" t="str">
        <f>IFERROR(__xludf.DUMMYFUNCTION("""COMPUTED_VALUE"""),"P5929")</f>
        <v>P5929</v>
      </c>
      <c r="G8646" s="1">
        <f>IFERROR(__xludf.DUMMYFUNCTION("""COMPUTED_VALUE"""),247.0)</f>
        <v>247</v>
      </c>
    </row>
    <row r="8647">
      <c r="A8647" s="1" t="str">
        <f t="shared" si="1"/>
        <v>EN P3653 329</v>
      </c>
      <c r="C8647" s="1" t="str">
        <f t="shared" si="2"/>
        <v>PT P3653</v>
      </c>
      <c r="E8647" s="1" t="str">
        <f>IFERROR(__xludf.DUMMYFUNCTION("SPLIT(A:A,"" "",TRUE,TRUE)"),"EN")</f>
        <v>EN</v>
      </c>
      <c r="F8647" s="1" t="str">
        <f>IFERROR(__xludf.DUMMYFUNCTION("""COMPUTED_VALUE"""),"P3653")</f>
        <v>P3653</v>
      </c>
      <c r="G8647" s="1">
        <f>IFERROR(__xludf.DUMMYFUNCTION("""COMPUTED_VALUE"""),329.0)</f>
        <v>329</v>
      </c>
    </row>
    <row r="8648">
      <c r="A8648" s="1" t="str">
        <f t="shared" si="1"/>
        <v>EN P4068 375</v>
      </c>
      <c r="C8648" s="1" t="str">
        <f t="shared" si="2"/>
        <v>PT P4068</v>
      </c>
      <c r="E8648" s="1" t="str">
        <f>IFERROR(__xludf.DUMMYFUNCTION("SPLIT(A:A,"" "",TRUE,TRUE)"),"EN")</f>
        <v>EN</v>
      </c>
      <c r="F8648" s="1" t="str">
        <f>IFERROR(__xludf.DUMMYFUNCTION("""COMPUTED_VALUE"""),"P4068")</f>
        <v>P4068</v>
      </c>
      <c r="G8648" s="1">
        <f>IFERROR(__xludf.DUMMYFUNCTION("""COMPUTED_VALUE"""),375.0)</f>
        <v>375</v>
      </c>
    </row>
    <row r="8649">
      <c r="A8649" s="1" t="str">
        <f t="shared" si="1"/>
        <v>EN P559 165</v>
      </c>
      <c r="C8649" s="1" t="str">
        <f t="shared" si="2"/>
        <v>PT P559</v>
      </c>
      <c r="E8649" s="1" t="str">
        <f>IFERROR(__xludf.DUMMYFUNCTION("SPLIT(A:A,"" "",TRUE,TRUE)"),"EN")</f>
        <v>EN</v>
      </c>
      <c r="F8649" s="1" t="str">
        <f>IFERROR(__xludf.DUMMYFUNCTION("""COMPUTED_VALUE"""),"P559")</f>
        <v>P559</v>
      </c>
      <c r="G8649" s="1">
        <f>IFERROR(__xludf.DUMMYFUNCTION("""COMPUTED_VALUE"""),165.0)</f>
        <v>165</v>
      </c>
    </row>
    <row r="8650">
      <c r="A8650" s="1" t="str">
        <f t="shared" si="1"/>
        <v>EN P2835 391</v>
      </c>
      <c r="C8650" s="1" t="str">
        <f t="shared" si="2"/>
        <v>PT P2835</v>
      </c>
      <c r="E8650" s="1" t="str">
        <f>IFERROR(__xludf.DUMMYFUNCTION("SPLIT(A:A,"" "",TRUE,TRUE)"),"EN")</f>
        <v>EN</v>
      </c>
      <c r="F8650" s="1" t="str">
        <f>IFERROR(__xludf.DUMMYFUNCTION("""COMPUTED_VALUE"""),"P2835")</f>
        <v>P2835</v>
      </c>
      <c r="G8650" s="1">
        <f>IFERROR(__xludf.DUMMYFUNCTION("""COMPUTED_VALUE"""),391.0)</f>
        <v>391</v>
      </c>
    </row>
    <row r="8651">
      <c r="A8651" s="1" t="str">
        <f t="shared" si="1"/>
        <v>EN P4250 390</v>
      </c>
      <c r="C8651" s="1" t="str">
        <f t="shared" si="2"/>
        <v>PT P4250</v>
      </c>
      <c r="E8651" s="1" t="str">
        <f>IFERROR(__xludf.DUMMYFUNCTION("SPLIT(A:A,"" "",TRUE,TRUE)"),"EN")</f>
        <v>EN</v>
      </c>
      <c r="F8651" s="1" t="str">
        <f>IFERROR(__xludf.DUMMYFUNCTION("""COMPUTED_VALUE"""),"P4250")</f>
        <v>P4250</v>
      </c>
      <c r="G8651" s="1">
        <f>IFERROR(__xludf.DUMMYFUNCTION("""COMPUTED_VALUE"""),390.0)</f>
        <v>390</v>
      </c>
    </row>
    <row r="8652">
      <c r="A8652" s="1" t="str">
        <f t="shared" si="1"/>
        <v>EN P1889 303</v>
      </c>
      <c r="C8652" s="1" t="str">
        <f t="shared" si="2"/>
        <v>PT P1889</v>
      </c>
      <c r="E8652" s="1" t="str">
        <f>IFERROR(__xludf.DUMMYFUNCTION("SPLIT(A:A,"" "",TRUE,TRUE)"),"EN")</f>
        <v>EN</v>
      </c>
      <c r="F8652" s="1" t="str">
        <f>IFERROR(__xludf.DUMMYFUNCTION("""COMPUTED_VALUE"""),"P1889")</f>
        <v>P1889</v>
      </c>
      <c r="G8652" s="1">
        <f>IFERROR(__xludf.DUMMYFUNCTION("""COMPUTED_VALUE"""),303.0)</f>
        <v>303</v>
      </c>
    </row>
    <row r="8653">
      <c r="A8653" s="1" t="str">
        <f t="shared" si="1"/>
        <v>EN P3135 95</v>
      </c>
      <c r="C8653" s="1" t="str">
        <f t="shared" si="2"/>
        <v>PT P3135</v>
      </c>
      <c r="E8653" s="1" t="str">
        <f>IFERROR(__xludf.DUMMYFUNCTION("SPLIT(A:A,"" "",TRUE,TRUE)"),"EN")</f>
        <v>EN</v>
      </c>
      <c r="F8653" s="1" t="str">
        <f>IFERROR(__xludf.DUMMYFUNCTION("""COMPUTED_VALUE"""),"P3135")</f>
        <v>P3135</v>
      </c>
      <c r="G8653" s="1">
        <f>IFERROR(__xludf.DUMMYFUNCTION("""COMPUTED_VALUE"""),95.0)</f>
        <v>95</v>
      </c>
    </row>
    <row r="8654">
      <c r="A8654" s="1" t="str">
        <f t="shared" si="1"/>
        <v>EN P5530 214</v>
      </c>
      <c r="C8654" s="1" t="str">
        <f t="shared" si="2"/>
        <v>PT P5530</v>
      </c>
      <c r="E8654" s="1" t="str">
        <f>IFERROR(__xludf.DUMMYFUNCTION("SPLIT(A:A,"" "",TRUE,TRUE)"),"EN")</f>
        <v>EN</v>
      </c>
      <c r="F8654" s="1" t="str">
        <f>IFERROR(__xludf.DUMMYFUNCTION("""COMPUTED_VALUE"""),"P5530")</f>
        <v>P5530</v>
      </c>
      <c r="G8654" s="1">
        <f>IFERROR(__xludf.DUMMYFUNCTION("""COMPUTED_VALUE"""),214.0)</f>
        <v>214</v>
      </c>
    </row>
    <row r="8655">
      <c r="A8655" s="1" t="str">
        <f t="shared" si="1"/>
        <v>EN P267 317</v>
      </c>
      <c r="C8655" s="1" t="str">
        <f t="shared" si="2"/>
        <v>PT P267</v>
      </c>
      <c r="E8655" s="1" t="str">
        <f>IFERROR(__xludf.DUMMYFUNCTION("SPLIT(A:A,"" "",TRUE,TRUE)"),"EN")</f>
        <v>EN</v>
      </c>
      <c r="F8655" s="1" t="str">
        <f>IFERROR(__xludf.DUMMYFUNCTION("""COMPUTED_VALUE"""),"P267")</f>
        <v>P267</v>
      </c>
      <c r="G8655" s="1">
        <f>IFERROR(__xludf.DUMMYFUNCTION("""COMPUTED_VALUE"""),317.0)</f>
        <v>317</v>
      </c>
    </row>
    <row r="8656">
      <c r="A8656" s="1" t="str">
        <f t="shared" si="1"/>
        <v>EN P4433 366</v>
      </c>
      <c r="C8656" s="1" t="str">
        <f t="shared" si="2"/>
        <v>PT P4433</v>
      </c>
      <c r="E8656" s="1" t="str">
        <f>IFERROR(__xludf.DUMMYFUNCTION("SPLIT(A:A,"" "",TRUE,TRUE)"),"EN")</f>
        <v>EN</v>
      </c>
      <c r="F8656" s="1" t="str">
        <f>IFERROR(__xludf.DUMMYFUNCTION("""COMPUTED_VALUE"""),"P4433")</f>
        <v>P4433</v>
      </c>
      <c r="G8656" s="1">
        <f>IFERROR(__xludf.DUMMYFUNCTION("""COMPUTED_VALUE"""),366.0)</f>
        <v>366</v>
      </c>
    </row>
    <row r="8657">
      <c r="A8657" s="1" t="str">
        <f t="shared" si="1"/>
        <v>EN P2427 51</v>
      </c>
      <c r="C8657" s="1" t="str">
        <f t="shared" si="2"/>
        <v>PT P2427</v>
      </c>
      <c r="E8657" s="1" t="str">
        <f>IFERROR(__xludf.DUMMYFUNCTION("SPLIT(A:A,"" "",TRUE,TRUE)"),"EN")</f>
        <v>EN</v>
      </c>
      <c r="F8657" s="1" t="str">
        <f>IFERROR(__xludf.DUMMYFUNCTION("""COMPUTED_VALUE"""),"P2427")</f>
        <v>P2427</v>
      </c>
      <c r="G8657" s="1">
        <f>IFERROR(__xludf.DUMMYFUNCTION("""COMPUTED_VALUE"""),51.0)</f>
        <v>51</v>
      </c>
    </row>
    <row r="8658">
      <c r="A8658" s="1" t="str">
        <f t="shared" si="1"/>
        <v>EN P314 396</v>
      </c>
      <c r="C8658" s="1" t="str">
        <f t="shared" si="2"/>
        <v>PT P314</v>
      </c>
      <c r="E8658" s="1" t="str">
        <f>IFERROR(__xludf.DUMMYFUNCTION("SPLIT(A:A,"" "",TRUE,TRUE)"),"EN")</f>
        <v>EN</v>
      </c>
      <c r="F8658" s="1" t="str">
        <f>IFERROR(__xludf.DUMMYFUNCTION("""COMPUTED_VALUE"""),"P314")</f>
        <v>P314</v>
      </c>
      <c r="G8658" s="1">
        <f>IFERROR(__xludf.DUMMYFUNCTION("""COMPUTED_VALUE"""),396.0)</f>
        <v>396</v>
      </c>
    </row>
    <row r="8659">
      <c r="A8659" s="1" t="str">
        <f t="shared" si="1"/>
        <v>EN P5254 193</v>
      </c>
      <c r="C8659" s="1" t="str">
        <f t="shared" si="2"/>
        <v>PT P5254</v>
      </c>
      <c r="E8659" s="1" t="str">
        <f>IFERROR(__xludf.DUMMYFUNCTION("SPLIT(A:A,"" "",TRUE,TRUE)"),"EN")</f>
        <v>EN</v>
      </c>
      <c r="F8659" s="1" t="str">
        <f>IFERROR(__xludf.DUMMYFUNCTION("""COMPUTED_VALUE"""),"P5254")</f>
        <v>P5254</v>
      </c>
      <c r="G8659" s="1">
        <f>IFERROR(__xludf.DUMMYFUNCTION("""COMPUTED_VALUE"""),193.0)</f>
        <v>193</v>
      </c>
    </row>
    <row r="8660">
      <c r="A8660" s="1" t="str">
        <f t="shared" si="1"/>
        <v>EN P1699 273</v>
      </c>
      <c r="C8660" s="1" t="str">
        <f t="shared" si="2"/>
        <v>PT P1699</v>
      </c>
      <c r="E8660" s="1" t="str">
        <f>IFERROR(__xludf.DUMMYFUNCTION("SPLIT(A:A,"" "",TRUE,TRUE)"),"EN")</f>
        <v>EN</v>
      </c>
      <c r="F8660" s="1" t="str">
        <f>IFERROR(__xludf.DUMMYFUNCTION("""COMPUTED_VALUE"""),"P1699")</f>
        <v>P1699</v>
      </c>
      <c r="G8660" s="1">
        <f>IFERROR(__xludf.DUMMYFUNCTION("""COMPUTED_VALUE"""),273.0)</f>
        <v>273</v>
      </c>
    </row>
    <row r="8661">
      <c r="A8661" s="1" t="str">
        <f t="shared" si="1"/>
        <v>EN P3498 126</v>
      </c>
      <c r="C8661" s="1" t="str">
        <f t="shared" si="2"/>
        <v>PT P3498</v>
      </c>
      <c r="E8661" s="1" t="str">
        <f>IFERROR(__xludf.DUMMYFUNCTION("SPLIT(A:A,"" "",TRUE,TRUE)"),"EN")</f>
        <v>EN</v>
      </c>
      <c r="F8661" s="1" t="str">
        <f>IFERROR(__xludf.DUMMYFUNCTION("""COMPUTED_VALUE"""),"P3498")</f>
        <v>P3498</v>
      </c>
      <c r="G8661" s="1">
        <f>IFERROR(__xludf.DUMMYFUNCTION("""COMPUTED_VALUE"""),126.0)</f>
        <v>126</v>
      </c>
    </row>
    <row r="8662">
      <c r="A8662" s="1" t="str">
        <f t="shared" si="1"/>
        <v>EN P1236 387</v>
      </c>
      <c r="C8662" s="1" t="str">
        <f t="shared" si="2"/>
        <v>PT P1236</v>
      </c>
      <c r="E8662" s="1" t="str">
        <f>IFERROR(__xludf.DUMMYFUNCTION("SPLIT(A:A,"" "",TRUE,TRUE)"),"EN")</f>
        <v>EN</v>
      </c>
      <c r="F8662" s="1" t="str">
        <f>IFERROR(__xludf.DUMMYFUNCTION("""COMPUTED_VALUE"""),"P1236")</f>
        <v>P1236</v>
      </c>
      <c r="G8662" s="1">
        <f>IFERROR(__xludf.DUMMYFUNCTION("""COMPUTED_VALUE"""),387.0)</f>
        <v>387</v>
      </c>
    </row>
    <row r="8663">
      <c r="A8663" s="1" t="str">
        <f t="shared" si="1"/>
        <v>EN P1415 85</v>
      </c>
      <c r="C8663" s="1" t="str">
        <f t="shared" si="2"/>
        <v>PT P1415</v>
      </c>
      <c r="E8663" s="1" t="str">
        <f>IFERROR(__xludf.DUMMYFUNCTION("SPLIT(A:A,"" "",TRUE,TRUE)"),"EN")</f>
        <v>EN</v>
      </c>
      <c r="F8663" s="1" t="str">
        <f>IFERROR(__xludf.DUMMYFUNCTION("""COMPUTED_VALUE"""),"P1415")</f>
        <v>P1415</v>
      </c>
      <c r="G8663" s="1">
        <f>IFERROR(__xludf.DUMMYFUNCTION("""COMPUTED_VALUE"""),85.0)</f>
        <v>85</v>
      </c>
    </row>
    <row r="8664">
      <c r="A8664" s="1" t="str">
        <f t="shared" si="1"/>
        <v>EN P2051 217</v>
      </c>
      <c r="C8664" s="1" t="str">
        <f t="shared" si="2"/>
        <v>PT P2051</v>
      </c>
      <c r="E8664" s="1" t="str">
        <f>IFERROR(__xludf.DUMMYFUNCTION("SPLIT(A:A,"" "",TRUE,TRUE)"),"EN")</f>
        <v>EN</v>
      </c>
      <c r="F8664" s="1" t="str">
        <f>IFERROR(__xludf.DUMMYFUNCTION("""COMPUTED_VALUE"""),"P2051")</f>
        <v>P2051</v>
      </c>
      <c r="G8664" s="1">
        <f>IFERROR(__xludf.DUMMYFUNCTION("""COMPUTED_VALUE"""),217.0)</f>
        <v>217</v>
      </c>
    </row>
    <row r="8665">
      <c r="A8665" s="1" t="str">
        <f t="shared" si="1"/>
        <v>EN P5918 108</v>
      </c>
      <c r="C8665" s="1" t="str">
        <f t="shared" si="2"/>
        <v>PT P5918</v>
      </c>
      <c r="E8665" s="1" t="str">
        <f>IFERROR(__xludf.DUMMYFUNCTION("SPLIT(A:A,"" "",TRUE,TRUE)"),"EN")</f>
        <v>EN</v>
      </c>
      <c r="F8665" s="1" t="str">
        <f>IFERROR(__xludf.DUMMYFUNCTION("""COMPUTED_VALUE"""),"P5918")</f>
        <v>P5918</v>
      </c>
      <c r="G8665" s="1">
        <f>IFERROR(__xludf.DUMMYFUNCTION("""COMPUTED_VALUE"""),108.0)</f>
        <v>108</v>
      </c>
    </row>
    <row r="8666">
      <c r="A8666" s="1" t="str">
        <f t="shared" si="1"/>
        <v>EN P292 27</v>
      </c>
      <c r="C8666" s="1" t="str">
        <f t="shared" si="2"/>
        <v>PT P292</v>
      </c>
      <c r="E8666" s="1" t="str">
        <f>IFERROR(__xludf.DUMMYFUNCTION("SPLIT(A:A,"" "",TRUE,TRUE)"),"EN")</f>
        <v>EN</v>
      </c>
      <c r="F8666" s="1" t="str">
        <f>IFERROR(__xludf.DUMMYFUNCTION("""COMPUTED_VALUE"""),"P292")</f>
        <v>P292</v>
      </c>
      <c r="G8666" s="1">
        <f>IFERROR(__xludf.DUMMYFUNCTION("""COMPUTED_VALUE"""),27.0)</f>
        <v>27</v>
      </c>
    </row>
    <row r="8667">
      <c r="A8667" s="1" t="str">
        <f t="shared" si="1"/>
        <v>EN P362 397</v>
      </c>
      <c r="C8667" s="1" t="str">
        <f t="shared" si="2"/>
        <v>PT P362</v>
      </c>
      <c r="E8667" s="1" t="str">
        <f>IFERROR(__xludf.DUMMYFUNCTION("SPLIT(A:A,"" "",TRUE,TRUE)"),"EN")</f>
        <v>EN</v>
      </c>
      <c r="F8667" s="1" t="str">
        <f>IFERROR(__xludf.DUMMYFUNCTION("""COMPUTED_VALUE"""),"P362")</f>
        <v>P362</v>
      </c>
      <c r="G8667" s="1">
        <f>IFERROR(__xludf.DUMMYFUNCTION("""COMPUTED_VALUE"""),397.0)</f>
        <v>397</v>
      </c>
    </row>
    <row r="8668">
      <c r="A8668" s="1" t="str">
        <f t="shared" si="1"/>
        <v>EN P5413 32</v>
      </c>
      <c r="C8668" s="1" t="str">
        <f t="shared" si="2"/>
        <v>PT P5413</v>
      </c>
      <c r="E8668" s="1" t="str">
        <f>IFERROR(__xludf.DUMMYFUNCTION("SPLIT(A:A,"" "",TRUE,TRUE)"),"EN")</f>
        <v>EN</v>
      </c>
      <c r="F8668" s="1" t="str">
        <f>IFERROR(__xludf.DUMMYFUNCTION("""COMPUTED_VALUE"""),"P5413")</f>
        <v>P5413</v>
      </c>
      <c r="G8668" s="1">
        <f>IFERROR(__xludf.DUMMYFUNCTION("""COMPUTED_VALUE"""),32.0)</f>
        <v>32</v>
      </c>
    </row>
    <row r="8669">
      <c r="A8669" s="1" t="str">
        <f t="shared" si="1"/>
        <v>EN P3851 8</v>
      </c>
      <c r="C8669" s="1" t="str">
        <f t="shared" si="2"/>
        <v>PT P3851</v>
      </c>
      <c r="E8669" s="1" t="str">
        <f>IFERROR(__xludf.DUMMYFUNCTION("SPLIT(A:A,"" "",TRUE,TRUE)"),"EN")</f>
        <v>EN</v>
      </c>
      <c r="F8669" s="1" t="str">
        <f>IFERROR(__xludf.DUMMYFUNCTION("""COMPUTED_VALUE"""),"P3851")</f>
        <v>P3851</v>
      </c>
      <c r="G8669" s="1">
        <f>IFERROR(__xludf.DUMMYFUNCTION("""COMPUTED_VALUE"""),8.0)</f>
        <v>8</v>
      </c>
    </row>
    <row r="8670">
      <c r="A8670" s="1" t="str">
        <f t="shared" si="1"/>
        <v>EN P4823 104</v>
      </c>
      <c r="C8670" s="1" t="str">
        <f t="shared" si="2"/>
        <v>PT P4823</v>
      </c>
      <c r="E8670" s="1" t="str">
        <f>IFERROR(__xludf.DUMMYFUNCTION("SPLIT(A:A,"" "",TRUE,TRUE)"),"EN")</f>
        <v>EN</v>
      </c>
      <c r="F8670" s="1" t="str">
        <f>IFERROR(__xludf.DUMMYFUNCTION("""COMPUTED_VALUE"""),"P4823")</f>
        <v>P4823</v>
      </c>
      <c r="G8670" s="1">
        <f>IFERROR(__xludf.DUMMYFUNCTION("""COMPUTED_VALUE"""),104.0)</f>
        <v>104</v>
      </c>
    </row>
    <row r="8671">
      <c r="A8671" s="1" t="str">
        <f t="shared" si="1"/>
        <v>EN P3582 44</v>
      </c>
      <c r="C8671" s="1" t="str">
        <f t="shared" si="2"/>
        <v>PT P3582</v>
      </c>
      <c r="E8671" s="1" t="str">
        <f>IFERROR(__xludf.DUMMYFUNCTION("SPLIT(A:A,"" "",TRUE,TRUE)"),"EN")</f>
        <v>EN</v>
      </c>
      <c r="F8671" s="1" t="str">
        <f>IFERROR(__xludf.DUMMYFUNCTION("""COMPUTED_VALUE"""),"P3582")</f>
        <v>P3582</v>
      </c>
      <c r="G8671" s="1">
        <f>IFERROR(__xludf.DUMMYFUNCTION("""COMPUTED_VALUE"""),44.0)</f>
        <v>44</v>
      </c>
    </row>
    <row r="8672">
      <c r="A8672" s="1" t="str">
        <f t="shared" si="1"/>
        <v>EN P5258 321</v>
      </c>
      <c r="C8672" s="1" t="str">
        <f t="shared" si="2"/>
        <v>PT P5258</v>
      </c>
      <c r="E8672" s="1" t="str">
        <f>IFERROR(__xludf.DUMMYFUNCTION("SPLIT(A:A,"" "",TRUE,TRUE)"),"EN")</f>
        <v>EN</v>
      </c>
      <c r="F8672" s="1" t="str">
        <f>IFERROR(__xludf.DUMMYFUNCTION("""COMPUTED_VALUE"""),"P5258")</f>
        <v>P5258</v>
      </c>
      <c r="G8672" s="1">
        <f>IFERROR(__xludf.DUMMYFUNCTION("""COMPUTED_VALUE"""),321.0)</f>
        <v>321</v>
      </c>
    </row>
    <row r="8673">
      <c r="A8673" s="1" t="str">
        <f t="shared" si="1"/>
        <v>EN P127 46</v>
      </c>
      <c r="C8673" s="1" t="str">
        <f t="shared" si="2"/>
        <v>PT P127</v>
      </c>
      <c r="E8673" s="1" t="str">
        <f>IFERROR(__xludf.DUMMYFUNCTION("SPLIT(A:A,"" "",TRUE,TRUE)"),"EN")</f>
        <v>EN</v>
      </c>
      <c r="F8673" s="1" t="str">
        <f>IFERROR(__xludf.DUMMYFUNCTION("""COMPUTED_VALUE"""),"P127")</f>
        <v>P127</v>
      </c>
      <c r="G8673" s="1">
        <f>IFERROR(__xludf.DUMMYFUNCTION("""COMPUTED_VALUE"""),46.0)</f>
        <v>46</v>
      </c>
    </row>
    <row r="8674">
      <c r="A8674" s="1" t="str">
        <f t="shared" si="1"/>
        <v>EN P3690 122</v>
      </c>
      <c r="C8674" s="1" t="str">
        <f t="shared" si="2"/>
        <v>PT P3690</v>
      </c>
      <c r="E8674" s="1" t="str">
        <f>IFERROR(__xludf.DUMMYFUNCTION("SPLIT(A:A,"" "",TRUE,TRUE)"),"EN")</f>
        <v>EN</v>
      </c>
      <c r="F8674" s="1" t="str">
        <f>IFERROR(__xludf.DUMMYFUNCTION("""COMPUTED_VALUE"""),"P3690")</f>
        <v>P3690</v>
      </c>
      <c r="G8674" s="1">
        <f>IFERROR(__xludf.DUMMYFUNCTION("""COMPUTED_VALUE"""),122.0)</f>
        <v>122</v>
      </c>
    </row>
    <row r="8675">
      <c r="A8675" s="1" t="str">
        <f t="shared" si="1"/>
        <v>EN P1551 339</v>
      </c>
      <c r="C8675" s="1" t="str">
        <f t="shared" si="2"/>
        <v>PT P1551</v>
      </c>
      <c r="E8675" s="1" t="str">
        <f>IFERROR(__xludf.DUMMYFUNCTION("SPLIT(A:A,"" "",TRUE,TRUE)"),"EN")</f>
        <v>EN</v>
      </c>
      <c r="F8675" s="1" t="str">
        <f>IFERROR(__xludf.DUMMYFUNCTION("""COMPUTED_VALUE"""),"P1551")</f>
        <v>P1551</v>
      </c>
      <c r="G8675" s="1">
        <f>IFERROR(__xludf.DUMMYFUNCTION("""COMPUTED_VALUE"""),339.0)</f>
        <v>339</v>
      </c>
    </row>
    <row r="8676">
      <c r="A8676" s="1" t="str">
        <f t="shared" si="1"/>
        <v>EN P5737 260</v>
      </c>
      <c r="C8676" s="1" t="str">
        <f t="shared" si="2"/>
        <v>PT P5737</v>
      </c>
      <c r="E8676" s="1" t="str">
        <f>IFERROR(__xludf.DUMMYFUNCTION("SPLIT(A:A,"" "",TRUE,TRUE)"),"EN")</f>
        <v>EN</v>
      </c>
      <c r="F8676" s="1" t="str">
        <f>IFERROR(__xludf.DUMMYFUNCTION("""COMPUTED_VALUE"""),"P5737")</f>
        <v>P5737</v>
      </c>
      <c r="G8676" s="1">
        <f>IFERROR(__xludf.DUMMYFUNCTION("""COMPUTED_VALUE"""),260.0)</f>
        <v>260</v>
      </c>
    </row>
    <row r="8677">
      <c r="A8677" s="1" t="str">
        <f t="shared" si="1"/>
        <v>EN P26 49</v>
      </c>
      <c r="C8677" s="1" t="str">
        <f t="shared" si="2"/>
        <v>PT P26</v>
      </c>
      <c r="E8677" s="1" t="str">
        <f>IFERROR(__xludf.DUMMYFUNCTION("SPLIT(A:A,"" "",TRUE,TRUE)"),"EN")</f>
        <v>EN</v>
      </c>
      <c r="F8677" s="1" t="str">
        <f>IFERROR(__xludf.DUMMYFUNCTION("""COMPUTED_VALUE"""),"P26")</f>
        <v>P26</v>
      </c>
      <c r="G8677" s="1">
        <f>IFERROR(__xludf.DUMMYFUNCTION("""COMPUTED_VALUE"""),49.0)</f>
        <v>49</v>
      </c>
    </row>
    <row r="8678">
      <c r="A8678" s="1" t="str">
        <f t="shared" si="1"/>
        <v>EN P5308 57</v>
      </c>
      <c r="C8678" s="1" t="str">
        <f t="shared" si="2"/>
        <v>PT P5308</v>
      </c>
      <c r="E8678" s="1" t="str">
        <f>IFERROR(__xludf.DUMMYFUNCTION("SPLIT(A:A,"" "",TRUE,TRUE)"),"EN")</f>
        <v>EN</v>
      </c>
      <c r="F8678" s="1" t="str">
        <f>IFERROR(__xludf.DUMMYFUNCTION("""COMPUTED_VALUE"""),"P5308")</f>
        <v>P5308</v>
      </c>
      <c r="G8678" s="1">
        <f>IFERROR(__xludf.DUMMYFUNCTION("""COMPUTED_VALUE"""),57.0)</f>
        <v>57</v>
      </c>
    </row>
    <row r="8679">
      <c r="A8679" s="1" t="str">
        <f t="shared" si="1"/>
        <v>EN P1982 208</v>
      </c>
      <c r="C8679" s="1" t="str">
        <f t="shared" si="2"/>
        <v>PT P1982</v>
      </c>
      <c r="E8679" s="1" t="str">
        <f>IFERROR(__xludf.DUMMYFUNCTION("SPLIT(A:A,"" "",TRUE,TRUE)"),"EN")</f>
        <v>EN</v>
      </c>
      <c r="F8679" s="1" t="str">
        <f>IFERROR(__xludf.DUMMYFUNCTION("""COMPUTED_VALUE"""),"P1982")</f>
        <v>P1982</v>
      </c>
      <c r="G8679" s="1">
        <f>IFERROR(__xludf.DUMMYFUNCTION("""COMPUTED_VALUE"""),208.0)</f>
        <v>208</v>
      </c>
    </row>
    <row r="8680">
      <c r="A8680" s="1" t="str">
        <f t="shared" si="1"/>
        <v>EN P5780 118</v>
      </c>
      <c r="C8680" s="1" t="str">
        <f t="shared" si="2"/>
        <v>PT P5780</v>
      </c>
      <c r="E8680" s="1" t="str">
        <f>IFERROR(__xludf.DUMMYFUNCTION("SPLIT(A:A,"" "",TRUE,TRUE)"),"EN")</f>
        <v>EN</v>
      </c>
      <c r="F8680" s="1" t="str">
        <f>IFERROR(__xludf.DUMMYFUNCTION("""COMPUTED_VALUE"""),"P5780")</f>
        <v>P5780</v>
      </c>
      <c r="G8680" s="1">
        <f>IFERROR(__xludf.DUMMYFUNCTION("""COMPUTED_VALUE"""),118.0)</f>
        <v>118</v>
      </c>
    </row>
    <row r="8681">
      <c r="A8681" s="1" t="str">
        <f t="shared" si="1"/>
        <v>EN P5970 305</v>
      </c>
      <c r="C8681" s="1" t="str">
        <f t="shared" si="2"/>
        <v>PT P5970</v>
      </c>
      <c r="E8681" s="1" t="str">
        <f>IFERROR(__xludf.DUMMYFUNCTION("SPLIT(A:A,"" "",TRUE,TRUE)"),"EN")</f>
        <v>EN</v>
      </c>
      <c r="F8681" s="1" t="str">
        <f>IFERROR(__xludf.DUMMYFUNCTION("""COMPUTED_VALUE"""),"P5970")</f>
        <v>P5970</v>
      </c>
      <c r="G8681" s="1">
        <f>IFERROR(__xludf.DUMMYFUNCTION("""COMPUTED_VALUE"""),305.0)</f>
        <v>305</v>
      </c>
    </row>
    <row r="8682">
      <c r="A8682" s="1" t="str">
        <f t="shared" si="1"/>
        <v>EN P4145 173</v>
      </c>
      <c r="C8682" s="1" t="str">
        <f t="shared" si="2"/>
        <v>PT P4145</v>
      </c>
      <c r="E8682" s="1" t="str">
        <f>IFERROR(__xludf.DUMMYFUNCTION("SPLIT(A:A,"" "",TRUE,TRUE)"),"EN")</f>
        <v>EN</v>
      </c>
      <c r="F8682" s="1" t="str">
        <f>IFERROR(__xludf.DUMMYFUNCTION("""COMPUTED_VALUE"""),"P4145")</f>
        <v>P4145</v>
      </c>
      <c r="G8682" s="1">
        <f>IFERROR(__xludf.DUMMYFUNCTION("""COMPUTED_VALUE"""),173.0)</f>
        <v>173</v>
      </c>
    </row>
    <row r="8683">
      <c r="A8683" s="1" t="str">
        <f t="shared" si="1"/>
        <v>EN P1148 24</v>
      </c>
      <c r="C8683" s="1" t="str">
        <f t="shared" si="2"/>
        <v>PT P1148</v>
      </c>
      <c r="E8683" s="1" t="str">
        <f>IFERROR(__xludf.DUMMYFUNCTION("SPLIT(A:A,"" "",TRUE,TRUE)"),"EN")</f>
        <v>EN</v>
      </c>
      <c r="F8683" s="1" t="str">
        <f>IFERROR(__xludf.DUMMYFUNCTION("""COMPUTED_VALUE"""),"P1148")</f>
        <v>P1148</v>
      </c>
      <c r="G8683" s="1">
        <f>IFERROR(__xludf.DUMMYFUNCTION("""COMPUTED_VALUE"""),24.0)</f>
        <v>24</v>
      </c>
    </row>
    <row r="8684">
      <c r="A8684" s="1" t="str">
        <f t="shared" si="1"/>
        <v>EN P5497 221</v>
      </c>
      <c r="C8684" s="1" t="str">
        <f t="shared" si="2"/>
        <v>PT P5497</v>
      </c>
      <c r="E8684" s="1" t="str">
        <f>IFERROR(__xludf.DUMMYFUNCTION("SPLIT(A:A,"" "",TRUE,TRUE)"),"EN")</f>
        <v>EN</v>
      </c>
      <c r="F8684" s="1" t="str">
        <f>IFERROR(__xludf.DUMMYFUNCTION("""COMPUTED_VALUE"""),"P5497")</f>
        <v>P5497</v>
      </c>
      <c r="G8684" s="1">
        <f>IFERROR(__xludf.DUMMYFUNCTION("""COMPUTED_VALUE"""),221.0)</f>
        <v>221</v>
      </c>
    </row>
    <row r="8685">
      <c r="A8685" s="1" t="str">
        <f t="shared" si="1"/>
        <v>EN P5846 29</v>
      </c>
      <c r="C8685" s="1" t="str">
        <f t="shared" si="2"/>
        <v>PT P5846</v>
      </c>
      <c r="E8685" s="1" t="str">
        <f>IFERROR(__xludf.DUMMYFUNCTION("SPLIT(A:A,"" "",TRUE,TRUE)"),"EN")</f>
        <v>EN</v>
      </c>
      <c r="F8685" s="1" t="str">
        <f>IFERROR(__xludf.DUMMYFUNCTION("""COMPUTED_VALUE"""),"P5846")</f>
        <v>P5846</v>
      </c>
      <c r="G8685" s="1">
        <f>IFERROR(__xludf.DUMMYFUNCTION("""COMPUTED_VALUE"""),29.0)</f>
        <v>29</v>
      </c>
    </row>
    <row r="8686">
      <c r="A8686" s="1" t="str">
        <f t="shared" si="1"/>
        <v>EN P3744 282</v>
      </c>
      <c r="C8686" s="1" t="str">
        <f t="shared" si="2"/>
        <v>PT P3744</v>
      </c>
      <c r="E8686" s="1" t="str">
        <f>IFERROR(__xludf.DUMMYFUNCTION("SPLIT(A:A,"" "",TRUE,TRUE)"),"EN")</f>
        <v>EN</v>
      </c>
      <c r="F8686" s="1" t="str">
        <f>IFERROR(__xludf.DUMMYFUNCTION("""COMPUTED_VALUE"""),"P3744")</f>
        <v>P3744</v>
      </c>
      <c r="G8686" s="1">
        <f>IFERROR(__xludf.DUMMYFUNCTION("""COMPUTED_VALUE"""),282.0)</f>
        <v>282</v>
      </c>
    </row>
    <row r="8687">
      <c r="A8687" s="1" t="str">
        <f t="shared" si="1"/>
        <v>EN P5749 273</v>
      </c>
      <c r="C8687" s="1" t="str">
        <f t="shared" si="2"/>
        <v>PT P5749</v>
      </c>
      <c r="E8687" s="1" t="str">
        <f>IFERROR(__xludf.DUMMYFUNCTION("SPLIT(A:A,"" "",TRUE,TRUE)"),"EN")</f>
        <v>EN</v>
      </c>
      <c r="F8687" s="1" t="str">
        <f>IFERROR(__xludf.DUMMYFUNCTION("""COMPUTED_VALUE"""),"P5749")</f>
        <v>P5749</v>
      </c>
      <c r="G8687" s="1">
        <f>IFERROR(__xludf.DUMMYFUNCTION("""COMPUTED_VALUE"""),273.0)</f>
        <v>273</v>
      </c>
    </row>
    <row r="8688">
      <c r="A8688" s="1" t="str">
        <f t="shared" si="1"/>
        <v>EN P1731 176</v>
      </c>
      <c r="C8688" s="1" t="str">
        <f t="shared" si="2"/>
        <v>PT P1731</v>
      </c>
      <c r="E8688" s="1" t="str">
        <f>IFERROR(__xludf.DUMMYFUNCTION("SPLIT(A:A,"" "",TRUE,TRUE)"),"EN")</f>
        <v>EN</v>
      </c>
      <c r="F8688" s="1" t="str">
        <f>IFERROR(__xludf.DUMMYFUNCTION("""COMPUTED_VALUE"""),"P1731")</f>
        <v>P1731</v>
      </c>
      <c r="G8688" s="1">
        <f>IFERROR(__xludf.DUMMYFUNCTION("""COMPUTED_VALUE"""),176.0)</f>
        <v>176</v>
      </c>
    </row>
    <row r="8689">
      <c r="A8689" s="1" t="str">
        <f t="shared" si="1"/>
        <v>EN P3159 94</v>
      </c>
      <c r="C8689" s="1" t="str">
        <f t="shared" si="2"/>
        <v>PT P3159</v>
      </c>
      <c r="E8689" s="1" t="str">
        <f>IFERROR(__xludf.DUMMYFUNCTION("SPLIT(A:A,"" "",TRUE,TRUE)"),"EN")</f>
        <v>EN</v>
      </c>
      <c r="F8689" s="1" t="str">
        <f>IFERROR(__xludf.DUMMYFUNCTION("""COMPUTED_VALUE"""),"P3159")</f>
        <v>P3159</v>
      </c>
      <c r="G8689" s="1">
        <f>IFERROR(__xludf.DUMMYFUNCTION("""COMPUTED_VALUE"""),94.0)</f>
        <v>94</v>
      </c>
    </row>
    <row r="8690">
      <c r="A8690" s="1" t="str">
        <f t="shared" si="1"/>
        <v>EN P3879 321</v>
      </c>
      <c r="C8690" s="1" t="str">
        <f t="shared" si="2"/>
        <v>PT P3879</v>
      </c>
      <c r="E8690" s="1" t="str">
        <f>IFERROR(__xludf.DUMMYFUNCTION("SPLIT(A:A,"" "",TRUE,TRUE)"),"EN")</f>
        <v>EN</v>
      </c>
      <c r="F8690" s="1" t="str">
        <f>IFERROR(__xludf.DUMMYFUNCTION("""COMPUTED_VALUE"""),"P3879")</f>
        <v>P3879</v>
      </c>
      <c r="G8690" s="1">
        <f>IFERROR(__xludf.DUMMYFUNCTION("""COMPUTED_VALUE"""),321.0)</f>
        <v>321</v>
      </c>
    </row>
    <row r="8691">
      <c r="A8691" s="1" t="str">
        <f t="shared" si="1"/>
        <v>EN P4283 133</v>
      </c>
      <c r="C8691" s="1" t="str">
        <f t="shared" si="2"/>
        <v>PT P4283</v>
      </c>
      <c r="E8691" s="1" t="str">
        <f>IFERROR(__xludf.DUMMYFUNCTION("SPLIT(A:A,"" "",TRUE,TRUE)"),"EN")</f>
        <v>EN</v>
      </c>
      <c r="F8691" s="1" t="str">
        <f>IFERROR(__xludf.DUMMYFUNCTION("""COMPUTED_VALUE"""),"P4283")</f>
        <v>P4283</v>
      </c>
      <c r="G8691" s="1">
        <f>IFERROR(__xludf.DUMMYFUNCTION("""COMPUTED_VALUE"""),133.0)</f>
        <v>133</v>
      </c>
    </row>
    <row r="8692">
      <c r="A8692" s="1" t="str">
        <f t="shared" si="1"/>
        <v>EN P1082 286</v>
      </c>
      <c r="C8692" s="1" t="str">
        <f t="shared" si="2"/>
        <v>PT P1082</v>
      </c>
      <c r="E8692" s="1" t="str">
        <f>IFERROR(__xludf.DUMMYFUNCTION("SPLIT(A:A,"" "",TRUE,TRUE)"),"EN")</f>
        <v>EN</v>
      </c>
      <c r="F8692" s="1" t="str">
        <f>IFERROR(__xludf.DUMMYFUNCTION("""COMPUTED_VALUE"""),"P1082")</f>
        <v>P1082</v>
      </c>
      <c r="G8692" s="1">
        <f>IFERROR(__xludf.DUMMYFUNCTION("""COMPUTED_VALUE"""),286.0)</f>
        <v>286</v>
      </c>
    </row>
    <row r="8693">
      <c r="A8693" s="1" t="str">
        <f t="shared" si="1"/>
        <v>EN P739 377</v>
      </c>
      <c r="C8693" s="1" t="str">
        <f t="shared" si="2"/>
        <v>PT P739</v>
      </c>
      <c r="E8693" s="1" t="str">
        <f>IFERROR(__xludf.DUMMYFUNCTION("SPLIT(A:A,"" "",TRUE,TRUE)"),"EN")</f>
        <v>EN</v>
      </c>
      <c r="F8693" s="1" t="str">
        <f>IFERROR(__xludf.DUMMYFUNCTION("""COMPUTED_VALUE"""),"P739")</f>
        <v>P739</v>
      </c>
      <c r="G8693" s="1">
        <f>IFERROR(__xludf.DUMMYFUNCTION("""COMPUTED_VALUE"""),377.0)</f>
        <v>377</v>
      </c>
    </row>
    <row r="8694">
      <c r="A8694" s="1" t="str">
        <f t="shared" si="1"/>
        <v>EN P4918 213</v>
      </c>
      <c r="C8694" s="1" t="str">
        <f t="shared" si="2"/>
        <v>PT P4918</v>
      </c>
      <c r="E8694" s="1" t="str">
        <f>IFERROR(__xludf.DUMMYFUNCTION("SPLIT(A:A,"" "",TRUE,TRUE)"),"EN")</f>
        <v>EN</v>
      </c>
      <c r="F8694" s="1" t="str">
        <f>IFERROR(__xludf.DUMMYFUNCTION("""COMPUTED_VALUE"""),"P4918")</f>
        <v>P4918</v>
      </c>
      <c r="G8694" s="1">
        <f>IFERROR(__xludf.DUMMYFUNCTION("""COMPUTED_VALUE"""),213.0)</f>
        <v>213</v>
      </c>
    </row>
    <row r="8695">
      <c r="A8695" s="1" t="str">
        <f t="shared" si="1"/>
        <v>EN P4389 397</v>
      </c>
      <c r="C8695" s="1" t="str">
        <f t="shared" si="2"/>
        <v>PT P4389</v>
      </c>
      <c r="E8695" s="1" t="str">
        <f>IFERROR(__xludf.DUMMYFUNCTION("SPLIT(A:A,"" "",TRUE,TRUE)"),"EN")</f>
        <v>EN</v>
      </c>
      <c r="F8695" s="1" t="str">
        <f>IFERROR(__xludf.DUMMYFUNCTION("""COMPUTED_VALUE"""),"P4389")</f>
        <v>P4389</v>
      </c>
      <c r="G8695" s="1">
        <f>IFERROR(__xludf.DUMMYFUNCTION("""COMPUTED_VALUE"""),397.0)</f>
        <v>397</v>
      </c>
    </row>
    <row r="8696">
      <c r="A8696" s="1" t="str">
        <f t="shared" si="1"/>
        <v>EN P2252 394</v>
      </c>
      <c r="C8696" s="1" t="str">
        <f t="shared" si="2"/>
        <v>PT P2252</v>
      </c>
      <c r="E8696" s="1" t="str">
        <f>IFERROR(__xludf.DUMMYFUNCTION("SPLIT(A:A,"" "",TRUE,TRUE)"),"EN")</f>
        <v>EN</v>
      </c>
      <c r="F8696" s="1" t="str">
        <f>IFERROR(__xludf.DUMMYFUNCTION("""COMPUTED_VALUE"""),"P2252")</f>
        <v>P2252</v>
      </c>
      <c r="G8696" s="1">
        <f>IFERROR(__xludf.DUMMYFUNCTION("""COMPUTED_VALUE"""),394.0)</f>
        <v>394</v>
      </c>
    </row>
    <row r="8697">
      <c r="A8697" s="1" t="str">
        <f t="shared" si="1"/>
        <v>EN P1198 167</v>
      </c>
      <c r="C8697" s="1" t="str">
        <f t="shared" si="2"/>
        <v>PT P1198</v>
      </c>
      <c r="E8697" s="1" t="str">
        <f>IFERROR(__xludf.DUMMYFUNCTION("SPLIT(A:A,"" "",TRUE,TRUE)"),"EN")</f>
        <v>EN</v>
      </c>
      <c r="F8697" s="1" t="str">
        <f>IFERROR(__xludf.DUMMYFUNCTION("""COMPUTED_VALUE"""),"P1198")</f>
        <v>P1198</v>
      </c>
      <c r="G8697" s="1">
        <f>IFERROR(__xludf.DUMMYFUNCTION("""COMPUTED_VALUE"""),167.0)</f>
        <v>167</v>
      </c>
    </row>
    <row r="8698">
      <c r="A8698" s="1" t="str">
        <f t="shared" si="1"/>
        <v>EN P5976 314</v>
      </c>
      <c r="C8698" s="1" t="str">
        <f t="shared" si="2"/>
        <v>PT P5976</v>
      </c>
      <c r="E8698" s="1" t="str">
        <f>IFERROR(__xludf.DUMMYFUNCTION("SPLIT(A:A,"" "",TRUE,TRUE)"),"EN")</f>
        <v>EN</v>
      </c>
      <c r="F8698" s="1" t="str">
        <f>IFERROR(__xludf.DUMMYFUNCTION("""COMPUTED_VALUE"""),"P5976")</f>
        <v>P5976</v>
      </c>
      <c r="G8698" s="1">
        <f>IFERROR(__xludf.DUMMYFUNCTION("""COMPUTED_VALUE"""),314.0)</f>
        <v>314</v>
      </c>
    </row>
    <row r="8699">
      <c r="A8699" s="1" t="str">
        <f t="shared" si="1"/>
        <v>EN P2105 13</v>
      </c>
      <c r="C8699" s="1" t="str">
        <f t="shared" si="2"/>
        <v>PT P2105</v>
      </c>
      <c r="E8699" s="1" t="str">
        <f>IFERROR(__xludf.DUMMYFUNCTION("SPLIT(A:A,"" "",TRUE,TRUE)"),"EN")</f>
        <v>EN</v>
      </c>
      <c r="F8699" s="1" t="str">
        <f>IFERROR(__xludf.DUMMYFUNCTION("""COMPUTED_VALUE"""),"P2105")</f>
        <v>P2105</v>
      </c>
      <c r="G8699" s="1">
        <f>IFERROR(__xludf.DUMMYFUNCTION("""COMPUTED_VALUE"""),13.0)</f>
        <v>13</v>
      </c>
    </row>
    <row r="8700">
      <c r="A8700" s="1" t="str">
        <f t="shared" si="1"/>
        <v>EN P3036 257</v>
      </c>
      <c r="C8700" s="1" t="str">
        <f t="shared" si="2"/>
        <v>PT P3036</v>
      </c>
      <c r="E8700" s="1" t="str">
        <f>IFERROR(__xludf.DUMMYFUNCTION("SPLIT(A:A,"" "",TRUE,TRUE)"),"EN")</f>
        <v>EN</v>
      </c>
      <c r="F8700" s="1" t="str">
        <f>IFERROR(__xludf.DUMMYFUNCTION("""COMPUTED_VALUE"""),"P3036")</f>
        <v>P3036</v>
      </c>
      <c r="G8700" s="1">
        <f>IFERROR(__xludf.DUMMYFUNCTION("""COMPUTED_VALUE"""),257.0)</f>
        <v>257</v>
      </c>
    </row>
    <row r="8701">
      <c r="A8701" s="1" t="str">
        <f t="shared" si="1"/>
        <v>EN P4867 198</v>
      </c>
      <c r="C8701" s="1" t="str">
        <f t="shared" si="2"/>
        <v>PT P4867</v>
      </c>
      <c r="E8701" s="1" t="str">
        <f>IFERROR(__xludf.DUMMYFUNCTION("SPLIT(A:A,"" "",TRUE,TRUE)"),"EN")</f>
        <v>EN</v>
      </c>
      <c r="F8701" s="1" t="str">
        <f>IFERROR(__xludf.DUMMYFUNCTION("""COMPUTED_VALUE"""),"P4867")</f>
        <v>P4867</v>
      </c>
      <c r="G8701" s="1">
        <f>IFERROR(__xludf.DUMMYFUNCTION("""COMPUTED_VALUE"""),198.0)</f>
        <v>198</v>
      </c>
    </row>
    <row r="8702">
      <c r="A8702" s="1" t="str">
        <f t="shared" si="1"/>
        <v>EN P4955 191</v>
      </c>
      <c r="C8702" s="1" t="str">
        <f t="shared" si="2"/>
        <v>PT P4955</v>
      </c>
      <c r="E8702" s="1" t="str">
        <f>IFERROR(__xludf.DUMMYFUNCTION("SPLIT(A:A,"" "",TRUE,TRUE)"),"EN")</f>
        <v>EN</v>
      </c>
      <c r="F8702" s="1" t="str">
        <f>IFERROR(__xludf.DUMMYFUNCTION("""COMPUTED_VALUE"""),"P4955")</f>
        <v>P4955</v>
      </c>
      <c r="G8702" s="1">
        <f>IFERROR(__xludf.DUMMYFUNCTION("""COMPUTED_VALUE"""),191.0)</f>
        <v>191</v>
      </c>
    </row>
    <row r="8703">
      <c r="A8703" s="1" t="str">
        <f t="shared" si="1"/>
        <v>EN P2521 60</v>
      </c>
      <c r="C8703" s="1" t="str">
        <f t="shared" si="2"/>
        <v>PT P2521</v>
      </c>
      <c r="E8703" s="1" t="str">
        <f>IFERROR(__xludf.DUMMYFUNCTION("SPLIT(A:A,"" "",TRUE,TRUE)"),"EN")</f>
        <v>EN</v>
      </c>
      <c r="F8703" s="1" t="str">
        <f>IFERROR(__xludf.DUMMYFUNCTION("""COMPUTED_VALUE"""),"P2521")</f>
        <v>P2521</v>
      </c>
      <c r="G8703" s="1">
        <f>IFERROR(__xludf.DUMMYFUNCTION("""COMPUTED_VALUE"""),60.0)</f>
        <v>60</v>
      </c>
    </row>
    <row r="8704">
      <c r="A8704" s="1" t="str">
        <f t="shared" si="1"/>
        <v>EN P4804 111</v>
      </c>
      <c r="C8704" s="1" t="str">
        <f t="shared" si="2"/>
        <v>PT P4804</v>
      </c>
      <c r="E8704" s="1" t="str">
        <f>IFERROR(__xludf.DUMMYFUNCTION("SPLIT(A:A,"" "",TRUE,TRUE)"),"EN")</f>
        <v>EN</v>
      </c>
      <c r="F8704" s="1" t="str">
        <f>IFERROR(__xludf.DUMMYFUNCTION("""COMPUTED_VALUE"""),"P4804")</f>
        <v>P4804</v>
      </c>
      <c r="G8704" s="1">
        <f>IFERROR(__xludf.DUMMYFUNCTION("""COMPUTED_VALUE"""),111.0)</f>
        <v>111</v>
      </c>
    </row>
    <row r="8705">
      <c r="A8705" s="1" t="str">
        <f t="shared" si="1"/>
        <v>EN P5403 143</v>
      </c>
      <c r="C8705" s="1" t="str">
        <f t="shared" si="2"/>
        <v>PT P5403</v>
      </c>
      <c r="E8705" s="1" t="str">
        <f>IFERROR(__xludf.DUMMYFUNCTION("SPLIT(A:A,"" "",TRUE,TRUE)"),"EN")</f>
        <v>EN</v>
      </c>
      <c r="F8705" s="1" t="str">
        <f>IFERROR(__xludf.DUMMYFUNCTION("""COMPUTED_VALUE"""),"P5403")</f>
        <v>P5403</v>
      </c>
      <c r="G8705" s="1">
        <f>IFERROR(__xludf.DUMMYFUNCTION("""COMPUTED_VALUE"""),143.0)</f>
        <v>143</v>
      </c>
    </row>
    <row r="8706">
      <c r="A8706" s="1" t="str">
        <f t="shared" si="1"/>
        <v>EN P4050 32</v>
      </c>
      <c r="C8706" s="1" t="str">
        <f t="shared" si="2"/>
        <v>PT P4050</v>
      </c>
      <c r="E8706" s="1" t="str">
        <f>IFERROR(__xludf.DUMMYFUNCTION("SPLIT(A:A,"" "",TRUE,TRUE)"),"EN")</f>
        <v>EN</v>
      </c>
      <c r="F8706" s="1" t="str">
        <f>IFERROR(__xludf.DUMMYFUNCTION("""COMPUTED_VALUE"""),"P4050")</f>
        <v>P4050</v>
      </c>
      <c r="G8706" s="1">
        <f>IFERROR(__xludf.DUMMYFUNCTION("""COMPUTED_VALUE"""),32.0)</f>
        <v>32</v>
      </c>
    </row>
    <row r="8707">
      <c r="A8707" s="1" t="str">
        <f t="shared" si="1"/>
        <v>EN P2778 259</v>
      </c>
      <c r="C8707" s="1" t="str">
        <f t="shared" si="2"/>
        <v>PT P2778</v>
      </c>
      <c r="E8707" s="1" t="str">
        <f>IFERROR(__xludf.DUMMYFUNCTION("SPLIT(A:A,"" "",TRUE,TRUE)"),"EN")</f>
        <v>EN</v>
      </c>
      <c r="F8707" s="1" t="str">
        <f>IFERROR(__xludf.DUMMYFUNCTION("""COMPUTED_VALUE"""),"P2778")</f>
        <v>P2778</v>
      </c>
      <c r="G8707" s="1">
        <f>IFERROR(__xludf.DUMMYFUNCTION("""COMPUTED_VALUE"""),259.0)</f>
        <v>259</v>
      </c>
    </row>
    <row r="8708">
      <c r="A8708" s="1" t="str">
        <f t="shared" si="1"/>
        <v>EN P800 115</v>
      </c>
      <c r="C8708" s="1" t="str">
        <f t="shared" si="2"/>
        <v>PT P800</v>
      </c>
      <c r="E8708" s="1" t="str">
        <f>IFERROR(__xludf.DUMMYFUNCTION("SPLIT(A:A,"" "",TRUE,TRUE)"),"EN")</f>
        <v>EN</v>
      </c>
      <c r="F8708" s="1" t="str">
        <f>IFERROR(__xludf.DUMMYFUNCTION("""COMPUTED_VALUE"""),"P800")</f>
        <v>P800</v>
      </c>
      <c r="G8708" s="1">
        <f>IFERROR(__xludf.DUMMYFUNCTION("""COMPUTED_VALUE"""),115.0)</f>
        <v>115</v>
      </c>
    </row>
    <row r="8709">
      <c r="A8709" s="1" t="str">
        <f t="shared" si="1"/>
        <v>EN P2789 334</v>
      </c>
      <c r="C8709" s="1" t="str">
        <f t="shared" si="2"/>
        <v>PT P2789</v>
      </c>
      <c r="E8709" s="1" t="str">
        <f>IFERROR(__xludf.DUMMYFUNCTION("SPLIT(A:A,"" "",TRUE,TRUE)"),"EN")</f>
        <v>EN</v>
      </c>
      <c r="F8709" s="1" t="str">
        <f>IFERROR(__xludf.DUMMYFUNCTION("""COMPUTED_VALUE"""),"P2789")</f>
        <v>P2789</v>
      </c>
      <c r="G8709" s="1">
        <f>IFERROR(__xludf.DUMMYFUNCTION("""COMPUTED_VALUE"""),334.0)</f>
        <v>334</v>
      </c>
    </row>
    <row r="8710">
      <c r="A8710" s="1" t="str">
        <f t="shared" si="1"/>
        <v>EN P1807 251</v>
      </c>
      <c r="C8710" s="1" t="str">
        <f t="shared" si="2"/>
        <v>PT P1807</v>
      </c>
      <c r="E8710" s="1" t="str">
        <f>IFERROR(__xludf.DUMMYFUNCTION("SPLIT(A:A,"" "",TRUE,TRUE)"),"EN")</f>
        <v>EN</v>
      </c>
      <c r="F8710" s="1" t="str">
        <f>IFERROR(__xludf.DUMMYFUNCTION("""COMPUTED_VALUE"""),"P1807")</f>
        <v>P1807</v>
      </c>
      <c r="G8710" s="1">
        <f>IFERROR(__xludf.DUMMYFUNCTION("""COMPUTED_VALUE"""),251.0)</f>
        <v>251</v>
      </c>
    </row>
    <row r="8711">
      <c r="A8711" s="1" t="str">
        <f t="shared" si="1"/>
        <v>EN P5877 13</v>
      </c>
      <c r="C8711" s="1" t="str">
        <f t="shared" si="2"/>
        <v>PT P5877</v>
      </c>
      <c r="E8711" s="1" t="str">
        <f>IFERROR(__xludf.DUMMYFUNCTION("SPLIT(A:A,"" "",TRUE,TRUE)"),"EN")</f>
        <v>EN</v>
      </c>
      <c r="F8711" s="1" t="str">
        <f>IFERROR(__xludf.DUMMYFUNCTION("""COMPUTED_VALUE"""),"P5877")</f>
        <v>P5877</v>
      </c>
      <c r="G8711" s="1">
        <f>IFERROR(__xludf.DUMMYFUNCTION("""COMPUTED_VALUE"""),13.0)</f>
        <v>13</v>
      </c>
    </row>
    <row r="8712">
      <c r="A8712" s="1" t="str">
        <f t="shared" si="1"/>
        <v>EN P2105 337</v>
      </c>
      <c r="C8712" s="1" t="str">
        <f t="shared" si="2"/>
        <v>PT P2105</v>
      </c>
      <c r="E8712" s="1" t="str">
        <f>IFERROR(__xludf.DUMMYFUNCTION("SPLIT(A:A,"" "",TRUE,TRUE)"),"EN")</f>
        <v>EN</v>
      </c>
      <c r="F8712" s="1" t="str">
        <f>IFERROR(__xludf.DUMMYFUNCTION("""COMPUTED_VALUE"""),"P2105")</f>
        <v>P2105</v>
      </c>
      <c r="G8712" s="1">
        <f>IFERROR(__xludf.DUMMYFUNCTION("""COMPUTED_VALUE"""),337.0)</f>
        <v>337</v>
      </c>
    </row>
    <row r="8713">
      <c r="A8713" s="1" t="str">
        <f t="shared" si="1"/>
        <v>EN P943 156</v>
      </c>
      <c r="C8713" s="1" t="str">
        <f t="shared" si="2"/>
        <v>PT P943</v>
      </c>
      <c r="E8713" s="1" t="str">
        <f>IFERROR(__xludf.DUMMYFUNCTION("SPLIT(A:A,"" "",TRUE,TRUE)"),"EN")</f>
        <v>EN</v>
      </c>
      <c r="F8713" s="1" t="str">
        <f>IFERROR(__xludf.DUMMYFUNCTION("""COMPUTED_VALUE"""),"P943")</f>
        <v>P943</v>
      </c>
      <c r="G8713" s="1">
        <f>IFERROR(__xludf.DUMMYFUNCTION("""COMPUTED_VALUE"""),156.0)</f>
        <v>156</v>
      </c>
    </row>
    <row r="8714">
      <c r="A8714" s="1" t="str">
        <f t="shared" si="1"/>
        <v>EN P2319 171</v>
      </c>
      <c r="C8714" s="1" t="str">
        <f t="shared" si="2"/>
        <v>PT P2319</v>
      </c>
      <c r="E8714" s="1" t="str">
        <f>IFERROR(__xludf.DUMMYFUNCTION("SPLIT(A:A,"" "",TRUE,TRUE)"),"EN")</f>
        <v>EN</v>
      </c>
      <c r="F8714" s="1" t="str">
        <f>IFERROR(__xludf.DUMMYFUNCTION("""COMPUTED_VALUE"""),"P2319")</f>
        <v>P2319</v>
      </c>
      <c r="G8714" s="1">
        <f>IFERROR(__xludf.DUMMYFUNCTION("""COMPUTED_VALUE"""),171.0)</f>
        <v>171</v>
      </c>
    </row>
    <row r="8715">
      <c r="A8715" s="1" t="str">
        <f t="shared" si="1"/>
        <v>EN P3254 88</v>
      </c>
      <c r="C8715" s="1" t="str">
        <f t="shared" si="2"/>
        <v>PT P3254</v>
      </c>
      <c r="E8715" s="1" t="str">
        <f>IFERROR(__xludf.DUMMYFUNCTION("SPLIT(A:A,"" "",TRUE,TRUE)"),"EN")</f>
        <v>EN</v>
      </c>
      <c r="F8715" s="1" t="str">
        <f>IFERROR(__xludf.DUMMYFUNCTION("""COMPUTED_VALUE"""),"P3254")</f>
        <v>P3254</v>
      </c>
      <c r="G8715" s="1">
        <f>IFERROR(__xludf.DUMMYFUNCTION("""COMPUTED_VALUE"""),88.0)</f>
        <v>88</v>
      </c>
    </row>
    <row r="8716">
      <c r="A8716" s="1" t="str">
        <f t="shared" si="1"/>
        <v>EN P595 180</v>
      </c>
      <c r="C8716" s="1" t="str">
        <f t="shared" si="2"/>
        <v>PT P595</v>
      </c>
      <c r="E8716" s="1" t="str">
        <f>IFERROR(__xludf.DUMMYFUNCTION("SPLIT(A:A,"" "",TRUE,TRUE)"),"EN")</f>
        <v>EN</v>
      </c>
      <c r="F8716" s="1" t="str">
        <f>IFERROR(__xludf.DUMMYFUNCTION("""COMPUTED_VALUE"""),"P595")</f>
        <v>P595</v>
      </c>
      <c r="G8716" s="1">
        <f>IFERROR(__xludf.DUMMYFUNCTION("""COMPUTED_VALUE"""),180.0)</f>
        <v>180</v>
      </c>
    </row>
    <row r="8717">
      <c r="A8717" s="1" t="str">
        <f t="shared" si="1"/>
        <v>EN P633 59</v>
      </c>
      <c r="C8717" s="1" t="str">
        <f t="shared" si="2"/>
        <v>PT P633</v>
      </c>
      <c r="E8717" s="1" t="str">
        <f>IFERROR(__xludf.DUMMYFUNCTION("SPLIT(A:A,"" "",TRUE,TRUE)"),"EN")</f>
        <v>EN</v>
      </c>
      <c r="F8717" s="1" t="str">
        <f>IFERROR(__xludf.DUMMYFUNCTION("""COMPUTED_VALUE"""),"P633")</f>
        <v>P633</v>
      </c>
      <c r="G8717" s="1">
        <f>IFERROR(__xludf.DUMMYFUNCTION("""COMPUTED_VALUE"""),59.0)</f>
        <v>59</v>
      </c>
    </row>
    <row r="8718">
      <c r="A8718" s="1" t="str">
        <f t="shared" si="1"/>
        <v>EN P1651 359</v>
      </c>
      <c r="C8718" s="1" t="str">
        <f t="shared" si="2"/>
        <v>PT P1651</v>
      </c>
      <c r="E8718" s="1" t="str">
        <f>IFERROR(__xludf.DUMMYFUNCTION("SPLIT(A:A,"" "",TRUE,TRUE)"),"EN")</f>
        <v>EN</v>
      </c>
      <c r="F8718" s="1" t="str">
        <f>IFERROR(__xludf.DUMMYFUNCTION("""COMPUTED_VALUE"""),"P1651")</f>
        <v>P1651</v>
      </c>
      <c r="G8718" s="1">
        <f>IFERROR(__xludf.DUMMYFUNCTION("""COMPUTED_VALUE"""),359.0)</f>
        <v>359</v>
      </c>
    </row>
    <row r="8719">
      <c r="A8719" s="1" t="str">
        <f t="shared" si="1"/>
        <v>EN P3589 324</v>
      </c>
      <c r="C8719" s="1" t="str">
        <f t="shared" si="2"/>
        <v>PT P3589</v>
      </c>
      <c r="E8719" s="1" t="str">
        <f>IFERROR(__xludf.DUMMYFUNCTION("SPLIT(A:A,"" "",TRUE,TRUE)"),"EN")</f>
        <v>EN</v>
      </c>
      <c r="F8719" s="1" t="str">
        <f>IFERROR(__xludf.DUMMYFUNCTION("""COMPUTED_VALUE"""),"P3589")</f>
        <v>P3589</v>
      </c>
      <c r="G8719" s="1">
        <f>IFERROR(__xludf.DUMMYFUNCTION("""COMPUTED_VALUE"""),324.0)</f>
        <v>324</v>
      </c>
    </row>
    <row r="8720">
      <c r="A8720" s="1" t="str">
        <f t="shared" si="1"/>
        <v>EN P3720 292</v>
      </c>
      <c r="C8720" s="1" t="str">
        <f t="shared" si="2"/>
        <v>PT P3720</v>
      </c>
      <c r="E8720" s="1" t="str">
        <f>IFERROR(__xludf.DUMMYFUNCTION("SPLIT(A:A,"" "",TRUE,TRUE)"),"EN")</f>
        <v>EN</v>
      </c>
      <c r="F8720" s="1" t="str">
        <f>IFERROR(__xludf.DUMMYFUNCTION("""COMPUTED_VALUE"""),"P3720")</f>
        <v>P3720</v>
      </c>
      <c r="G8720" s="1">
        <f>IFERROR(__xludf.DUMMYFUNCTION("""COMPUTED_VALUE"""),292.0)</f>
        <v>292</v>
      </c>
    </row>
    <row r="8721">
      <c r="A8721" s="1" t="str">
        <f t="shared" si="1"/>
        <v>EN P5914 253</v>
      </c>
      <c r="C8721" s="1" t="str">
        <f t="shared" si="2"/>
        <v>PT P5914</v>
      </c>
      <c r="E8721" s="1" t="str">
        <f>IFERROR(__xludf.DUMMYFUNCTION("SPLIT(A:A,"" "",TRUE,TRUE)"),"EN")</f>
        <v>EN</v>
      </c>
      <c r="F8721" s="1" t="str">
        <f>IFERROR(__xludf.DUMMYFUNCTION("""COMPUTED_VALUE"""),"P5914")</f>
        <v>P5914</v>
      </c>
      <c r="G8721" s="1">
        <f>IFERROR(__xludf.DUMMYFUNCTION("""COMPUTED_VALUE"""),253.0)</f>
        <v>253</v>
      </c>
    </row>
    <row r="8722">
      <c r="A8722" s="1" t="str">
        <f t="shared" si="1"/>
        <v>EN P3071 93</v>
      </c>
      <c r="C8722" s="1" t="str">
        <f t="shared" si="2"/>
        <v>PT P3071</v>
      </c>
      <c r="E8722" s="1" t="str">
        <f>IFERROR(__xludf.DUMMYFUNCTION("SPLIT(A:A,"" "",TRUE,TRUE)"),"EN")</f>
        <v>EN</v>
      </c>
      <c r="F8722" s="1" t="str">
        <f>IFERROR(__xludf.DUMMYFUNCTION("""COMPUTED_VALUE"""),"P3071")</f>
        <v>P3071</v>
      </c>
      <c r="G8722" s="1">
        <f>IFERROR(__xludf.DUMMYFUNCTION("""COMPUTED_VALUE"""),93.0)</f>
        <v>93</v>
      </c>
    </row>
    <row r="8723">
      <c r="A8723" s="1" t="str">
        <f t="shared" si="1"/>
        <v>EN P808 96</v>
      </c>
      <c r="C8723" s="1" t="str">
        <f t="shared" si="2"/>
        <v>PT P808</v>
      </c>
      <c r="E8723" s="1" t="str">
        <f>IFERROR(__xludf.DUMMYFUNCTION("SPLIT(A:A,"" "",TRUE,TRUE)"),"EN")</f>
        <v>EN</v>
      </c>
      <c r="F8723" s="1" t="str">
        <f>IFERROR(__xludf.DUMMYFUNCTION("""COMPUTED_VALUE"""),"P808")</f>
        <v>P808</v>
      </c>
      <c r="G8723" s="1">
        <f>IFERROR(__xludf.DUMMYFUNCTION("""COMPUTED_VALUE"""),96.0)</f>
        <v>96</v>
      </c>
    </row>
    <row r="8724">
      <c r="A8724" s="1" t="str">
        <f t="shared" si="1"/>
        <v>EN P1464 81</v>
      </c>
      <c r="C8724" s="1" t="str">
        <f t="shared" si="2"/>
        <v>PT P1464</v>
      </c>
      <c r="E8724" s="1" t="str">
        <f>IFERROR(__xludf.DUMMYFUNCTION("SPLIT(A:A,"" "",TRUE,TRUE)"),"EN")</f>
        <v>EN</v>
      </c>
      <c r="F8724" s="1" t="str">
        <f>IFERROR(__xludf.DUMMYFUNCTION("""COMPUTED_VALUE"""),"P1464")</f>
        <v>P1464</v>
      </c>
      <c r="G8724" s="1">
        <f>IFERROR(__xludf.DUMMYFUNCTION("""COMPUTED_VALUE"""),81.0)</f>
        <v>81</v>
      </c>
    </row>
    <row r="8725">
      <c r="A8725" s="1" t="str">
        <f t="shared" si="1"/>
        <v>EN P3808 23</v>
      </c>
      <c r="C8725" s="1" t="str">
        <f t="shared" si="2"/>
        <v>PT P3808</v>
      </c>
      <c r="E8725" s="1" t="str">
        <f>IFERROR(__xludf.DUMMYFUNCTION("SPLIT(A:A,"" "",TRUE,TRUE)"),"EN")</f>
        <v>EN</v>
      </c>
      <c r="F8725" s="1" t="str">
        <f>IFERROR(__xludf.DUMMYFUNCTION("""COMPUTED_VALUE"""),"P3808")</f>
        <v>P3808</v>
      </c>
      <c r="G8725" s="1">
        <f>IFERROR(__xludf.DUMMYFUNCTION("""COMPUTED_VALUE"""),23.0)</f>
        <v>23</v>
      </c>
    </row>
    <row r="8726">
      <c r="A8726" s="1" t="str">
        <f t="shared" si="1"/>
        <v>EN P181 327</v>
      </c>
      <c r="C8726" s="1" t="str">
        <f t="shared" si="2"/>
        <v>PT P181</v>
      </c>
      <c r="E8726" s="1" t="str">
        <f>IFERROR(__xludf.DUMMYFUNCTION("SPLIT(A:A,"" "",TRUE,TRUE)"),"EN")</f>
        <v>EN</v>
      </c>
      <c r="F8726" s="1" t="str">
        <f>IFERROR(__xludf.DUMMYFUNCTION("""COMPUTED_VALUE"""),"P181")</f>
        <v>P181</v>
      </c>
      <c r="G8726" s="1">
        <f>IFERROR(__xludf.DUMMYFUNCTION("""COMPUTED_VALUE"""),327.0)</f>
        <v>327</v>
      </c>
    </row>
    <row r="8727">
      <c r="A8727" s="1" t="str">
        <f t="shared" si="1"/>
        <v>EN P3734 304</v>
      </c>
      <c r="C8727" s="1" t="str">
        <f t="shared" si="2"/>
        <v>PT P3734</v>
      </c>
      <c r="E8727" s="1" t="str">
        <f>IFERROR(__xludf.DUMMYFUNCTION("SPLIT(A:A,"" "",TRUE,TRUE)"),"EN")</f>
        <v>EN</v>
      </c>
      <c r="F8727" s="1" t="str">
        <f>IFERROR(__xludf.DUMMYFUNCTION("""COMPUTED_VALUE"""),"P3734")</f>
        <v>P3734</v>
      </c>
      <c r="G8727" s="1">
        <f>IFERROR(__xludf.DUMMYFUNCTION("""COMPUTED_VALUE"""),304.0)</f>
        <v>304</v>
      </c>
    </row>
    <row r="8728">
      <c r="A8728" s="1" t="str">
        <f t="shared" si="1"/>
        <v>EN P3294 59</v>
      </c>
      <c r="C8728" s="1" t="str">
        <f t="shared" si="2"/>
        <v>PT P3294</v>
      </c>
      <c r="E8728" s="1" t="str">
        <f>IFERROR(__xludf.DUMMYFUNCTION("SPLIT(A:A,"" "",TRUE,TRUE)"),"EN")</f>
        <v>EN</v>
      </c>
      <c r="F8728" s="1" t="str">
        <f>IFERROR(__xludf.DUMMYFUNCTION("""COMPUTED_VALUE"""),"P3294")</f>
        <v>P3294</v>
      </c>
      <c r="G8728" s="1">
        <f>IFERROR(__xludf.DUMMYFUNCTION("""COMPUTED_VALUE"""),59.0)</f>
        <v>59</v>
      </c>
    </row>
    <row r="8729">
      <c r="A8729" s="1" t="str">
        <f t="shared" si="1"/>
        <v>EN P4422 128</v>
      </c>
      <c r="C8729" s="1" t="str">
        <f t="shared" si="2"/>
        <v>PT P4422</v>
      </c>
      <c r="E8729" s="1" t="str">
        <f>IFERROR(__xludf.DUMMYFUNCTION("SPLIT(A:A,"" "",TRUE,TRUE)"),"EN")</f>
        <v>EN</v>
      </c>
      <c r="F8729" s="1" t="str">
        <f>IFERROR(__xludf.DUMMYFUNCTION("""COMPUTED_VALUE"""),"P4422")</f>
        <v>P4422</v>
      </c>
      <c r="G8729" s="1">
        <f>IFERROR(__xludf.DUMMYFUNCTION("""COMPUTED_VALUE"""),128.0)</f>
        <v>128</v>
      </c>
    </row>
    <row r="8730">
      <c r="A8730" s="1" t="str">
        <f t="shared" si="1"/>
        <v>EN P530 246</v>
      </c>
      <c r="C8730" s="1" t="str">
        <f t="shared" si="2"/>
        <v>PT P530</v>
      </c>
      <c r="E8730" s="1" t="str">
        <f>IFERROR(__xludf.DUMMYFUNCTION("SPLIT(A:A,"" "",TRUE,TRUE)"),"EN")</f>
        <v>EN</v>
      </c>
      <c r="F8730" s="1" t="str">
        <f>IFERROR(__xludf.DUMMYFUNCTION("""COMPUTED_VALUE"""),"P530")</f>
        <v>P530</v>
      </c>
      <c r="G8730" s="1">
        <f>IFERROR(__xludf.DUMMYFUNCTION("""COMPUTED_VALUE"""),246.0)</f>
        <v>246</v>
      </c>
    </row>
    <row r="8731">
      <c r="A8731" s="1" t="str">
        <f t="shared" si="1"/>
        <v>EN P5356 212</v>
      </c>
      <c r="C8731" s="1" t="str">
        <f t="shared" si="2"/>
        <v>PT P5356</v>
      </c>
      <c r="E8731" s="1" t="str">
        <f>IFERROR(__xludf.DUMMYFUNCTION("SPLIT(A:A,"" "",TRUE,TRUE)"),"EN")</f>
        <v>EN</v>
      </c>
      <c r="F8731" s="1" t="str">
        <f>IFERROR(__xludf.DUMMYFUNCTION("""COMPUTED_VALUE"""),"P5356")</f>
        <v>P5356</v>
      </c>
      <c r="G8731" s="1">
        <f>IFERROR(__xludf.DUMMYFUNCTION("""COMPUTED_VALUE"""),212.0)</f>
        <v>212</v>
      </c>
    </row>
    <row r="8732">
      <c r="A8732" s="1" t="str">
        <f t="shared" si="1"/>
        <v>EN P2456 346</v>
      </c>
      <c r="C8732" s="1" t="str">
        <f t="shared" si="2"/>
        <v>PT P2456</v>
      </c>
      <c r="E8732" s="1" t="str">
        <f>IFERROR(__xludf.DUMMYFUNCTION("SPLIT(A:A,"" "",TRUE,TRUE)"),"EN")</f>
        <v>EN</v>
      </c>
      <c r="F8732" s="1" t="str">
        <f>IFERROR(__xludf.DUMMYFUNCTION("""COMPUTED_VALUE"""),"P2456")</f>
        <v>P2456</v>
      </c>
      <c r="G8732" s="1">
        <f>IFERROR(__xludf.DUMMYFUNCTION("""COMPUTED_VALUE"""),346.0)</f>
        <v>346</v>
      </c>
    </row>
    <row r="8733">
      <c r="A8733" s="1" t="str">
        <f t="shared" si="1"/>
        <v>EN P2227 27</v>
      </c>
      <c r="C8733" s="1" t="str">
        <f t="shared" si="2"/>
        <v>PT P2227</v>
      </c>
      <c r="E8733" s="1" t="str">
        <f>IFERROR(__xludf.DUMMYFUNCTION("SPLIT(A:A,"" "",TRUE,TRUE)"),"EN")</f>
        <v>EN</v>
      </c>
      <c r="F8733" s="1" t="str">
        <f>IFERROR(__xludf.DUMMYFUNCTION("""COMPUTED_VALUE"""),"P2227")</f>
        <v>P2227</v>
      </c>
      <c r="G8733" s="1">
        <f>IFERROR(__xludf.DUMMYFUNCTION("""COMPUTED_VALUE"""),27.0)</f>
        <v>27</v>
      </c>
    </row>
    <row r="8734">
      <c r="A8734" s="1" t="str">
        <f t="shared" si="1"/>
        <v>EN P1797 378</v>
      </c>
      <c r="C8734" s="1" t="str">
        <f t="shared" si="2"/>
        <v>PT P1797</v>
      </c>
      <c r="E8734" s="1" t="str">
        <f>IFERROR(__xludf.DUMMYFUNCTION("SPLIT(A:A,"" "",TRUE,TRUE)"),"EN")</f>
        <v>EN</v>
      </c>
      <c r="F8734" s="1" t="str">
        <f>IFERROR(__xludf.DUMMYFUNCTION("""COMPUTED_VALUE"""),"P1797")</f>
        <v>P1797</v>
      </c>
      <c r="G8734" s="1">
        <f>IFERROR(__xludf.DUMMYFUNCTION("""COMPUTED_VALUE"""),378.0)</f>
        <v>378</v>
      </c>
    </row>
    <row r="8735">
      <c r="A8735" s="1" t="str">
        <f t="shared" si="1"/>
        <v>EN P5167 128</v>
      </c>
      <c r="C8735" s="1" t="str">
        <f t="shared" si="2"/>
        <v>PT P5167</v>
      </c>
      <c r="E8735" s="1" t="str">
        <f>IFERROR(__xludf.DUMMYFUNCTION("SPLIT(A:A,"" "",TRUE,TRUE)"),"EN")</f>
        <v>EN</v>
      </c>
      <c r="F8735" s="1" t="str">
        <f>IFERROR(__xludf.DUMMYFUNCTION("""COMPUTED_VALUE"""),"P5167")</f>
        <v>P5167</v>
      </c>
      <c r="G8735" s="1">
        <f>IFERROR(__xludf.DUMMYFUNCTION("""COMPUTED_VALUE"""),128.0)</f>
        <v>128</v>
      </c>
    </row>
    <row r="8736">
      <c r="A8736" s="1" t="str">
        <f t="shared" si="1"/>
        <v>EN P2439 357</v>
      </c>
      <c r="C8736" s="1" t="str">
        <f t="shared" si="2"/>
        <v>PT P2439</v>
      </c>
      <c r="E8736" s="1" t="str">
        <f>IFERROR(__xludf.DUMMYFUNCTION("SPLIT(A:A,"" "",TRUE,TRUE)"),"EN")</f>
        <v>EN</v>
      </c>
      <c r="F8736" s="1" t="str">
        <f>IFERROR(__xludf.DUMMYFUNCTION("""COMPUTED_VALUE"""),"P2439")</f>
        <v>P2439</v>
      </c>
      <c r="G8736" s="1">
        <f>IFERROR(__xludf.DUMMYFUNCTION("""COMPUTED_VALUE"""),357.0)</f>
        <v>357</v>
      </c>
    </row>
    <row r="8737">
      <c r="A8737" s="1" t="str">
        <f t="shared" si="1"/>
        <v>EN P2702 190</v>
      </c>
      <c r="C8737" s="1" t="str">
        <f t="shared" si="2"/>
        <v>PT P2702</v>
      </c>
      <c r="E8737" s="1" t="str">
        <f>IFERROR(__xludf.DUMMYFUNCTION("SPLIT(A:A,"" "",TRUE,TRUE)"),"EN")</f>
        <v>EN</v>
      </c>
      <c r="F8737" s="1" t="str">
        <f>IFERROR(__xludf.DUMMYFUNCTION("""COMPUTED_VALUE"""),"P2702")</f>
        <v>P2702</v>
      </c>
      <c r="G8737" s="1">
        <f>IFERROR(__xludf.DUMMYFUNCTION("""COMPUTED_VALUE"""),190.0)</f>
        <v>190</v>
      </c>
    </row>
    <row r="8738">
      <c r="A8738" s="1" t="str">
        <f t="shared" si="1"/>
        <v>EN P2124 138</v>
      </c>
      <c r="C8738" s="1" t="str">
        <f t="shared" si="2"/>
        <v>PT P2124</v>
      </c>
      <c r="E8738" s="1" t="str">
        <f>IFERROR(__xludf.DUMMYFUNCTION("SPLIT(A:A,"" "",TRUE,TRUE)"),"EN")</f>
        <v>EN</v>
      </c>
      <c r="F8738" s="1" t="str">
        <f>IFERROR(__xludf.DUMMYFUNCTION("""COMPUTED_VALUE"""),"P2124")</f>
        <v>P2124</v>
      </c>
      <c r="G8738" s="1">
        <f>IFERROR(__xludf.DUMMYFUNCTION("""COMPUTED_VALUE"""),138.0)</f>
        <v>138</v>
      </c>
    </row>
    <row r="8739">
      <c r="A8739" s="1" t="str">
        <f t="shared" si="1"/>
        <v>EN P1545 231</v>
      </c>
      <c r="C8739" s="1" t="str">
        <f t="shared" si="2"/>
        <v>PT P1545</v>
      </c>
      <c r="E8739" s="1" t="str">
        <f>IFERROR(__xludf.DUMMYFUNCTION("SPLIT(A:A,"" "",TRUE,TRUE)"),"EN")</f>
        <v>EN</v>
      </c>
      <c r="F8739" s="1" t="str">
        <f>IFERROR(__xludf.DUMMYFUNCTION("""COMPUTED_VALUE"""),"P1545")</f>
        <v>P1545</v>
      </c>
      <c r="G8739" s="1">
        <f>IFERROR(__xludf.DUMMYFUNCTION("""COMPUTED_VALUE"""),231.0)</f>
        <v>231</v>
      </c>
    </row>
    <row r="8740">
      <c r="A8740" s="1" t="str">
        <f t="shared" si="1"/>
        <v>EN P1957 2</v>
      </c>
      <c r="C8740" s="1" t="str">
        <f t="shared" si="2"/>
        <v>PT P1957</v>
      </c>
      <c r="E8740" s="1" t="str">
        <f>IFERROR(__xludf.DUMMYFUNCTION("SPLIT(A:A,"" "",TRUE,TRUE)"),"EN")</f>
        <v>EN</v>
      </c>
      <c r="F8740" s="1" t="str">
        <f>IFERROR(__xludf.DUMMYFUNCTION("""COMPUTED_VALUE"""),"P1957")</f>
        <v>P1957</v>
      </c>
      <c r="G8740" s="1">
        <f>IFERROR(__xludf.DUMMYFUNCTION("""COMPUTED_VALUE"""),2.0)</f>
        <v>2</v>
      </c>
    </row>
    <row r="8741">
      <c r="A8741" s="1" t="str">
        <f t="shared" si="1"/>
        <v>EN P2058 241</v>
      </c>
      <c r="C8741" s="1" t="str">
        <f t="shared" si="2"/>
        <v>PT P2058</v>
      </c>
      <c r="E8741" s="1" t="str">
        <f>IFERROR(__xludf.DUMMYFUNCTION("SPLIT(A:A,"" "",TRUE,TRUE)"),"EN")</f>
        <v>EN</v>
      </c>
      <c r="F8741" s="1" t="str">
        <f>IFERROR(__xludf.DUMMYFUNCTION("""COMPUTED_VALUE"""),"P2058")</f>
        <v>P2058</v>
      </c>
      <c r="G8741" s="1">
        <f>IFERROR(__xludf.DUMMYFUNCTION("""COMPUTED_VALUE"""),241.0)</f>
        <v>241</v>
      </c>
    </row>
    <row r="8742">
      <c r="A8742" s="1" t="str">
        <f t="shared" si="1"/>
        <v>EN P1697 187</v>
      </c>
      <c r="C8742" s="1" t="str">
        <f t="shared" si="2"/>
        <v>PT P1697</v>
      </c>
      <c r="E8742" s="1" t="str">
        <f>IFERROR(__xludf.DUMMYFUNCTION("SPLIT(A:A,"" "",TRUE,TRUE)"),"EN")</f>
        <v>EN</v>
      </c>
      <c r="F8742" s="1" t="str">
        <f>IFERROR(__xludf.DUMMYFUNCTION("""COMPUTED_VALUE"""),"P1697")</f>
        <v>P1697</v>
      </c>
      <c r="G8742" s="1">
        <f>IFERROR(__xludf.DUMMYFUNCTION("""COMPUTED_VALUE"""),187.0)</f>
        <v>187</v>
      </c>
    </row>
    <row r="8743">
      <c r="A8743" s="1" t="str">
        <f t="shared" si="1"/>
        <v>EN P4620 343</v>
      </c>
      <c r="C8743" s="1" t="str">
        <f t="shared" si="2"/>
        <v>PT P4620</v>
      </c>
      <c r="E8743" s="1" t="str">
        <f>IFERROR(__xludf.DUMMYFUNCTION("SPLIT(A:A,"" "",TRUE,TRUE)"),"EN")</f>
        <v>EN</v>
      </c>
      <c r="F8743" s="1" t="str">
        <f>IFERROR(__xludf.DUMMYFUNCTION("""COMPUTED_VALUE"""),"P4620")</f>
        <v>P4620</v>
      </c>
      <c r="G8743" s="1">
        <f>IFERROR(__xludf.DUMMYFUNCTION("""COMPUTED_VALUE"""),343.0)</f>
        <v>343</v>
      </c>
    </row>
    <row r="8744">
      <c r="A8744" s="1" t="str">
        <f t="shared" si="1"/>
        <v>EN P4267 23</v>
      </c>
      <c r="C8744" s="1" t="str">
        <f t="shared" si="2"/>
        <v>PT P4267</v>
      </c>
      <c r="E8744" s="1" t="str">
        <f>IFERROR(__xludf.DUMMYFUNCTION("SPLIT(A:A,"" "",TRUE,TRUE)"),"EN")</f>
        <v>EN</v>
      </c>
      <c r="F8744" s="1" t="str">
        <f>IFERROR(__xludf.DUMMYFUNCTION("""COMPUTED_VALUE"""),"P4267")</f>
        <v>P4267</v>
      </c>
      <c r="G8744" s="1">
        <f>IFERROR(__xludf.DUMMYFUNCTION("""COMPUTED_VALUE"""),23.0)</f>
        <v>23</v>
      </c>
    </row>
    <row r="8745">
      <c r="A8745" s="1" t="str">
        <f t="shared" si="1"/>
        <v>EN P1252 181</v>
      </c>
      <c r="C8745" s="1" t="str">
        <f t="shared" si="2"/>
        <v>PT P1252</v>
      </c>
      <c r="E8745" s="1" t="str">
        <f>IFERROR(__xludf.DUMMYFUNCTION("SPLIT(A:A,"" "",TRUE,TRUE)"),"EN")</f>
        <v>EN</v>
      </c>
      <c r="F8745" s="1" t="str">
        <f>IFERROR(__xludf.DUMMYFUNCTION("""COMPUTED_VALUE"""),"P1252")</f>
        <v>P1252</v>
      </c>
      <c r="G8745" s="1">
        <f>IFERROR(__xludf.DUMMYFUNCTION("""COMPUTED_VALUE"""),181.0)</f>
        <v>181</v>
      </c>
    </row>
    <row r="8746">
      <c r="A8746" s="1" t="str">
        <f t="shared" si="1"/>
        <v>EN P2147 80</v>
      </c>
      <c r="C8746" s="1" t="str">
        <f t="shared" si="2"/>
        <v>PT P2147</v>
      </c>
      <c r="E8746" s="1" t="str">
        <f>IFERROR(__xludf.DUMMYFUNCTION("SPLIT(A:A,"" "",TRUE,TRUE)"),"EN")</f>
        <v>EN</v>
      </c>
      <c r="F8746" s="1" t="str">
        <f>IFERROR(__xludf.DUMMYFUNCTION("""COMPUTED_VALUE"""),"P2147")</f>
        <v>P2147</v>
      </c>
      <c r="G8746" s="1">
        <f>IFERROR(__xludf.DUMMYFUNCTION("""COMPUTED_VALUE"""),80.0)</f>
        <v>80</v>
      </c>
    </row>
    <row r="8747">
      <c r="A8747" s="1" t="str">
        <f t="shared" si="1"/>
        <v>EN P1613 347</v>
      </c>
      <c r="C8747" s="1" t="str">
        <f t="shared" si="2"/>
        <v>PT P1613</v>
      </c>
      <c r="E8747" s="1" t="str">
        <f>IFERROR(__xludf.DUMMYFUNCTION("SPLIT(A:A,"" "",TRUE,TRUE)"),"EN")</f>
        <v>EN</v>
      </c>
      <c r="F8747" s="1" t="str">
        <f>IFERROR(__xludf.DUMMYFUNCTION("""COMPUTED_VALUE"""),"P1613")</f>
        <v>P1613</v>
      </c>
      <c r="G8747" s="1">
        <f>IFERROR(__xludf.DUMMYFUNCTION("""COMPUTED_VALUE"""),347.0)</f>
        <v>347</v>
      </c>
    </row>
    <row r="8748">
      <c r="A8748" s="1" t="str">
        <f t="shared" si="1"/>
        <v>EN P4176 392</v>
      </c>
      <c r="C8748" s="1" t="str">
        <f t="shared" si="2"/>
        <v>PT P4176</v>
      </c>
      <c r="E8748" s="1" t="str">
        <f>IFERROR(__xludf.DUMMYFUNCTION("SPLIT(A:A,"" "",TRUE,TRUE)"),"EN")</f>
        <v>EN</v>
      </c>
      <c r="F8748" s="1" t="str">
        <f>IFERROR(__xludf.DUMMYFUNCTION("""COMPUTED_VALUE"""),"P4176")</f>
        <v>P4176</v>
      </c>
      <c r="G8748" s="1">
        <f>IFERROR(__xludf.DUMMYFUNCTION("""COMPUTED_VALUE"""),392.0)</f>
        <v>392</v>
      </c>
    </row>
    <row r="8749">
      <c r="A8749" s="1" t="str">
        <f t="shared" si="1"/>
        <v>EN P4998 59</v>
      </c>
      <c r="C8749" s="1" t="str">
        <f t="shared" si="2"/>
        <v>PT P4998</v>
      </c>
      <c r="E8749" s="1" t="str">
        <f>IFERROR(__xludf.DUMMYFUNCTION("SPLIT(A:A,"" "",TRUE,TRUE)"),"EN")</f>
        <v>EN</v>
      </c>
      <c r="F8749" s="1" t="str">
        <f>IFERROR(__xludf.DUMMYFUNCTION("""COMPUTED_VALUE"""),"P4998")</f>
        <v>P4998</v>
      </c>
      <c r="G8749" s="1">
        <f>IFERROR(__xludf.DUMMYFUNCTION("""COMPUTED_VALUE"""),59.0)</f>
        <v>59</v>
      </c>
    </row>
    <row r="8750">
      <c r="A8750" s="1" t="str">
        <f t="shared" si="1"/>
        <v>EN P5865 178</v>
      </c>
      <c r="C8750" s="1" t="str">
        <f t="shared" si="2"/>
        <v>PT P5865</v>
      </c>
      <c r="E8750" s="1" t="str">
        <f>IFERROR(__xludf.DUMMYFUNCTION("SPLIT(A:A,"" "",TRUE,TRUE)"),"EN")</f>
        <v>EN</v>
      </c>
      <c r="F8750" s="1" t="str">
        <f>IFERROR(__xludf.DUMMYFUNCTION("""COMPUTED_VALUE"""),"P5865")</f>
        <v>P5865</v>
      </c>
      <c r="G8750" s="1">
        <f>IFERROR(__xludf.DUMMYFUNCTION("""COMPUTED_VALUE"""),178.0)</f>
        <v>178</v>
      </c>
    </row>
    <row r="8751">
      <c r="A8751" s="1" t="str">
        <f t="shared" si="1"/>
        <v>EN P75 262</v>
      </c>
      <c r="C8751" s="1" t="str">
        <f t="shared" si="2"/>
        <v>PT P75</v>
      </c>
      <c r="E8751" s="1" t="str">
        <f>IFERROR(__xludf.DUMMYFUNCTION("SPLIT(A:A,"" "",TRUE,TRUE)"),"EN")</f>
        <v>EN</v>
      </c>
      <c r="F8751" s="1" t="str">
        <f>IFERROR(__xludf.DUMMYFUNCTION("""COMPUTED_VALUE"""),"P75")</f>
        <v>P75</v>
      </c>
      <c r="G8751" s="1">
        <f>IFERROR(__xludf.DUMMYFUNCTION("""COMPUTED_VALUE"""),262.0)</f>
        <v>262</v>
      </c>
    </row>
    <row r="8752">
      <c r="A8752" s="1" t="str">
        <f t="shared" si="1"/>
        <v>EN P3568 207</v>
      </c>
      <c r="C8752" s="1" t="str">
        <f t="shared" si="2"/>
        <v>PT P3568</v>
      </c>
      <c r="E8752" s="1" t="str">
        <f>IFERROR(__xludf.DUMMYFUNCTION("SPLIT(A:A,"" "",TRUE,TRUE)"),"EN")</f>
        <v>EN</v>
      </c>
      <c r="F8752" s="1" t="str">
        <f>IFERROR(__xludf.DUMMYFUNCTION("""COMPUTED_VALUE"""),"P3568")</f>
        <v>P3568</v>
      </c>
      <c r="G8752" s="1">
        <f>IFERROR(__xludf.DUMMYFUNCTION("""COMPUTED_VALUE"""),207.0)</f>
        <v>207</v>
      </c>
    </row>
    <row r="8753">
      <c r="A8753" s="1" t="str">
        <f t="shared" si="1"/>
        <v>EN P5996 319</v>
      </c>
      <c r="C8753" s="1" t="str">
        <f t="shared" si="2"/>
        <v>PT P5996</v>
      </c>
      <c r="E8753" s="1" t="str">
        <f>IFERROR(__xludf.DUMMYFUNCTION("SPLIT(A:A,"" "",TRUE,TRUE)"),"EN")</f>
        <v>EN</v>
      </c>
      <c r="F8753" s="1" t="str">
        <f>IFERROR(__xludf.DUMMYFUNCTION("""COMPUTED_VALUE"""),"P5996")</f>
        <v>P5996</v>
      </c>
      <c r="G8753" s="1">
        <f>IFERROR(__xludf.DUMMYFUNCTION("""COMPUTED_VALUE"""),319.0)</f>
        <v>319</v>
      </c>
    </row>
    <row r="8754">
      <c r="A8754" s="1" t="str">
        <f t="shared" si="1"/>
        <v>EN P821 98</v>
      </c>
      <c r="C8754" s="1" t="str">
        <f t="shared" si="2"/>
        <v>PT P821</v>
      </c>
      <c r="E8754" s="1" t="str">
        <f>IFERROR(__xludf.DUMMYFUNCTION("SPLIT(A:A,"" "",TRUE,TRUE)"),"EN")</f>
        <v>EN</v>
      </c>
      <c r="F8754" s="1" t="str">
        <f>IFERROR(__xludf.DUMMYFUNCTION("""COMPUTED_VALUE"""),"P821")</f>
        <v>P821</v>
      </c>
      <c r="G8754" s="1">
        <f>IFERROR(__xludf.DUMMYFUNCTION("""COMPUTED_VALUE"""),98.0)</f>
        <v>98</v>
      </c>
    </row>
    <row r="8755">
      <c r="A8755" s="1" t="str">
        <f t="shared" si="1"/>
        <v>EN P25 263</v>
      </c>
      <c r="C8755" s="1" t="str">
        <f t="shared" si="2"/>
        <v>PT P25</v>
      </c>
      <c r="E8755" s="1" t="str">
        <f>IFERROR(__xludf.DUMMYFUNCTION("SPLIT(A:A,"" "",TRUE,TRUE)"),"EN")</f>
        <v>EN</v>
      </c>
      <c r="F8755" s="1" t="str">
        <f>IFERROR(__xludf.DUMMYFUNCTION("""COMPUTED_VALUE"""),"P25")</f>
        <v>P25</v>
      </c>
      <c r="G8755" s="1">
        <f>IFERROR(__xludf.DUMMYFUNCTION("""COMPUTED_VALUE"""),263.0)</f>
        <v>263</v>
      </c>
    </row>
    <row r="8756">
      <c r="A8756" s="1" t="str">
        <f t="shared" si="1"/>
        <v>EN P5774 199</v>
      </c>
      <c r="C8756" s="1" t="str">
        <f t="shared" si="2"/>
        <v>PT P5774</v>
      </c>
      <c r="E8756" s="1" t="str">
        <f>IFERROR(__xludf.DUMMYFUNCTION("SPLIT(A:A,"" "",TRUE,TRUE)"),"EN")</f>
        <v>EN</v>
      </c>
      <c r="F8756" s="1" t="str">
        <f>IFERROR(__xludf.DUMMYFUNCTION("""COMPUTED_VALUE"""),"P5774")</f>
        <v>P5774</v>
      </c>
      <c r="G8756" s="1">
        <f>IFERROR(__xludf.DUMMYFUNCTION("""COMPUTED_VALUE"""),199.0)</f>
        <v>199</v>
      </c>
    </row>
    <row r="8757">
      <c r="A8757" s="1" t="str">
        <f t="shared" si="1"/>
        <v>EN P4073 396</v>
      </c>
      <c r="C8757" s="1" t="str">
        <f t="shared" si="2"/>
        <v>PT P4073</v>
      </c>
      <c r="E8757" s="1" t="str">
        <f>IFERROR(__xludf.DUMMYFUNCTION("SPLIT(A:A,"" "",TRUE,TRUE)"),"EN")</f>
        <v>EN</v>
      </c>
      <c r="F8757" s="1" t="str">
        <f>IFERROR(__xludf.DUMMYFUNCTION("""COMPUTED_VALUE"""),"P4073")</f>
        <v>P4073</v>
      </c>
      <c r="G8757" s="1">
        <f>IFERROR(__xludf.DUMMYFUNCTION("""COMPUTED_VALUE"""),396.0)</f>
        <v>396</v>
      </c>
    </row>
    <row r="8758">
      <c r="A8758" s="1" t="str">
        <f t="shared" si="1"/>
        <v>EN P1956 89</v>
      </c>
      <c r="C8758" s="1" t="str">
        <f t="shared" si="2"/>
        <v>PT P1956</v>
      </c>
      <c r="E8758" s="1" t="str">
        <f>IFERROR(__xludf.DUMMYFUNCTION("SPLIT(A:A,"" "",TRUE,TRUE)"),"EN")</f>
        <v>EN</v>
      </c>
      <c r="F8758" s="1" t="str">
        <f>IFERROR(__xludf.DUMMYFUNCTION("""COMPUTED_VALUE"""),"P1956")</f>
        <v>P1956</v>
      </c>
      <c r="G8758" s="1">
        <f>IFERROR(__xludf.DUMMYFUNCTION("""COMPUTED_VALUE"""),89.0)</f>
        <v>89</v>
      </c>
    </row>
    <row r="8759">
      <c r="A8759" s="1" t="str">
        <f t="shared" si="1"/>
        <v>EN P5411 255</v>
      </c>
      <c r="C8759" s="1" t="str">
        <f t="shared" si="2"/>
        <v>PT P5411</v>
      </c>
      <c r="E8759" s="1" t="str">
        <f>IFERROR(__xludf.DUMMYFUNCTION("SPLIT(A:A,"" "",TRUE,TRUE)"),"EN")</f>
        <v>EN</v>
      </c>
      <c r="F8759" s="1" t="str">
        <f>IFERROR(__xludf.DUMMYFUNCTION("""COMPUTED_VALUE"""),"P5411")</f>
        <v>P5411</v>
      </c>
      <c r="G8759" s="1">
        <f>IFERROR(__xludf.DUMMYFUNCTION("""COMPUTED_VALUE"""),255.0)</f>
        <v>255</v>
      </c>
    </row>
    <row r="8760">
      <c r="A8760" s="1" t="str">
        <f t="shared" si="1"/>
        <v>EN P644 286</v>
      </c>
      <c r="C8760" s="1" t="str">
        <f t="shared" si="2"/>
        <v>PT P644</v>
      </c>
      <c r="E8760" s="1" t="str">
        <f>IFERROR(__xludf.DUMMYFUNCTION("SPLIT(A:A,"" "",TRUE,TRUE)"),"EN")</f>
        <v>EN</v>
      </c>
      <c r="F8760" s="1" t="str">
        <f>IFERROR(__xludf.DUMMYFUNCTION("""COMPUTED_VALUE"""),"P644")</f>
        <v>P644</v>
      </c>
      <c r="G8760" s="1">
        <f>IFERROR(__xludf.DUMMYFUNCTION("""COMPUTED_VALUE"""),286.0)</f>
        <v>286</v>
      </c>
    </row>
    <row r="8761">
      <c r="A8761" s="1" t="str">
        <f t="shared" si="1"/>
        <v>EN P3468 395</v>
      </c>
      <c r="C8761" s="1" t="str">
        <f t="shared" si="2"/>
        <v>PT P3468</v>
      </c>
      <c r="E8761" s="1" t="str">
        <f>IFERROR(__xludf.DUMMYFUNCTION("SPLIT(A:A,"" "",TRUE,TRUE)"),"EN")</f>
        <v>EN</v>
      </c>
      <c r="F8761" s="1" t="str">
        <f>IFERROR(__xludf.DUMMYFUNCTION("""COMPUTED_VALUE"""),"P3468")</f>
        <v>P3468</v>
      </c>
      <c r="G8761" s="1">
        <f>IFERROR(__xludf.DUMMYFUNCTION("""COMPUTED_VALUE"""),395.0)</f>
        <v>395</v>
      </c>
    </row>
    <row r="8762">
      <c r="A8762" s="1" t="str">
        <f t="shared" si="1"/>
        <v>EN P5758 197</v>
      </c>
      <c r="C8762" s="1" t="str">
        <f t="shared" si="2"/>
        <v>PT P5758</v>
      </c>
      <c r="E8762" s="1" t="str">
        <f>IFERROR(__xludf.DUMMYFUNCTION("SPLIT(A:A,"" "",TRUE,TRUE)"),"EN")</f>
        <v>EN</v>
      </c>
      <c r="F8762" s="1" t="str">
        <f>IFERROR(__xludf.DUMMYFUNCTION("""COMPUTED_VALUE"""),"P5758")</f>
        <v>P5758</v>
      </c>
      <c r="G8762" s="1">
        <f>IFERROR(__xludf.DUMMYFUNCTION("""COMPUTED_VALUE"""),197.0)</f>
        <v>197</v>
      </c>
    </row>
    <row r="8763">
      <c r="A8763" s="1" t="str">
        <f t="shared" si="1"/>
        <v>EN P883 304</v>
      </c>
      <c r="C8763" s="1" t="str">
        <f t="shared" si="2"/>
        <v>PT P883</v>
      </c>
      <c r="E8763" s="1" t="str">
        <f>IFERROR(__xludf.DUMMYFUNCTION("SPLIT(A:A,"" "",TRUE,TRUE)"),"EN")</f>
        <v>EN</v>
      </c>
      <c r="F8763" s="1" t="str">
        <f>IFERROR(__xludf.DUMMYFUNCTION("""COMPUTED_VALUE"""),"P883")</f>
        <v>P883</v>
      </c>
      <c r="G8763" s="1">
        <f>IFERROR(__xludf.DUMMYFUNCTION("""COMPUTED_VALUE"""),304.0)</f>
        <v>304</v>
      </c>
    </row>
    <row r="8764">
      <c r="A8764" s="1" t="str">
        <f t="shared" si="1"/>
        <v>EN P1639 296</v>
      </c>
      <c r="C8764" s="1" t="str">
        <f t="shared" si="2"/>
        <v>PT P1639</v>
      </c>
      <c r="E8764" s="1" t="str">
        <f>IFERROR(__xludf.DUMMYFUNCTION("SPLIT(A:A,"" "",TRUE,TRUE)"),"EN")</f>
        <v>EN</v>
      </c>
      <c r="F8764" s="1" t="str">
        <f>IFERROR(__xludf.DUMMYFUNCTION("""COMPUTED_VALUE"""),"P1639")</f>
        <v>P1639</v>
      </c>
      <c r="G8764" s="1">
        <f>IFERROR(__xludf.DUMMYFUNCTION("""COMPUTED_VALUE"""),296.0)</f>
        <v>296</v>
      </c>
    </row>
    <row r="8765">
      <c r="A8765" s="1" t="str">
        <f t="shared" si="1"/>
        <v>EN P4955 21</v>
      </c>
      <c r="C8765" s="1" t="str">
        <f t="shared" si="2"/>
        <v>PT P4955</v>
      </c>
      <c r="E8765" s="1" t="str">
        <f>IFERROR(__xludf.DUMMYFUNCTION("SPLIT(A:A,"" "",TRUE,TRUE)"),"EN")</f>
        <v>EN</v>
      </c>
      <c r="F8765" s="1" t="str">
        <f>IFERROR(__xludf.DUMMYFUNCTION("""COMPUTED_VALUE"""),"P4955")</f>
        <v>P4955</v>
      </c>
      <c r="G8765" s="1">
        <f>IFERROR(__xludf.DUMMYFUNCTION("""COMPUTED_VALUE"""),21.0)</f>
        <v>21</v>
      </c>
    </row>
    <row r="8766">
      <c r="A8766" s="1" t="str">
        <f t="shared" si="1"/>
        <v>EN P4082 201</v>
      </c>
      <c r="C8766" s="1" t="str">
        <f t="shared" si="2"/>
        <v>PT P4082</v>
      </c>
      <c r="E8766" s="1" t="str">
        <f>IFERROR(__xludf.DUMMYFUNCTION("SPLIT(A:A,"" "",TRUE,TRUE)"),"EN")</f>
        <v>EN</v>
      </c>
      <c r="F8766" s="1" t="str">
        <f>IFERROR(__xludf.DUMMYFUNCTION("""COMPUTED_VALUE"""),"P4082")</f>
        <v>P4082</v>
      </c>
      <c r="G8766" s="1">
        <f>IFERROR(__xludf.DUMMYFUNCTION("""COMPUTED_VALUE"""),201.0)</f>
        <v>201</v>
      </c>
    </row>
    <row r="8767">
      <c r="A8767" s="1" t="str">
        <f t="shared" si="1"/>
        <v>EN P1324 121</v>
      </c>
      <c r="C8767" s="1" t="str">
        <f t="shared" si="2"/>
        <v>PT P1324</v>
      </c>
      <c r="E8767" s="1" t="str">
        <f>IFERROR(__xludf.DUMMYFUNCTION("SPLIT(A:A,"" "",TRUE,TRUE)"),"EN")</f>
        <v>EN</v>
      </c>
      <c r="F8767" s="1" t="str">
        <f>IFERROR(__xludf.DUMMYFUNCTION("""COMPUTED_VALUE"""),"P1324")</f>
        <v>P1324</v>
      </c>
      <c r="G8767" s="1">
        <f>IFERROR(__xludf.DUMMYFUNCTION("""COMPUTED_VALUE"""),121.0)</f>
        <v>121</v>
      </c>
    </row>
    <row r="8768">
      <c r="A8768" s="1" t="str">
        <f t="shared" si="1"/>
        <v>EN P5785 89</v>
      </c>
      <c r="C8768" s="1" t="str">
        <f t="shared" si="2"/>
        <v>PT P5785</v>
      </c>
      <c r="E8768" s="1" t="str">
        <f>IFERROR(__xludf.DUMMYFUNCTION("SPLIT(A:A,"" "",TRUE,TRUE)"),"EN")</f>
        <v>EN</v>
      </c>
      <c r="F8768" s="1" t="str">
        <f>IFERROR(__xludf.DUMMYFUNCTION("""COMPUTED_VALUE"""),"P5785")</f>
        <v>P5785</v>
      </c>
      <c r="G8768" s="1">
        <f>IFERROR(__xludf.DUMMYFUNCTION("""COMPUTED_VALUE"""),89.0)</f>
        <v>89</v>
      </c>
    </row>
    <row r="8769">
      <c r="A8769" s="1" t="str">
        <f t="shared" si="1"/>
        <v>EN P5021 197</v>
      </c>
      <c r="C8769" s="1" t="str">
        <f t="shared" si="2"/>
        <v>PT P5021</v>
      </c>
      <c r="E8769" s="1" t="str">
        <f>IFERROR(__xludf.DUMMYFUNCTION("SPLIT(A:A,"" "",TRUE,TRUE)"),"EN")</f>
        <v>EN</v>
      </c>
      <c r="F8769" s="1" t="str">
        <f>IFERROR(__xludf.DUMMYFUNCTION("""COMPUTED_VALUE"""),"P5021")</f>
        <v>P5021</v>
      </c>
      <c r="G8769" s="1">
        <f>IFERROR(__xludf.DUMMYFUNCTION("""COMPUTED_VALUE"""),197.0)</f>
        <v>197</v>
      </c>
    </row>
    <row r="8770">
      <c r="A8770" s="1" t="str">
        <f t="shared" si="1"/>
        <v>EN P819 202</v>
      </c>
      <c r="C8770" s="1" t="str">
        <f t="shared" si="2"/>
        <v>PT P819</v>
      </c>
      <c r="E8770" s="1" t="str">
        <f>IFERROR(__xludf.DUMMYFUNCTION("SPLIT(A:A,"" "",TRUE,TRUE)"),"EN")</f>
        <v>EN</v>
      </c>
      <c r="F8770" s="1" t="str">
        <f>IFERROR(__xludf.DUMMYFUNCTION("""COMPUTED_VALUE"""),"P819")</f>
        <v>P819</v>
      </c>
      <c r="G8770" s="1">
        <f>IFERROR(__xludf.DUMMYFUNCTION("""COMPUTED_VALUE"""),202.0)</f>
        <v>202</v>
      </c>
    </row>
    <row r="8771">
      <c r="A8771" s="1" t="str">
        <f t="shared" si="1"/>
        <v>EN P1105 307</v>
      </c>
      <c r="C8771" s="1" t="str">
        <f t="shared" si="2"/>
        <v>PT P1105</v>
      </c>
      <c r="E8771" s="1" t="str">
        <f>IFERROR(__xludf.DUMMYFUNCTION("SPLIT(A:A,"" "",TRUE,TRUE)"),"EN")</f>
        <v>EN</v>
      </c>
      <c r="F8771" s="1" t="str">
        <f>IFERROR(__xludf.DUMMYFUNCTION("""COMPUTED_VALUE"""),"P1105")</f>
        <v>P1105</v>
      </c>
      <c r="G8771" s="1">
        <f>IFERROR(__xludf.DUMMYFUNCTION("""COMPUTED_VALUE"""),307.0)</f>
        <v>307</v>
      </c>
    </row>
    <row r="8772">
      <c r="A8772" s="1" t="str">
        <f t="shared" si="1"/>
        <v>EN P823 200</v>
      </c>
      <c r="C8772" s="1" t="str">
        <f t="shared" si="2"/>
        <v>PT P823</v>
      </c>
      <c r="E8772" s="1" t="str">
        <f>IFERROR(__xludf.DUMMYFUNCTION("SPLIT(A:A,"" "",TRUE,TRUE)"),"EN")</f>
        <v>EN</v>
      </c>
      <c r="F8772" s="1" t="str">
        <f>IFERROR(__xludf.DUMMYFUNCTION("""COMPUTED_VALUE"""),"P823")</f>
        <v>P823</v>
      </c>
      <c r="G8772" s="1">
        <f>IFERROR(__xludf.DUMMYFUNCTION("""COMPUTED_VALUE"""),200.0)</f>
        <v>200</v>
      </c>
    </row>
    <row r="8773">
      <c r="A8773" s="1" t="str">
        <f t="shared" si="1"/>
        <v>EN P3810 131</v>
      </c>
      <c r="C8773" s="1" t="str">
        <f t="shared" si="2"/>
        <v>PT P3810</v>
      </c>
      <c r="E8773" s="1" t="str">
        <f>IFERROR(__xludf.DUMMYFUNCTION("SPLIT(A:A,"" "",TRUE,TRUE)"),"EN")</f>
        <v>EN</v>
      </c>
      <c r="F8773" s="1" t="str">
        <f>IFERROR(__xludf.DUMMYFUNCTION("""COMPUTED_VALUE"""),"P3810")</f>
        <v>P3810</v>
      </c>
      <c r="G8773" s="1">
        <f>IFERROR(__xludf.DUMMYFUNCTION("""COMPUTED_VALUE"""),131.0)</f>
        <v>131</v>
      </c>
    </row>
    <row r="8774">
      <c r="A8774" s="1" t="str">
        <f t="shared" si="1"/>
        <v>EN P493 230</v>
      </c>
      <c r="C8774" s="1" t="str">
        <f t="shared" si="2"/>
        <v>PT P493</v>
      </c>
      <c r="E8774" s="1" t="str">
        <f>IFERROR(__xludf.DUMMYFUNCTION("SPLIT(A:A,"" "",TRUE,TRUE)"),"EN")</f>
        <v>EN</v>
      </c>
      <c r="F8774" s="1" t="str">
        <f>IFERROR(__xludf.DUMMYFUNCTION("""COMPUTED_VALUE"""),"P493")</f>
        <v>P493</v>
      </c>
      <c r="G8774" s="1">
        <f>IFERROR(__xludf.DUMMYFUNCTION("""COMPUTED_VALUE"""),230.0)</f>
        <v>230</v>
      </c>
    </row>
    <row r="8775">
      <c r="A8775" s="1" t="str">
        <f t="shared" si="1"/>
        <v>EN P5524 153</v>
      </c>
      <c r="C8775" s="1" t="str">
        <f t="shared" si="2"/>
        <v>PT P5524</v>
      </c>
      <c r="E8775" s="1" t="str">
        <f>IFERROR(__xludf.DUMMYFUNCTION("SPLIT(A:A,"" "",TRUE,TRUE)"),"EN")</f>
        <v>EN</v>
      </c>
      <c r="F8775" s="1" t="str">
        <f>IFERROR(__xludf.DUMMYFUNCTION("""COMPUTED_VALUE"""),"P5524")</f>
        <v>P5524</v>
      </c>
      <c r="G8775" s="1">
        <f>IFERROR(__xludf.DUMMYFUNCTION("""COMPUTED_VALUE"""),153.0)</f>
        <v>153</v>
      </c>
    </row>
    <row r="8776">
      <c r="A8776" s="1" t="str">
        <f t="shared" si="1"/>
        <v>EN P1396 235</v>
      </c>
      <c r="C8776" s="1" t="str">
        <f t="shared" si="2"/>
        <v>PT P1396</v>
      </c>
      <c r="E8776" s="1" t="str">
        <f>IFERROR(__xludf.DUMMYFUNCTION("SPLIT(A:A,"" "",TRUE,TRUE)"),"EN")</f>
        <v>EN</v>
      </c>
      <c r="F8776" s="1" t="str">
        <f>IFERROR(__xludf.DUMMYFUNCTION("""COMPUTED_VALUE"""),"P1396")</f>
        <v>P1396</v>
      </c>
      <c r="G8776" s="1">
        <f>IFERROR(__xludf.DUMMYFUNCTION("""COMPUTED_VALUE"""),235.0)</f>
        <v>235</v>
      </c>
    </row>
    <row r="8777">
      <c r="A8777" s="1" t="str">
        <f t="shared" si="1"/>
        <v>EN P1052 280</v>
      </c>
      <c r="C8777" s="1" t="str">
        <f t="shared" si="2"/>
        <v>PT P1052</v>
      </c>
      <c r="E8777" s="1" t="str">
        <f>IFERROR(__xludf.DUMMYFUNCTION("SPLIT(A:A,"" "",TRUE,TRUE)"),"EN")</f>
        <v>EN</v>
      </c>
      <c r="F8777" s="1" t="str">
        <f>IFERROR(__xludf.DUMMYFUNCTION("""COMPUTED_VALUE"""),"P1052")</f>
        <v>P1052</v>
      </c>
      <c r="G8777" s="1">
        <f>IFERROR(__xludf.DUMMYFUNCTION("""COMPUTED_VALUE"""),280.0)</f>
        <v>280</v>
      </c>
    </row>
    <row r="8778">
      <c r="A8778" s="1" t="str">
        <f t="shared" si="1"/>
        <v>EN P5368 156</v>
      </c>
      <c r="C8778" s="1" t="str">
        <f t="shared" si="2"/>
        <v>PT P5368</v>
      </c>
      <c r="E8778" s="1" t="str">
        <f>IFERROR(__xludf.DUMMYFUNCTION("SPLIT(A:A,"" "",TRUE,TRUE)"),"EN")</f>
        <v>EN</v>
      </c>
      <c r="F8778" s="1" t="str">
        <f>IFERROR(__xludf.DUMMYFUNCTION("""COMPUTED_VALUE"""),"P5368")</f>
        <v>P5368</v>
      </c>
      <c r="G8778" s="1">
        <f>IFERROR(__xludf.DUMMYFUNCTION("""COMPUTED_VALUE"""),156.0)</f>
        <v>156</v>
      </c>
    </row>
    <row r="8779">
      <c r="A8779" s="1" t="str">
        <f t="shared" si="1"/>
        <v>EN P4386 106</v>
      </c>
      <c r="C8779" s="1" t="str">
        <f t="shared" si="2"/>
        <v>PT P4386</v>
      </c>
      <c r="E8779" s="1" t="str">
        <f>IFERROR(__xludf.DUMMYFUNCTION("SPLIT(A:A,"" "",TRUE,TRUE)"),"EN")</f>
        <v>EN</v>
      </c>
      <c r="F8779" s="1" t="str">
        <f>IFERROR(__xludf.DUMMYFUNCTION("""COMPUTED_VALUE"""),"P4386")</f>
        <v>P4386</v>
      </c>
      <c r="G8779" s="1">
        <f>IFERROR(__xludf.DUMMYFUNCTION("""COMPUTED_VALUE"""),106.0)</f>
        <v>106</v>
      </c>
    </row>
    <row r="8780">
      <c r="A8780" s="1" t="str">
        <f t="shared" si="1"/>
        <v>EN P1607 343</v>
      </c>
      <c r="C8780" s="1" t="str">
        <f t="shared" si="2"/>
        <v>PT P1607</v>
      </c>
      <c r="E8780" s="1" t="str">
        <f>IFERROR(__xludf.DUMMYFUNCTION("SPLIT(A:A,"" "",TRUE,TRUE)"),"EN")</f>
        <v>EN</v>
      </c>
      <c r="F8780" s="1" t="str">
        <f>IFERROR(__xludf.DUMMYFUNCTION("""COMPUTED_VALUE"""),"P1607")</f>
        <v>P1607</v>
      </c>
      <c r="G8780" s="1">
        <f>IFERROR(__xludf.DUMMYFUNCTION("""COMPUTED_VALUE"""),343.0)</f>
        <v>343</v>
      </c>
    </row>
    <row r="8781">
      <c r="A8781" s="1" t="str">
        <f t="shared" si="1"/>
        <v>EN P2664 162</v>
      </c>
      <c r="C8781" s="1" t="str">
        <f t="shared" si="2"/>
        <v>PT P2664</v>
      </c>
      <c r="E8781" s="1" t="str">
        <f>IFERROR(__xludf.DUMMYFUNCTION("SPLIT(A:A,"" "",TRUE,TRUE)"),"EN")</f>
        <v>EN</v>
      </c>
      <c r="F8781" s="1" t="str">
        <f>IFERROR(__xludf.DUMMYFUNCTION("""COMPUTED_VALUE"""),"P2664")</f>
        <v>P2664</v>
      </c>
      <c r="G8781" s="1">
        <f>IFERROR(__xludf.DUMMYFUNCTION("""COMPUTED_VALUE"""),162.0)</f>
        <v>162</v>
      </c>
    </row>
    <row r="8782">
      <c r="A8782" s="1" t="str">
        <f t="shared" si="1"/>
        <v>EN P5162 81</v>
      </c>
      <c r="C8782" s="1" t="str">
        <f t="shared" si="2"/>
        <v>PT P5162</v>
      </c>
      <c r="E8782" s="1" t="str">
        <f>IFERROR(__xludf.DUMMYFUNCTION("SPLIT(A:A,"" "",TRUE,TRUE)"),"EN")</f>
        <v>EN</v>
      </c>
      <c r="F8782" s="1" t="str">
        <f>IFERROR(__xludf.DUMMYFUNCTION("""COMPUTED_VALUE"""),"P5162")</f>
        <v>P5162</v>
      </c>
      <c r="G8782" s="1">
        <f>IFERROR(__xludf.DUMMYFUNCTION("""COMPUTED_VALUE"""),81.0)</f>
        <v>81</v>
      </c>
    </row>
    <row r="8783">
      <c r="A8783" s="1" t="str">
        <f t="shared" si="1"/>
        <v>EN P1198 291</v>
      </c>
      <c r="C8783" s="1" t="str">
        <f t="shared" si="2"/>
        <v>PT P1198</v>
      </c>
      <c r="E8783" s="1" t="str">
        <f>IFERROR(__xludf.DUMMYFUNCTION("SPLIT(A:A,"" "",TRUE,TRUE)"),"EN")</f>
        <v>EN</v>
      </c>
      <c r="F8783" s="1" t="str">
        <f>IFERROR(__xludf.DUMMYFUNCTION("""COMPUTED_VALUE"""),"P1198")</f>
        <v>P1198</v>
      </c>
      <c r="G8783" s="1">
        <f>IFERROR(__xludf.DUMMYFUNCTION("""COMPUTED_VALUE"""),291.0)</f>
        <v>291</v>
      </c>
    </row>
    <row r="8784">
      <c r="A8784" s="1" t="str">
        <f t="shared" si="1"/>
        <v>EN P2772 389</v>
      </c>
      <c r="C8784" s="1" t="str">
        <f t="shared" si="2"/>
        <v>PT P2772</v>
      </c>
      <c r="E8784" s="1" t="str">
        <f>IFERROR(__xludf.DUMMYFUNCTION("SPLIT(A:A,"" "",TRUE,TRUE)"),"EN")</f>
        <v>EN</v>
      </c>
      <c r="F8784" s="1" t="str">
        <f>IFERROR(__xludf.DUMMYFUNCTION("""COMPUTED_VALUE"""),"P2772")</f>
        <v>P2772</v>
      </c>
      <c r="G8784" s="1">
        <f>IFERROR(__xludf.DUMMYFUNCTION("""COMPUTED_VALUE"""),389.0)</f>
        <v>389</v>
      </c>
    </row>
    <row r="8785">
      <c r="A8785" s="1" t="str">
        <f t="shared" si="1"/>
        <v>EN P2265 71</v>
      </c>
      <c r="C8785" s="1" t="str">
        <f t="shared" si="2"/>
        <v>PT P2265</v>
      </c>
      <c r="E8785" s="1" t="str">
        <f>IFERROR(__xludf.DUMMYFUNCTION("SPLIT(A:A,"" "",TRUE,TRUE)"),"EN")</f>
        <v>EN</v>
      </c>
      <c r="F8785" s="1" t="str">
        <f>IFERROR(__xludf.DUMMYFUNCTION("""COMPUTED_VALUE"""),"P2265")</f>
        <v>P2265</v>
      </c>
      <c r="G8785" s="1">
        <f>IFERROR(__xludf.DUMMYFUNCTION("""COMPUTED_VALUE"""),71.0)</f>
        <v>71</v>
      </c>
    </row>
    <row r="8786">
      <c r="A8786" s="1" t="str">
        <f t="shared" si="1"/>
        <v>EN P4935 279</v>
      </c>
      <c r="C8786" s="1" t="str">
        <f t="shared" si="2"/>
        <v>PT P4935</v>
      </c>
      <c r="E8786" s="1" t="str">
        <f>IFERROR(__xludf.DUMMYFUNCTION("SPLIT(A:A,"" "",TRUE,TRUE)"),"EN")</f>
        <v>EN</v>
      </c>
      <c r="F8786" s="1" t="str">
        <f>IFERROR(__xludf.DUMMYFUNCTION("""COMPUTED_VALUE"""),"P4935")</f>
        <v>P4935</v>
      </c>
      <c r="G8786" s="1">
        <f>IFERROR(__xludf.DUMMYFUNCTION("""COMPUTED_VALUE"""),279.0)</f>
        <v>279</v>
      </c>
    </row>
    <row r="8787">
      <c r="A8787" s="1" t="str">
        <f t="shared" si="1"/>
        <v>EN P2921 205</v>
      </c>
      <c r="C8787" s="1" t="str">
        <f t="shared" si="2"/>
        <v>PT P2921</v>
      </c>
      <c r="E8787" s="1" t="str">
        <f>IFERROR(__xludf.DUMMYFUNCTION("SPLIT(A:A,"" "",TRUE,TRUE)"),"EN")</f>
        <v>EN</v>
      </c>
      <c r="F8787" s="1" t="str">
        <f>IFERROR(__xludf.DUMMYFUNCTION("""COMPUTED_VALUE"""),"P2921")</f>
        <v>P2921</v>
      </c>
      <c r="G8787" s="1">
        <f>IFERROR(__xludf.DUMMYFUNCTION("""COMPUTED_VALUE"""),205.0)</f>
        <v>205</v>
      </c>
    </row>
    <row r="8788">
      <c r="A8788" s="1" t="str">
        <f t="shared" si="1"/>
        <v>EN P732 360</v>
      </c>
      <c r="C8788" s="1" t="str">
        <f t="shared" si="2"/>
        <v>PT P732</v>
      </c>
      <c r="E8788" s="1" t="str">
        <f>IFERROR(__xludf.DUMMYFUNCTION("SPLIT(A:A,"" "",TRUE,TRUE)"),"EN")</f>
        <v>EN</v>
      </c>
      <c r="F8788" s="1" t="str">
        <f>IFERROR(__xludf.DUMMYFUNCTION("""COMPUTED_VALUE"""),"P732")</f>
        <v>P732</v>
      </c>
      <c r="G8788" s="1">
        <f>IFERROR(__xludf.DUMMYFUNCTION("""COMPUTED_VALUE"""),360.0)</f>
        <v>360</v>
      </c>
    </row>
    <row r="8789">
      <c r="A8789" s="1" t="str">
        <f t="shared" si="1"/>
        <v>EN P5294 241</v>
      </c>
      <c r="C8789" s="1" t="str">
        <f t="shared" si="2"/>
        <v>PT P5294</v>
      </c>
      <c r="E8789" s="1" t="str">
        <f>IFERROR(__xludf.DUMMYFUNCTION("SPLIT(A:A,"" "",TRUE,TRUE)"),"EN")</f>
        <v>EN</v>
      </c>
      <c r="F8789" s="1" t="str">
        <f>IFERROR(__xludf.DUMMYFUNCTION("""COMPUTED_VALUE"""),"P5294")</f>
        <v>P5294</v>
      </c>
      <c r="G8789" s="1">
        <f>IFERROR(__xludf.DUMMYFUNCTION("""COMPUTED_VALUE"""),241.0)</f>
        <v>241</v>
      </c>
    </row>
    <row r="8790">
      <c r="A8790" s="1" t="str">
        <f t="shared" si="1"/>
        <v>EN P263 271</v>
      </c>
      <c r="C8790" s="1" t="str">
        <f t="shared" si="2"/>
        <v>PT P263</v>
      </c>
      <c r="E8790" s="1" t="str">
        <f>IFERROR(__xludf.DUMMYFUNCTION("SPLIT(A:A,"" "",TRUE,TRUE)"),"EN")</f>
        <v>EN</v>
      </c>
      <c r="F8790" s="1" t="str">
        <f>IFERROR(__xludf.DUMMYFUNCTION("""COMPUTED_VALUE"""),"P263")</f>
        <v>P263</v>
      </c>
      <c r="G8790" s="1">
        <f>IFERROR(__xludf.DUMMYFUNCTION("""COMPUTED_VALUE"""),271.0)</f>
        <v>271</v>
      </c>
    </row>
    <row r="8791">
      <c r="A8791" s="1" t="str">
        <f t="shared" si="1"/>
        <v>EN P2756 367</v>
      </c>
      <c r="C8791" s="1" t="str">
        <f t="shared" si="2"/>
        <v>PT P2756</v>
      </c>
      <c r="E8791" s="1" t="str">
        <f>IFERROR(__xludf.DUMMYFUNCTION("SPLIT(A:A,"" "",TRUE,TRUE)"),"EN")</f>
        <v>EN</v>
      </c>
      <c r="F8791" s="1" t="str">
        <f>IFERROR(__xludf.DUMMYFUNCTION("""COMPUTED_VALUE"""),"P2756")</f>
        <v>P2756</v>
      </c>
      <c r="G8791" s="1">
        <f>IFERROR(__xludf.DUMMYFUNCTION("""COMPUTED_VALUE"""),367.0)</f>
        <v>367</v>
      </c>
    </row>
    <row r="8792">
      <c r="A8792" s="1" t="str">
        <f t="shared" si="1"/>
        <v>EN P4522 26</v>
      </c>
      <c r="C8792" s="1" t="str">
        <f t="shared" si="2"/>
        <v>PT P4522</v>
      </c>
      <c r="E8792" s="1" t="str">
        <f>IFERROR(__xludf.DUMMYFUNCTION("SPLIT(A:A,"" "",TRUE,TRUE)"),"EN")</f>
        <v>EN</v>
      </c>
      <c r="F8792" s="1" t="str">
        <f>IFERROR(__xludf.DUMMYFUNCTION("""COMPUTED_VALUE"""),"P4522")</f>
        <v>P4522</v>
      </c>
      <c r="G8792" s="1">
        <f>IFERROR(__xludf.DUMMYFUNCTION("""COMPUTED_VALUE"""),26.0)</f>
        <v>26</v>
      </c>
    </row>
    <row r="8793">
      <c r="A8793" s="1" t="str">
        <f t="shared" si="1"/>
        <v>EN P2945 316</v>
      </c>
      <c r="C8793" s="1" t="str">
        <f t="shared" si="2"/>
        <v>PT P2945</v>
      </c>
      <c r="E8793" s="1" t="str">
        <f>IFERROR(__xludf.DUMMYFUNCTION("SPLIT(A:A,"" "",TRUE,TRUE)"),"EN")</f>
        <v>EN</v>
      </c>
      <c r="F8793" s="1" t="str">
        <f>IFERROR(__xludf.DUMMYFUNCTION("""COMPUTED_VALUE"""),"P2945")</f>
        <v>P2945</v>
      </c>
      <c r="G8793" s="1">
        <f>IFERROR(__xludf.DUMMYFUNCTION("""COMPUTED_VALUE"""),316.0)</f>
        <v>316</v>
      </c>
    </row>
    <row r="8794">
      <c r="A8794" s="1" t="str">
        <f t="shared" si="1"/>
        <v>EN P2261 303</v>
      </c>
      <c r="C8794" s="1" t="str">
        <f t="shared" si="2"/>
        <v>PT P2261</v>
      </c>
      <c r="E8794" s="1" t="str">
        <f>IFERROR(__xludf.DUMMYFUNCTION("SPLIT(A:A,"" "",TRUE,TRUE)"),"EN")</f>
        <v>EN</v>
      </c>
      <c r="F8794" s="1" t="str">
        <f>IFERROR(__xludf.DUMMYFUNCTION("""COMPUTED_VALUE"""),"P2261")</f>
        <v>P2261</v>
      </c>
      <c r="G8794" s="1">
        <f>IFERROR(__xludf.DUMMYFUNCTION("""COMPUTED_VALUE"""),303.0)</f>
        <v>303</v>
      </c>
    </row>
    <row r="8795">
      <c r="A8795" s="1" t="str">
        <f t="shared" si="1"/>
        <v>EN P1913 41</v>
      </c>
      <c r="C8795" s="1" t="str">
        <f t="shared" si="2"/>
        <v>PT P1913</v>
      </c>
      <c r="E8795" s="1" t="str">
        <f>IFERROR(__xludf.DUMMYFUNCTION("SPLIT(A:A,"" "",TRUE,TRUE)"),"EN")</f>
        <v>EN</v>
      </c>
      <c r="F8795" s="1" t="str">
        <f>IFERROR(__xludf.DUMMYFUNCTION("""COMPUTED_VALUE"""),"P1913")</f>
        <v>P1913</v>
      </c>
      <c r="G8795" s="1">
        <f>IFERROR(__xludf.DUMMYFUNCTION("""COMPUTED_VALUE"""),41.0)</f>
        <v>41</v>
      </c>
    </row>
    <row r="8796">
      <c r="A8796" s="1" t="str">
        <f t="shared" si="1"/>
        <v>EN P3771 385</v>
      </c>
      <c r="C8796" s="1" t="str">
        <f t="shared" si="2"/>
        <v>PT P3771</v>
      </c>
      <c r="E8796" s="1" t="str">
        <f>IFERROR(__xludf.DUMMYFUNCTION("SPLIT(A:A,"" "",TRUE,TRUE)"),"EN")</f>
        <v>EN</v>
      </c>
      <c r="F8796" s="1" t="str">
        <f>IFERROR(__xludf.DUMMYFUNCTION("""COMPUTED_VALUE"""),"P3771")</f>
        <v>P3771</v>
      </c>
      <c r="G8796" s="1">
        <f>IFERROR(__xludf.DUMMYFUNCTION("""COMPUTED_VALUE"""),385.0)</f>
        <v>385</v>
      </c>
    </row>
    <row r="8797">
      <c r="A8797" s="1" t="str">
        <f t="shared" si="1"/>
        <v>EN P2643 77</v>
      </c>
      <c r="C8797" s="1" t="str">
        <f t="shared" si="2"/>
        <v>PT P2643</v>
      </c>
      <c r="E8797" s="1" t="str">
        <f>IFERROR(__xludf.DUMMYFUNCTION("SPLIT(A:A,"" "",TRUE,TRUE)"),"EN")</f>
        <v>EN</v>
      </c>
      <c r="F8797" s="1" t="str">
        <f>IFERROR(__xludf.DUMMYFUNCTION("""COMPUTED_VALUE"""),"P2643")</f>
        <v>P2643</v>
      </c>
      <c r="G8797" s="1">
        <f>IFERROR(__xludf.DUMMYFUNCTION("""COMPUTED_VALUE"""),77.0)</f>
        <v>77</v>
      </c>
    </row>
    <row r="8798">
      <c r="A8798" s="1" t="str">
        <f t="shared" si="1"/>
        <v>EN P551 213</v>
      </c>
      <c r="C8798" s="1" t="str">
        <f t="shared" si="2"/>
        <v>PT P551</v>
      </c>
      <c r="E8798" s="1" t="str">
        <f>IFERROR(__xludf.DUMMYFUNCTION("SPLIT(A:A,"" "",TRUE,TRUE)"),"EN")</f>
        <v>EN</v>
      </c>
      <c r="F8798" s="1" t="str">
        <f>IFERROR(__xludf.DUMMYFUNCTION("""COMPUTED_VALUE"""),"P551")</f>
        <v>P551</v>
      </c>
      <c r="G8798" s="1">
        <f>IFERROR(__xludf.DUMMYFUNCTION("""COMPUTED_VALUE"""),213.0)</f>
        <v>213</v>
      </c>
    </row>
    <row r="8799">
      <c r="A8799" s="1" t="str">
        <f t="shared" si="1"/>
        <v>EN P3840 30</v>
      </c>
      <c r="C8799" s="1" t="str">
        <f t="shared" si="2"/>
        <v>PT P3840</v>
      </c>
      <c r="E8799" s="1" t="str">
        <f>IFERROR(__xludf.DUMMYFUNCTION("SPLIT(A:A,"" "",TRUE,TRUE)"),"EN")</f>
        <v>EN</v>
      </c>
      <c r="F8799" s="1" t="str">
        <f>IFERROR(__xludf.DUMMYFUNCTION("""COMPUTED_VALUE"""),"P3840")</f>
        <v>P3840</v>
      </c>
      <c r="G8799" s="1">
        <f>IFERROR(__xludf.DUMMYFUNCTION("""COMPUTED_VALUE"""),30.0)</f>
        <v>30</v>
      </c>
    </row>
    <row r="8800">
      <c r="A8800" s="1" t="str">
        <f t="shared" si="1"/>
        <v>EN P1639 315</v>
      </c>
      <c r="C8800" s="1" t="str">
        <f t="shared" si="2"/>
        <v>PT P1639</v>
      </c>
      <c r="E8800" s="1" t="str">
        <f>IFERROR(__xludf.DUMMYFUNCTION("SPLIT(A:A,"" "",TRUE,TRUE)"),"EN")</f>
        <v>EN</v>
      </c>
      <c r="F8800" s="1" t="str">
        <f>IFERROR(__xludf.DUMMYFUNCTION("""COMPUTED_VALUE"""),"P1639")</f>
        <v>P1639</v>
      </c>
      <c r="G8800" s="1">
        <f>IFERROR(__xludf.DUMMYFUNCTION("""COMPUTED_VALUE"""),315.0)</f>
        <v>315</v>
      </c>
    </row>
    <row r="8801">
      <c r="A8801" s="1" t="str">
        <f t="shared" si="1"/>
        <v>EN P1257 67</v>
      </c>
      <c r="C8801" s="1" t="str">
        <f t="shared" si="2"/>
        <v>PT P1257</v>
      </c>
      <c r="E8801" s="1" t="str">
        <f>IFERROR(__xludf.DUMMYFUNCTION("SPLIT(A:A,"" "",TRUE,TRUE)"),"EN")</f>
        <v>EN</v>
      </c>
      <c r="F8801" s="1" t="str">
        <f>IFERROR(__xludf.DUMMYFUNCTION("""COMPUTED_VALUE"""),"P1257")</f>
        <v>P1257</v>
      </c>
      <c r="G8801" s="1">
        <f>IFERROR(__xludf.DUMMYFUNCTION("""COMPUTED_VALUE"""),67.0)</f>
        <v>67</v>
      </c>
    </row>
    <row r="8802">
      <c r="A8802" s="1" t="str">
        <f t="shared" si="1"/>
        <v>EN P5761 356</v>
      </c>
      <c r="C8802" s="1" t="str">
        <f t="shared" si="2"/>
        <v>PT P5761</v>
      </c>
      <c r="E8802" s="1" t="str">
        <f>IFERROR(__xludf.DUMMYFUNCTION("SPLIT(A:A,"" "",TRUE,TRUE)"),"EN")</f>
        <v>EN</v>
      </c>
      <c r="F8802" s="1" t="str">
        <f>IFERROR(__xludf.DUMMYFUNCTION("""COMPUTED_VALUE"""),"P5761")</f>
        <v>P5761</v>
      </c>
      <c r="G8802" s="1">
        <f>IFERROR(__xludf.DUMMYFUNCTION("""COMPUTED_VALUE"""),356.0)</f>
        <v>356</v>
      </c>
    </row>
    <row r="8803">
      <c r="A8803" s="1" t="str">
        <f t="shared" si="1"/>
        <v>EN P5847 32</v>
      </c>
      <c r="C8803" s="1" t="str">
        <f t="shared" si="2"/>
        <v>PT P5847</v>
      </c>
      <c r="E8803" s="1" t="str">
        <f>IFERROR(__xludf.DUMMYFUNCTION("SPLIT(A:A,"" "",TRUE,TRUE)"),"EN")</f>
        <v>EN</v>
      </c>
      <c r="F8803" s="1" t="str">
        <f>IFERROR(__xludf.DUMMYFUNCTION("""COMPUTED_VALUE"""),"P5847")</f>
        <v>P5847</v>
      </c>
      <c r="G8803" s="1">
        <f>IFERROR(__xludf.DUMMYFUNCTION("""COMPUTED_VALUE"""),32.0)</f>
        <v>32</v>
      </c>
    </row>
    <row r="8804">
      <c r="A8804" s="1" t="str">
        <f t="shared" si="1"/>
        <v>EN P3648 368</v>
      </c>
      <c r="C8804" s="1" t="str">
        <f t="shared" si="2"/>
        <v>PT P3648</v>
      </c>
      <c r="E8804" s="1" t="str">
        <f>IFERROR(__xludf.DUMMYFUNCTION("SPLIT(A:A,"" "",TRUE,TRUE)"),"EN")</f>
        <v>EN</v>
      </c>
      <c r="F8804" s="1" t="str">
        <f>IFERROR(__xludf.DUMMYFUNCTION("""COMPUTED_VALUE"""),"P3648")</f>
        <v>P3648</v>
      </c>
      <c r="G8804" s="1">
        <f>IFERROR(__xludf.DUMMYFUNCTION("""COMPUTED_VALUE"""),368.0)</f>
        <v>368</v>
      </c>
    </row>
    <row r="8805">
      <c r="A8805" s="1" t="str">
        <f t="shared" si="1"/>
        <v>EN P4761 90</v>
      </c>
      <c r="C8805" s="1" t="str">
        <f t="shared" si="2"/>
        <v>PT P4761</v>
      </c>
      <c r="E8805" s="1" t="str">
        <f>IFERROR(__xludf.DUMMYFUNCTION("SPLIT(A:A,"" "",TRUE,TRUE)"),"EN")</f>
        <v>EN</v>
      </c>
      <c r="F8805" s="1" t="str">
        <f>IFERROR(__xludf.DUMMYFUNCTION("""COMPUTED_VALUE"""),"P4761")</f>
        <v>P4761</v>
      </c>
      <c r="G8805" s="1">
        <f>IFERROR(__xludf.DUMMYFUNCTION("""COMPUTED_VALUE"""),90.0)</f>
        <v>90</v>
      </c>
    </row>
    <row r="8806">
      <c r="A8806" s="1" t="str">
        <f t="shared" si="1"/>
        <v>EN P2638 164</v>
      </c>
      <c r="C8806" s="1" t="str">
        <f t="shared" si="2"/>
        <v>PT P2638</v>
      </c>
      <c r="E8806" s="1" t="str">
        <f>IFERROR(__xludf.DUMMYFUNCTION("SPLIT(A:A,"" "",TRUE,TRUE)"),"EN")</f>
        <v>EN</v>
      </c>
      <c r="F8806" s="1" t="str">
        <f>IFERROR(__xludf.DUMMYFUNCTION("""COMPUTED_VALUE"""),"P2638")</f>
        <v>P2638</v>
      </c>
      <c r="G8806" s="1">
        <f>IFERROR(__xludf.DUMMYFUNCTION("""COMPUTED_VALUE"""),164.0)</f>
        <v>164</v>
      </c>
    </row>
    <row r="8807">
      <c r="A8807" s="1" t="str">
        <f t="shared" si="1"/>
        <v>EN P2617 174</v>
      </c>
      <c r="C8807" s="1" t="str">
        <f t="shared" si="2"/>
        <v>PT P2617</v>
      </c>
      <c r="E8807" s="1" t="str">
        <f>IFERROR(__xludf.DUMMYFUNCTION("SPLIT(A:A,"" "",TRUE,TRUE)"),"EN")</f>
        <v>EN</v>
      </c>
      <c r="F8807" s="1" t="str">
        <f>IFERROR(__xludf.DUMMYFUNCTION("""COMPUTED_VALUE"""),"P2617")</f>
        <v>P2617</v>
      </c>
      <c r="G8807" s="1">
        <f>IFERROR(__xludf.DUMMYFUNCTION("""COMPUTED_VALUE"""),174.0)</f>
        <v>174</v>
      </c>
    </row>
    <row r="8808">
      <c r="A8808" s="1" t="str">
        <f t="shared" si="1"/>
        <v>EN P4224 118</v>
      </c>
      <c r="C8808" s="1" t="str">
        <f t="shared" si="2"/>
        <v>PT P4224</v>
      </c>
      <c r="E8808" s="1" t="str">
        <f>IFERROR(__xludf.DUMMYFUNCTION("SPLIT(A:A,"" "",TRUE,TRUE)"),"EN")</f>
        <v>EN</v>
      </c>
      <c r="F8808" s="1" t="str">
        <f>IFERROR(__xludf.DUMMYFUNCTION("""COMPUTED_VALUE"""),"P4224")</f>
        <v>P4224</v>
      </c>
      <c r="G8808" s="1">
        <f>IFERROR(__xludf.DUMMYFUNCTION("""COMPUTED_VALUE"""),118.0)</f>
        <v>118</v>
      </c>
    </row>
    <row r="8809">
      <c r="A8809" s="1" t="str">
        <f t="shared" si="1"/>
        <v>EN P1575 2</v>
      </c>
      <c r="C8809" s="1" t="str">
        <f t="shared" si="2"/>
        <v>PT P1575</v>
      </c>
      <c r="E8809" s="1" t="str">
        <f>IFERROR(__xludf.DUMMYFUNCTION("SPLIT(A:A,"" "",TRUE,TRUE)"),"EN")</f>
        <v>EN</v>
      </c>
      <c r="F8809" s="1" t="str">
        <f>IFERROR(__xludf.DUMMYFUNCTION("""COMPUTED_VALUE"""),"P1575")</f>
        <v>P1575</v>
      </c>
      <c r="G8809" s="1">
        <f>IFERROR(__xludf.DUMMYFUNCTION("""COMPUTED_VALUE"""),2.0)</f>
        <v>2</v>
      </c>
    </row>
    <row r="8810">
      <c r="A8810" s="1" t="str">
        <f t="shared" si="1"/>
        <v>EN P367 22</v>
      </c>
      <c r="C8810" s="1" t="str">
        <f t="shared" si="2"/>
        <v>PT P367</v>
      </c>
      <c r="E8810" s="1" t="str">
        <f>IFERROR(__xludf.DUMMYFUNCTION("SPLIT(A:A,"" "",TRUE,TRUE)"),"EN")</f>
        <v>EN</v>
      </c>
      <c r="F8810" s="1" t="str">
        <f>IFERROR(__xludf.DUMMYFUNCTION("""COMPUTED_VALUE"""),"P367")</f>
        <v>P367</v>
      </c>
      <c r="G8810" s="1">
        <f>IFERROR(__xludf.DUMMYFUNCTION("""COMPUTED_VALUE"""),22.0)</f>
        <v>22</v>
      </c>
    </row>
    <row r="8811">
      <c r="A8811" s="1" t="str">
        <f t="shared" si="1"/>
        <v>EN P5538 19</v>
      </c>
      <c r="C8811" s="1" t="str">
        <f t="shared" si="2"/>
        <v>PT P5538</v>
      </c>
      <c r="E8811" s="1" t="str">
        <f>IFERROR(__xludf.DUMMYFUNCTION("SPLIT(A:A,"" "",TRUE,TRUE)"),"EN")</f>
        <v>EN</v>
      </c>
      <c r="F8811" s="1" t="str">
        <f>IFERROR(__xludf.DUMMYFUNCTION("""COMPUTED_VALUE"""),"P5538")</f>
        <v>P5538</v>
      </c>
      <c r="G8811" s="1">
        <f>IFERROR(__xludf.DUMMYFUNCTION("""COMPUTED_VALUE"""),19.0)</f>
        <v>19</v>
      </c>
    </row>
    <row r="8812">
      <c r="A8812" s="1" t="str">
        <f t="shared" si="1"/>
        <v>EN P2309 4</v>
      </c>
      <c r="C8812" s="1" t="str">
        <f t="shared" si="2"/>
        <v>PT P2309</v>
      </c>
      <c r="E8812" s="1" t="str">
        <f>IFERROR(__xludf.DUMMYFUNCTION("SPLIT(A:A,"" "",TRUE,TRUE)"),"EN")</f>
        <v>EN</v>
      </c>
      <c r="F8812" s="1" t="str">
        <f>IFERROR(__xludf.DUMMYFUNCTION("""COMPUTED_VALUE"""),"P2309")</f>
        <v>P2309</v>
      </c>
      <c r="G8812" s="1">
        <f>IFERROR(__xludf.DUMMYFUNCTION("""COMPUTED_VALUE"""),4.0)</f>
        <v>4</v>
      </c>
    </row>
    <row r="8813">
      <c r="A8813" s="1" t="str">
        <f t="shared" si="1"/>
        <v>EN P2262 179</v>
      </c>
      <c r="C8813" s="1" t="str">
        <f t="shared" si="2"/>
        <v>PT P2262</v>
      </c>
      <c r="E8813" s="1" t="str">
        <f>IFERROR(__xludf.DUMMYFUNCTION("SPLIT(A:A,"" "",TRUE,TRUE)"),"EN")</f>
        <v>EN</v>
      </c>
      <c r="F8813" s="1" t="str">
        <f>IFERROR(__xludf.DUMMYFUNCTION("""COMPUTED_VALUE"""),"P2262")</f>
        <v>P2262</v>
      </c>
      <c r="G8813" s="1">
        <f>IFERROR(__xludf.DUMMYFUNCTION("""COMPUTED_VALUE"""),179.0)</f>
        <v>179</v>
      </c>
    </row>
    <row r="8814">
      <c r="A8814" s="1" t="str">
        <f t="shared" si="1"/>
        <v>EN P2169 235</v>
      </c>
      <c r="C8814" s="1" t="str">
        <f t="shared" si="2"/>
        <v>PT P2169</v>
      </c>
      <c r="E8814" s="1" t="str">
        <f>IFERROR(__xludf.DUMMYFUNCTION("SPLIT(A:A,"" "",TRUE,TRUE)"),"EN")</f>
        <v>EN</v>
      </c>
      <c r="F8814" s="1" t="str">
        <f>IFERROR(__xludf.DUMMYFUNCTION("""COMPUTED_VALUE"""),"P2169")</f>
        <v>P2169</v>
      </c>
      <c r="G8814" s="1">
        <f>IFERROR(__xludf.DUMMYFUNCTION("""COMPUTED_VALUE"""),235.0)</f>
        <v>235</v>
      </c>
    </row>
    <row r="8815">
      <c r="A8815" s="1" t="str">
        <f t="shared" si="1"/>
        <v>EN P5335 44</v>
      </c>
      <c r="C8815" s="1" t="str">
        <f t="shared" si="2"/>
        <v>PT P5335</v>
      </c>
      <c r="E8815" s="1" t="str">
        <f>IFERROR(__xludf.DUMMYFUNCTION("SPLIT(A:A,"" "",TRUE,TRUE)"),"EN")</f>
        <v>EN</v>
      </c>
      <c r="F8815" s="1" t="str">
        <f>IFERROR(__xludf.DUMMYFUNCTION("""COMPUTED_VALUE"""),"P5335")</f>
        <v>P5335</v>
      </c>
      <c r="G8815" s="1">
        <f>IFERROR(__xludf.DUMMYFUNCTION("""COMPUTED_VALUE"""),44.0)</f>
        <v>44</v>
      </c>
    </row>
    <row r="8816">
      <c r="A8816" s="1" t="str">
        <f t="shared" si="1"/>
        <v>EN P852 291</v>
      </c>
      <c r="C8816" s="1" t="str">
        <f t="shared" si="2"/>
        <v>PT P852</v>
      </c>
      <c r="E8816" s="1" t="str">
        <f>IFERROR(__xludf.DUMMYFUNCTION("SPLIT(A:A,"" "",TRUE,TRUE)"),"EN")</f>
        <v>EN</v>
      </c>
      <c r="F8816" s="1" t="str">
        <f>IFERROR(__xludf.DUMMYFUNCTION("""COMPUTED_VALUE"""),"P852")</f>
        <v>P852</v>
      </c>
      <c r="G8816" s="1">
        <f>IFERROR(__xludf.DUMMYFUNCTION("""COMPUTED_VALUE"""),291.0)</f>
        <v>291</v>
      </c>
    </row>
    <row r="8817">
      <c r="A8817" s="1" t="str">
        <f t="shared" si="1"/>
        <v>EN P1828 290</v>
      </c>
      <c r="C8817" s="1" t="str">
        <f t="shared" si="2"/>
        <v>PT P1828</v>
      </c>
      <c r="E8817" s="1" t="str">
        <f>IFERROR(__xludf.DUMMYFUNCTION("SPLIT(A:A,"" "",TRUE,TRUE)"),"EN")</f>
        <v>EN</v>
      </c>
      <c r="F8817" s="1" t="str">
        <f>IFERROR(__xludf.DUMMYFUNCTION("""COMPUTED_VALUE"""),"P1828")</f>
        <v>P1828</v>
      </c>
      <c r="G8817" s="1">
        <f>IFERROR(__xludf.DUMMYFUNCTION("""COMPUTED_VALUE"""),290.0)</f>
        <v>290</v>
      </c>
    </row>
    <row r="8818">
      <c r="A8818" s="1" t="str">
        <f t="shared" si="1"/>
        <v>EN P5781 158</v>
      </c>
      <c r="C8818" s="1" t="str">
        <f t="shared" si="2"/>
        <v>PT P5781</v>
      </c>
      <c r="E8818" s="1" t="str">
        <f>IFERROR(__xludf.DUMMYFUNCTION("SPLIT(A:A,"" "",TRUE,TRUE)"),"EN")</f>
        <v>EN</v>
      </c>
      <c r="F8818" s="1" t="str">
        <f>IFERROR(__xludf.DUMMYFUNCTION("""COMPUTED_VALUE"""),"P5781")</f>
        <v>P5781</v>
      </c>
      <c r="G8818" s="1">
        <f>IFERROR(__xludf.DUMMYFUNCTION("""COMPUTED_VALUE"""),158.0)</f>
        <v>158</v>
      </c>
    </row>
    <row r="8819">
      <c r="A8819" s="1" t="str">
        <f t="shared" si="1"/>
        <v>EN P4955 298</v>
      </c>
      <c r="C8819" s="1" t="str">
        <f t="shared" si="2"/>
        <v>PT P4955</v>
      </c>
      <c r="E8819" s="1" t="str">
        <f>IFERROR(__xludf.DUMMYFUNCTION("SPLIT(A:A,"" "",TRUE,TRUE)"),"EN")</f>
        <v>EN</v>
      </c>
      <c r="F8819" s="1" t="str">
        <f>IFERROR(__xludf.DUMMYFUNCTION("""COMPUTED_VALUE"""),"P4955")</f>
        <v>P4955</v>
      </c>
      <c r="G8819" s="1">
        <f>IFERROR(__xludf.DUMMYFUNCTION("""COMPUTED_VALUE"""),298.0)</f>
        <v>298</v>
      </c>
    </row>
    <row r="8820">
      <c r="A8820" s="1" t="str">
        <f t="shared" si="1"/>
        <v>EN P541 267</v>
      </c>
      <c r="C8820" s="1" t="str">
        <f t="shared" si="2"/>
        <v>PT P541</v>
      </c>
      <c r="E8820" s="1" t="str">
        <f>IFERROR(__xludf.DUMMYFUNCTION("SPLIT(A:A,"" "",TRUE,TRUE)"),"EN")</f>
        <v>EN</v>
      </c>
      <c r="F8820" s="1" t="str">
        <f>IFERROR(__xludf.DUMMYFUNCTION("""COMPUTED_VALUE"""),"P541")</f>
        <v>P541</v>
      </c>
      <c r="G8820" s="1">
        <f>IFERROR(__xludf.DUMMYFUNCTION("""COMPUTED_VALUE"""),267.0)</f>
        <v>267</v>
      </c>
    </row>
    <row r="8821">
      <c r="A8821" s="1" t="str">
        <f t="shared" si="1"/>
        <v>EN P4311 333</v>
      </c>
      <c r="C8821" s="1" t="str">
        <f t="shared" si="2"/>
        <v>PT P4311</v>
      </c>
      <c r="E8821" s="1" t="str">
        <f>IFERROR(__xludf.DUMMYFUNCTION("SPLIT(A:A,"" "",TRUE,TRUE)"),"EN")</f>
        <v>EN</v>
      </c>
      <c r="F8821" s="1" t="str">
        <f>IFERROR(__xludf.DUMMYFUNCTION("""COMPUTED_VALUE"""),"P4311")</f>
        <v>P4311</v>
      </c>
      <c r="G8821" s="1">
        <f>IFERROR(__xludf.DUMMYFUNCTION("""COMPUTED_VALUE"""),333.0)</f>
        <v>333</v>
      </c>
    </row>
    <row r="8822">
      <c r="A8822" s="1" t="str">
        <f t="shared" si="1"/>
        <v>EN P3893 273</v>
      </c>
      <c r="C8822" s="1" t="str">
        <f t="shared" si="2"/>
        <v>PT P3893</v>
      </c>
      <c r="E8822" s="1" t="str">
        <f>IFERROR(__xludf.DUMMYFUNCTION("SPLIT(A:A,"" "",TRUE,TRUE)"),"EN")</f>
        <v>EN</v>
      </c>
      <c r="F8822" s="1" t="str">
        <f>IFERROR(__xludf.DUMMYFUNCTION("""COMPUTED_VALUE"""),"P3893")</f>
        <v>P3893</v>
      </c>
      <c r="G8822" s="1">
        <f>IFERROR(__xludf.DUMMYFUNCTION("""COMPUTED_VALUE"""),273.0)</f>
        <v>273</v>
      </c>
    </row>
    <row r="8823">
      <c r="A8823" s="1" t="str">
        <f t="shared" si="1"/>
        <v>EN P5163 235</v>
      </c>
      <c r="C8823" s="1" t="str">
        <f t="shared" si="2"/>
        <v>PT P5163</v>
      </c>
      <c r="E8823" s="1" t="str">
        <f>IFERROR(__xludf.DUMMYFUNCTION("SPLIT(A:A,"" "",TRUE,TRUE)"),"EN")</f>
        <v>EN</v>
      </c>
      <c r="F8823" s="1" t="str">
        <f>IFERROR(__xludf.DUMMYFUNCTION("""COMPUTED_VALUE"""),"P5163")</f>
        <v>P5163</v>
      </c>
      <c r="G8823" s="1">
        <f>IFERROR(__xludf.DUMMYFUNCTION("""COMPUTED_VALUE"""),235.0)</f>
        <v>235</v>
      </c>
    </row>
    <row r="8824">
      <c r="A8824" s="1" t="str">
        <f t="shared" si="1"/>
        <v>EN P5590 116</v>
      </c>
      <c r="C8824" s="1" t="str">
        <f t="shared" si="2"/>
        <v>PT P5590</v>
      </c>
      <c r="E8824" s="1" t="str">
        <f>IFERROR(__xludf.DUMMYFUNCTION("SPLIT(A:A,"" "",TRUE,TRUE)"),"EN")</f>
        <v>EN</v>
      </c>
      <c r="F8824" s="1" t="str">
        <f>IFERROR(__xludf.DUMMYFUNCTION("""COMPUTED_VALUE"""),"P5590")</f>
        <v>P5590</v>
      </c>
      <c r="G8824" s="1">
        <f>IFERROR(__xludf.DUMMYFUNCTION("""COMPUTED_VALUE"""),116.0)</f>
        <v>116</v>
      </c>
    </row>
    <row r="8825">
      <c r="A8825" s="1" t="str">
        <f t="shared" si="1"/>
        <v>EN P4875 394</v>
      </c>
      <c r="C8825" s="1" t="str">
        <f t="shared" si="2"/>
        <v>PT P4875</v>
      </c>
      <c r="E8825" s="1" t="str">
        <f>IFERROR(__xludf.DUMMYFUNCTION("SPLIT(A:A,"" "",TRUE,TRUE)"),"EN")</f>
        <v>EN</v>
      </c>
      <c r="F8825" s="1" t="str">
        <f>IFERROR(__xludf.DUMMYFUNCTION("""COMPUTED_VALUE"""),"P4875")</f>
        <v>P4875</v>
      </c>
      <c r="G8825" s="1">
        <f>IFERROR(__xludf.DUMMYFUNCTION("""COMPUTED_VALUE"""),394.0)</f>
        <v>394</v>
      </c>
    </row>
    <row r="8826">
      <c r="A8826" s="1" t="str">
        <f t="shared" si="1"/>
        <v>EN P3125 81</v>
      </c>
      <c r="C8826" s="1" t="str">
        <f t="shared" si="2"/>
        <v>PT P3125</v>
      </c>
      <c r="E8826" s="1" t="str">
        <f>IFERROR(__xludf.DUMMYFUNCTION("SPLIT(A:A,"" "",TRUE,TRUE)"),"EN")</f>
        <v>EN</v>
      </c>
      <c r="F8826" s="1" t="str">
        <f>IFERROR(__xludf.DUMMYFUNCTION("""COMPUTED_VALUE"""),"P3125")</f>
        <v>P3125</v>
      </c>
      <c r="G8826" s="1">
        <f>IFERROR(__xludf.DUMMYFUNCTION("""COMPUTED_VALUE"""),81.0)</f>
        <v>81</v>
      </c>
    </row>
    <row r="8827">
      <c r="A8827" s="1" t="str">
        <f t="shared" si="1"/>
        <v>EN P821 231</v>
      </c>
      <c r="C8827" s="1" t="str">
        <f t="shared" si="2"/>
        <v>PT P821</v>
      </c>
      <c r="E8827" s="1" t="str">
        <f>IFERROR(__xludf.DUMMYFUNCTION("SPLIT(A:A,"" "",TRUE,TRUE)"),"EN")</f>
        <v>EN</v>
      </c>
      <c r="F8827" s="1" t="str">
        <f>IFERROR(__xludf.DUMMYFUNCTION("""COMPUTED_VALUE"""),"P821")</f>
        <v>P821</v>
      </c>
      <c r="G8827" s="1">
        <f>IFERROR(__xludf.DUMMYFUNCTION("""COMPUTED_VALUE"""),231.0)</f>
        <v>231</v>
      </c>
    </row>
    <row r="8828">
      <c r="A8828" s="1" t="str">
        <f t="shared" si="1"/>
        <v>EN P936 377</v>
      </c>
      <c r="C8828" s="1" t="str">
        <f t="shared" si="2"/>
        <v>PT P936</v>
      </c>
      <c r="E8828" s="1" t="str">
        <f>IFERROR(__xludf.DUMMYFUNCTION("SPLIT(A:A,"" "",TRUE,TRUE)"),"EN")</f>
        <v>EN</v>
      </c>
      <c r="F8828" s="1" t="str">
        <f>IFERROR(__xludf.DUMMYFUNCTION("""COMPUTED_VALUE"""),"P936")</f>
        <v>P936</v>
      </c>
      <c r="G8828" s="1">
        <f>IFERROR(__xludf.DUMMYFUNCTION("""COMPUTED_VALUE"""),377.0)</f>
        <v>377</v>
      </c>
    </row>
    <row r="8829">
      <c r="A8829" s="1" t="str">
        <f t="shared" si="1"/>
        <v>EN P134 71</v>
      </c>
      <c r="C8829" s="1" t="str">
        <f t="shared" si="2"/>
        <v>PT P134</v>
      </c>
      <c r="E8829" s="1" t="str">
        <f>IFERROR(__xludf.DUMMYFUNCTION("SPLIT(A:A,"" "",TRUE,TRUE)"),"EN")</f>
        <v>EN</v>
      </c>
      <c r="F8829" s="1" t="str">
        <f>IFERROR(__xludf.DUMMYFUNCTION("""COMPUTED_VALUE"""),"P134")</f>
        <v>P134</v>
      </c>
      <c r="G8829" s="1">
        <f>IFERROR(__xludf.DUMMYFUNCTION("""COMPUTED_VALUE"""),71.0)</f>
        <v>71</v>
      </c>
    </row>
    <row r="8830">
      <c r="A8830" s="1" t="str">
        <f t="shared" si="1"/>
        <v>EN P3642 397</v>
      </c>
      <c r="C8830" s="1" t="str">
        <f t="shared" si="2"/>
        <v>PT P3642</v>
      </c>
      <c r="E8830" s="1" t="str">
        <f>IFERROR(__xludf.DUMMYFUNCTION("SPLIT(A:A,"" "",TRUE,TRUE)"),"EN")</f>
        <v>EN</v>
      </c>
      <c r="F8830" s="1" t="str">
        <f>IFERROR(__xludf.DUMMYFUNCTION("""COMPUTED_VALUE"""),"P3642")</f>
        <v>P3642</v>
      </c>
      <c r="G8830" s="1">
        <f>IFERROR(__xludf.DUMMYFUNCTION("""COMPUTED_VALUE"""),397.0)</f>
        <v>397</v>
      </c>
    </row>
    <row r="8831">
      <c r="A8831" s="1" t="str">
        <f t="shared" si="1"/>
        <v>EN P5295 178</v>
      </c>
      <c r="C8831" s="1" t="str">
        <f t="shared" si="2"/>
        <v>PT P5295</v>
      </c>
      <c r="E8831" s="1" t="str">
        <f>IFERROR(__xludf.DUMMYFUNCTION("SPLIT(A:A,"" "",TRUE,TRUE)"),"EN")</f>
        <v>EN</v>
      </c>
      <c r="F8831" s="1" t="str">
        <f>IFERROR(__xludf.DUMMYFUNCTION("""COMPUTED_VALUE"""),"P5295")</f>
        <v>P5295</v>
      </c>
      <c r="G8831" s="1">
        <f>IFERROR(__xludf.DUMMYFUNCTION("""COMPUTED_VALUE"""),178.0)</f>
        <v>178</v>
      </c>
    </row>
    <row r="8832">
      <c r="A8832" s="1" t="str">
        <f t="shared" si="1"/>
        <v>EN P5663 36</v>
      </c>
      <c r="C8832" s="1" t="str">
        <f t="shared" si="2"/>
        <v>PT P5663</v>
      </c>
      <c r="E8832" s="1" t="str">
        <f>IFERROR(__xludf.DUMMYFUNCTION("SPLIT(A:A,"" "",TRUE,TRUE)"),"EN")</f>
        <v>EN</v>
      </c>
      <c r="F8832" s="1" t="str">
        <f>IFERROR(__xludf.DUMMYFUNCTION("""COMPUTED_VALUE"""),"P5663")</f>
        <v>P5663</v>
      </c>
      <c r="G8832" s="1">
        <f>IFERROR(__xludf.DUMMYFUNCTION("""COMPUTED_VALUE"""),36.0)</f>
        <v>36</v>
      </c>
    </row>
    <row r="8833">
      <c r="A8833" s="1" t="str">
        <f t="shared" si="1"/>
        <v>EN P2895 212</v>
      </c>
      <c r="C8833" s="1" t="str">
        <f t="shared" si="2"/>
        <v>PT P2895</v>
      </c>
      <c r="E8833" s="1" t="str">
        <f>IFERROR(__xludf.DUMMYFUNCTION("SPLIT(A:A,"" "",TRUE,TRUE)"),"EN")</f>
        <v>EN</v>
      </c>
      <c r="F8833" s="1" t="str">
        <f>IFERROR(__xludf.DUMMYFUNCTION("""COMPUTED_VALUE"""),"P2895")</f>
        <v>P2895</v>
      </c>
      <c r="G8833" s="1">
        <f>IFERROR(__xludf.DUMMYFUNCTION("""COMPUTED_VALUE"""),212.0)</f>
        <v>212</v>
      </c>
    </row>
    <row r="8834">
      <c r="A8834" s="1" t="str">
        <f t="shared" si="1"/>
        <v>EN P2984 311</v>
      </c>
      <c r="C8834" s="1" t="str">
        <f t="shared" si="2"/>
        <v>PT P2984</v>
      </c>
      <c r="E8834" s="1" t="str">
        <f>IFERROR(__xludf.DUMMYFUNCTION("SPLIT(A:A,"" "",TRUE,TRUE)"),"EN")</f>
        <v>EN</v>
      </c>
      <c r="F8834" s="1" t="str">
        <f>IFERROR(__xludf.DUMMYFUNCTION("""COMPUTED_VALUE"""),"P2984")</f>
        <v>P2984</v>
      </c>
      <c r="G8834" s="1">
        <f>IFERROR(__xludf.DUMMYFUNCTION("""COMPUTED_VALUE"""),311.0)</f>
        <v>311</v>
      </c>
    </row>
    <row r="8835">
      <c r="A8835" s="1" t="str">
        <f t="shared" si="1"/>
        <v>EN P1975 261</v>
      </c>
      <c r="C8835" s="1" t="str">
        <f t="shared" si="2"/>
        <v>PT P1975</v>
      </c>
      <c r="E8835" s="1" t="str">
        <f>IFERROR(__xludf.DUMMYFUNCTION("SPLIT(A:A,"" "",TRUE,TRUE)"),"EN")</f>
        <v>EN</v>
      </c>
      <c r="F8835" s="1" t="str">
        <f>IFERROR(__xludf.DUMMYFUNCTION("""COMPUTED_VALUE"""),"P1975")</f>
        <v>P1975</v>
      </c>
      <c r="G8835" s="1">
        <f>IFERROR(__xludf.DUMMYFUNCTION("""COMPUTED_VALUE"""),261.0)</f>
        <v>261</v>
      </c>
    </row>
    <row r="8836">
      <c r="A8836" s="1" t="str">
        <f t="shared" si="1"/>
        <v>EN P3007 360</v>
      </c>
      <c r="C8836" s="1" t="str">
        <f t="shared" si="2"/>
        <v>PT P3007</v>
      </c>
      <c r="E8836" s="1" t="str">
        <f>IFERROR(__xludf.DUMMYFUNCTION("SPLIT(A:A,"" "",TRUE,TRUE)"),"EN")</f>
        <v>EN</v>
      </c>
      <c r="F8836" s="1" t="str">
        <f>IFERROR(__xludf.DUMMYFUNCTION("""COMPUTED_VALUE"""),"P3007")</f>
        <v>P3007</v>
      </c>
      <c r="G8836" s="1">
        <f>IFERROR(__xludf.DUMMYFUNCTION("""COMPUTED_VALUE"""),360.0)</f>
        <v>360</v>
      </c>
    </row>
    <row r="8837">
      <c r="A8837" s="1" t="str">
        <f t="shared" si="1"/>
        <v>EN P3049 134</v>
      </c>
      <c r="C8837" s="1" t="str">
        <f t="shared" si="2"/>
        <v>PT P3049</v>
      </c>
      <c r="E8837" s="1" t="str">
        <f>IFERROR(__xludf.DUMMYFUNCTION("SPLIT(A:A,"" "",TRUE,TRUE)"),"EN")</f>
        <v>EN</v>
      </c>
      <c r="F8837" s="1" t="str">
        <f>IFERROR(__xludf.DUMMYFUNCTION("""COMPUTED_VALUE"""),"P3049")</f>
        <v>P3049</v>
      </c>
      <c r="G8837" s="1">
        <f>IFERROR(__xludf.DUMMYFUNCTION("""COMPUTED_VALUE"""),134.0)</f>
        <v>134</v>
      </c>
    </row>
    <row r="8838">
      <c r="A8838" s="1" t="str">
        <f t="shared" si="1"/>
        <v>EN P5196 5</v>
      </c>
      <c r="C8838" s="1" t="str">
        <f t="shared" si="2"/>
        <v>PT P5196</v>
      </c>
      <c r="E8838" s="1" t="str">
        <f>IFERROR(__xludf.DUMMYFUNCTION("SPLIT(A:A,"" "",TRUE,TRUE)"),"EN")</f>
        <v>EN</v>
      </c>
      <c r="F8838" s="1" t="str">
        <f>IFERROR(__xludf.DUMMYFUNCTION("""COMPUTED_VALUE"""),"P5196")</f>
        <v>P5196</v>
      </c>
      <c r="G8838" s="1">
        <f>IFERROR(__xludf.DUMMYFUNCTION("""COMPUTED_VALUE"""),5.0)</f>
        <v>5</v>
      </c>
    </row>
    <row r="8839">
      <c r="A8839" s="1" t="str">
        <f t="shared" si="1"/>
        <v>EN P5334 321</v>
      </c>
      <c r="C8839" s="1" t="str">
        <f t="shared" si="2"/>
        <v>PT P5334</v>
      </c>
      <c r="E8839" s="1" t="str">
        <f>IFERROR(__xludf.DUMMYFUNCTION("SPLIT(A:A,"" "",TRUE,TRUE)"),"EN")</f>
        <v>EN</v>
      </c>
      <c r="F8839" s="1" t="str">
        <f>IFERROR(__xludf.DUMMYFUNCTION("""COMPUTED_VALUE"""),"P5334")</f>
        <v>P5334</v>
      </c>
      <c r="G8839" s="1">
        <f>IFERROR(__xludf.DUMMYFUNCTION("""COMPUTED_VALUE"""),321.0)</f>
        <v>321</v>
      </c>
    </row>
    <row r="8840">
      <c r="A8840" s="1" t="str">
        <f t="shared" si="1"/>
        <v>EN P4767 107</v>
      </c>
      <c r="C8840" s="1" t="str">
        <f t="shared" si="2"/>
        <v>PT P4767</v>
      </c>
      <c r="E8840" s="1" t="str">
        <f>IFERROR(__xludf.DUMMYFUNCTION("SPLIT(A:A,"" "",TRUE,TRUE)"),"EN")</f>
        <v>EN</v>
      </c>
      <c r="F8840" s="1" t="str">
        <f>IFERROR(__xludf.DUMMYFUNCTION("""COMPUTED_VALUE"""),"P4767")</f>
        <v>P4767</v>
      </c>
      <c r="G8840" s="1">
        <f>IFERROR(__xludf.DUMMYFUNCTION("""COMPUTED_VALUE"""),107.0)</f>
        <v>107</v>
      </c>
    </row>
    <row r="8841">
      <c r="A8841" s="1" t="str">
        <f t="shared" si="1"/>
        <v>EN P3809 356</v>
      </c>
      <c r="C8841" s="1" t="str">
        <f t="shared" si="2"/>
        <v>PT P3809</v>
      </c>
      <c r="E8841" s="1" t="str">
        <f>IFERROR(__xludf.DUMMYFUNCTION("SPLIT(A:A,"" "",TRUE,TRUE)"),"EN")</f>
        <v>EN</v>
      </c>
      <c r="F8841" s="1" t="str">
        <f>IFERROR(__xludf.DUMMYFUNCTION("""COMPUTED_VALUE"""),"P3809")</f>
        <v>P3809</v>
      </c>
      <c r="G8841" s="1">
        <f>IFERROR(__xludf.DUMMYFUNCTION("""COMPUTED_VALUE"""),356.0)</f>
        <v>356</v>
      </c>
    </row>
    <row r="8842">
      <c r="A8842" s="1" t="str">
        <f t="shared" si="1"/>
        <v>EN P5853 287</v>
      </c>
      <c r="C8842" s="1" t="str">
        <f t="shared" si="2"/>
        <v>PT P5853</v>
      </c>
      <c r="E8842" s="1" t="str">
        <f>IFERROR(__xludf.DUMMYFUNCTION("SPLIT(A:A,"" "",TRUE,TRUE)"),"EN")</f>
        <v>EN</v>
      </c>
      <c r="F8842" s="1" t="str">
        <f>IFERROR(__xludf.DUMMYFUNCTION("""COMPUTED_VALUE"""),"P5853")</f>
        <v>P5853</v>
      </c>
      <c r="G8842" s="1">
        <f>IFERROR(__xludf.DUMMYFUNCTION("""COMPUTED_VALUE"""),287.0)</f>
        <v>287</v>
      </c>
    </row>
    <row r="8843">
      <c r="A8843" s="1" t="str">
        <f t="shared" si="1"/>
        <v>EN P1523 303</v>
      </c>
      <c r="C8843" s="1" t="str">
        <f t="shared" si="2"/>
        <v>PT P1523</v>
      </c>
      <c r="E8843" s="1" t="str">
        <f>IFERROR(__xludf.DUMMYFUNCTION("SPLIT(A:A,"" "",TRUE,TRUE)"),"EN")</f>
        <v>EN</v>
      </c>
      <c r="F8843" s="1" t="str">
        <f>IFERROR(__xludf.DUMMYFUNCTION("""COMPUTED_VALUE"""),"P1523")</f>
        <v>P1523</v>
      </c>
      <c r="G8843" s="1">
        <f>IFERROR(__xludf.DUMMYFUNCTION("""COMPUTED_VALUE"""),303.0)</f>
        <v>303</v>
      </c>
    </row>
    <row r="8844">
      <c r="A8844" s="1" t="str">
        <f t="shared" si="1"/>
        <v>EN P5454 239</v>
      </c>
      <c r="C8844" s="1" t="str">
        <f t="shared" si="2"/>
        <v>PT P5454</v>
      </c>
      <c r="E8844" s="1" t="str">
        <f>IFERROR(__xludf.DUMMYFUNCTION("SPLIT(A:A,"" "",TRUE,TRUE)"),"EN")</f>
        <v>EN</v>
      </c>
      <c r="F8844" s="1" t="str">
        <f>IFERROR(__xludf.DUMMYFUNCTION("""COMPUTED_VALUE"""),"P5454")</f>
        <v>P5454</v>
      </c>
      <c r="G8844" s="1">
        <f>IFERROR(__xludf.DUMMYFUNCTION("""COMPUTED_VALUE"""),239.0)</f>
        <v>239</v>
      </c>
    </row>
    <row r="8845">
      <c r="A8845" s="1" t="str">
        <f t="shared" si="1"/>
        <v>EN P19 209</v>
      </c>
      <c r="C8845" s="1" t="str">
        <f t="shared" si="2"/>
        <v>PT P19</v>
      </c>
      <c r="E8845" s="1" t="str">
        <f>IFERROR(__xludf.DUMMYFUNCTION("SPLIT(A:A,"" "",TRUE,TRUE)"),"EN")</f>
        <v>EN</v>
      </c>
      <c r="F8845" s="1" t="str">
        <f>IFERROR(__xludf.DUMMYFUNCTION("""COMPUTED_VALUE"""),"P19")</f>
        <v>P19</v>
      </c>
      <c r="G8845" s="1">
        <f>IFERROR(__xludf.DUMMYFUNCTION("""COMPUTED_VALUE"""),209.0)</f>
        <v>209</v>
      </c>
    </row>
    <row r="8846">
      <c r="A8846" s="1" t="str">
        <f t="shared" si="1"/>
        <v>EN P3054 241</v>
      </c>
      <c r="C8846" s="1" t="str">
        <f t="shared" si="2"/>
        <v>PT P3054</v>
      </c>
      <c r="E8846" s="1" t="str">
        <f>IFERROR(__xludf.DUMMYFUNCTION("SPLIT(A:A,"" "",TRUE,TRUE)"),"EN")</f>
        <v>EN</v>
      </c>
      <c r="F8846" s="1" t="str">
        <f>IFERROR(__xludf.DUMMYFUNCTION("""COMPUTED_VALUE"""),"P3054")</f>
        <v>P3054</v>
      </c>
      <c r="G8846" s="1">
        <f>IFERROR(__xludf.DUMMYFUNCTION("""COMPUTED_VALUE"""),241.0)</f>
        <v>241</v>
      </c>
    </row>
    <row r="8847">
      <c r="A8847" s="1" t="str">
        <f t="shared" si="1"/>
        <v>EN P1943 390</v>
      </c>
      <c r="C8847" s="1" t="str">
        <f t="shared" si="2"/>
        <v>PT P1943</v>
      </c>
      <c r="E8847" s="1" t="str">
        <f>IFERROR(__xludf.DUMMYFUNCTION("SPLIT(A:A,"" "",TRUE,TRUE)"),"EN")</f>
        <v>EN</v>
      </c>
      <c r="F8847" s="1" t="str">
        <f>IFERROR(__xludf.DUMMYFUNCTION("""COMPUTED_VALUE"""),"P1943")</f>
        <v>P1943</v>
      </c>
      <c r="G8847" s="1">
        <f>IFERROR(__xludf.DUMMYFUNCTION("""COMPUTED_VALUE"""),390.0)</f>
        <v>390</v>
      </c>
    </row>
    <row r="8848">
      <c r="A8848" s="1" t="str">
        <f t="shared" si="1"/>
        <v>EN P3034 363</v>
      </c>
      <c r="C8848" s="1" t="str">
        <f t="shared" si="2"/>
        <v>PT P3034</v>
      </c>
      <c r="E8848" s="1" t="str">
        <f>IFERROR(__xludf.DUMMYFUNCTION("SPLIT(A:A,"" "",TRUE,TRUE)"),"EN")</f>
        <v>EN</v>
      </c>
      <c r="F8848" s="1" t="str">
        <f>IFERROR(__xludf.DUMMYFUNCTION("""COMPUTED_VALUE"""),"P3034")</f>
        <v>P3034</v>
      </c>
      <c r="G8848" s="1">
        <f>IFERROR(__xludf.DUMMYFUNCTION("""COMPUTED_VALUE"""),363.0)</f>
        <v>363</v>
      </c>
    </row>
    <row r="8849">
      <c r="A8849" s="1" t="str">
        <f t="shared" si="1"/>
        <v>EN P722 172</v>
      </c>
      <c r="C8849" s="1" t="str">
        <f t="shared" si="2"/>
        <v>PT P722</v>
      </c>
      <c r="E8849" s="1" t="str">
        <f>IFERROR(__xludf.DUMMYFUNCTION("SPLIT(A:A,"" "",TRUE,TRUE)"),"EN")</f>
        <v>EN</v>
      </c>
      <c r="F8849" s="1" t="str">
        <f>IFERROR(__xludf.DUMMYFUNCTION("""COMPUTED_VALUE"""),"P722")</f>
        <v>P722</v>
      </c>
      <c r="G8849" s="1">
        <f>IFERROR(__xludf.DUMMYFUNCTION("""COMPUTED_VALUE"""),172.0)</f>
        <v>172</v>
      </c>
    </row>
    <row r="8850">
      <c r="A8850" s="1" t="str">
        <f t="shared" si="1"/>
        <v>EN P1980 40</v>
      </c>
      <c r="C8850" s="1" t="str">
        <f t="shared" si="2"/>
        <v>PT P1980</v>
      </c>
      <c r="E8850" s="1" t="str">
        <f>IFERROR(__xludf.DUMMYFUNCTION("SPLIT(A:A,"" "",TRUE,TRUE)"),"EN")</f>
        <v>EN</v>
      </c>
      <c r="F8850" s="1" t="str">
        <f>IFERROR(__xludf.DUMMYFUNCTION("""COMPUTED_VALUE"""),"P1980")</f>
        <v>P1980</v>
      </c>
      <c r="G8850" s="1">
        <f>IFERROR(__xludf.DUMMYFUNCTION("""COMPUTED_VALUE"""),40.0)</f>
        <v>40</v>
      </c>
    </row>
    <row r="8851">
      <c r="A8851" s="1" t="str">
        <f t="shared" si="1"/>
        <v>EN P750 330</v>
      </c>
      <c r="C8851" s="1" t="str">
        <f t="shared" si="2"/>
        <v>PT P750</v>
      </c>
      <c r="E8851" s="1" t="str">
        <f>IFERROR(__xludf.DUMMYFUNCTION("SPLIT(A:A,"" "",TRUE,TRUE)"),"EN")</f>
        <v>EN</v>
      </c>
      <c r="F8851" s="1" t="str">
        <f>IFERROR(__xludf.DUMMYFUNCTION("""COMPUTED_VALUE"""),"P750")</f>
        <v>P750</v>
      </c>
      <c r="G8851" s="1">
        <f>IFERROR(__xludf.DUMMYFUNCTION("""COMPUTED_VALUE"""),330.0)</f>
        <v>330</v>
      </c>
    </row>
    <row r="8852">
      <c r="A8852" s="1" t="str">
        <f t="shared" si="1"/>
        <v>EN P572 27</v>
      </c>
      <c r="C8852" s="1" t="str">
        <f t="shared" si="2"/>
        <v>PT P572</v>
      </c>
      <c r="E8852" s="1" t="str">
        <f>IFERROR(__xludf.DUMMYFUNCTION("SPLIT(A:A,"" "",TRUE,TRUE)"),"EN")</f>
        <v>EN</v>
      </c>
      <c r="F8852" s="1" t="str">
        <f>IFERROR(__xludf.DUMMYFUNCTION("""COMPUTED_VALUE"""),"P572")</f>
        <v>P572</v>
      </c>
      <c r="G8852" s="1">
        <f>IFERROR(__xludf.DUMMYFUNCTION("""COMPUTED_VALUE"""),27.0)</f>
        <v>27</v>
      </c>
    </row>
    <row r="8853">
      <c r="A8853" s="1" t="str">
        <f t="shared" si="1"/>
        <v>EN P1733 87</v>
      </c>
      <c r="C8853" s="1" t="str">
        <f t="shared" si="2"/>
        <v>PT P1733</v>
      </c>
      <c r="E8853" s="1" t="str">
        <f>IFERROR(__xludf.DUMMYFUNCTION("SPLIT(A:A,"" "",TRUE,TRUE)"),"EN")</f>
        <v>EN</v>
      </c>
      <c r="F8853" s="1" t="str">
        <f>IFERROR(__xludf.DUMMYFUNCTION("""COMPUTED_VALUE"""),"P1733")</f>
        <v>P1733</v>
      </c>
      <c r="G8853" s="1">
        <f>IFERROR(__xludf.DUMMYFUNCTION("""COMPUTED_VALUE"""),87.0)</f>
        <v>87</v>
      </c>
    </row>
    <row r="8854">
      <c r="A8854" s="1" t="str">
        <f t="shared" si="1"/>
        <v>EN P100 130</v>
      </c>
      <c r="C8854" s="1" t="str">
        <f t="shared" si="2"/>
        <v>PT P100</v>
      </c>
      <c r="E8854" s="1" t="str">
        <f>IFERROR(__xludf.DUMMYFUNCTION("SPLIT(A:A,"" "",TRUE,TRUE)"),"EN")</f>
        <v>EN</v>
      </c>
      <c r="F8854" s="1" t="str">
        <f>IFERROR(__xludf.DUMMYFUNCTION("""COMPUTED_VALUE"""),"P100")</f>
        <v>P100</v>
      </c>
      <c r="G8854" s="1">
        <f>IFERROR(__xludf.DUMMYFUNCTION("""COMPUTED_VALUE"""),130.0)</f>
        <v>130</v>
      </c>
    </row>
    <row r="8855">
      <c r="A8855" s="1" t="str">
        <f t="shared" si="1"/>
        <v>EN P779 348</v>
      </c>
      <c r="C8855" s="1" t="str">
        <f t="shared" si="2"/>
        <v>PT P779</v>
      </c>
      <c r="E8855" s="1" t="str">
        <f>IFERROR(__xludf.DUMMYFUNCTION("SPLIT(A:A,"" "",TRUE,TRUE)"),"EN")</f>
        <v>EN</v>
      </c>
      <c r="F8855" s="1" t="str">
        <f>IFERROR(__xludf.DUMMYFUNCTION("""COMPUTED_VALUE"""),"P779")</f>
        <v>P779</v>
      </c>
      <c r="G8855" s="1">
        <f>IFERROR(__xludf.DUMMYFUNCTION("""COMPUTED_VALUE"""),348.0)</f>
        <v>348</v>
      </c>
    </row>
    <row r="8856">
      <c r="A8856" s="1" t="str">
        <f t="shared" si="1"/>
        <v>EN P640 97</v>
      </c>
      <c r="C8856" s="1" t="str">
        <f t="shared" si="2"/>
        <v>PT P640</v>
      </c>
      <c r="E8856" s="1" t="str">
        <f>IFERROR(__xludf.DUMMYFUNCTION("SPLIT(A:A,"" "",TRUE,TRUE)"),"EN")</f>
        <v>EN</v>
      </c>
      <c r="F8856" s="1" t="str">
        <f>IFERROR(__xludf.DUMMYFUNCTION("""COMPUTED_VALUE"""),"P640")</f>
        <v>P640</v>
      </c>
      <c r="G8856" s="1">
        <f>IFERROR(__xludf.DUMMYFUNCTION("""COMPUTED_VALUE"""),97.0)</f>
        <v>97</v>
      </c>
    </row>
    <row r="8857">
      <c r="A8857" s="1" t="str">
        <f t="shared" si="1"/>
        <v>EN P1388 99</v>
      </c>
      <c r="C8857" s="1" t="str">
        <f t="shared" si="2"/>
        <v>PT P1388</v>
      </c>
      <c r="E8857" s="1" t="str">
        <f>IFERROR(__xludf.DUMMYFUNCTION("SPLIT(A:A,"" "",TRUE,TRUE)"),"EN")</f>
        <v>EN</v>
      </c>
      <c r="F8857" s="1" t="str">
        <f>IFERROR(__xludf.DUMMYFUNCTION("""COMPUTED_VALUE"""),"P1388")</f>
        <v>P1388</v>
      </c>
      <c r="G8857" s="1">
        <f>IFERROR(__xludf.DUMMYFUNCTION("""COMPUTED_VALUE"""),99.0)</f>
        <v>99</v>
      </c>
    </row>
    <row r="8858">
      <c r="A8858" s="1" t="str">
        <f t="shared" si="1"/>
        <v>EN P1608 35</v>
      </c>
      <c r="C8858" s="1" t="str">
        <f t="shared" si="2"/>
        <v>PT P1608</v>
      </c>
      <c r="E8858" s="1" t="str">
        <f>IFERROR(__xludf.DUMMYFUNCTION("SPLIT(A:A,"" "",TRUE,TRUE)"),"EN")</f>
        <v>EN</v>
      </c>
      <c r="F8858" s="1" t="str">
        <f>IFERROR(__xludf.DUMMYFUNCTION("""COMPUTED_VALUE"""),"P1608")</f>
        <v>P1608</v>
      </c>
      <c r="G8858" s="1">
        <f>IFERROR(__xludf.DUMMYFUNCTION("""COMPUTED_VALUE"""),35.0)</f>
        <v>35</v>
      </c>
    </row>
    <row r="8859">
      <c r="A8859" s="1" t="str">
        <f t="shared" si="1"/>
        <v>EN P3813 152</v>
      </c>
      <c r="C8859" s="1" t="str">
        <f t="shared" si="2"/>
        <v>PT P3813</v>
      </c>
      <c r="E8859" s="1" t="str">
        <f>IFERROR(__xludf.DUMMYFUNCTION("SPLIT(A:A,"" "",TRUE,TRUE)"),"EN")</f>
        <v>EN</v>
      </c>
      <c r="F8859" s="1" t="str">
        <f>IFERROR(__xludf.DUMMYFUNCTION("""COMPUTED_VALUE"""),"P3813")</f>
        <v>P3813</v>
      </c>
      <c r="G8859" s="1">
        <f>IFERROR(__xludf.DUMMYFUNCTION("""COMPUTED_VALUE"""),152.0)</f>
        <v>152</v>
      </c>
    </row>
    <row r="8860">
      <c r="A8860" s="1" t="str">
        <f t="shared" si="1"/>
        <v>EN P5811 343</v>
      </c>
      <c r="C8860" s="1" t="str">
        <f t="shared" si="2"/>
        <v>PT P5811</v>
      </c>
      <c r="E8860" s="1" t="str">
        <f>IFERROR(__xludf.DUMMYFUNCTION("SPLIT(A:A,"" "",TRUE,TRUE)"),"EN")</f>
        <v>EN</v>
      </c>
      <c r="F8860" s="1" t="str">
        <f>IFERROR(__xludf.DUMMYFUNCTION("""COMPUTED_VALUE"""),"P5811")</f>
        <v>P5811</v>
      </c>
      <c r="G8860" s="1">
        <f>IFERROR(__xludf.DUMMYFUNCTION("""COMPUTED_VALUE"""),343.0)</f>
        <v>343</v>
      </c>
    </row>
    <row r="8861">
      <c r="A8861" s="1" t="str">
        <f t="shared" si="1"/>
        <v>EN P4211 75</v>
      </c>
      <c r="C8861" s="1" t="str">
        <f t="shared" si="2"/>
        <v>PT P4211</v>
      </c>
      <c r="E8861" s="1" t="str">
        <f>IFERROR(__xludf.DUMMYFUNCTION("SPLIT(A:A,"" "",TRUE,TRUE)"),"EN")</f>
        <v>EN</v>
      </c>
      <c r="F8861" s="1" t="str">
        <f>IFERROR(__xludf.DUMMYFUNCTION("""COMPUTED_VALUE"""),"P4211")</f>
        <v>P4211</v>
      </c>
      <c r="G8861" s="1">
        <f>IFERROR(__xludf.DUMMYFUNCTION("""COMPUTED_VALUE"""),75.0)</f>
        <v>75</v>
      </c>
    </row>
    <row r="8862">
      <c r="A8862" s="1" t="str">
        <f t="shared" si="1"/>
        <v>EN P3175 175</v>
      </c>
      <c r="C8862" s="1" t="str">
        <f t="shared" si="2"/>
        <v>PT P3175</v>
      </c>
      <c r="E8862" s="1" t="str">
        <f>IFERROR(__xludf.DUMMYFUNCTION("SPLIT(A:A,"" "",TRUE,TRUE)"),"EN")</f>
        <v>EN</v>
      </c>
      <c r="F8862" s="1" t="str">
        <f>IFERROR(__xludf.DUMMYFUNCTION("""COMPUTED_VALUE"""),"P3175")</f>
        <v>P3175</v>
      </c>
      <c r="G8862" s="1">
        <f>IFERROR(__xludf.DUMMYFUNCTION("""COMPUTED_VALUE"""),175.0)</f>
        <v>175</v>
      </c>
    </row>
    <row r="8863">
      <c r="A8863" s="1" t="str">
        <f t="shared" si="1"/>
        <v>EN P692 235</v>
      </c>
      <c r="C8863" s="1" t="str">
        <f t="shared" si="2"/>
        <v>PT P692</v>
      </c>
      <c r="E8863" s="1" t="str">
        <f>IFERROR(__xludf.DUMMYFUNCTION("SPLIT(A:A,"" "",TRUE,TRUE)"),"EN")</f>
        <v>EN</v>
      </c>
      <c r="F8863" s="1" t="str">
        <f>IFERROR(__xludf.DUMMYFUNCTION("""COMPUTED_VALUE"""),"P692")</f>
        <v>P692</v>
      </c>
      <c r="G8863" s="1">
        <f>IFERROR(__xludf.DUMMYFUNCTION("""COMPUTED_VALUE"""),235.0)</f>
        <v>235</v>
      </c>
    </row>
    <row r="8864">
      <c r="A8864" s="1" t="str">
        <f t="shared" si="1"/>
        <v>EN P4069 257</v>
      </c>
      <c r="C8864" s="1" t="str">
        <f t="shared" si="2"/>
        <v>PT P4069</v>
      </c>
      <c r="E8864" s="1" t="str">
        <f>IFERROR(__xludf.DUMMYFUNCTION("SPLIT(A:A,"" "",TRUE,TRUE)"),"EN")</f>
        <v>EN</v>
      </c>
      <c r="F8864" s="1" t="str">
        <f>IFERROR(__xludf.DUMMYFUNCTION("""COMPUTED_VALUE"""),"P4069")</f>
        <v>P4069</v>
      </c>
      <c r="G8864" s="1">
        <f>IFERROR(__xludf.DUMMYFUNCTION("""COMPUTED_VALUE"""),257.0)</f>
        <v>257</v>
      </c>
    </row>
    <row r="8865">
      <c r="A8865" s="1" t="str">
        <f t="shared" si="1"/>
        <v>EN P698 165</v>
      </c>
      <c r="C8865" s="1" t="str">
        <f t="shared" si="2"/>
        <v>PT P698</v>
      </c>
      <c r="E8865" s="1" t="str">
        <f>IFERROR(__xludf.DUMMYFUNCTION("SPLIT(A:A,"" "",TRUE,TRUE)"),"EN")</f>
        <v>EN</v>
      </c>
      <c r="F8865" s="1" t="str">
        <f>IFERROR(__xludf.DUMMYFUNCTION("""COMPUTED_VALUE"""),"P698")</f>
        <v>P698</v>
      </c>
      <c r="G8865" s="1">
        <f>IFERROR(__xludf.DUMMYFUNCTION("""COMPUTED_VALUE"""),165.0)</f>
        <v>165</v>
      </c>
    </row>
    <row r="8866">
      <c r="A8866" s="1" t="str">
        <f t="shared" si="1"/>
        <v>EN P2615 172</v>
      </c>
      <c r="C8866" s="1" t="str">
        <f t="shared" si="2"/>
        <v>PT P2615</v>
      </c>
      <c r="E8866" s="1" t="str">
        <f>IFERROR(__xludf.DUMMYFUNCTION("SPLIT(A:A,"" "",TRUE,TRUE)"),"EN")</f>
        <v>EN</v>
      </c>
      <c r="F8866" s="1" t="str">
        <f>IFERROR(__xludf.DUMMYFUNCTION("""COMPUTED_VALUE"""),"P2615")</f>
        <v>P2615</v>
      </c>
      <c r="G8866" s="1">
        <f>IFERROR(__xludf.DUMMYFUNCTION("""COMPUTED_VALUE"""),172.0)</f>
        <v>172</v>
      </c>
    </row>
    <row r="8867">
      <c r="A8867" s="1" t="str">
        <f t="shared" si="1"/>
        <v>EN P4201 172</v>
      </c>
      <c r="C8867" s="1" t="str">
        <f t="shared" si="2"/>
        <v>PT P4201</v>
      </c>
      <c r="E8867" s="1" t="str">
        <f>IFERROR(__xludf.DUMMYFUNCTION("SPLIT(A:A,"" "",TRUE,TRUE)"),"EN")</f>
        <v>EN</v>
      </c>
      <c r="F8867" s="1" t="str">
        <f>IFERROR(__xludf.DUMMYFUNCTION("""COMPUTED_VALUE"""),"P4201")</f>
        <v>P4201</v>
      </c>
      <c r="G8867" s="1">
        <f>IFERROR(__xludf.DUMMYFUNCTION("""COMPUTED_VALUE"""),172.0)</f>
        <v>172</v>
      </c>
    </row>
    <row r="8868">
      <c r="A8868" s="1" t="str">
        <f t="shared" si="1"/>
        <v>EN P3489 236</v>
      </c>
      <c r="C8868" s="1" t="str">
        <f t="shared" si="2"/>
        <v>PT P3489</v>
      </c>
      <c r="E8868" s="1" t="str">
        <f>IFERROR(__xludf.DUMMYFUNCTION("SPLIT(A:A,"" "",TRUE,TRUE)"),"EN")</f>
        <v>EN</v>
      </c>
      <c r="F8868" s="1" t="str">
        <f>IFERROR(__xludf.DUMMYFUNCTION("""COMPUTED_VALUE"""),"P3489")</f>
        <v>P3489</v>
      </c>
      <c r="G8868" s="1">
        <f>IFERROR(__xludf.DUMMYFUNCTION("""COMPUTED_VALUE"""),236.0)</f>
        <v>236</v>
      </c>
    </row>
    <row r="8869">
      <c r="A8869" s="1" t="str">
        <f t="shared" si="1"/>
        <v>EN P2924 31</v>
      </c>
      <c r="C8869" s="1" t="str">
        <f t="shared" si="2"/>
        <v>PT P2924</v>
      </c>
      <c r="E8869" s="1" t="str">
        <f>IFERROR(__xludf.DUMMYFUNCTION("SPLIT(A:A,"" "",TRUE,TRUE)"),"EN")</f>
        <v>EN</v>
      </c>
      <c r="F8869" s="1" t="str">
        <f>IFERROR(__xludf.DUMMYFUNCTION("""COMPUTED_VALUE"""),"P2924")</f>
        <v>P2924</v>
      </c>
      <c r="G8869" s="1">
        <f>IFERROR(__xludf.DUMMYFUNCTION("""COMPUTED_VALUE"""),31.0)</f>
        <v>31</v>
      </c>
    </row>
    <row r="8870">
      <c r="A8870" s="1" t="str">
        <f t="shared" si="1"/>
        <v>EN P5533 13</v>
      </c>
      <c r="C8870" s="1" t="str">
        <f t="shared" si="2"/>
        <v>PT P5533</v>
      </c>
      <c r="E8870" s="1" t="str">
        <f>IFERROR(__xludf.DUMMYFUNCTION("SPLIT(A:A,"" "",TRUE,TRUE)"),"EN")</f>
        <v>EN</v>
      </c>
      <c r="F8870" s="1" t="str">
        <f>IFERROR(__xludf.DUMMYFUNCTION("""COMPUTED_VALUE"""),"P5533")</f>
        <v>P5533</v>
      </c>
      <c r="G8870" s="1">
        <f>IFERROR(__xludf.DUMMYFUNCTION("""COMPUTED_VALUE"""),13.0)</f>
        <v>13</v>
      </c>
    </row>
    <row r="8871">
      <c r="A8871" s="1" t="str">
        <f t="shared" si="1"/>
        <v>EN P1201 307</v>
      </c>
      <c r="C8871" s="1" t="str">
        <f t="shared" si="2"/>
        <v>PT P1201</v>
      </c>
      <c r="E8871" s="1" t="str">
        <f>IFERROR(__xludf.DUMMYFUNCTION("SPLIT(A:A,"" "",TRUE,TRUE)"),"EN")</f>
        <v>EN</v>
      </c>
      <c r="F8871" s="1" t="str">
        <f>IFERROR(__xludf.DUMMYFUNCTION("""COMPUTED_VALUE"""),"P1201")</f>
        <v>P1201</v>
      </c>
      <c r="G8871" s="1">
        <f>IFERROR(__xludf.DUMMYFUNCTION("""COMPUTED_VALUE"""),307.0)</f>
        <v>307</v>
      </c>
    </row>
    <row r="8872">
      <c r="A8872" s="1" t="str">
        <f t="shared" si="1"/>
        <v>EN P2013 350</v>
      </c>
      <c r="C8872" s="1" t="str">
        <f t="shared" si="2"/>
        <v>PT P2013</v>
      </c>
      <c r="E8872" s="1" t="str">
        <f>IFERROR(__xludf.DUMMYFUNCTION("SPLIT(A:A,"" "",TRUE,TRUE)"),"EN")</f>
        <v>EN</v>
      </c>
      <c r="F8872" s="1" t="str">
        <f>IFERROR(__xludf.DUMMYFUNCTION("""COMPUTED_VALUE"""),"P2013")</f>
        <v>P2013</v>
      </c>
      <c r="G8872" s="1">
        <f>IFERROR(__xludf.DUMMYFUNCTION("""COMPUTED_VALUE"""),350.0)</f>
        <v>350</v>
      </c>
    </row>
    <row r="8873">
      <c r="A8873" s="1" t="str">
        <f t="shared" si="1"/>
        <v>EN P1194 26</v>
      </c>
      <c r="C8873" s="1" t="str">
        <f t="shared" si="2"/>
        <v>PT P1194</v>
      </c>
      <c r="E8873" s="1" t="str">
        <f>IFERROR(__xludf.DUMMYFUNCTION("SPLIT(A:A,"" "",TRUE,TRUE)"),"EN")</f>
        <v>EN</v>
      </c>
      <c r="F8873" s="1" t="str">
        <f>IFERROR(__xludf.DUMMYFUNCTION("""COMPUTED_VALUE"""),"P1194")</f>
        <v>P1194</v>
      </c>
      <c r="G8873" s="1">
        <f>IFERROR(__xludf.DUMMYFUNCTION("""COMPUTED_VALUE"""),26.0)</f>
        <v>26</v>
      </c>
    </row>
    <row r="8874">
      <c r="A8874" s="1" t="str">
        <f t="shared" si="1"/>
        <v>EN P554 156</v>
      </c>
      <c r="C8874" s="1" t="str">
        <f t="shared" si="2"/>
        <v>PT P554</v>
      </c>
      <c r="E8874" s="1" t="str">
        <f>IFERROR(__xludf.DUMMYFUNCTION("SPLIT(A:A,"" "",TRUE,TRUE)"),"EN")</f>
        <v>EN</v>
      </c>
      <c r="F8874" s="1" t="str">
        <f>IFERROR(__xludf.DUMMYFUNCTION("""COMPUTED_VALUE"""),"P554")</f>
        <v>P554</v>
      </c>
      <c r="G8874" s="1">
        <f>IFERROR(__xludf.DUMMYFUNCTION("""COMPUTED_VALUE"""),156.0)</f>
        <v>156</v>
      </c>
    </row>
    <row r="8875">
      <c r="A8875" s="1" t="str">
        <f t="shared" si="1"/>
        <v>EN P1975 146</v>
      </c>
      <c r="C8875" s="1" t="str">
        <f t="shared" si="2"/>
        <v>PT P1975</v>
      </c>
      <c r="E8875" s="1" t="str">
        <f>IFERROR(__xludf.DUMMYFUNCTION("SPLIT(A:A,"" "",TRUE,TRUE)"),"EN")</f>
        <v>EN</v>
      </c>
      <c r="F8875" s="1" t="str">
        <f>IFERROR(__xludf.DUMMYFUNCTION("""COMPUTED_VALUE"""),"P1975")</f>
        <v>P1975</v>
      </c>
      <c r="G8875" s="1">
        <f>IFERROR(__xludf.DUMMYFUNCTION("""COMPUTED_VALUE"""),146.0)</f>
        <v>146</v>
      </c>
    </row>
    <row r="8876">
      <c r="A8876" s="1" t="str">
        <f t="shared" si="1"/>
        <v>EN P1647 26</v>
      </c>
      <c r="C8876" s="1" t="str">
        <f t="shared" si="2"/>
        <v>PT P1647</v>
      </c>
      <c r="E8876" s="1" t="str">
        <f>IFERROR(__xludf.DUMMYFUNCTION("SPLIT(A:A,"" "",TRUE,TRUE)"),"EN")</f>
        <v>EN</v>
      </c>
      <c r="F8876" s="1" t="str">
        <f>IFERROR(__xludf.DUMMYFUNCTION("""COMPUTED_VALUE"""),"P1647")</f>
        <v>P1647</v>
      </c>
      <c r="G8876" s="1">
        <f>IFERROR(__xludf.DUMMYFUNCTION("""COMPUTED_VALUE"""),26.0)</f>
        <v>26</v>
      </c>
    </row>
    <row r="8877">
      <c r="A8877" s="1" t="str">
        <f t="shared" si="1"/>
        <v>EN P2445 48</v>
      </c>
      <c r="C8877" s="1" t="str">
        <f t="shared" si="2"/>
        <v>PT P2445</v>
      </c>
      <c r="E8877" s="1" t="str">
        <f>IFERROR(__xludf.DUMMYFUNCTION("SPLIT(A:A,"" "",TRUE,TRUE)"),"EN")</f>
        <v>EN</v>
      </c>
      <c r="F8877" s="1" t="str">
        <f>IFERROR(__xludf.DUMMYFUNCTION("""COMPUTED_VALUE"""),"P2445")</f>
        <v>P2445</v>
      </c>
      <c r="G8877" s="1">
        <f>IFERROR(__xludf.DUMMYFUNCTION("""COMPUTED_VALUE"""),48.0)</f>
        <v>48</v>
      </c>
    </row>
    <row r="8878">
      <c r="A8878" s="1" t="str">
        <f t="shared" si="1"/>
        <v>EN P1211 347</v>
      </c>
      <c r="C8878" s="1" t="str">
        <f t="shared" si="2"/>
        <v>PT P1211</v>
      </c>
      <c r="E8878" s="1" t="str">
        <f>IFERROR(__xludf.DUMMYFUNCTION("SPLIT(A:A,"" "",TRUE,TRUE)"),"EN")</f>
        <v>EN</v>
      </c>
      <c r="F8878" s="1" t="str">
        <f>IFERROR(__xludf.DUMMYFUNCTION("""COMPUTED_VALUE"""),"P1211")</f>
        <v>P1211</v>
      </c>
      <c r="G8878" s="1">
        <f>IFERROR(__xludf.DUMMYFUNCTION("""COMPUTED_VALUE"""),347.0)</f>
        <v>347</v>
      </c>
    </row>
    <row r="8879">
      <c r="A8879" s="1" t="str">
        <f t="shared" si="1"/>
        <v>EN P239 49</v>
      </c>
      <c r="C8879" s="1" t="str">
        <f t="shared" si="2"/>
        <v>PT P239</v>
      </c>
      <c r="E8879" s="1" t="str">
        <f>IFERROR(__xludf.DUMMYFUNCTION("SPLIT(A:A,"" "",TRUE,TRUE)"),"EN")</f>
        <v>EN</v>
      </c>
      <c r="F8879" s="1" t="str">
        <f>IFERROR(__xludf.DUMMYFUNCTION("""COMPUTED_VALUE"""),"P239")</f>
        <v>P239</v>
      </c>
      <c r="G8879" s="1">
        <f>IFERROR(__xludf.DUMMYFUNCTION("""COMPUTED_VALUE"""),49.0)</f>
        <v>49</v>
      </c>
    </row>
    <row r="8880">
      <c r="A8880" s="1" t="str">
        <f t="shared" si="1"/>
        <v>EN P3938 68</v>
      </c>
      <c r="C8880" s="1" t="str">
        <f t="shared" si="2"/>
        <v>PT P3938</v>
      </c>
      <c r="E8880" s="1" t="str">
        <f>IFERROR(__xludf.DUMMYFUNCTION("SPLIT(A:A,"" "",TRUE,TRUE)"),"EN")</f>
        <v>EN</v>
      </c>
      <c r="F8880" s="1" t="str">
        <f>IFERROR(__xludf.DUMMYFUNCTION("""COMPUTED_VALUE"""),"P3938")</f>
        <v>P3938</v>
      </c>
      <c r="G8880" s="1">
        <f>IFERROR(__xludf.DUMMYFUNCTION("""COMPUTED_VALUE"""),68.0)</f>
        <v>68</v>
      </c>
    </row>
    <row r="8881">
      <c r="A8881" s="1" t="str">
        <f t="shared" si="1"/>
        <v>EN P604 339</v>
      </c>
      <c r="C8881" s="1" t="str">
        <f t="shared" si="2"/>
        <v>PT P604</v>
      </c>
      <c r="E8881" s="1" t="str">
        <f>IFERROR(__xludf.DUMMYFUNCTION("SPLIT(A:A,"" "",TRUE,TRUE)"),"EN")</f>
        <v>EN</v>
      </c>
      <c r="F8881" s="1" t="str">
        <f>IFERROR(__xludf.DUMMYFUNCTION("""COMPUTED_VALUE"""),"P604")</f>
        <v>P604</v>
      </c>
      <c r="G8881" s="1">
        <f>IFERROR(__xludf.DUMMYFUNCTION("""COMPUTED_VALUE"""),339.0)</f>
        <v>339</v>
      </c>
    </row>
    <row r="8882">
      <c r="A8882" s="1" t="str">
        <f t="shared" si="1"/>
        <v>EN P2088 231</v>
      </c>
      <c r="C8882" s="1" t="str">
        <f t="shared" si="2"/>
        <v>PT P2088</v>
      </c>
      <c r="E8882" s="1" t="str">
        <f>IFERROR(__xludf.DUMMYFUNCTION("SPLIT(A:A,"" "",TRUE,TRUE)"),"EN")</f>
        <v>EN</v>
      </c>
      <c r="F8882" s="1" t="str">
        <f>IFERROR(__xludf.DUMMYFUNCTION("""COMPUTED_VALUE"""),"P2088")</f>
        <v>P2088</v>
      </c>
      <c r="G8882" s="1">
        <f>IFERROR(__xludf.DUMMYFUNCTION("""COMPUTED_VALUE"""),231.0)</f>
        <v>231</v>
      </c>
    </row>
    <row r="8883">
      <c r="A8883" s="1" t="str">
        <f t="shared" si="1"/>
        <v>EN P779 119</v>
      </c>
      <c r="C8883" s="1" t="str">
        <f t="shared" si="2"/>
        <v>PT P779</v>
      </c>
      <c r="E8883" s="1" t="str">
        <f>IFERROR(__xludf.DUMMYFUNCTION("SPLIT(A:A,"" "",TRUE,TRUE)"),"EN")</f>
        <v>EN</v>
      </c>
      <c r="F8883" s="1" t="str">
        <f>IFERROR(__xludf.DUMMYFUNCTION("""COMPUTED_VALUE"""),"P779")</f>
        <v>P779</v>
      </c>
      <c r="G8883" s="1">
        <f>IFERROR(__xludf.DUMMYFUNCTION("""COMPUTED_VALUE"""),119.0)</f>
        <v>119</v>
      </c>
    </row>
    <row r="8884">
      <c r="A8884" s="1" t="str">
        <f t="shared" si="1"/>
        <v>EN P3050 157</v>
      </c>
      <c r="C8884" s="1" t="str">
        <f t="shared" si="2"/>
        <v>PT P3050</v>
      </c>
      <c r="E8884" s="1" t="str">
        <f>IFERROR(__xludf.DUMMYFUNCTION("SPLIT(A:A,"" "",TRUE,TRUE)"),"EN")</f>
        <v>EN</v>
      </c>
      <c r="F8884" s="1" t="str">
        <f>IFERROR(__xludf.DUMMYFUNCTION("""COMPUTED_VALUE"""),"P3050")</f>
        <v>P3050</v>
      </c>
      <c r="G8884" s="1">
        <f>IFERROR(__xludf.DUMMYFUNCTION("""COMPUTED_VALUE"""),157.0)</f>
        <v>157</v>
      </c>
    </row>
    <row r="8885">
      <c r="A8885" s="1" t="str">
        <f t="shared" si="1"/>
        <v>EN P625 173</v>
      </c>
      <c r="C8885" s="1" t="str">
        <f t="shared" si="2"/>
        <v>PT P625</v>
      </c>
      <c r="E8885" s="1" t="str">
        <f>IFERROR(__xludf.DUMMYFUNCTION("SPLIT(A:A,"" "",TRUE,TRUE)"),"EN")</f>
        <v>EN</v>
      </c>
      <c r="F8885" s="1" t="str">
        <f>IFERROR(__xludf.DUMMYFUNCTION("""COMPUTED_VALUE"""),"P625")</f>
        <v>P625</v>
      </c>
      <c r="G8885" s="1">
        <f>IFERROR(__xludf.DUMMYFUNCTION("""COMPUTED_VALUE"""),173.0)</f>
        <v>173</v>
      </c>
    </row>
    <row r="8886">
      <c r="A8886" s="1" t="str">
        <f t="shared" si="1"/>
        <v>EN P4287 131</v>
      </c>
      <c r="C8886" s="1" t="str">
        <f t="shared" si="2"/>
        <v>PT P4287</v>
      </c>
      <c r="E8886" s="1" t="str">
        <f>IFERROR(__xludf.DUMMYFUNCTION("SPLIT(A:A,"" "",TRUE,TRUE)"),"EN")</f>
        <v>EN</v>
      </c>
      <c r="F8886" s="1" t="str">
        <f>IFERROR(__xludf.DUMMYFUNCTION("""COMPUTED_VALUE"""),"P4287")</f>
        <v>P4287</v>
      </c>
      <c r="G8886" s="1">
        <f>IFERROR(__xludf.DUMMYFUNCTION("""COMPUTED_VALUE"""),131.0)</f>
        <v>131</v>
      </c>
    </row>
    <row r="8887">
      <c r="A8887" s="1" t="str">
        <f t="shared" si="1"/>
        <v>EN P3182 296</v>
      </c>
      <c r="C8887" s="1" t="str">
        <f t="shared" si="2"/>
        <v>PT P3182</v>
      </c>
      <c r="E8887" s="1" t="str">
        <f>IFERROR(__xludf.DUMMYFUNCTION("SPLIT(A:A,"" "",TRUE,TRUE)"),"EN")</f>
        <v>EN</v>
      </c>
      <c r="F8887" s="1" t="str">
        <f>IFERROR(__xludf.DUMMYFUNCTION("""COMPUTED_VALUE"""),"P3182")</f>
        <v>P3182</v>
      </c>
      <c r="G8887" s="1">
        <f>IFERROR(__xludf.DUMMYFUNCTION("""COMPUTED_VALUE"""),296.0)</f>
        <v>296</v>
      </c>
    </row>
    <row r="8888">
      <c r="A8888" s="1" t="str">
        <f t="shared" si="1"/>
        <v>EN P281 224</v>
      </c>
      <c r="C8888" s="1" t="str">
        <f t="shared" si="2"/>
        <v>PT P281</v>
      </c>
      <c r="E8888" s="1" t="str">
        <f>IFERROR(__xludf.DUMMYFUNCTION("SPLIT(A:A,"" "",TRUE,TRUE)"),"EN")</f>
        <v>EN</v>
      </c>
      <c r="F8888" s="1" t="str">
        <f>IFERROR(__xludf.DUMMYFUNCTION("""COMPUTED_VALUE"""),"P281")</f>
        <v>P281</v>
      </c>
      <c r="G8888" s="1">
        <f>IFERROR(__xludf.DUMMYFUNCTION("""COMPUTED_VALUE"""),224.0)</f>
        <v>224</v>
      </c>
    </row>
    <row r="8889">
      <c r="A8889" s="1" t="str">
        <f t="shared" si="1"/>
        <v>EN P3402 79</v>
      </c>
      <c r="C8889" s="1" t="str">
        <f t="shared" si="2"/>
        <v>PT P3402</v>
      </c>
      <c r="E8889" s="1" t="str">
        <f>IFERROR(__xludf.DUMMYFUNCTION("SPLIT(A:A,"" "",TRUE,TRUE)"),"EN")</f>
        <v>EN</v>
      </c>
      <c r="F8889" s="1" t="str">
        <f>IFERROR(__xludf.DUMMYFUNCTION("""COMPUTED_VALUE"""),"P3402")</f>
        <v>P3402</v>
      </c>
      <c r="G8889" s="1">
        <f>IFERROR(__xludf.DUMMYFUNCTION("""COMPUTED_VALUE"""),79.0)</f>
        <v>79</v>
      </c>
    </row>
    <row r="8890">
      <c r="A8890" s="1" t="str">
        <f t="shared" si="1"/>
        <v>EN P2827 72</v>
      </c>
      <c r="C8890" s="1" t="str">
        <f t="shared" si="2"/>
        <v>PT P2827</v>
      </c>
      <c r="E8890" s="1" t="str">
        <f>IFERROR(__xludf.DUMMYFUNCTION("SPLIT(A:A,"" "",TRUE,TRUE)"),"EN")</f>
        <v>EN</v>
      </c>
      <c r="F8890" s="1" t="str">
        <f>IFERROR(__xludf.DUMMYFUNCTION("""COMPUTED_VALUE"""),"P2827")</f>
        <v>P2827</v>
      </c>
      <c r="G8890" s="1">
        <f>IFERROR(__xludf.DUMMYFUNCTION("""COMPUTED_VALUE"""),72.0)</f>
        <v>72</v>
      </c>
    </row>
    <row r="8891">
      <c r="A8891" s="1" t="str">
        <f t="shared" si="1"/>
        <v>EN P5620 159</v>
      </c>
      <c r="C8891" s="1" t="str">
        <f t="shared" si="2"/>
        <v>PT P5620</v>
      </c>
      <c r="E8891" s="1" t="str">
        <f>IFERROR(__xludf.DUMMYFUNCTION("SPLIT(A:A,"" "",TRUE,TRUE)"),"EN")</f>
        <v>EN</v>
      </c>
      <c r="F8891" s="1" t="str">
        <f>IFERROR(__xludf.DUMMYFUNCTION("""COMPUTED_VALUE"""),"P5620")</f>
        <v>P5620</v>
      </c>
      <c r="G8891" s="1">
        <f>IFERROR(__xludf.DUMMYFUNCTION("""COMPUTED_VALUE"""),159.0)</f>
        <v>159</v>
      </c>
    </row>
    <row r="8892">
      <c r="A8892" s="1" t="str">
        <f t="shared" si="1"/>
        <v>EN P5350 268</v>
      </c>
      <c r="C8892" s="1" t="str">
        <f t="shared" si="2"/>
        <v>PT P5350</v>
      </c>
      <c r="E8892" s="1" t="str">
        <f>IFERROR(__xludf.DUMMYFUNCTION("SPLIT(A:A,"" "",TRUE,TRUE)"),"EN")</f>
        <v>EN</v>
      </c>
      <c r="F8892" s="1" t="str">
        <f>IFERROR(__xludf.DUMMYFUNCTION("""COMPUTED_VALUE"""),"P5350")</f>
        <v>P5350</v>
      </c>
      <c r="G8892" s="1">
        <f>IFERROR(__xludf.DUMMYFUNCTION("""COMPUTED_VALUE"""),268.0)</f>
        <v>268</v>
      </c>
    </row>
    <row r="8893">
      <c r="A8893" s="1" t="str">
        <f t="shared" si="1"/>
        <v>EN P4285 167</v>
      </c>
      <c r="C8893" s="1" t="str">
        <f t="shared" si="2"/>
        <v>PT P4285</v>
      </c>
      <c r="E8893" s="1" t="str">
        <f>IFERROR(__xludf.DUMMYFUNCTION("SPLIT(A:A,"" "",TRUE,TRUE)"),"EN")</f>
        <v>EN</v>
      </c>
      <c r="F8893" s="1" t="str">
        <f>IFERROR(__xludf.DUMMYFUNCTION("""COMPUTED_VALUE"""),"P4285")</f>
        <v>P4285</v>
      </c>
      <c r="G8893" s="1">
        <f>IFERROR(__xludf.DUMMYFUNCTION("""COMPUTED_VALUE"""),167.0)</f>
        <v>167</v>
      </c>
    </row>
    <row r="8894">
      <c r="A8894" s="1" t="str">
        <f t="shared" si="1"/>
        <v>EN P4040 24</v>
      </c>
      <c r="C8894" s="1" t="str">
        <f t="shared" si="2"/>
        <v>PT P4040</v>
      </c>
      <c r="E8894" s="1" t="str">
        <f>IFERROR(__xludf.DUMMYFUNCTION("SPLIT(A:A,"" "",TRUE,TRUE)"),"EN")</f>
        <v>EN</v>
      </c>
      <c r="F8894" s="1" t="str">
        <f>IFERROR(__xludf.DUMMYFUNCTION("""COMPUTED_VALUE"""),"P4040")</f>
        <v>P4040</v>
      </c>
      <c r="G8894" s="1">
        <f>IFERROR(__xludf.DUMMYFUNCTION("""COMPUTED_VALUE"""),24.0)</f>
        <v>24</v>
      </c>
    </row>
    <row r="8895">
      <c r="A8895" s="1" t="str">
        <f t="shared" si="1"/>
        <v>EN P4140 227</v>
      </c>
      <c r="C8895" s="1" t="str">
        <f t="shared" si="2"/>
        <v>PT P4140</v>
      </c>
      <c r="E8895" s="1" t="str">
        <f>IFERROR(__xludf.DUMMYFUNCTION("SPLIT(A:A,"" "",TRUE,TRUE)"),"EN")</f>
        <v>EN</v>
      </c>
      <c r="F8895" s="1" t="str">
        <f>IFERROR(__xludf.DUMMYFUNCTION("""COMPUTED_VALUE"""),"P4140")</f>
        <v>P4140</v>
      </c>
      <c r="G8895" s="1">
        <f>IFERROR(__xludf.DUMMYFUNCTION("""COMPUTED_VALUE"""),227.0)</f>
        <v>227</v>
      </c>
    </row>
    <row r="8896">
      <c r="A8896" s="1" t="str">
        <f t="shared" si="1"/>
        <v>EN P3308 399</v>
      </c>
      <c r="C8896" s="1" t="str">
        <f t="shared" si="2"/>
        <v>PT P3308</v>
      </c>
      <c r="E8896" s="1" t="str">
        <f>IFERROR(__xludf.DUMMYFUNCTION("SPLIT(A:A,"" "",TRUE,TRUE)"),"EN")</f>
        <v>EN</v>
      </c>
      <c r="F8896" s="1" t="str">
        <f>IFERROR(__xludf.DUMMYFUNCTION("""COMPUTED_VALUE"""),"P3308")</f>
        <v>P3308</v>
      </c>
      <c r="G8896" s="1">
        <f>IFERROR(__xludf.DUMMYFUNCTION("""COMPUTED_VALUE"""),399.0)</f>
        <v>399</v>
      </c>
    </row>
    <row r="8897">
      <c r="A8897" s="1" t="str">
        <f t="shared" si="1"/>
        <v>EN P5390 390</v>
      </c>
      <c r="C8897" s="1" t="str">
        <f t="shared" si="2"/>
        <v>PT P5390</v>
      </c>
      <c r="E8897" s="1" t="str">
        <f>IFERROR(__xludf.DUMMYFUNCTION("SPLIT(A:A,"" "",TRUE,TRUE)"),"EN")</f>
        <v>EN</v>
      </c>
      <c r="F8897" s="1" t="str">
        <f>IFERROR(__xludf.DUMMYFUNCTION("""COMPUTED_VALUE"""),"P5390")</f>
        <v>P5390</v>
      </c>
      <c r="G8897" s="1">
        <f>IFERROR(__xludf.DUMMYFUNCTION("""COMPUTED_VALUE"""),390.0)</f>
        <v>390</v>
      </c>
    </row>
    <row r="8898">
      <c r="A8898" s="1" t="str">
        <f t="shared" si="1"/>
        <v>EN P4563 47</v>
      </c>
      <c r="C8898" s="1" t="str">
        <f t="shared" si="2"/>
        <v>PT P4563</v>
      </c>
      <c r="E8898" s="1" t="str">
        <f>IFERROR(__xludf.DUMMYFUNCTION("SPLIT(A:A,"" "",TRUE,TRUE)"),"EN")</f>
        <v>EN</v>
      </c>
      <c r="F8898" s="1" t="str">
        <f>IFERROR(__xludf.DUMMYFUNCTION("""COMPUTED_VALUE"""),"P4563")</f>
        <v>P4563</v>
      </c>
      <c r="G8898" s="1">
        <f>IFERROR(__xludf.DUMMYFUNCTION("""COMPUTED_VALUE"""),47.0)</f>
        <v>47</v>
      </c>
    </row>
    <row r="8899">
      <c r="A8899" s="1" t="str">
        <f t="shared" si="1"/>
        <v>EN P430 275</v>
      </c>
      <c r="C8899" s="1" t="str">
        <f t="shared" si="2"/>
        <v>PT P430</v>
      </c>
      <c r="E8899" s="1" t="str">
        <f>IFERROR(__xludf.DUMMYFUNCTION("SPLIT(A:A,"" "",TRUE,TRUE)"),"EN")</f>
        <v>EN</v>
      </c>
      <c r="F8899" s="1" t="str">
        <f>IFERROR(__xludf.DUMMYFUNCTION("""COMPUTED_VALUE"""),"P430")</f>
        <v>P430</v>
      </c>
      <c r="G8899" s="1">
        <f>IFERROR(__xludf.DUMMYFUNCTION("""COMPUTED_VALUE"""),275.0)</f>
        <v>275</v>
      </c>
    </row>
    <row r="8900">
      <c r="A8900" s="1" t="str">
        <f t="shared" si="1"/>
        <v>EN P5381 273</v>
      </c>
      <c r="C8900" s="1" t="str">
        <f t="shared" si="2"/>
        <v>PT P5381</v>
      </c>
      <c r="E8900" s="1" t="str">
        <f>IFERROR(__xludf.DUMMYFUNCTION("SPLIT(A:A,"" "",TRUE,TRUE)"),"EN")</f>
        <v>EN</v>
      </c>
      <c r="F8900" s="1" t="str">
        <f>IFERROR(__xludf.DUMMYFUNCTION("""COMPUTED_VALUE"""),"P5381")</f>
        <v>P5381</v>
      </c>
      <c r="G8900" s="1">
        <f>IFERROR(__xludf.DUMMYFUNCTION("""COMPUTED_VALUE"""),273.0)</f>
        <v>273</v>
      </c>
    </row>
    <row r="8901">
      <c r="A8901" s="1" t="str">
        <f t="shared" si="1"/>
        <v>EN P1436 305</v>
      </c>
      <c r="C8901" s="1" t="str">
        <f t="shared" si="2"/>
        <v>PT P1436</v>
      </c>
      <c r="E8901" s="1" t="str">
        <f>IFERROR(__xludf.DUMMYFUNCTION("SPLIT(A:A,"" "",TRUE,TRUE)"),"EN")</f>
        <v>EN</v>
      </c>
      <c r="F8901" s="1" t="str">
        <f>IFERROR(__xludf.DUMMYFUNCTION("""COMPUTED_VALUE"""),"P1436")</f>
        <v>P1436</v>
      </c>
      <c r="G8901" s="1">
        <f>IFERROR(__xludf.DUMMYFUNCTION("""COMPUTED_VALUE"""),305.0)</f>
        <v>305</v>
      </c>
    </row>
    <row r="8902">
      <c r="A8902" s="1" t="str">
        <f t="shared" si="1"/>
        <v>EN P3009 306</v>
      </c>
      <c r="C8902" s="1" t="str">
        <f t="shared" si="2"/>
        <v>PT P3009</v>
      </c>
      <c r="E8902" s="1" t="str">
        <f>IFERROR(__xludf.DUMMYFUNCTION("SPLIT(A:A,"" "",TRUE,TRUE)"),"EN")</f>
        <v>EN</v>
      </c>
      <c r="F8902" s="1" t="str">
        <f>IFERROR(__xludf.DUMMYFUNCTION("""COMPUTED_VALUE"""),"P3009")</f>
        <v>P3009</v>
      </c>
      <c r="G8902" s="1">
        <f>IFERROR(__xludf.DUMMYFUNCTION("""COMPUTED_VALUE"""),306.0)</f>
        <v>306</v>
      </c>
    </row>
    <row r="8903">
      <c r="A8903" s="1" t="str">
        <f t="shared" si="1"/>
        <v>EN P2524 255</v>
      </c>
      <c r="C8903" s="1" t="str">
        <f t="shared" si="2"/>
        <v>PT P2524</v>
      </c>
      <c r="E8903" s="1" t="str">
        <f>IFERROR(__xludf.DUMMYFUNCTION("SPLIT(A:A,"" "",TRUE,TRUE)"),"EN")</f>
        <v>EN</v>
      </c>
      <c r="F8903" s="1" t="str">
        <f>IFERROR(__xludf.DUMMYFUNCTION("""COMPUTED_VALUE"""),"P2524")</f>
        <v>P2524</v>
      </c>
      <c r="G8903" s="1">
        <f>IFERROR(__xludf.DUMMYFUNCTION("""COMPUTED_VALUE"""),255.0)</f>
        <v>255</v>
      </c>
    </row>
    <row r="8904">
      <c r="A8904" s="1" t="str">
        <f t="shared" si="1"/>
        <v>EN P3612 312</v>
      </c>
      <c r="C8904" s="1" t="str">
        <f t="shared" si="2"/>
        <v>PT P3612</v>
      </c>
      <c r="E8904" s="1" t="str">
        <f>IFERROR(__xludf.DUMMYFUNCTION("SPLIT(A:A,"" "",TRUE,TRUE)"),"EN")</f>
        <v>EN</v>
      </c>
      <c r="F8904" s="1" t="str">
        <f>IFERROR(__xludf.DUMMYFUNCTION("""COMPUTED_VALUE"""),"P3612")</f>
        <v>P3612</v>
      </c>
      <c r="G8904" s="1">
        <f>IFERROR(__xludf.DUMMYFUNCTION("""COMPUTED_VALUE"""),312.0)</f>
        <v>312</v>
      </c>
    </row>
    <row r="8905">
      <c r="A8905" s="1" t="str">
        <f t="shared" si="1"/>
        <v>EN P2302 380</v>
      </c>
      <c r="C8905" s="1" t="str">
        <f t="shared" si="2"/>
        <v>PT P2302</v>
      </c>
      <c r="E8905" s="1" t="str">
        <f>IFERROR(__xludf.DUMMYFUNCTION("SPLIT(A:A,"" "",TRUE,TRUE)"),"EN")</f>
        <v>EN</v>
      </c>
      <c r="F8905" s="1" t="str">
        <f>IFERROR(__xludf.DUMMYFUNCTION("""COMPUTED_VALUE"""),"P2302")</f>
        <v>P2302</v>
      </c>
      <c r="G8905" s="1">
        <f>IFERROR(__xludf.DUMMYFUNCTION("""COMPUTED_VALUE"""),380.0)</f>
        <v>380</v>
      </c>
    </row>
    <row r="8906">
      <c r="A8906" s="1" t="str">
        <f t="shared" si="1"/>
        <v>EN P2900 241</v>
      </c>
      <c r="C8906" s="1" t="str">
        <f t="shared" si="2"/>
        <v>PT P2900</v>
      </c>
      <c r="E8906" s="1" t="str">
        <f>IFERROR(__xludf.DUMMYFUNCTION("SPLIT(A:A,"" "",TRUE,TRUE)"),"EN")</f>
        <v>EN</v>
      </c>
      <c r="F8906" s="1" t="str">
        <f>IFERROR(__xludf.DUMMYFUNCTION("""COMPUTED_VALUE"""),"P2900")</f>
        <v>P2900</v>
      </c>
      <c r="G8906" s="1">
        <f>IFERROR(__xludf.DUMMYFUNCTION("""COMPUTED_VALUE"""),241.0)</f>
        <v>241</v>
      </c>
    </row>
    <row r="8907">
      <c r="A8907" s="1" t="str">
        <f t="shared" si="1"/>
        <v>EN P4393 327</v>
      </c>
      <c r="C8907" s="1" t="str">
        <f t="shared" si="2"/>
        <v>PT P4393</v>
      </c>
      <c r="E8907" s="1" t="str">
        <f>IFERROR(__xludf.DUMMYFUNCTION("SPLIT(A:A,"" "",TRUE,TRUE)"),"EN")</f>
        <v>EN</v>
      </c>
      <c r="F8907" s="1" t="str">
        <f>IFERROR(__xludf.DUMMYFUNCTION("""COMPUTED_VALUE"""),"P4393")</f>
        <v>P4393</v>
      </c>
      <c r="G8907" s="1">
        <f>IFERROR(__xludf.DUMMYFUNCTION("""COMPUTED_VALUE"""),327.0)</f>
        <v>327</v>
      </c>
    </row>
    <row r="8908">
      <c r="A8908" s="1" t="str">
        <f t="shared" si="1"/>
        <v>EN P4612 60</v>
      </c>
      <c r="C8908" s="1" t="str">
        <f t="shared" si="2"/>
        <v>PT P4612</v>
      </c>
      <c r="E8908" s="1" t="str">
        <f>IFERROR(__xludf.DUMMYFUNCTION("SPLIT(A:A,"" "",TRUE,TRUE)"),"EN")</f>
        <v>EN</v>
      </c>
      <c r="F8908" s="1" t="str">
        <f>IFERROR(__xludf.DUMMYFUNCTION("""COMPUTED_VALUE"""),"P4612")</f>
        <v>P4612</v>
      </c>
      <c r="G8908" s="1">
        <f>IFERROR(__xludf.DUMMYFUNCTION("""COMPUTED_VALUE"""),60.0)</f>
        <v>60</v>
      </c>
    </row>
    <row r="8909">
      <c r="A8909" s="1" t="str">
        <f t="shared" si="1"/>
        <v>EN P1023 207</v>
      </c>
      <c r="C8909" s="1" t="str">
        <f t="shared" si="2"/>
        <v>PT P1023</v>
      </c>
      <c r="E8909" s="1" t="str">
        <f>IFERROR(__xludf.DUMMYFUNCTION("SPLIT(A:A,"" "",TRUE,TRUE)"),"EN")</f>
        <v>EN</v>
      </c>
      <c r="F8909" s="1" t="str">
        <f>IFERROR(__xludf.DUMMYFUNCTION("""COMPUTED_VALUE"""),"P1023")</f>
        <v>P1023</v>
      </c>
      <c r="G8909" s="1">
        <f>IFERROR(__xludf.DUMMYFUNCTION("""COMPUTED_VALUE"""),207.0)</f>
        <v>207</v>
      </c>
    </row>
    <row r="8910">
      <c r="A8910" s="1" t="str">
        <f t="shared" si="1"/>
        <v>EN P2950 262</v>
      </c>
      <c r="C8910" s="1" t="str">
        <f t="shared" si="2"/>
        <v>PT P2950</v>
      </c>
      <c r="E8910" s="1" t="str">
        <f>IFERROR(__xludf.DUMMYFUNCTION("SPLIT(A:A,"" "",TRUE,TRUE)"),"EN")</f>
        <v>EN</v>
      </c>
      <c r="F8910" s="1" t="str">
        <f>IFERROR(__xludf.DUMMYFUNCTION("""COMPUTED_VALUE"""),"P2950")</f>
        <v>P2950</v>
      </c>
      <c r="G8910" s="1">
        <f>IFERROR(__xludf.DUMMYFUNCTION("""COMPUTED_VALUE"""),262.0)</f>
        <v>262</v>
      </c>
    </row>
    <row r="8911">
      <c r="A8911" s="1" t="str">
        <f t="shared" si="1"/>
        <v>EN P3896 206</v>
      </c>
      <c r="C8911" s="1" t="str">
        <f t="shared" si="2"/>
        <v>PT P3896</v>
      </c>
      <c r="E8911" s="1" t="str">
        <f>IFERROR(__xludf.DUMMYFUNCTION("SPLIT(A:A,"" "",TRUE,TRUE)"),"EN")</f>
        <v>EN</v>
      </c>
      <c r="F8911" s="1" t="str">
        <f>IFERROR(__xludf.DUMMYFUNCTION("""COMPUTED_VALUE"""),"P3896")</f>
        <v>P3896</v>
      </c>
      <c r="G8911" s="1">
        <f>IFERROR(__xludf.DUMMYFUNCTION("""COMPUTED_VALUE"""),206.0)</f>
        <v>206</v>
      </c>
    </row>
    <row r="8912">
      <c r="A8912" s="1" t="str">
        <f t="shared" si="1"/>
        <v>EN P1268 292</v>
      </c>
      <c r="C8912" s="1" t="str">
        <f t="shared" si="2"/>
        <v>PT P1268</v>
      </c>
      <c r="E8912" s="1" t="str">
        <f>IFERROR(__xludf.DUMMYFUNCTION("SPLIT(A:A,"" "",TRUE,TRUE)"),"EN")</f>
        <v>EN</v>
      </c>
      <c r="F8912" s="1" t="str">
        <f>IFERROR(__xludf.DUMMYFUNCTION("""COMPUTED_VALUE"""),"P1268")</f>
        <v>P1268</v>
      </c>
      <c r="G8912" s="1">
        <f>IFERROR(__xludf.DUMMYFUNCTION("""COMPUTED_VALUE"""),292.0)</f>
        <v>292</v>
      </c>
    </row>
    <row r="8913">
      <c r="A8913" s="1" t="str">
        <f t="shared" si="1"/>
        <v>EN P1439 253</v>
      </c>
      <c r="C8913" s="1" t="str">
        <f t="shared" si="2"/>
        <v>PT P1439</v>
      </c>
      <c r="E8913" s="1" t="str">
        <f>IFERROR(__xludf.DUMMYFUNCTION("SPLIT(A:A,"" "",TRUE,TRUE)"),"EN")</f>
        <v>EN</v>
      </c>
      <c r="F8913" s="1" t="str">
        <f>IFERROR(__xludf.DUMMYFUNCTION("""COMPUTED_VALUE"""),"P1439")</f>
        <v>P1439</v>
      </c>
      <c r="G8913" s="1">
        <f>IFERROR(__xludf.DUMMYFUNCTION("""COMPUTED_VALUE"""),253.0)</f>
        <v>253</v>
      </c>
    </row>
    <row r="8914">
      <c r="A8914" s="1" t="str">
        <f t="shared" si="1"/>
        <v>EN P2287 247</v>
      </c>
      <c r="C8914" s="1" t="str">
        <f t="shared" si="2"/>
        <v>PT P2287</v>
      </c>
      <c r="E8914" s="1" t="str">
        <f>IFERROR(__xludf.DUMMYFUNCTION("SPLIT(A:A,"" "",TRUE,TRUE)"),"EN")</f>
        <v>EN</v>
      </c>
      <c r="F8914" s="1" t="str">
        <f>IFERROR(__xludf.DUMMYFUNCTION("""COMPUTED_VALUE"""),"P2287")</f>
        <v>P2287</v>
      </c>
      <c r="G8914" s="1">
        <f>IFERROR(__xludf.DUMMYFUNCTION("""COMPUTED_VALUE"""),247.0)</f>
        <v>247</v>
      </c>
    </row>
    <row r="8915">
      <c r="A8915" s="1" t="str">
        <f t="shared" si="1"/>
        <v>EN P51 122</v>
      </c>
      <c r="C8915" s="1" t="str">
        <f t="shared" si="2"/>
        <v>PT P51</v>
      </c>
      <c r="E8915" s="1" t="str">
        <f>IFERROR(__xludf.DUMMYFUNCTION("SPLIT(A:A,"" "",TRUE,TRUE)"),"EN")</f>
        <v>EN</v>
      </c>
      <c r="F8915" s="1" t="str">
        <f>IFERROR(__xludf.DUMMYFUNCTION("""COMPUTED_VALUE"""),"P51")</f>
        <v>P51</v>
      </c>
      <c r="G8915" s="1">
        <f>IFERROR(__xludf.DUMMYFUNCTION("""COMPUTED_VALUE"""),122.0)</f>
        <v>122</v>
      </c>
    </row>
    <row r="8916">
      <c r="A8916" s="1" t="str">
        <f t="shared" si="1"/>
        <v>EN P747 398</v>
      </c>
      <c r="C8916" s="1" t="str">
        <f t="shared" si="2"/>
        <v>PT P747</v>
      </c>
      <c r="E8916" s="1" t="str">
        <f>IFERROR(__xludf.DUMMYFUNCTION("SPLIT(A:A,"" "",TRUE,TRUE)"),"EN")</f>
        <v>EN</v>
      </c>
      <c r="F8916" s="1" t="str">
        <f>IFERROR(__xludf.DUMMYFUNCTION("""COMPUTED_VALUE"""),"P747")</f>
        <v>P747</v>
      </c>
      <c r="G8916" s="1">
        <f>IFERROR(__xludf.DUMMYFUNCTION("""COMPUTED_VALUE"""),398.0)</f>
        <v>398</v>
      </c>
    </row>
    <row r="8917">
      <c r="A8917" s="1" t="str">
        <f t="shared" si="1"/>
        <v>EN P5193 324</v>
      </c>
      <c r="C8917" s="1" t="str">
        <f t="shared" si="2"/>
        <v>PT P5193</v>
      </c>
      <c r="E8917" s="1" t="str">
        <f>IFERROR(__xludf.DUMMYFUNCTION("SPLIT(A:A,"" "",TRUE,TRUE)"),"EN")</f>
        <v>EN</v>
      </c>
      <c r="F8917" s="1" t="str">
        <f>IFERROR(__xludf.DUMMYFUNCTION("""COMPUTED_VALUE"""),"P5193")</f>
        <v>P5193</v>
      </c>
      <c r="G8917" s="1">
        <f>IFERROR(__xludf.DUMMYFUNCTION("""COMPUTED_VALUE"""),324.0)</f>
        <v>324</v>
      </c>
    </row>
    <row r="8918">
      <c r="A8918" s="1" t="str">
        <f t="shared" si="1"/>
        <v>EN P1691 25</v>
      </c>
      <c r="C8918" s="1" t="str">
        <f t="shared" si="2"/>
        <v>PT P1691</v>
      </c>
      <c r="E8918" s="1" t="str">
        <f>IFERROR(__xludf.DUMMYFUNCTION("SPLIT(A:A,"" "",TRUE,TRUE)"),"EN")</f>
        <v>EN</v>
      </c>
      <c r="F8918" s="1" t="str">
        <f>IFERROR(__xludf.DUMMYFUNCTION("""COMPUTED_VALUE"""),"P1691")</f>
        <v>P1691</v>
      </c>
      <c r="G8918" s="1">
        <f>IFERROR(__xludf.DUMMYFUNCTION("""COMPUTED_VALUE"""),25.0)</f>
        <v>25</v>
      </c>
    </row>
    <row r="8919">
      <c r="A8919" s="1" t="str">
        <f t="shared" si="1"/>
        <v>EN P2077 190</v>
      </c>
      <c r="C8919" s="1" t="str">
        <f t="shared" si="2"/>
        <v>PT P2077</v>
      </c>
      <c r="E8919" s="1" t="str">
        <f>IFERROR(__xludf.DUMMYFUNCTION("SPLIT(A:A,"" "",TRUE,TRUE)"),"EN")</f>
        <v>EN</v>
      </c>
      <c r="F8919" s="1" t="str">
        <f>IFERROR(__xludf.DUMMYFUNCTION("""COMPUTED_VALUE"""),"P2077")</f>
        <v>P2077</v>
      </c>
      <c r="G8919" s="1">
        <f>IFERROR(__xludf.DUMMYFUNCTION("""COMPUTED_VALUE"""),190.0)</f>
        <v>190</v>
      </c>
    </row>
    <row r="8920">
      <c r="A8920" s="1" t="str">
        <f t="shared" si="1"/>
        <v>EN P624 277</v>
      </c>
      <c r="C8920" s="1" t="str">
        <f t="shared" si="2"/>
        <v>PT P624</v>
      </c>
      <c r="E8920" s="1" t="str">
        <f>IFERROR(__xludf.DUMMYFUNCTION("SPLIT(A:A,"" "",TRUE,TRUE)"),"EN")</f>
        <v>EN</v>
      </c>
      <c r="F8920" s="1" t="str">
        <f>IFERROR(__xludf.DUMMYFUNCTION("""COMPUTED_VALUE"""),"P624")</f>
        <v>P624</v>
      </c>
      <c r="G8920" s="1">
        <f>IFERROR(__xludf.DUMMYFUNCTION("""COMPUTED_VALUE"""),277.0)</f>
        <v>277</v>
      </c>
    </row>
    <row r="8921">
      <c r="A8921" s="1" t="str">
        <f t="shared" si="1"/>
        <v>EN P3317 378</v>
      </c>
      <c r="C8921" s="1" t="str">
        <f t="shared" si="2"/>
        <v>PT P3317</v>
      </c>
      <c r="E8921" s="1" t="str">
        <f>IFERROR(__xludf.DUMMYFUNCTION("SPLIT(A:A,"" "",TRUE,TRUE)"),"EN")</f>
        <v>EN</v>
      </c>
      <c r="F8921" s="1" t="str">
        <f>IFERROR(__xludf.DUMMYFUNCTION("""COMPUTED_VALUE"""),"P3317")</f>
        <v>P3317</v>
      </c>
      <c r="G8921" s="1">
        <f>IFERROR(__xludf.DUMMYFUNCTION("""COMPUTED_VALUE"""),378.0)</f>
        <v>378</v>
      </c>
    </row>
    <row r="8922">
      <c r="A8922" s="1" t="str">
        <f t="shared" si="1"/>
        <v>EN P1447 313</v>
      </c>
      <c r="C8922" s="1" t="str">
        <f t="shared" si="2"/>
        <v>PT P1447</v>
      </c>
      <c r="E8922" s="1" t="str">
        <f>IFERROR(__xludf.DUMMYFUNCTION("SPLIT(A:A,"" "",TRUE,TRUE)"),"EN")</f>
        <v>EN</v>
      </c>
      <c r="F8922" s="1" t="str">
        <f>IFERROR(__xludf.DUMMYFUNCTION("""COMPUTED_VALUE"""),"P1447")</f>
        <v>P1447</v>
      </c>
      <c r="G8922" s="1">
        <f>IFERROR(__xludf.DUMMYFUNCTION("""COMPUTED_VALUE"""),313.0)</f>
        <v>313</v>
      </c>
    </row>
    <row r="8923">
      <c r="A8923" s="1" t="str">
        <f t="shared" si="1"/>
        <v>EN P182 304</v>
      </c>
      <c r="C8923" s="1" t="str">
        <f t="shared" si="2"/>
        <v>PT P182</v>
      </c>
      <c r="E8923" s="1" t="str">
        <f>IFERROR(__xludf.DUMMYFUNCTION("SPLIT(A:A,"" "",TRUE,TRUE)"),"EN")</f>
        <v>EN</v>
      </c>
      <c r="F8923" s="1" t="str">
        <f>IFERROR(__xludf.DUMMYFUNCTION("""COMPUTED_VALUE"""),"P182")</f>
        <v>P182</v>
      </c>
      <c r="G8923" s="1">
        <f>IFERROR(__xludf.DUMMYFUNCTION("""COMPUTED_VALUE"""),304.0)</f>
        <v>304</v>
      </c>
    </row>
    <row r="8924">
      <c r="A8924" s="1" t="str">
        <f t="shared" si="1"/>
        <v>EN P4474 64</v>
      </c>
      <c r="C8924" s="1" t="str">
        <f t="shared" si="2"/>
        <v>PT P4474</v>
      </c>
      <c r="E8924" s="1" t="str">
        <f>IFERROR(__xludf.DUMMYFUNCTION("SPLIT(A:A,"" "",TRUE,TRUE)"),"EN")</f>
        <v>EN</v>
      </c>
      <c r="F8924" s="1" t="str">
        <f>IFERROR(__xludf.DUMMYFUNCTION("""COMPUTED_VALUE"""),"P4474")</f>
        <v>P4474</v>
      </c>
      <c r="G8924" s="1">
        <f>IFERROR(__xludf.DUMMYFUNCTION("""COMPUTED_VALUE"""),64.0)</f>
        <v>64</v>
      </c>
    </row>
    <row r="8925">
      <c r="A8925" s="1" t="str">
        <f t="shared" si="1"/>
        <v>EN P1080 244</v>
      </c>
      <c r="C8925" s="1" t="str">
        <f t="shared" si="2"/>
        <v>PT P1080</v>
      </c>
      <c r="E8925" s="1" t="str">
        <f>IFERROR(__xludf.DUMMYFUNCTION("SPLIT(A:A,"" "",TRUE,TRUE)"),"EN")</f>
        <v>EN</v>
      </c>
      <c r="F8925" s="1" t="str">
        <f>IFERROR(__xludf.DUMMYFUNCTION("""COMPUTED_VALUE"""),"P1080")</f>
        <v>P1080</v>
      </c>
      <c r="G8925" s="1">
        <f>IFERROR(__xludf.DUMMYFUNCTION("""COMPUTED_VALUE"""),244.0)</f>
        <v>244</v>
      </c>
    </row>
    <row r="8926">
      <c r="A8926" s="1" t="str">
        <f t="shared" si="1"/>
        <v>EN P3886 287</v>
      </c>
      <c r="C8926" s="1" t="str">
        <f t="shared" si="2"/>
        <v>PT P3886</v>
      </c>
      <c r="E8926" s="1" t="str">
        <f>IFERROR(__xludf.DUMMYFUNCTION("SPLIT(A:A,"" "",TRUE,TRUE)"),"EN")</f>
        <v>EN</v>
      </c>
      <c r="F8926" s="1" t="str">
        <f>IFERROR(__xludf.DUMMYFUNCTION("""COMPUTED_VALUE"""),"P3886")</f>
        <v>P3886</v>
      </c>
      <c r="G8926" s="1">
        <f>IFERROR(__xludf.DUMMYFUNCTION("""COMPUTED_VALUE"""),287.0)</f>
        <v>287</v>
      </c>
    </row>
    <row r="8927">
      <c r="A8927" s="1" t="str">
        <f t="shared" si="1"/>
        <v>EN P5542 349</v>
      </c>
      <c r="C8927" s="1" t="str">
        <f t="shared" si="2"/>
        <v>PT P5542</v>
      </c>
      <c r="E8927" s="1" t="str">
        <f>IFERROR(__xludf.DUMMYFUNCTION("SPLIT(A:A,"" "",TRUE,TRUE)"),"EN")</f>
        <v>EN</v>
      </c>
      <c r="F8927" s="1" t="str">
        <f>IFERROR(__xludf.DUMMYFUNCTION("""COMPUTED_VALUE"""),"P5542")</f>
        <v>P5542</v>
      </c>
      <c r="G8927" s="1">
        <f>IFERROR(__xludf.DUMMYFUNCTION("""COMPUTED_VALUE"""),349.0)</f>
        <v>349</v>
      </c>
    </row>
    <row r="8928">
      <c r="A8928" s="1" t="str">
        <f t="shared" si="1"/>
        <v>EN P1758 315</v>
      </c>
      <c r="C8928" s="1" t="str">
        <f t="shared" si="2"/>
        <v>PT P1758</v>
      </c>
      <c r="E8928" s="1" t="str">
        <f>IFERROR(__xludf.DUMMYFUNCTION("SPLIT(A:A,"" "",TRUE,TRUE)"),"EN")</f>
        <v>EN</v>
      </c>
      <c r="F8928" s="1" t="str">
        <f>IFERROR(__xludf.DUMMYFUNCTION("""COMPUTED_VALUE"""),"P1758")</f>
        <v>P1758</v>
      </c>
      <c r="G8928" s="1">
        <f>IFERROR(__xludf.DUMMYFUNCTION("""COMPUTED_VALUE"""),315.0)</f>
        <v>315</v>
      </c>
    </row>
    <row r="8929">
      <c r="A8929" s="1" t="str">
        <f t="shared" si="1"/>
        <v>EN P4345 99</v>
      </c>
      <c r="C8929" s="1" t="str">
        <f t="shared" si="2"/>
        <v>PT P4345</v>
      </c>
      <c r="E8929" s="1" t="str">
        <f>IFERROR(__xludf.DUMMYFUNCTION("SPLIT(A:A,"" "",TRUE,TRUE)"),"EN")</f>
        <v>EN</v>
      </c>
      <c r="F8929" s="1" t="str">
        <f>IFERROR(__xludf.DUMMYFUNCTION("""COMPUTED_VALUE"""),"P4345")</f>
        <v>P4345</v>
      </c>
      <c r="G8929" s="1">
        <f>IFERROR(__xludf.DUMMYFUNCTION("""COMPUTED_VALUE"""),99.0)</f>
        <v>99</v>
      </c>
    </row>
    <row r="8930">
      <c r="A8930" s="1" t="str">
        <f t="shared" si="1"/>
        <v>EN P205 64</v>
      </c>
      <c r="C8930" s="1" t="str">
        <f t="shared" si="2"/>
        <v>PT P205</v>
      </c>
      <c r="E8930" s="1" t="str">
        <f>IFERROR(__xludf.DUMMYFUNCTION("SPLIT(A:A,"" "",TRUE,TRUE)"),"EN")</f>
        <v>EN</v>
      </c>
      <c r="F8930" s="1" t="str">
        <f>IFERROR(__xludf.DUMMYFUNCTION("""COMPUTED_VALUE"""),"P205")</f>
        <v>P205</v>
      </c>
      <c r="G8930" s="1">
        <f>IFERROR(__xludf.DUMMYFUNCTION("""COMPUTED_VALUE"""),64.0)</f>
        <v>64</v>
      </c>
    </row>
    <row r="8931">
      <c r="A8931" s="1" t="str">
        <f t="shared" si="1"/>
        <v>EN P4449 227</v>
      </c>
      <c r="C8931" s="1" t="str">
        <f t="shared" si="2"/>
        <v>PT P4449</v>
      </c>
      <c r="E8931" s="1" t="str">
        <f>IFERROR(__xludf.DUMMYFUNCTION("SPLIT(A:A,"" "",TRUE,TRUE)"),"EN")</f>
        <v>EN</v>
      </c>
      <c r="F8931" s="1" t="str">
        <f>IFERROR(__xludf.DUMMYFUNCTION("""COMPUTED_VALUE"""),"P4449")</f>
        <v>P4449</v>
      </c>
      <c r="G8931" s="1">
        <f>IFERROR(__xludf.DUMMYFUNCTION("""COMPUTED_VALUE"""),227.0)</f>
        <v>227</v>
      </c>
    </row>
    <row r="8932">
      <c r="A8932" s="1" t="str">
        <f t="shared" si="1"/>
        <v>EN P357 182</v>
      </c>
      <c r="C8932" s="1" t="str">
        <f t="shared" si="2"/>
        <v>PT P357</v>
      </c>
      <c r="E8932" s="1" t="str">
        <f>IFERROR(__xludf.DUMMYFUNCTION("SPLIT(A:A,"" "",TRUE,TRUE)"),"EN")</f>
        <v>EN</v>
      </c>
      <c r="F8932" s="1" t="str">
        <f>IFERROR(__xludf.DUMMYFUNCTION("""COMPUTED_VALUE"""),"P357")</f>
        <v>P357</v>
      </c>
      <c r="G8932" s="1">
        <f>IFERROR(__xludf.DUMMYFUNCTION("""COMPUTED_VALUE"""),182.0)</f>
        <v>182</v>
      </c>
    </row>
    <row r="8933">
      <c r="A8933" s="1" t="str">
        <f t="shared" si="1"/>
        <v>EN P5121 52</v>
      </c>
      <c r="C8933" s="1" t="str">
        <f t="shared" si="2"/>
        <v>PT P5121</v>
      </c>
      <c r="E8933" s="1" t="str">
        <f>IFERROR(__xludf.DUMMYFUNCTION("SPLIT(A:A,"" "",TRUE,TRUE)"),"EN")</f>
        <v>EN</v>
      </c>
      <c r="F8933" s="1" t="str">
        <f>IFERROR(__xludf.DUMMYFUNCTION("""COMPUTED_VALUE"""),"P5121")</f>
        <v>P5121</v>
      </c>
      <c r="G8933" s="1">
        <f>IFERROR(__xludf.DUMMYFUNCTION("""COMPUTED_VALUE"""),52.0)</f>
        <v>52</v>
      </c>
    </row>
    <row r="8934">
      <c r="A8934" s="1" t="str">
        <f t="shared" si="1"/>
        <v>EN P663 70</v>
      </c>
      <c r="C8934" s="1" t="str">
        <f t="shared" si="2"/>
        <v>PT P663</v>
      </c>
      <c r="E8934" s="1" t="str">
        <f>IFERROR(__xludf.DUMMYFUNCTION("SPLIT(A:A,"" "",TRUE,TRUE)"),"EN")</f>
        <v>EN</v>
      </c>
      <c r="F8934" s="1" t="str">
        <f>IFERROR(__xludf.DUMMYFUNCTION("""COMPUTED_VALUE"""),"P663")</f>
        <v>P663</v>
      </c>
      <c r="G8934" s="1">
        <f>IFERROR(__xludf.DUMMYFUNCTION("""COMPUTED_VALUE"""),70.0)</f>
        <v>70</v>
      </c>
    </row>
    <row r="8935">
      <c r="A8935" s="1" t="str">
        <f t="shared" si="1"/>
        <v>EN P3077 111</v>
      </c>
      <c r="C8935" s="1" t="str">
        <f t="shared" si="2"/>
        <v>PT P3077</v>
      </c>
      <c r="E8935" s="1" t="str">
        <f>IFERROR(__xludf.DUMMYFUNCTION("SPLIT(A:A,"" "",TRUE,TRUE)"),"EN")</f>
        <v>EN</v>
      </c>
      <c r="F8935" s="1" t="str">
        <f>IFERROR(__xludf.DUMMYFUNCTION("""COMPUTED_VALUE"""),"P3077")</f>
        <v>P3077</v>
      </c>
      <c r="G8935" s="1">
        <f>IFERROR(__xludf.DUMMYFUNCTION("""COMPUTED_VALUE"""),111.0)</f>
        <v>111</v>
      </c>
    </row>
    <row r="8936">
      <c r="A8936" s="1" t="str">
        <f t="shared" si="1"/>
        <v>EN P3562 391</v>
      </c>
      <c r="C8936" s="1" t="str">
        <f t="shared" si="2"/>
        <v>PT P3562</v>
      </c>
      <c r="E8936" s="1" t="str">
        <f>IFERROR(__xludf.DUMMYFUNCTION("SPLIT(A:A,"" "",TRUE,TRUE)"),"EN")</f>
        <v>EN</v>
      </c>
      <c r="F8936" s="1" t="str">
        <f>IFERROR(__xludf.DUMMYFUNCTION("""COMPUTED_VALUE"""),"P3562")</f>
        <v>P3562</v>
      </c>
      <c r="G8936" s="1">
        <f>IFERROR(__xludf.DUMMYFUNCTION("""COMPUTED_VALUE"""),391.0)</f>
        <v>391</v>
      </c>
    </row>
    <row r="8937">
      <c r="A8937" s="1" t="str">
        <f t="shared" si="1"/>
        <v>EN P5528 88</v>
      </c>
      <c r="C8937" s="1" t="str">
        <f t="shared" si="2"/>
        <v>PT P5528</v>
      </c>
      <c r="E8937" s="1" t="str">
        <f>IFERROR(__xludf.DUMMYFUNCTION("SPLIT(A:A,"" "",TRUE,TRUE)"),"EN")</f>
        <v>EN</v>
      </c>
      <c r="F8937" s="1" t="str">
        <f>IFERROR(__xludf.DUMMYFUNCTION("""COMPUTED_VALUE"""),"P5528")</f>
        <v>P5528</v>
      </c>
      <c r="G8937" s="1">
        <f>IFERROR(__xludf.DUMMYFUNCTION("""COMPUTED_VALUE"""),88.0)</f>
        <v>88</v>
      </c>
    </row>
    <row r="8938">
      <c r="A8938" s="1" t="str">
        <f t="shared" si="1"/>
        <v>EN P712 176</v>
      </c>
      <c r="C8938" s="1" t="str">
        <f t="shared" si="2"/>
        <v>PT P712</v>
      </c>
      <c r="E8938" s="1" t="str">
        <f>IFERROR(__xludf.DUMMYFUNCTION("SPLIT(A:A,"" "",TRUE,TRUE)"),"EN")</f>
        <v>EN</v>
      </c>
      <c r="F8938" s="1" t="str">
        <f>IFERROR(__xludf.DUMMYFUNCTION("""COMPUTED_VALUE"""),"P712")</f>
        <v>P712</v>
      </c>
      <c r="G8938" s="1">
        <f>IFERROR(__xludf.DUMMYFUNCTION("""COMPUTED_VALUE"""),176.0)</f>
        <v>176</v>
      </c>
    </row>
    <row r="8939">
      <c r="A8939" s="1" t="str">
        <f t="shared" si="1"/>
        <v>EN P4828 221</v>
      </c>
      <c r="C8939" s="1" t="str">
        <f t="shared" si="2"/>
        <v>PT P4828</v>
      </c>
      <c r="E8939" s="1" t="str">
        <f>IFERROR(__xludf.DUMMYFUNCTION("SPLIT(A:A,"" "",TRUE,TRUE)"),"EN")</f>
        <v>EN</v>
      </c>
      <c r="F8939" s="1" t="str">
        <f>IFERROR(__xludf.DUMMYFUNCTION("""COMPUTED_VALUE"""),"P4828")</f>
        <v>P4828</v>
      </c>
      <c r="G8939" s="1">
        <f>IFERROR(__xludf.DUMMYFUNCTION("""COMPUTED_VALUE"""),221.0)</f>
        <v>221</v>
      </c>
    </row>
    <row r="8940">
      <c r="A8940" s="1" t="str">
        <f t="shared" si="1"/>
        <v>EN P4884 374</v>
      </c>
      <c r="C8940" s="1" t="str">
        <f t="shared" si="2"/>
        <v>PT P4884</v>
      </c>
      <c r="E8940" s="1" t="str">
        <f>IFERROR(__xludf.DUMMYFUNCTION("SPLIT(A:A,"" "",TRUE,TRUE)"),"EN")</f>
        <v>EN</v>
      </c>
      <c r="F8940" s="1" t="str">
        <f>IFERROR(__xludf.DUMMYFUNCTION("""COMPUTED_VALUE"""),"P4884")</f>
        <v>P4884</v>
      </c>
      <c r="G8940" s="1">
        <f>IFERROR(__xludf.DUMMYFUNCTION("""COMPUTED_VALUE"""),374.0)</f>
        <v>374</v>
      </c>
    </row>
    <row r="8941">
      <c r="A8941" s="1" t="str">
        <f t="shared" si="1"/>
        <v>EN P894 123</v>
      </c>
      <c r="C8941" s="1" t="str">
        <f t="shared" si="2"/>
        <v>PT P894</v>
      </c>
      <c r="E8941" s="1" t="str">
        <f>IFERROR(__xludf.DUMMYFUNCTION("SPLIT(A:A,"" "",TRUE,TRUE)"),"EN")</f>
        <v>EN</v>
      </c>
      <c r="F8941" s="1" t="str">
        <f>IFERROR(__xludf.DUMMYFUNCTION("""COMPUTED_VALUE"""),"P894")</f>
        <v>P894</v>
      </c>
      <c r="G8941" s="1">
        <f>IFERROR(__xludf.DUMMYFUNCTION("""COMPUTED_VALUE"""),123.0)</f>
        <v>123</v>
      </c>
    </row>
    <row r="8942">
      <c r="A8942" s="1" t="str">
        <f t="shared" si="1"/>
        <v>EN P5182 367</v>
      </c>
      <c r="C8942" s="1" t="str">
        <f t="shared" si="2"/>
        <v>PT P5182</v>
      </c>
      <c r="E8942" s="1" t="str">
        <f>IFERROR(__xludf.DUMMYFUNCTION("SPLIT(A:A,"" "",TRUE,TRUE)"),"EN")</f>
        <v>EN</v>
      </c>
      <c r="F8942" s="1" t="str">
        <f>IFERROR(__xludf.DUMMYFUNCTION("""COMPUTED_VALUE"""),"P5182")</f>
        <v>P5182</v>
      </c>
      <c r="G8942" s="1">
        <f>IFERROR(__xludf.DUMMYFUNCTION("""COMPUTED_VALUE"""),367.0)</f>
        <v>367</v>
      </c>
    </row>
    <row r="8943">
      <c r="A8943" s="1" t="str">
        <f t="shared" si="1"/>
        <v>EN P3723 321</v>
      </c>
      <c r="C8943" s="1" t="str">
        <f t="shared" si="2"/>
        <v>PT P3723</v>
      </c>
      <c r="E8943" s="1" t="str">
        <f>IFERROR(__xludf.DUMMYFUNCTION("SPLIT(A:A,"" "",TRUE,TRUE)"),"EN")</f>
        <v>EN</v>
      </c>
      <c r="F8943" s="1" t="str">
        <f>IFERROR(__xludf.DUMMYFUNCTION("""COMPUTED_VALUE"""),"P3723")</f>
        <v>P3723</v>
      </c>
      <c r="G8943" s="1">
        <f>IFERROR(__xludf.DUMMYFUNCTION("""COMPUTED_VALUE"""),321.0)</f>
        <v>321</v>
      </c>
    </row>
    <row r="8944">
      <c r="A8944" s="1" t="str">
        <f t="shared" si="1"/>
        <v>EN P3497 154</v>
      </c>
      <c r="C8944" s="1" t="str">
        <f t="shared" si="2"/>
        <v>PT P3497</v>
      </c>
      <c r="E8944" s="1" t="str">
        <f>IFERROR(__xludf.DUMMYFUNCTION("SPLIT(A:A,"" "",TRUE,TRUE)"),"EN")</f>
        <v>EN</v>
      </c>
      <c r="F8944" s="1" t="str">
        <f>IFERROR(__xludf.DUMMYFUNCTION("""COMPUTED_VALUE"""),"P3497")</f>
        <v>P3497</v>
      </c>
      <c r="G8944" s="1">
        <f>IFERROR(__xludf.DUMMYFUNCTION("""COMPUTED_VALUE"""),154.0)</f>
        <v>154</v>
      </c>
    </row>
    <row r="8945">
      <c r="A8945" s="1" t="str">
        <f t="shared" si="1"/>
        <v>EN P184 28</v>
      </c>
      <c r="C8945" s="1" t="str">
        <f t="shared" si="2"/>
        <v>PT P184</v>
      </c>
      <c r="E8945" s="1" t="str">
        <f>IFERROR(__xludf.DUMMYFUNCTION("SPLIT(A:A,"" "",TRUE,TRUE)"),"EN")</f>
        <v>EN</v>
      </c>
      <c r="F8945" s="1" t="str">
        <f>IFERROR(__xludf.DUMMYFUNCTION("""COMPUTED_VALUE"""),"P184")</f>
        <v>P184</v>
      </c>
      <c r="G8945" s="1">
        <f>IFERROR(__xludf.DUMMYFUNCTION("""COMPUTED_VALUE"""),28.0)</f>
        <v>28</v>
      </c>
    </row>
    <row r="8946">
      <c r="A8946" s="1" t="str">
        <f t="shared" si="1"/>
        <v>EN P74 29</v>
      </c>
      <c r="C8946" s="1" t="str">
        <f t="shared" si="2"/>
        <v>PT P74</v>
      </c>
      <c r="E8946" s="1" t="str">
        <f>IFERROR(__xludf.DUMMYFUNCTION("SPLIT(A:A,"" "",TRUE,TRUE)"),"EN")</f>
        <v>EN</v>
      </c>
      <c r="F8946" s="1" t="str">
        <f>IFERROR(__xludf.DUMMYFUNCTION("""COMPUTED_VALUE"""),"P74")</f>
        <v>P74</v>
      </c>
      <c r="G8946" s="1">
        <f>IFERROR(__xludf.DUMMYFUNCTION("""COMPUTED_VALUE"""),29.0)</f>
        <v>29</v>
      </c>
    </row>
    <row r="8947">
      <c r="A8947" s="1" t="str">
        <f t="shared" si="1"/>
        <v>EN P801 48</v>
      </c>
      <c r="C8947" s="1" t="str">
        <f t="shared" si="2"/>
        <v>PT P801</v>
      </c>
      <c r="E8947" s="1" t="str">
        <f>IFERROR(__xludf.DUMMYFUNCTION("SPLIT(A:A,"" "",TRUE,TRUE)"),"EN")</f>
        <v>EN</v>
      </c>
      <c r="F8947" s="1" t="str">
        <f>IFERROR(__xludf.DUMMYFUNCTION("""COMPUTED_VALUE"""),"P801")</f>
        <v>P801</v>
      </c>
      <c r="G8947" s="1">
        <f>IFERROR(__xludf.DUMMYFUNCTION("""COMPUTED_VALUE"""),48.0)</f>
        <v>48</v>
      </c>
    </row>
    <row r="8948">
      <c r="A8948" s="1" t="str">
        <f t="shared" si="1"/>
        <v>EN P2662 130</v>
      </c>
      <c r="C8948" s="1" t="str">
        <f t="shared" si="2"/>
        <v>PT P2662</v>
      </c>
      <c r="E8948" s="1" t="str">
        <f>IFERROR(__xludf.DUMMYFUNCTION("SPLIT(A:A,"" "",TRUE,TRUE)"),"EN")</f>
        <v>EN</v>
      </c>
      <c r="F8948" s="1" t="str">
        <f>IFERROR(__xludf.DUMMYFUNCTION("""COMPUTED_VALUE"""),"P2662")</f>
        <v>P2662</v>
      </c>
      <c r="G8948" s="1">
        <f>IFERROR(__xludf.DUMMYFUNCTION("""COMPUTED_VALUE"""),130.0)</f>
        <v>130</v>
      </c>
    </row>
    <row r="8949">
      <c r="A8949" s="1" t="str">
        <f t="shared" si="1"/>
        <v>EN P1475 354</v>
      </c>
      <c r="C8949" s="1" t="str">
        <f t="shared" si="2"/>
        <v>PT P1475</v>
      </c>
      <c r="E8949" s="1" t="str">
        <f>IFERROR(__xludf.DUMMYFUNCTION("SPLIT(A:A,"" "",TRUE,TRUE)"),"EN")</f>
        <v>EN</v>
      </c>
      <c r="F8949" s="1" t="str">
        <f>IFERROR(__xludf.DUMMYFUNCTION("""COMPUTED_VALUE"""),"P1475")</f>
        <v>P1475</v>
      </c>
      <c r="G8949" s="1">
        <f>IFERROR(__xludf.DUMMYFUNCTION("""COMPUTED_VALUE"""),354.0)</f>
        <v>354</v>
      </c>
    </row>
    <row r="8950">
      <c r="A8950" s="1" t="str">
        <f t="shared" si="1"/>
        <v>EN P3077 239</v>
      </c>
      <c r="C8950" s="1" t="str">
        <f t="shared" si="2"/>
        <v>PT P3077</v>
      </c>
      <c r="E8950" s="1" t="str">
        <f>IFERROR(__xludf.DUMMYFUNCTION("SPLIT(A:A,"" "",TRUE,TRUE)"),"EN")</f>
        <v>EN</v>
      </c>
      <c r="F8950" s="1" t="str">
        <f>IFERROR(__xludf.DUMMYFUNCTION("""COMPUTED_VALUE"""),"P3077")</f>
        <v>P3077</v>
      </c>
      <c r="G8950" s="1">
        <f>IFERROR(__xludf.DUMMYFUNCTION("""COMPUTED_VALUE"""),239.0)</f>
        <v>239</v>
      </c>
    </row>
    <row r="8951">
      <c r="A8951" s="1" t="str">
        <f t="shared" si="1"/>
        <v>EN P3978 64</v>
      </c>
      <c r="C8951" s="1" t="str">
        <f t="shared" si="2"/>
        <v>PT P3978</v>
      </c>
      <c r="E8951" s="1" t="str">
        <f>IFERROR(__xludf.DUMMYFUNCTION("SPLIT(A:A,"" "",TRUE,TRUE)"),"EN")</f>
        <v>EN</v>
      </c>
      <c r="F8951" s="1" t="str">
        <f>IFERROR(__xludf.DUMMYFUNCTION("""COMPUTED_VALUE"""),"P3978")</f>
        <v>P3978</v>
      </c>
      <c r="G8951" s="1">
        <f>IFERROR(__xludf.DUMMYFUNCTION("""COMPUTED_VALUE"""),64.0)</f>
        <v>64</v>
      </c>
    </row>
    <row r="8952">
      <c r="A8952" s="1" t="str">
        <f t="shared" si="1"/>
        <v>EN P2975 374</v>
      </c>
      <c r="C8952" s="1" t="str">
        <f t="shared" si="2"/>
        <v>PT P2975</v>
      </c>
      <c r="E8952" s="1" t="str">
        <f>IFERROR(__xludf.DUMMYFUNCTION("SPLIT(A:A,"" "",TRUE,TRUE)"),"EN")</f>
        <v>EN</v>
      </c>
      <c r="F8952" s="1" t="str">
        <f>IFERROR(__xludf.DUMMYFUNCTION("""COMPUTED_VALUE"""),"P2975")</f>
        <v>P2975</v>
      </c>
      <c r="G8952" s="1">
        <f>IFERROR(__xludf.DUMMYFUNCTION("""COMPUTED_VALUE"""),374.0)</f>
        <v>374</v>
      </c>
    </row>
    <row r="8953">
      <c r="A8953" s="1" t="str">
        <f t="shared" si="1"/>
        <v>EN P3695 242</v>
      </c>
      <c r="C8953" s="1" t="str">
        <f t="shared" si="2"/>
        <v>PT P3695</v>
      </c>
      <c r="E8953" s="1" t="str">
        <f>IFERROR(__xludf.DUMMYFUNCTION("SPLIT(A:A,"" "",TRUE,TRUE)"),"EN")</f>
        <v>EN</v>
      </c>
      <c r="F8953" s="1" t="str">
        <f>IFERROR(__xludf.DUMMYFUNCTION("""COMPUTED_VALUE"""),"P3695")</f>
        <v>P3695</v>
      </c>
      <c r="G8953" s="1">
        <f>IFERROR(__xludf.DUMMYFUNCTION("""COMPUTED_VALUE"""),242.0)</f>
        <v>242</v>
      </c>
    </row>
    <row r="8954">
      <c r="A8954" s="1" t="str">
        <f t="shared" si="1"/>
        <v>EN P1369 308</v>
      </c>
      <c r="C8954" s="1" t="str">
        <f t="shared" si="2"/>
        <v>PT P1369</v>
      </c>
      <c r="E8954" s="1" t="str">
        <f>IFERROR(__xludf.DUMMYFUNCTION("SPLIT(A:A,"" "",TRUE,TRUE)"),"EN")</f>
        <v>EN</v>
      </c>
      <c r="F8954" s="1" t="str">
        <f>IFERROR(__xludf.DUMMYFUNCTION("""COMPUTED_VALUE"""),"P1369")</f>
        <v>P1369</v>
      </c>
      <c r="G8954" s="1">
        <f>IFERROR(__xludf.DUMMYFUNCTION("""COMPUTED_VALUE"""),308.0)</f>
        <v>308</v>
      </c>
    </row>
    <row r="8955">
      <c r="A8955" s="1" t="str">
        <f t="shared" si="1"/>
        <v>EN P3334 142</v>
      </c>
      <c r="C8955" s="1" t="str">
        <f t="shared" si="2"/>
        <v>PT P3334</v>
      </c>
      <c r="E8955" s="1" t="str">
        <f>IFERROR(__xludf.DUMMYFUNCTION("SPLIT(A:A,"" "",TRUE,TRUE)"),"EN")</f>
        <v>EN</v>
      </c>
      <c r="F8955" s="1" t="str">
        <f>IFERROR(__xludf.DUMMYFUNCTION("""COMPUTED_VALUE"""),"P3334")</f>
        <v>P3334</v>
      </c>
      <c r="G8955" s="1">
        <f>IFERROR(__xludf.DUMMYFUNCTION("""COMPUTED_VALUE"""),142.0)</f>
        <v>142</v>
      </c>
    </row>
    <row r="8956">
      <c r="A8956" s="1" t="str">
        <f t="shared" si="1"/>
        <v>EN P3752 384</v>
      </c>
      <c r="C8956" s="1" t="str">
        <f t="shared" si="2"/>
        <v>PT P3752</v>
      </c>
      <c r="E8956" s="1" t="str">
        <f>IFERROR(__xludf.DUMMYFUNCTION("SPLIT(A:A,"" "",TRUE,TRUE)"),"EN")</f>
        <v>EN</v>
      </c>
      <c r="F8956" s="1" t="str">
        <f>IFERROR(__xludf.DUMMYFUNCTION("""COMPUTED_VALUE"""),"P3752")</f>
        <v>P3752</v>
      </c>
      <c r="G8956" s="1">
        <f>IFERROR(__xludf.DUMMYFUNCTION("""COMPUTED_VALUE"""),384.0)</f>
        <v>384</v>
      </c>
    </row>
    <row r="8957">
      <c r="A8957" s="1" t="str">
        <f t="shared" si="1"/>
        <v>EN P5324 233</v>
      </c>
      <c r="C8957" s="1" t="str">
        <f t="shared" si="2"/>
        <v>PT P5324</v>
      </c>
      <c r="E8957" s="1" t="str">
        <f>IFERROR(__xludf.DUMMYFUNCTION("SPLIT(A:A,"" "",TRUE,TRUE)"),"EN")</f>
        <v>EN</v>
      </c>
      <c r="F8957" s="1" t="str">
        <f>IFERROR(__xludf.DUMMYFUNCTION("""COMPUTED_VALUE"""),"P5324")</f>
        <v>P5324</v>
      </c>
      <c r="G8957" s="1">
        <f>IFERROR(__xludf.DUMMYFUNCTION("""COMPUTED_VALUE"""),233.0)</f>
        <v>233</v>
      </c>
    </row>
    <row r="8958">
      <c r="A8958" s="1" t="str">
        <f t="shared" si="1"/>
        <v>EN P807 387</v>
      </c>
      <c r="C8958" s="1" t="str">
        <f t="shared" si="2"/>
        <v>PT P807</v>
      </c>
      <c r="E8958" s="1" t="str">
        <f>IFERROR(__xludf.DUMMYFUNCTION("SPLIT(A:A,"" "",TRUE,TRUE)"),"EN")</f>
        <v>EN</v>
      </c>
      <c r="F8958" s="1" t="str">
        <f>IFERROR(__xludf.DUMMYFUNCTION("""COMPUTED_VALUE"""),"P807")</f>
        <v>P807</v>
      </c>
      <c r="G8958" s="1">
        <f>IFERROR(__xludf.DUMMYFUNCTION("""COMPUTED_VALUE"""),387.0)</f>
        <v>387</v>
      </c>
    </row>
    <row r="8959">
      <c r="A8959" s="1" t="str">
        <f t="shared" si="1"/>
        <v>EN P5285 379</v>
      </c>
      <c r="C8959" s="1" t="str">
        <f t="shared" si="2"/>
        <v>PT P5285</v>
      </c>
      <c r="E8959" s="1" t="str">
        <f>IFERROR(__xludf.DUMMYFUNCTION("SPLIT(A:A,"" "",TRUE,TRUE)"),"EN")</f>
        <v>EN</v>
      </c>
      <c r="F8959" s="1" t="str">
        <f>IFERROR(__xludf.DUMMYFUNCTION("""COMPUTED_VALUE"""),"P5285")</f>
        <v>P5285</v>
      </c>
      <c r="G8959" s="1">
        <f>IFERROR(__xludf.DUMMYFUNCTION("""COMPUTED_VALUE"""),379.0)</f>
        <v>379</v>
      </c>
    </row>
    <row r="8960">
      <c r="A8960" s="1" t="str">
        <f t="shared" si="1"/>
        <v>EN P3409 298</v>
      </c>
      <c r="C8960" s="1" t="str">
        <f t="shared" si="2"/>
        <v>PT P3409</v>
      </c>
      <c r="E8960" s="1" t="str">
        <f>IFERROR(__xludf.DUMMYFUNCTION("SPLIT(A:A,"" "",TRUE,TRUE)"),"EN")</f>
        <v>EN</v>
      </c>
      <c r="F8960" s="1" t="str">
        <f>IFERROR(__xludf.DUMMYFUNCTION("""COMPUTED_VALUE"""),"P3409")</f>
        <v>P3409</v>
      </c>
      <c r="G8960" s="1">
        <f>IFERROR(__xludf.DUMMYFUNCTION("""COMPUTED_VALUE"""),298.0)</f>
        <v>298</v>
      </c>
    </row>
    <row r="8961">
      <c r="A8961" s="1" t="str">
        <f t="shared" si="1"/>
        <v>EN P2279 261</v>
      </c>
      <c r="C8961" s="1" t="str">
        <f t="shared" si="2"/>
        <v>PT P2279</v>
      </c>
      <c r="E8961" s="1" t="str">
        <f>IFERROR(__xludf.DUMMYFUNCTION("SPLIT(A:A,"" "",TRUE,TRUE)"),"EN")</f>
        <v>EN</v>
      </c>
      <c r="F8961" s="1" t="str">
        <f>IFERROR(__xludf.DUMMYFUNCTION("""COMPUTED_VALUE"""),"P2279")</f>
        <v>P2279</v>
      </c>
      <c r="G8961" s="1">
        <f>IFERROR(__xludf.DUMMYFUNCTION("""COMPUTED_VALUE"""),261.0)</f>
        <v>261</v>
      </c>
    </row>
    <row r="8962">
      <c r="A8962" s="1" t="str">
        <f t="shared" si="1"/>
        <v>EN P4077 380</v>
      </c>
      <c r="C8962" s="1" t="str">
        <f t="shared" si="2"/>
        <v>PT P4077</v>
      </c>
      <c r="E8962" s="1" t="str">
        <f>IFERROR(__xludf.DUMMYFUNCTION("SPLIT(A:A,"" "",TRUE,TRUE)"),"EN")</f>
        <v>EN</v>
      </c>
      <c r="F8962" s="1" t="str">
        <f>IFERROR(__xludf.DUMMYFUNCTION("""COMPUTED_VALUE"""),"P4077")</f>
        <v>P4077</v>
      </c>
      <c r="G8962" s="1">
        <f>IFERROR(__xludf.DUMMYFUNCTION("""COMPUTED_VALUE"""),380.0)</f>
        <v>380</v>
      </c>
    </row>
    <row r="8963">
      <c r="A8963" s="1" t="str">
        <f t="shared" si="1"/>
        <v>EN P613 243</v>
      </c>
      <c r="C8963" s="1" t="str">
        <f t="shared" si="2"/>
        <v>PT P613</v>
      </c>
      <c r="E8963" s="1" t="str">
        <f>IFERROR(__xludf.DUMMYFUNCTION("SPLIT(A:A,"" "",TRUE,TRUE)"),"EN")</f>
        <v>EN</v>
      </c>
      <c r="F8963" s="1" t="str">
        <f>IFERROR(__xludf.DUMMYFUNCTION("""COMPUTED_VALUE"""),"P613")</f>
        <v>P613</v>
      </c>
      <c r="G8963" s="1">
        <f>IFERROR(__xludf.DUMMYFUNCTION("""COMPUTED_VALUE"""),243.0)</f>
        <v>243</v>
      </c>
    </row>
    <row r="8964">
      <c r="A8964" s="1" t="str">
        <f t="shared" si="1"/>
        <v>EN P3165 313</v>
      </c>
      <c r="C8964" s="1" t="str">
        <f t="shared" si="2"/>
        <v>PT P3165</v>
      </c>
      <c r="E8964" s="1" t="str">
        <f>IFERROR(__xludf.DUMMYFUNCTION("SPLIT(A:A,"" "",TRUE,TRUE)"),"EN")</f>
        <v>EN</v>
      </c>
      <c r="F8964" s="1" t="str">
        <f>IFERROR(__xludf.DUMMYFUNCTION("""COMPUTED_VALUE"""),"P3165")</f>
        <v>P3165</v>
      </c>
      <c r="G8964" s="1">
        <f>IFERROR(__xludf.DUMMYFUNCTION("""COMPUTED_VALUE"""),313.0)</f>
        <v>313</v>
      </c>
    </row>
    <row r="8965">
      <c r="A8965" s="1" t="str">
        <f t="shared" si="1"/>
        <v>EN P4690 356</v>
      </c>
      <c r="C8965" s="1" t="str">
        <f t="shared" si="2"/>
        <v>PT P4690</v>
      </c>
      <c r="E8965" s="1" t="str">
        <f>IFERROR(__xludf.DUMMYFUNCTION("SPLIT(A:A,"" "",TRUE,TRUE)"),"EN")</f>
        <v>EN</v>
      </c>
      <c r="F8965" s="1" t="str">
        <f>IFERROR(__xludf.DUMMYFUNCTION("""COMPUTED_VALUE"""),"P4690")</f>
        <v>P4690</v>
      </c>
      <c r="G8965" s="1">
        <f>IFERROR(__xludf.DUMMYFUNCTION("""COMPUTED_VALUE"""),356.0)</f>
        <v>356</v>
      </c>
    </row>
    <row r="8966">
      <c r="A8966" s="1" t="str">
        <f t="shared" si="1"/>
        <v>EN P903 374</v>
      </c>
      <c r="C8966" s="1" t="str">
        <f t="shared" si="2"/>
        <v>PT P903</v>
      </c>
      <c r="E8966" s="1" t="str">
        <f>IFERROR(__xludf.DUMMYFUNCTION("SPLIT(A:A,"" "",TRUE,TRUE)"),"EN")</f>
        <v>EN</v>
      </c>
      <c r="F8966" s="1" t="str">
        <f>IFERROR(__xludf.DUMMYFUNCTION("""COMPUTED_VALUE"""),"P903")</f>
        <v>P903</v>
      </c>
      <c r="G8966" s="1">
        <f>IFERROR(__xludf.DUMMYFUNCTION("""COMPUTED_VALUE"""),374.0)</f>
        <v>374</v>
      </c>
    </row>
    <row r="8967">
      <c r="A8967" s="1" t="str">
        <f t="shared" si="1"/>
        <v>EN P787 258</v>
      </c>
      <c r="C8967" s="1" t="str">
        <f t="shared" si="2"/>
        <v>PT P787</v>
      </c>
      <c r="E8967" s="1" t="str">
        <f>IFERROR(__xludf.DUMMYFUNCTION("SPLIT(A:A,"" "",TRUE,TRUE)"),"EN")</f>
        <v>EN</v>
      </c>
      <c r="F8967" s="1" t="str">
        <f>IFERROR(__xludf.DUMMYFUNCTION("""COMPUTED_VALUE"""),"P787")</f>
        <v>P787</v>
      </c>
      <c r="G8967" s="1">
        <f>IFERROR(__xludf.DUMMYFUNCTION("""COMPUTED_VALUE"""),258.0)</f>
        <v>258</v>
      </c>
    </row>
    <row r="8968">
      <c r="A8968" s="1" t="str">
        <f t="shared" si="1"/>
        <v>EN P1896 331</v>
      </c>
      <c r="C8968" s="1" t="str">
        <f t="shared" si="2"/>
        <v>PT P1896</v>
      </c>
      <c r="E8968" s="1" t="str">
        <f>IFERROR(__xludf.DUMMYFUNCTION("SPLIT(A:A,"" "",TRUE,TRUE)"),"EN")</f>
        <v>EN</v>
      </c>
      <c r="F8968" s="1" t="str">
        <f>IFERROR(__xludf.DUMMYFUNCTION("""COMPUTED_VALUE"""),"P1896")</f>
        <v>P1896</v>
      </c>
      <c r="G8968" s="1">
        <f>IFERROR(__xludf.DUMMYFUNCTION("""COMPUTED_VALUE"""),331.0)</f>
        <v>331</v>
      </c>
    </row>
    <row r="8969">
      <c r="A8969" s="1" t="str">
        <f t="shared" si="1"/>
        <v>EN P3778 128</v>
      </c>
      <c r="C8969" s="1" t="str">
        <f t="shared" si="2"/>
        <v>PT P3778</v>
      </c>
      <c r="E8969" s="1" t="str">
        <f>IFERROR(__xludf.DUMMYFUNCTION("SPLIT(A:A,"" "",TRUE,TRUE)"),"EN")</f>
        <v>EN</v>
      </c>
      <c r="F8969" s="1" t="str">
        <f>IFERROR(__xludf.DUMMYFUNCTION("""COMPUTED_VALUE"""),"P3778")</f>
        <v>P3778</v>
      </c>
      <c r="G8969" s="1">
        <f>IFERROR(__xludf.DUMMYFUNCTION("""COMPUTED_VALUE"""),128.0)</f>
        <v>128</v>
      </c>
    </row>
    <row r="8970">
      <c r="A8970" s="1" t="str">
        <f t="shared" si="1"/>
        <v>EN P891 228</v>
      </c>
      <c r="C8970" s="1" t="str">
        <f t="shared" si="2"/>
        <v>PT P891</v>
      </c>
      <c r="E8970" s="1" t="str">
        <f>IFERROR(__xludf.DUMMYFUNCTION("SPLIT(A:A,"" "",TRUE,TRUE)"),"EN")</f>
        <v>EN</v>
      </c>
      <c r="F8970" s="1" t="str">
        <f>IFERROR(__xludf.DUMMYFUNCTION("""COMPUTED_VALUE"""),"P891")</f>
        <v>P891</v>
      </c>
      <c r="G8970" s="1">
        <f>IFERROR(__xludf.DUMMYFUNCTION("""COMPUTED_VALUE"""),228.0)</f>
        <v>228</v>
      </c>
    </row>
    <row r="8971">
      <c r="A8971" s="1" t="str">
        <f t="shared" si="1"/>
        <v>EN P2572 18</v>
      </c>
      <c r="C8971" s="1" t="str">
        <f t="shared" si="2"/>
        <v>PT P2572</v>
      </c>
      <c r="E8971" s="1" t="str">
        <f>IFERROR(__xludf.DUMMYFUNCTION("SPLIT(A:A,"" "",TRUE,TRUE)"),"EN")</f>
        <v>EN</v>
      </c>
      <c r="F8971" s="1" t="str">
        <f>IFERROR(__xludf.DUMMYFUNCTION("""COMPUTED_VALUE"""),"P2572")</f>
        <v>P2572</v>
      </c>
      <c r="G8971" s="1">
        <f>IFERROR(__xludf.DUMMYFUNCTION("""COMPUTED_VALUE"""),18.0)</f>
        <v>18</v>
      </c>
    </row>
    <row r="8972">
      <c r="A8972" s="1" t="str">
        <f t="shared" si="1"/>
        <v>EN P1496 346</v>
      </c>
      <c r="C8972" s="1" t="str">
        <f t="shared" si="2"/>
        <v>PT P1496</v>
      </c>
      <c r="E8972" s="1" t="str">
        <f>IFERROR(__xludf.DUMMYFUNCTION("SPLIT(A:A,"" "",TRUE,TRUE)"),"EN")</f>
        <v>EN</v>
      </c>
      <c r="F8972" s="1" t="str">
        <f>IFERROR(__xludf.DUMMYFUNCTION("""COMPUTED_VALUE"""),"P1496")</f>
        <v>P1496</v>
      </c>
      <c r="G8972" s="1">
        <f>IFERROR(__xludf.DUMMYFUNCTION("""COMPUTED_VALUE"""),346.0)</f>
        <v>346</v>
      </c>
    </row>
    <row r="8973">
      <c r="A8973" s="1" t="str">
        <f t="shared" si="1"/>
        <v>EN P1543 370</v>
      </c>
      <c r="C8973" s="1" t="str">
        <f t="shared" si="2"/>
        <v>PT P1543</v>
      </c>
      <c r="E8973" s="1" t="str">
        <f>IFERROR(__xludf.DUMMYFUNCTION("SPLIT(A:A,"" "",TRUE,TRUE)"),"EN")</f>
        <v>EN</v>
      </c>
      <c r="F8973" s="1" t="str">
        <f>IFERROR(__xludf.DUMMYFUNCTION("""COMPUTED_VALUE"""),"P1543")</f>
        <v>P1543</v>
      </c>
      <c r="G8973" s="1">
        <f>IFERROR(__xludf.DUMMYFUNCTION("""COMPUTED_VALUE"""),370.0)</f>
        <v>370</v>
      </c>
    </row>
    <row r="8974">
      <c r="A8974" s="1" t="str">
        <f t="shared" si="1"/>
        <v>EN P3106 127</v>
      </c>
      <c r="C8974" s="1" t="str">
        <f t="shared" si="2"/>
        <v>PT P3106</v>
      </c>
      <c r="E8974" s="1" t="str">
        <f>IFERROR(__xludf.DUMMYFUNCTION("SPLIT(A:A,"" "",TRUE,TRUE)"),"EN")</f>
        <v>EN</v>
      </c>
      <c r="F8974" s="1" t="str">
        <f>IFERROR(__xludf.DUMMYFUNCTION("""COMPUTED_VALUE"""),"P3106")</f>
        <v>P3106</v>
      </c>
      <c r="G8974" s="1">
        <f>IFERROR(__xludf.DUMMYFUNCTION("""COMPUTED_VALUE"""),127.0)</f>
        <v>127</v>
      </c>
    </row>
    <row r="8975">
      <c r="A8975" s="1" t="str">
        <f t="shared" si="1"/>
        <v>EN P356 343</v>
      </c>
      <c r="C8975" s="1" t="str">
        <f t="shared" si="2"/>
        <v>PT P356</v>
      </c>
      <c r="E8975" s="1" t="str">
        <f>IFERROR(__xludf.DUMMYFUNCTION("SPLIT(A:A,"" "",TRUE,TRUE)"),"EN")</f>
        <v>EN</v>
      </c>
      <c r="F8975" s="1" t="str">
        <f>IFERROR(__xludf.DUMMYFUNCTION("""COMPUTED_VALUE"""),"P356")</f>
        <v>P356</v>
      </c>
      <c r="G8975" s="1">
        <f>IFERROR(__xludf.DUMMYFUNCTION("""COMPUTED_VALUE"""),343.0)</f>
        <v>343</v>
      </c>
    </row>
    <row r="8976">
      <c r="A8976" s="1" t="str">
        <f t="shared" si="1"/>
        <v>EN P1555 225</v>
      </c>
      <c r="C8976" s="1" t="str">
        <f t="shared" si="2"/>
        <v>PT P1555</v>
      </c>
      <c r="E8976" s="1" t="str">
        <f>IFERROR(__xludf.DUMMYFUNCTION("SPLIT(A:A,"" "",TRUE,TRUE)"),"EN")</f>
        <v>EN</v>
      </c>
      <c r="F8976" s="1" t="str">
        <f>IFERROR(__xludf.DUMMYFUNCTION("""COMPUTED_VALUE"""),"P1555")</f>
        <v>P1555</v>
      </c>
      <c r="G8976" s="1">
        <f>IFERROR(__xludf.DUMMYFUNCTION("""COMPUTED_VALUE"""),225.0)</f>
        <v>225</v>
      </c>
    </row>
    <row r="8977">
      <c r="A8977" s="1" t="str">
        <f t="shared" si="1"/>
        <v>EN P1480 240</v>
      </c>
      <c r="C8977" s="1" t="str">
        <f t="shared" si="2"/>
        <v>PT P1480</v>
      </c>
      <c r="E8977" s="1" t="str">
        <f>IFERROR(__xludf.DUMMYFUNCTION("SPLIT(A:A,"" "",TRUE,TRUE)"),"EN")</f>
        <v>EN</v>
      </c>
      <c r="F8977" s="1" t="str">
        <f>IFERROR(__xludf.DUMMYFUNCTION("""COMPUTED_VALUE"""),"P1480")</f>
        <v>P1480</v>
      </c>
      <c r="G8977" s="1">
        <f>IFERROR(__xludf.DUMMYFUNCTION("""COMPUTED_VALUE"""),240.0)</f>
        <v>240</v>
      </c>
    </row>
    <row r="8978">
      <c r="A8978" s="1" t="str">
        <f t="shared" si="1"/>
        <v>EN P1943 355</v>
      </c>
      <c r="C8978" s="1" t="str">
        <f t="shared" si="2"/>
        <v>PT P1943</v>
      </c>
      <c r="E8978" s="1" t="str">
        <f>IFERROR(__xludf.DUMMYFUNCTION("SPLIT(A:A,"" "",TRUE,TRUE)"),"EN")</f>
        <v>EN</v>
      </c>
      <c r="F8978" s="1" t="str">
        <f>IFERROR(__xludf.DUMMYFUNCTION("""COMPUTED_VALUE"""),"P1943")</f>
        <v>P1943</v>
      </c>
      <c r="G8978" s="1">
        <f>IFERROR(__xludf.DUMMYFUNCTION("""COMPUTED_VALUE"""),355.0)</f>
        <v>355</v>
      </c>
    </row>
    <row r="8979">
      <c r="A8979" s="1" t="str">
        <f t="shared" si="1"/>
        <v>EN P5177 273</v>
      </c>
      <c r="C8979" s="1" t="str">
        <f t="shared" si="2"/>
        <v>PT P5177</v>
      </c>
      <c r="E8979" s="1" t="str">
        <f>IFERROR(__xludf.DUMMYFUNCTION("SPLIT(A:A,"" "",TRUE,TRUE)"),"EN")</f>
        <v>EN</v>
      </c>
      <c r="F8979" s="1" t="str">
        <f>IFERROR(__xludf.DUMMYFUNCTION("""COMPUTED_VALUE"""),"P5177")</f>
        <v>P5177</v>
      </c>
      <c r="G8979" s="1">
        <f>IFERROR(__xludf.DUMMYFUNCTION("""COMPUTED_VALUE"""),273.0)</f>
        <v>273</v>
      </c>
    </row>
    <row r="8980">
      <c r="A8980" s="1" t="str">
        <f t="shared" si="1"/>
        <v>EN P5715 382</v>
      </c>
      <c r="C8980" s="1" t="str">
        <f t="shared" si="2"/>
        <v>PT P5715</v>
      </c>
      <c r="E8980" s="1" t="str">
        <f>IFERROR(__xludf.DUMMYFUNCTION("SPLIT(A:A,"" "",TRUE,TRUE)"),"EN")</f>
        <v>EN</v>
      </c>
      <c r="F8980" s="1" t="str">
        <f>IFERROR(__xludf.DUMMYFUNCTION("""COMPUTED_VALUE"""),"P5715")</f>
        <v>P5715</v>
      </c>
      <c r="G8980" s="1">
        <f>IFERROR(__xludf.DUMMYFUNCTION("""COMPUTED_VALUE"""),382.0)</f>
        <v>382</v>
      </c>
    </row>
    <row r="8981">
      <c r="A8981" s="1" t="str">
        <f t="shared" si="1"/>
        <v>EN P4026 367</v>
      </c>
      <c r="C8981" s="1" t="str">
        <f t="shared" si="2"/>
        <v>PT P4026</v>
      </c>
      <c r="E8981" s="1" t="str">
        <f>IFERROR(__xludf.DUMMYFUNCTION("SPLIT(A:A,"" "",TRUE,TRUE)"),"EN")</f>
        <v>EN</v>
      </c>
      <c r="F8981" s="1" t="str">
        <f>IFERROR(__xludf.DUMMYFUNCTION("""COMPUTED_VALUE"""),"P4026")</f>
        <v>P4026</v>
      </c>
      <c r="G8981" s="1">
        <f>IFERROR(__xludf.DUMMYFUNCTION("""COMPUTED_VALUE"""),367.0)</f>
        <v>367</v>
      </c>
    </row>
    <row r="8982">
      <c r="A8982" s="1" t="str">
        <f t="shared" si="1"/>
        <v>EN P4416 286</v>
      </c>
      <c r="C8982" s="1" t="str">
        <f t="shared" si="2"/>
        <v>PT P4416</v>
      </c>
      <c r="E8982" s="1" t="str">
        <f>IFERROR(__xludf.DUMMYFUNCTION("SPLIT(A:A,"" "",TRUE,TRUE)"),"EN")</f>
        <v>EN</v>
      </c>
      <c r="F8982" s="1" t="str">
        <f>IFERROR(__xludf.DUMMYFUNCTION("""COMPUTED_VALUE"""),"P4416")</f>
        <v>P4416</v>
      </c>
      <c r="G8982" s="1">
        <f>IFERROR(__xludf.DUMMYFUNCTION("""COMPUTED_VALUE"""),286.0)</f>
        <v>286</v>
      </c>
    </row>
    <row r="8983">
      <c r="A8983" s="1" t="str">
        <f t="shared" si="1"/>
        <v>EN P898 100</v>
      </c>
      <c r="C8983" s="1" t="str">
        <f t="shared" si="2"/>
        <v>PT P898</v>
      </c>
      <c r="E8983" s="1" t="str">
        <f>IFERROR(__xludf.DUMMYFUNCTION("SPLIT(A:A,"" "",TRUE,TRUE)"),"EN")</f>
        <v>EN</v>
      </c>
      <c r="F8983" s="1" t="str">
        <f>IFERROR(__xludf.DUMMYFUNCTION("""COMPUTED_VALUE"""),"P898")</f>
        <v>P898</v>
      </c>
      <c r="G8983" s="1">
        <f>IFERROR(__xludf.DUMMYFUNCTION("""COMPUTED_VALUE"""),100.0)</f>
        <v>100</v>
      </c>
    </row>
    <row r="8984">
      <c r="A8984" s="1" t="str">
        <f t="shared" si="1"/>
        <v>EN P3517 188</v>
      </c>
      <c r="C8984" s="1" t="str">
        <f t="shared" si="2"/>
        <v>PT P3517</v>
      </c>
      <c r="E8984" s="1" t="str">
        <f>IFERROR(__xludf.DUMMYFUNCTION("SPLIT(A:A,"" "",TRUE,TRUE)"),"EN")</f>
        <v>EN</v>
      </c>
      <c r="F8984" s="1" t="str">
        <f>IFERROR(__xludf.DUMMYFUNCTION("""COMPUTED_VALUE"""),"P3517")</f>
        <v>P3517</v>
      </c>
      <c r="G8984" s="1">
        <f>IFERROR(__xludf.DUMMYFUNCTION("""COMPUTED_VALUE"""),188.0)</f>
        <v>188</v>
      </c>
    </row>
    <row r="8985">
      <c r="A8985" s="1" t="str">
        <f t="shared" si="1"/>
        <v>EN P3957 336</v>
      </c>
      <c r="C8985" s="1" t="str">
        <f t="shared" si="2"/>
        <v>PT P3957</v>
      </c>
      <c r="E8985" s="1" t="str">
        <f>IFERROR(__xludf.DUMMYFUNCTION("SPLIT(A:A,"" "",TRUE,TRUE)"),"EN")</f>
        <v>EN</v>
      </c>
      <c r="F8985" s="1" t="str">
        <f>IFERROR(__xludf.DUMMYFUNCTION("""COMPUTED_VALUE"""),"P3957")</f>
        <v>P3957</v>
      </c>
      <c r="G8985" s="1">
        <f>IFERROR(__xludf.DUMMYFUNCTION("""COMPUTED_VALUE"""),336.0)</f>
        <v>336</v>
      </c>
    </row>
    <row r="8986">
      <c r="A8986" s="1" t="str">
        <f t="shared" si="1"/>
        <v>EN P5415 245</v>
      </c>
      <c r="C8986" s="1" t="str">
        <f t="shared" si="2"/>
        <v>PT P5415</v>
      </c>
      <c r="E8986" s="1" t="str">
        <f>IFERROR(__xludf.DUMMYFUNCTION("SPLIT(A:A,"" "",TRUE,TRUE)"),"EN")</f>
        <v>EN</v>
      </c>
      <c r="F8986" s="1" t="str">
        <f>IFERROR(__xludf.DUMMYFUNCTION("""COMPUTED_VALUE"""),"P5415")</f>
        <v>P5415</v>
      </c>
      <c r="G8986" s="1">
        <f>IFERROR(__xludf.DUMMYFUNCTION("""COMPUTED_VALUE"""),245.0)</f>
        <v>245</v>
      </c>
    </row>
    <row r="8987">
      <c r="A8987" s="1" t="str">
        <f t="shared" si="1"/>
        <v>EN P3496 148</v>
      </c>
      <c r="C8987" s="1" t="str">
        <f t="shared" si="2"/>
        <v>PT P3496</v>
      </c>
      <c r="E8987" s="1" t="str">
        <f>IFERROR(__xludf.DUMMYFUNCTION("SPLIT(A:A,"" "",TRUE,TRUE)"),"EN")</f>
        <v>EN</v>
      </c>
      <c r="F8987" s="1" t="str">
        <f>IFERROR(__xludf.DUMMYFUNCTION("""COMPUTED_VALUE"""),"P3496")</f>
        <v>P3496</v>
      </c>
      <c r="G8987" s="1">
        <f>IFERROR(__xludf.DUMMYFUNCTION("""COMPUTED_VALUE"""),148.0)</f>
        <v>148</v>
      </c>
    </row>
    <row r="8988">
      <c r="A8988" s="1" t="str">
        <f t="shared" si="1"/>
        <v>EN P1099 235</v>
      </c>
      <c r="C8988" s="1" t="str">
        <f t="shared" si="2"/>
        <v>PT P1099</v>
      </c>
      <c r="E8988" s="1" t="str">
        <f>IFERROR(__xludf.DUMMYFUNCTION("SPLIT(A:A,"" "",TRUE,TRUE)"),"EN")</f>
        <v>EN</v>
      </c>
      <c r="F8988" s="1" t="str">
        <f>IFERROR(__xludf.DUMMYFUNCTION("""COMPUTED_VALUE"""),"P1099")</f>
        <v>P1099</v>
      </c>
      <c r="G8988" s="1">
        <f>IFERROR(__xludf.DUMMYFUNCTION("""COMPUTED_VALUE"""),235.0)</f>
        <v>235</v>
      </c>
    </row>
    <row r="8989">
      <c r="A8989" s="1" t="str">
        <f t="shared" si="1"/>
        <v>EN P435 308</v>
      </c>
      <c r="C8989" s="1" t="str">
        <f t="shared" si="2"/>
        <v>PT P435</v>
      </c>
      <c r="E8989" s="1" t="str">
        <f>IFERROR(__xludf.DUMMYFUNCTION("SPLIT(A:A,"" "",TRUE,TRUE)"),"EN")</f>
        <v>EN</v>
      </c>
      <c r="F8989" s="1" t="str">
        <f>IFERROR(__xludf.DUMMYFUNCTION("""COMPUTED_VALUE"""),"P435")</f>
        <v>P435</v>
      </c>
      <c r="G8989" s="1">
        <f>IFERROR(__xludf.DUMMYFUNCTION("""COMPUTED_VALUE"""),308.0)</f>
        <v>308</v>
      </c>
    </row>
    <row r="8990">
      <c r="A8990" s="1" t="str">
        <f t="shared" si="1"/>
        <v>EN P1033 35</v>
      </c>
      <c r="C8990" s="1" t="str">
        <f t="shared" si="2"/>
        <v>PT P1033</v>
      </c>
      <c r="E8990" s="1" t="str">
        <f>IFERROR(__xludf.DUMMYFUNCTION("SPLIT(A:A,"" "",TRUE,TRUE)"),"EN")</f>
        <v>EN</v>
      </c>
      <c r="F8990" s="1" t="str">
        <f>IFERROR(__xludf.DUMMYFUNCTION("""COMPUTED_VALUE"""),"P1033")</f>
        <v>P1033</v>
      </c>
      <c r="G8990" s="1">
        <f>IFERROR(__xludf.DUMMYFUNCTION("""COMPUTED_VALUE"""),35.0)</f>
        <v>35</v>
      </c>
    </row>
    <row r="8991">
      <c r="A8991" s="1" t="str">
        <f t="shared" si="1"/>
        <v>EN P929 289</v>
      </c>
      <c r="C8991" s="1" t="str">
        <f t="shared" si="2"/>
        <v>PT P929</v>
      </c>
      <c r="E8991" s="1" t="str">
        <f>IFERROR(__xludf.DUMMYFUNCTION("SPLIT(A:A,"" "",TRUE,TRUE)"),"EN")</f>
        <v>EN</v>
      </c>
      <c r="F8991" s="1" t="str">
        <f>IFERROR(__xludf.DUMMYFUNCTION("""COMPUTED_VALUE"""),"P929")</f>
        <v>P929</v>
      </c>
      <c r="G8991" s="1">
        <f>IFERROR(__xludf.DUMMYFUNCTION("""COMPUTED_VALUE"""),289.0)</f>
        <v>289</v>
      </c>
    </row>
    <row r="8992">
      <c r="A8992" s="1" t="str">
        <f t="shared" si="1"/>
        <v>EN P1555 295</v>
      </c>
      <c r="C8992" s="1" t="str">
        <f t="shared" si="2"/>
        <v>PT P1555</v>
      </c>
      <c r="E8992" s="1" t="str">
        <f>IFERROR(__xludf.DUMMYFUNCTION("SPLIT(A:A,"" "",TRUE,TRUE)"),"EN")</f>
        <v>EN</v>
      </c>
      <c r="F8992" s="1" t="str">
        <f>IFERROR(__xludf.DUMMYFUNCTION("""COMPUTED_VALUE"""),"P1555")</f>
        <v>P1555</v>
      </c>
      <c r="G8992" s="1">
        <f>IFERROR(__xludf.DUMMYFUNCTION("""COMPUTED_VALUE"""),295.0)</f>
        <v>295</v>
      </c>
    </row>
    <row r="8993">
      <c r="A8993" s="1" t="str">
        <f t="shared" si="1"/>
        <v>EN P1930 215</v>
      </c>
      <c r="C8993" s="1" t="str">
        <f t="shared" si="2"/>
        <v>PT P1930</v>
      </c>
      <c r="E8993" s="1" t="str">
        <f>IFERROR(__xludf.DUMMYFUNCTION("SPLIT(A:A,"" "",TRUE,TRUE)"),"EN")</f>
        <v>EN</v>
      </c>
      <c r="F8993" s="1" t="str">
        <f>IFERROR(__xludf.DUMMYFUNCTION("""COMPUTED_VALUE"""),"P1930")</f>
        <v>P1930</v>
      </c>
      <c r="G8993" s="1">
        <f>IFERROR(__xludf.DUMMYFUNCTION("""COMPUTED_VALUE"""),215.0)</f>
        <v>215</v>
      </c>
    </row>
    <row r="8994">
      <c r="A8994" s="1" t="str">
        <f t="shared" si="1"/>
        <v>EN P1557 397</v>
      </c>
      <c r="C8994" s="1" t="str">
        <f t="shared" si="2"/>
        <v>PT P1557</v>
      </c>
      <c r="E8994" s="1" t="str">
        <f>IFERROR(__xludf.DUMMYFUNCTION("SPLIT(A:A,"" "",TRUE,TRUE)"),"EN")</f>
        <v>EN</v>
      </c>
      <c r="F8994" s="1" t="str">
        <f>IFERROR(__xludf.DUMMYFUNCTION("""COMPUTED_VALUE"""),"P1557")</f>
        <v>P1557</v>
      </c>
      <c r="G8994" s="1">
        <f>IFERROR(__xludf.DUMMYFUNCTION("""COMPUTED_VALUE"""),397.0)</f>
        <v>397</v>
      </c>
    </row>
    <row r="8995">
      <c r="A8995" s="1" t="str">
        <f t="shared" si="1"/>
        <v>EN P2534 110</v>
      </c>
      <c r="C8995" s="1" t="str">
        <f t="shared" si="2"/>
        <v>PT P2534</v>
      </c>
      <c r="E8995" s="1" t="str">
        <f>IFERROR(__xludf.DUMMYFUNCTION("SPLIT(A:A,"" "",TRUE,TRUE)"),"EN")</f>
        <v>EN</v>
      </c>
      <c r="F8995" s="1" t="str">
        <f>IFERROR(__xludf.DUMMYFUNCTION("""COMPUTED_VALUE"""),"P2534")</f>
        <v>P2534</v>
      </c>
      <c r="G8995" s="1">
        <f>IFERROR(__xludf.DUMMYFUNCTION("""COMPUTED_VALUE"""),110.0)</f>
        <v>110</v>
      </c>
    </row>
    <row r="8996">
      <c r="A8996" s="1" t="str">
        <f t="shared" si="1"/>
        <v>EN P5317 78</v>
      </c>
      <c r="C8996" s="1" t="str">
        <f t="shared" si="2"/>
        <v>PT P5317</v>
      </c>
      <c r="E8996" s="1" t="str">
        <f>IFERROR(__xludf.DUMMYFUNCTION("SPLIT(A:A,"" "",TRUE,TRUE)"),"EN")</f>
        <v>EN</v>
      </c>
      <c r="F8996" s="1" t="str">
        <f>IFERROR(__xludf.DUMMYFUNCTION("""COMPUTED_VALUE"""),"P5317")</f>
        <v>P5317</v>
      </c>
      <c r="G8996" s="1">
        <f>IFERROR(__xludf.DUMMYFUNCTION("""COMPUTED_VALUE"""),78.0)</f>
        <v>78</v>
      </c>
    </row>
    <row r="8997">
      <c r="A8997" s="1" t="str">
        <f t="shared" si="1"/>
        <v>EN P3715 95</v>
      </c>
      <c r="C8997" s="1" t="str">
        <f t="shared" si="2"/>
        <v>PT P3715</v>
      </c>
      <c r="E8997" s="1" t="str">
        <f>IFERROR(__xludf.DUMMYFUNCTION("SPLIT(A:A,"" "",TRUE,TRUE)"),"EN")</f>
        <v>EN</v>
      </c>
      <c r="F8997" s="1" t="str">
        <f>IFERROR(__xludf.DUMMYFUNCTION("""COMPUTED_VALUE"""),"P3715")</f>
        <v>P3715</v>
      </c>
      <c r="G8997" s="1">
        <f>IFERROR(__xludf.DUMMYFUNCTION("""COMPUTED_VALUE"""),95.0)</f>
        <v>95</v>
      </c>
    </row>
    <row r="8998">
      <c r="A8998" s="1" t="str">
        <f t="shared" si="1"/>
        <v>EN P1190 181</v>
      </c>
      <c r="C8998" s="1" t="str">
        <f t="shared" si="2"/>
        <v>PT P1190</v>
      </c>
      <c r="E8998" s="1" t="str">
        <f>IFERROR(__xludf.DUMMYFUNCTION("SPLIT(A:A,"" "",TRUE,TRUE)"),"EN")</f>
        <v>EN</v>
      </c>
      <c r="F8998" s="1" t="str">
        <f>IFERROR(__xludf.DUMMYFUNCTION("""COMPUTED_VALUE"""),"P1190")</f>
        <v>P1190</v>
      </c>
      <c r="G8998" s="1">
        <f>IFERROR(__xludf.DUMMYFUNCTION("""COMPUTED_VALUE"""),181.0)</f>
        <v>181</v>
      </c>
    </row>
    <row r="8999">
      <c r="A8999" s="1" t="str">
        <f t="shared" si="1"/>
        <v>EN P2425 125</v>
      </c>
      <c r="C8999" s="1" t="str">
        <f t="shared" si="2"/>
        <v>PT P2425</v>
      </c>
      <c r="E8999" s="1" t="str">
        <f>IFERROR(__xludf.DUMMYFUNCTION("SPLIT(A:A,"" "",TRUE,TRUE)"),"EN")</f>
        <v>EN</v>
      </c>
      <c r="F8999" s="1" t="str">
        <f>IFERROR(__xludf.DUMMYFUNCTION("""COMPUTED_VALUE"""),"P2425")</f>
        <v>P2425</v>
      </c>
      <c r="G8999" s="1">
        <f>IFERROR(__xludf.DUMMYFUNCTION("""COMPUTED_VALUE"""),125.0)</f>
        <v>125</v>
      </c>
    </row>
    <row r="9000">
      <c r="A9000" s="1" t="str">
        <f t="shared" si="1"/>
        <v>EN P370 32</v>
      </c>
      <c r="C9000" s="1" t="str">
        <f t="shared" si="2"/>
        <v>PT P370</v>
      </c>
      <c r="E9000" s="1" t="str">
        <f>IFERROR(__xludf.DUMMYFUNCTION("SPLIT(A:A,"" "",TRUE,TRUE)"),"EN")</f>
        <v>EN</v>
      </c>
      <c r="F9000" s="1" t="str">
        <f>IFERROR(__xludf.DUMMYFUNCTION("""COMPUTED_VALUE"""),"P370")</f>
        <v>P370</v>
      </c>
      <c r="G9000" s="1">
        <f>IFERROR(__xludf.DUMMYFUNCTION("""COMPUTED_VALUE"""),32.0)</f>
        <v>32</v>
      </c>
    </row>
    <row r="9001">
      <c r="A9001" s="1" t="str">
        <f t="shared" si="1"/>
        <v>EN P1155 3</v>
      </c>
      <c r="C9001" s="1" t="str">
        <f t="shared" si="2"/>
        <v>PT P1155</v>
      </c>
      <c r="E9001" s="1" t="str">
        <f>IFERROR(__xludf.DUMMYFUNCTION("SPLIT(A:A,"" "",TRUE,TRUE)"),"EN")</f>
        <v>EN</v>
      </c>
      <c r="F9001" s="1" t="str">
        <f>IFERROR(__xludf.DUMMYFUNCTION("""COMPUTED_VALUE"""),"P1155")</f>
        <v>P1155</v>
      </c>
      <c r="G9001" s="1">
        <f>IFERROR(__xludf.DUMMYFUNCTION("""COMPUTED_VALUE"""),3.0)</f>
        <v>3</v>
      </c>
    </row>
    <row r="9002">
      <c r="A9002" s="1" t="str">
        <f t="shared" si="1"/>
        <v>EN P1103 110</v>
      </c>
      <c r="C9002" s="1" t="str">
        <f t="shared" si="2"/>
        <v>PT P1103</v>
      </c>
      <c r="E9002" s="1" t="str">
        <f>IFERROR(__xludf.DUMMYFUNCTION("SPLIT(A:A,"" "",TRUE,TRUE)"),"EN")</f>
        <v>EN</v>
      </c>
      <c r="F9002" s="1" t="str">
        <f>IFERROR(__xludf.DUMMYFUNCTION("""COMPUTED_VALUE"""),"P1103")</f>
        <v>P1103</v>
      </c>
      <c r="G9002" s="1">
        <f>IFERROR(__xludf.DUMMYFUNCTION("""COMPUTED_VALUE"""),110.0)</f>
        <v>110</v>
      </c>
    </row>
    <row r="9003">
      <c r="A9003" s="1" t="str">
        <f t="shared" si="1"/>
        <v>EN P4847 131</v>
      </c>
      <c r="C9003" s="1" t="str">
        <f t="shared" si="2"/>
        <v>PT P4847</v>
      </c>
      <c r="E9003" s="1" t="str">
        <f>IFERROR(__xludf.DUMMYFUNCTION("SPLIT(A:A,"" "",TRUE,TRUE)"),"EN")</f>
        <v>EN</v>
      </c>
      <c r="F9003" s="1" t="str">
        <f>IFERROR(__xludf.DUMMYFUNCTION("""COMPUTED_VALUE"""),"P4847")</f>
        <v>P4847</v>
      </c>
      <c r="G9003" s="1">
        <f>IFERROR(__xludf.DUMMYFUNCTION("""COMPUTED_VALUE"""),131.0)</f>
        <v>131</v>
      </c>
    </row>
    <row r="9004">
      <c r="A9004" s="1" t="str">
        <f t="shared" si="1"/>
        <v>EN P3661 313</v>
      </c>
      <c r="C9004" s="1" t="str">
        <f t="shared" si="2"/>
        <v>PT P3661</v>
      </c>
      <c r="E9004" s="1" t="str">
        <f>IFERROR(__xludf.DUMMYFUNCTION("SPLIT(A:A,"" "",TRUE,TRUE)"),"EN")</f>
        <v>EN</v>
      </c>
      <c r="F9004" s="1" t="str">
        <f>IFERROR(__xludf.DUMMYFUNCTION("""COMPUTED_VALUE"""),"P3661")</f>
        <v>P3661</v>
      </c>
      <c r="G9004" s="1">
        <f>IFERROR(__xludf.DUMMYFUNCTION("""COMPUTED_VALUE"""),313.0)</f>
        <v>313</v>
      </c>
    </row>
    <row r="9005">
      <c r="A9005" s="1" t="str">
        <f t="shared" si="1"/>
        <v>EN P1491 70</v>
      </c>
      <c r="C9005" s="1" t="str">
        <f t="shared" si="2"/>
        <v>PT P1491</v>
      </c>
      <c r="E9005" s="1" t="str">
        <f>IFERROR(__xludf.DUMMYFUNCTION("SPLIT(A:A,"" "",TRUE,TRUE)"),"EN")</f>
        <v>EN</v>
      </c>
      <c r="F9005" s="1" t="str">
        <f>IFERROR(__xludf.DUMMYFUNCTION("""COMPUTED_VALUE"""),"P1491")</f>
        <v>P1491</v>
      </c>
      <c r="G9005" s="1">
        <f>IFERROR(__xludf.DUMMYFUNCTION("""COMPUTED_VALUE"""),70.0)</f>
        <v>70</v>
      </c>
    </row>
    <row r="9006">
      <c r="A9006" s="1" t="str">
        <f t="shared" si="1"/>
        <v>EN P3899 105</v>
      </c>
      <c r="C9006" s="1" t="str">
        <f t="shared" si="2"/>
        <v>PT P3899</v>
      </c>
      <c r="E9006" s="1" t="str">
        <f>IFERROR(__xludf.DUMMYFUNCTION("SPLIT(A:A,"" "",TRUE,TRUE)"),"EN")</f>
        <v>EN</v>
      </c>
      <c r="F9006" s="1" t="str">
        <f>IFERROR(__xludf.DUMMYFUNCTION("""COMPUTED_VALUE"""),"P3899")</f>
        <v>P3899</v>
      </c>
      <c r="G9006" s="1">
        <f>IFERROR(__xludf.DUMMYFUNCTION("""COMPUTED_VALUE"""),105.0)</f>
        <v>105</v>
      </c>
    </row>
    <row r="9007">
      <c r="A9007" s="1" t="str">
        <f t="shared" si="1"/>
        <v>EN P2947 122</v>
      </c>
      <c r="C9007" s="1" t="str">
        <f t="shared" si="2"/>
        <v>PT P2947</v>
      </c>
      <c r="E9007" s="1" t="str">
        <f>IFERROR(__xludf.DUMMYFUNCTION("SPLIT(A:A,"" "",TRUE,TRUE)"),"EN")</f>
        <v>EN</v>
      </c>
      <c r="F9007" s="1" t="str">
        <f>IFERROR(__xludf.DUMMYFUNCTION("""COMPUTED_VALUE"""),"P2947")</f>
        <v>P2947</v>
      </c>
      <c r="G9007" s="1">
        <f>IFERROR(__xludf.DUMMYFUNCTION("""COMPUTED_VALUE"""),122.0)</f>
        <v>122</v>
      </c>
    </row>
    <row r="9008">
      <c r="A9008" s="1" t="str">
        <f t="shared" si="1"/>
        <v>EN P519 134</v>
      </c>
      <c r="C9008" s="1" t="str">
        <f t="shared" si="2"/>
        <v>PT P519</v>
      </c>
      <c r="E9008" s="1" t="str">
        <f>IFERROR(__xludf.DUMMYFUNCTION("SPLIT(A:A,"" "",TRUE,TRUE)"),"EN")</f>
        <v>EN</v>
      </c>
      <c r="F9008" s="1" t="str">
        <f>IFERROR(__xludf.DUMMYFUNCTION("""COMPUTED_VALUE"""),"P519")</f>
        <v>P519</v>
      </c>
      <c r="G9008" s="1">
        <f>IFERROR(__xludf.DUMMYFUNCTION("""COMPUTED_VALUE"""),134.0)</f>
        <v>134</v>
      </c>
    </row>
    <row r="9009">
      <c r="A9009" s="1" t="str">
        <f t="shared" si="1"/>
        <v>EN P4337 145</v>
      </c>
      <c r="C9009" s="1" t="str">
        <f t="shared" si="2"/>
        <v>PT P4337</v>
      </c>
      <c r="E9009" s="1" t="str">
        <f>IFERROR(__xludf.DUMMYFUNCTION("SPLIT(A:A,"" "",TRUE,TRUE)"),"EN")</f>
        <v>EN</v>
      </c>
      <c r="F9009" s="1" t="str">
        <f>IFERROR(__xludf.DUMMYFUNCTION("""COMPUTED_VALUE"""),"P4337")</f>
        <v>P4337</v>
      </c>
      <c r="G9009" s="1">
        <f>IFERROR(__xludf.DUMMYFUNCTION("""COMPUTED_VALUE"""),145.0)</f>
        <v>145</v>
      </c>
    </row>
    <row r="9010">
      <c r="A9010" s="1" t="str">
        <f t="shared" si="1"/>
        <v>EN P1079 51</v>
      </c>
      <c r="C9010" s="1" t="str">
        <f t="shared" si="2"/>
        <v>PT P1079</v>
      </c>
      <c r="E9010" s="1" t="str">
        <f>IFERROR(__xludf.DUMMYFUNCTION("SPLIT(A:A,"" "",TRUE,TRUE)"),"EN")</f>
        <v>EN</v>
      </c>
      <c r="F9010" s="1" t="str">
        <f>IFERROR(__xludf.DUMMYFUNCTION("""COMPUTED_VALUE"""),"P1079")</f>
        <v>P1079</v>
      </c>
      <c r="G9010" s="1">
        <f>IFERROR(__xludf.DUMMYFUNCTION("""COMPUTED_VALUE"""),51.0)</f>
        <v>51</v>
      </c>
    </row>
    <row r="9011">
      <c r="A9011" s="1" t="str">
        <f t="shared" si="1"/>
        <v>EN P1927 48</v>
      </c>
      <c r="C9011" s="1" t="str">
        <f t="shared" si="2"/>
        <v>PT P1927</v>
      </c>
      <c r="E9011" s="1" t="str">
        <f>IFERROR(__xludf.DUMMYFUNCTION("SPLIT(A:A,"" "",TRUE,TRUE)"),"EN")</f>
        <v>EN</v>
      </c>
      <c r="F9011" s="1" t="str">
        <f>IFERROR(__xludf.DUMMYFUNCTION("""COMPUTED_VALUE"""),"P1927")</f>
        <v>P1927</v>
      </c>
      <c r="G9011" s="1">
        <f>IFERROR(__xludf.DUMMYFUNCTION("""COMPUTED_VALUE"""),48.0)</f>
        <v>48</v>
      </c>
    </row>
    <row r="9012">
      <c r="A9012" s="1" t="str">
        <f t="shared" si="1"/>
        <v>EN P2430 247</v>
      </c>
      <c r="C9012" s="1" t="str">
        <f t="shared" si="2"/>
        <v>PT P2430</v>
      </c>
      <c r="E9012" s="1" t="str">
        <f>IFERROR(__xludf.DUMMYFUNCTION("SPLIT(A:A,"" "",TRUE,TRUE)"),"EN")</f>
        <v>EN</v>
      </c>
      <c r="F9012" s="1" t="str">
        <f>IFERROR(__xludf.DUMMYFUNCTION("""COMPUTED_VALUE"""),"P2430")</f>
        <v>P2430</v>
      </c>
      <c r="G9012" s="1">
        <f>IFERROR(__xludf.DUMMYFUNCTION("""COMPUTED_VALUE"""),247.0)</f>
        <v>247</v>
      </c>
    </row>
    <row r="9013">
      <c r="A9013" s="1" t="str">
        <f t="shared" si="1"/>
        <v>EN P607 169</v>
      </c>
      <c r="C9013" s="1" t="str">
        <f t="shared" si="2"/>
        <v>PT P607</v>
      </c>
      <c r="E9013" s="1" t="str">
        <f>IFERROR(__xludf.DUMMYFUNCTION("SPLIT(A:A,"" "",TRUE,TRUE)"),"EN")</f>
        <v>EN</v>
      </c>
      <c r="F9013" s="1" t="str">
        <f>IFERROR(__xludf.DUMMYFUNCTION("""COMPUTED_VALUE"""),"P607")</f>
        <v>P607</v>
      </c>
      <c r="G9013" s="1">
        <f>IFERROR(__xludf.DUMMYFUNCTION("""COMPUTED_VALUE"""),169.0)</f>
        <v>169</v>
      </c>
    </row>
    <row r="9014">
      <c r="A9014" s="1" t="str">
        <f t="shared" si="1"/>
        <v>EN P583 382</v>
      </c>
      <c r="C9014" s="1" t="str">
        <f t="shared" si="2"/>
        <v>PT P583</v>
      </c>
      <c r="E9014" s="1" t="str">
        <f>IFERROR(__xludf.DUMMYFUNCTION("SPLIT(A:A,"" "",TRUE,TRUE)"),"EN")</f>
        <v>EN</v>
      </c>
      <c r="F9014" s="1" t="str">
        <f>IFERROR(__xludf.DUMMYFUNCTION("""COMPUTED_VALUE"""),"P583")</f>
        <v>P583</v>
      </c>
      <c r="G9014" s="1">
        <f>IFERROR(__xludf.DUMMYFUNCTION("""COMPUTED_VALUE"""),382.0)</f>
        <v>382</v>
      </c>
    </row>
    <row r="9015">
      <c r="A9015" s="1" t="str">
        <f t="shared" si="1"/>
        <v>EN P5036 29</v>
      </c>
      <c r="C9015" s="1" t="str">
        <f t="shared" si="2"/>
        <v>PT P5036</v>
      </c>
      <c r="E9015" s="1" t="str">
        <f>IFERROR(__xludf.DUMMYFUNCTION("SPLIT(A:A,"" "",TRUE,TRUE)"),"EN")</f>
        <v>EN</v>
      </c>
      <c r="F9015" s="1" t="str">
        <f>IFERROR(__xludf.DUMMYFUNCTION("""COMPUTED_VALUE"""),"P5036")</f>
        <v>P5036</v>
      </c>
      <c r="G9015" s="1">
        <f>IFERROR(__xludf.DUMMYFUNCTION("""COMPUTED_VALUE"""),29.0)</f>
        <v>29</v>
      </c>
    </row>
    <row r="9016">
      <c r="A9016" s="1" t="str">
        <f t="shared" si="1"/>
        <v>EN P1000 152</v>
      </c>
      <c r="C9016" s="1" t="str">
        <f t="shared" si="2"/>
        <v>PT P1000</v>
      </c>
      <c r="E9016" s="1" t="str">
        <f>IFERROR(__xludf.DUMMYFUNCTION("SPLIT(A:A,"" "",TRUE,TRUE)"),"EN")</f>
        <v>EN</v>
      </c>
      <c r="F9016" s="1" t="str">
        <f>IFERROR(__xludf.DUMMYFUNCTION("""COMPUTED_VALUE"""),"P1000")</f>
        <v>P1000</v>
      </c>
      <c r="G9016" s="1">
        <f>IFERROR(__xludf.DUMMYFUNCTION("""COMPUTED_VALUE"""),152.0)</f>
        <v>152</v>
      </c>
    </row>
    <row r="9017">
      <c r="A9017" s="1" t="str">
        <f t="shared" si="1"/>
        <v>EN P5061 154</v>
      </c>
      <c r="C9017" s="1" t="str">
        <f t="shared" si="2"/>
        <v>PT P5061</v>
      </c>
      <c r="E9017" s="1" t="str">
        <f>IFERROR(__xludf.DUMMYFUNCTION("SPLIT(A:A,"" "",TRUE,TRUE)"),"EN")</f>
        <v>EN</v>
      </c>
      <c r="F9017" s="1" t="str">
        <f>IFERROR(__xludf.DUMMYFUNCTION("""COMPUTED_VALUE"""),"P5061")</f>
        <v>P5061</v>
      </c>
      <c r="G9017" s="1">
        <f>IFERROR(__xludf.DUMMYFUNCTION("""COMPUTED_VALUE"""),154.0)</f>
        <v>154</v>
      </c>
    </row>
    <row r="9018">
      <c r="A9018" s="1" t="str">
        <f t="shared" si="1"/>
        <v>EN P5015 165</v>
      </c>
      <c r="C9018" s="1" t="str">
        <f t="shared" si="2"/>
        <v>PT P5015</v>
      </c>
      <c r="E9018" s="1" t="str">
        <f>IFERROR(__xludf.DUMMYFUNCTION("SPLIT(A:A,"" "",TRUE,TRUE)"),"EN")</f>
        <v>EN</v>
      </c>
      <c r="F9018" s="1" t="str">
        <f>IFERROR(__xludf.DUMMYFUNCTION("""COMPUTED_VALUE"""),"P5015")</f>
        <v>P5015</v>
      </c>
      <c r="G9018" s="1">
        <f>IFERROR(__xludf.DUMMYFUNCTION("""COMPUTED_VALUE"""),165.0)</f>
        <v>165</v>
      </c>
    </row>
    <row r="9019">
      <c r="A9019" s="1" t="str">
        <f t="shared" si="1"/>
        <v>EN P2362 326</v>
      </c>
      <c r="C9019" s="1" t="str">
        <f t="shared" si="2"/>
        <v>PT P2362</v>
      </c>
      <c r="E9019" s="1" t="str">
        <f>IFERROR(__xludf.DUMMYFUNCTION("SPLIT(A:A,"" "",TRUE,TRUE)"),"EN")</f>
        <v>EN</v>
      </c>
      <c r="F9019" s="1" t="str">
        <f>IFERROR(__xludf.DUMMYFUNCTION("""COMPUTED_VALUE"""),"P2362")</f>
        <v>P2362</v>
      </c>
      <c r="G9019" s="1">
        <f>IFERROR(__xludf.DUMMYFUNCTION("""COMPUTED_VALUE"""),326.0)</f>
        <v>326</v>
      </c>
    </row>
    <row r="9020">
      <c r="A9020" s="1" t="str">
        <f t="shared" si="1"/>
        <v>EN P5453 189</v>
      </c>
      <c r="C9020" s="1" t="str">
        <f t="shared" si="2"/>
        <v>PT P5453</v>
      </c>
      <c r="E9020" s="1" t="str">
        <f>IFERROR(__xludf.DUMMYFUNCTION("SPLIT(A:A,"" "",TRUE,TRUE)"),"EN")</f>
        <v>EN</v>
      </c>
      <c r="F9020" s="1" t="str">
        <f>IFERROR(__xludf.DUMMYFUNCTION("""COMPUTED_VALUE"""),"P5453")</f>
        <v>P5453</v>
      </c>
      <c r="G9020" s="1">
        <f>IFERROR(__xludf.DUMMYFUNCTION("""COMPUTED_VALUE"""),189.0)</f>
        <v>189</v>
      </c>
    </row>
    <row r="9021">
      <c r="A9021" s="1" t="str">
        <f t="shared" si="1"/>
        <v>EN P1206 297</v>
      </c>
      <c r="C9021" s="1" t="str">
        <f t="shared" si="2"/>
        <v>PT P1206</v>
      </c>
      <c r="E9021" s="1" t="str">
        <f>IFERROR(__xludf.DUMMYFUNCTION("SPLIT(A:A,"" "",TRUE,TRUE)"),"EN")</f>
        <v>EN</v>
      </c>
      <c r="F9021" s="1" t="str">
        <f>IFERROR(__xludf.DUMMYFUNCTION("""COMPUTED_VALUE"""),"P1206")</f>
        <v>P1206</v>
      </c>
      <c r="G9021" s="1">
        <f>IFERROR(__xludf.DUMMYFUNCTION("""COMPUTED_VALUE"""),297.0)</f>
        <v>297</v>
      </c>
    </row>
    <row r="9022">
      <c r="A9022" s="1" t="str">
        <f t="shared" si="1"/>
        <v>EN P2610 50</v>
      </c>
      <c r="C9022" s="1" t="str">
        <f t="shared" si="2"/>
        <v>PT P2610</v>
      </c>
      <c r="E9022" s="1" t="str">
        <f>IFERROR(__xludf.DUMMYFUNCTION("SPLIT(A:A,"" "",TRUE,TRUE)"),"EN")</f>
        <v>EN</v>
      </c>
      <c r="F9022" s="1" t="str">
        <f>IFERROR(__xludf.DUMMYFUNCTION("""COMPUTED_VALUE"""),"P2610")</f>
        <v>P2610</v>
      </c>
      <c r="G9022" s="1">
        <f>IFERROR(__xludf.DUMMYFUNCTION("""COMPUTED_VALUE"""),50.0)</f>
        <v>50</v>
      </c>
    </row>
    <row r="9023">
      <c r="A9023" s="1" t="str">
        <f t="shared" si="1"/>
        <v>EN P3887 60</v>
      </c>
      <c r="C9023" s="1" t="str">
        <f t="shared" si="2"/>
        <v>PT P3887</v>
      </c>
      <c r="E9023" s="1" t="str">
        <f>IFERROR(__xludf.DUMMYFUNCTION("SPLIT(A:A,"" "",TRUE,TRUE)"),"EN")</f>
        <v>EN</v>
      </c>
      <c r="F9023" s="1" t="str">
        <f>IFERROR(__xludf.DUMMYFUNCTION("""COMPUTED_VALUE"""),"P3887")</f>
        <v>P3887</v>
      </c>
      <c r="G9023" s="1">
        <f>IFERROR(__xludf.DUMMYFUNCTION("""COMPUTED_VALUE"""),60.0)</f>
        <v>60</v>
      </c>
    </row>
    <row r="9024">
      <c r="A9024" s="1" t="str">
        <f t="shared" si="1"/>
        <v>EN P4476 323</v>
      </c>
      <c r="C9024" s="1" t="str">
        <f t="shared" si="2"/>
        <v>PT P4476</v>
      </c>
      <c r="E9024" s="1" t="str">
        <f>IFERROR(__xludf.DUMMYFUNCTION("SPLIT(A:A,"" "",TRUE,TRUE)"),"EN")</f>
        <v>EN</v>
      </c>
      <c r="F9024" s="1" t="str">
        <f>IFERROR(__xludf.DUMMYFUNCTION("""COMPUTED_VALUE"""),"P4476")</f>
        <v>P4476</v>
      </c>
      <c r="G9024" s="1">
        <f>IFERROR(__xludf.DUMMYFUNCTION("""COMPUTED_VALUE"""),323.0)</f>
        <v>323</v>
      </c>
    </row>
    <row r="9025">
      <c r="A9025" s="1" t="str">
        <f t="shared" si="1"/>
        <v>EN P2750 285</v>
      </c>
      <c r="C9025" s="1" t="str">
        <f t="shared" si="2"/>
        <v>PT P2750</v>
      </c>
      <c r="E9025" s="1" t="str">
        <f>IFERROR(__xludf.DUMMYFUNCTION("SPLIT(A:A,"" "",TRUE,TRUE)"),"EN")</f>
        <v>EN</v>
      </c>
      <c r="F9025" s="1" t="str">
        <f>IFERROR(__xludf.DUMMYFUNCTION("""COMPUTED_VALUE"""),"P2750")</f>
        <v>P2750</v>
      </c>
      <c r="G9025" s="1">
        <f>IFERROR(__xludf.DUMMYFUNCTION("""COMPUTED_VALUE"""),285.0)</f>
        <v>285</v>
      </c>
    </row>
    <row r="9026">
      <c r="A9026" s="1" t="str">
        <f t="shared" si="1"/>
        <v>EN P4556 368</v>
      </c>
      <c r="C9026" s="1" t="str">
        <f t="shared" si="2"/>
        <v>PT P4556</v>
      </c>
      <c r="E9026" s="1" t="str">
        <f>IFERROR(__xludf.DUMMYFUNCTION("SPLIT(A:A,"" "",TRUE,TRUE)"),"EN")</f>
        <v>EN</v>
      </c>
      <c r="F9026" s="1" t="str">
        <f>IFERROR(__xludf.DUMMYFUNCTION("""COMPUTED_VALUE"""),"P4556")</f>
        <v>P4556</v>
      </c>
      <c r="G9026" s="1">
        <f>IFERROR(__xludf.DUMMYFUNCTION("""COMPUTED_VALUE"""),368.0)</f>
        <v>368</v>
      </c>
    </row>
    <row r="9027">
      <c r="A9027" s="1" t="str">
        <f t="shared" si="1"/>
        <v>EN P3766 200</v>
      </c>
      <c r="C9027" s="1" t="str">
        <f t="shared" si="2"/>
        <v>PT P3766</v>
      </c>
      <c r="E9027" s="1" t="str">
        <f>IFERROR(__xludf.DUMMYFUNCTION("SPLIT(A:A,"" "",TRUE,TRUE)"),"EN")</f>
        <v>EN</v>
      </c>
      <c r="F9027" s="1" t="str">
        <f>IFERROR(__xludf.DUMMYFUNCTION("""COMPUTED_VALUE"""),"P3766")</f>
        <v>P3766</v>
      </c>
      <c r="G9027" s="1">
        <f>IFERROR(__xludf.DUMMYFUNCTION("""COMPUTED_VALUE"""),200.0)</f>
        <v>200</v>
      </c>
    </row>
    <row r="9028">
      <c r="A9028" s="1" t="str">
        <f t="shared" si="1"/>
        <v>EN P773 353</v>
      </c>
      <c r="C9028" s="1" t="str">
        <f t="shared" si="2"/>
        <v>PT P773</v>
      </c>
      <c r="E9028" s="1" t="str">
        <f>IFERROR(__xludf.DUMMYFUNCTION("SPLIT(A:A,"" "",TRUE,TRUE)"),"EN")</f>
        <v>EN</v>
      </c>
      <c r="F9028" s="1" t="str">
        <f>IFERROR(__xludf.DUMMYFUNCTION("""COMPUTED_VALUE"""),"P773")</f>
        <v>P773</v>
      </c>
      <c r="G9028" s="1">
        <f>IFERROR(__xludf.DUMMYFUNCTION("""COMPUTED_VALUE"""),353.0)</f>
        <v>353</v>
      </c>
    </row>
    <row r="9029">
      <c r="A9029" s="1" t="str">
        <f t="shared" si="1"/>
        <v>EN P5318 157</v>
      </c>
      <c r="C9029" s="1" t="str">
        <f t="shared" si="2"/>
        <v>PT P5318</v>
      </c>
      <c r="E9029" s="1" t="str">
        <f>IFERROR(__xludf.DUMMYFUNCTION("SPLIT(A:A,"" "",TRUE,TRUE)"),"EN")</f>
        <v>EN</v>
      </c>
      <c r="F9029" s="1" t="str">
        <f>IFERROR(__xludf.DUMMYFUNCTION("""COMPUTED_VALUE"""),"P5318")</f>
        <v>P5318</v>
      </c>
      <c r="G9029" s="1">
        <f>IFERROR(__xludf.DUMMYFUNCTION("""COMPUTED_VALUE"""),157.0)</f>
        <v>157</v>
      </c>
    </row>
    <row r="9030">
      <c r="A9030" s="1" t="str">
        <f t="shared" si="1"/>
        <v>EN P1731 359</v>
      </c>
      <c r="C9030" s="1" t="str">
        <f t="shared" si="2"/>
        <v>PT P1731</v>
      </c>
      <c r="E9030" s="1" t="str">
        <f>IFERROR(__xludf.DUMMYFUNCTION("SPLIT(A:A,"" "",TRUE,TRUE)"),"EN")</f>
        <v>EN</v>
      </c>
      <c r="F9030" s="1" t="str">
        <f>IFERROR(__xludf.DUMMYFUNCTION("""COMPUTED_VALUE"""),"P1731")</f>
        <v>P1731</v>
      </c>
      <c r="G9030" s="1">
        <f>IFERROR(__xludf.DUMMYFUNCTION("""COMPUTED_VALUE"""),359.0)</f>
        <v>359</v>
      </c>
    </row>
    <row r="9031">
      <c r="A9031" s="1" t="str">
        <f t="shared" si="1"/>
        <v>EN P4289 1</v>
      </c>
      <c r="C9031" s="1" t="str">
        <f t="shared" si="2"/>
        <v>PT P4289</v>
      </c>
      <c r="E9031" s="1" t="str">
        <f>IFERROR(__xludf.DUMMYFUNCTION("SPLIT(A:A,"" "",TRUE,TRUE)"),"EN")</f>
        <v>EN</v>
      </c>
      <c r="F9031" s="1" t="str">
        <f>IFERROR(__xludf.DUMMYFUNCTION("""COMPUTED_VALUE"""),"P4289")</f>
        <v>P4289</v>
      </c>
      <c r="G9031" s="1">
        <f>IFERROR(__xludf.DUMMYFUNCTION("""COMPUTED_VALUE"""),1.0)</f>
        <v>1</v>
      </c>
    </row>
    <row r="9032">
      <c r="A9032" s="1" t="str">
        <f t="shared" si="1"/>
        <v>EN P4150 368</v>
      </c>
      <c r="C9032" s="1" t="str">
        <f t="shared" si="2"/>
        <v>PT P4150</v>
      </c>
      <c r="E9032" s="1" t="str">
        <f>IFERROR(__xludf.DUMMYFUNCTION("SPLIT(A:A,"" "",TRUE,TRUE)"),"EN")</f>
        <v>EN</v>
      </c>
      <c r="F9032" s="1" t="str">
        <f>IFERROR(__xludf.DUMMYFUNCTION("""COMPUTED_VALUE"""),"P4150")</f>
        <v>P4150</v>
      </c>
      <c r="G9032" s="1">
        <f>IFERROR(__xludf.DUMMYFUNCTION("""COMPUTED_VALUE"""),368.0)</f>
        <v>368</v>
      </c>
    </row>
    <row r="9033">
      <c r="A9033" s="1" t="str">
        <f t="shared" si="1"/>
        <v>EN P5648 351</v>
      </c>
      <c r="C9033" s="1" t="str">
        <f t="shared" si="2"/>
        <v>PT P5648</v>
      </c>
      <c r="E9033" s="1" t="str">
        <f>IFERROR(__xludf.DUMMYFUNCTION("SPLIT(A:A,"" "",TRUE,TRUE)"),"EN")</f>
        <v>EN</v>
      </c>
      <c r="F9033" s="1" t="str">
        <f>IFERROR(__xludf.DUMMYFUNCTION("""COMPUTED_VALUE"""),"P5648")</f>
        <v>P5648</v>
      </c>
      <c r="G9033" s="1">
        <f>IFERROR(__xludf.DUMMYFUNCTION("""COMPUTED_VALUE"""),351.0)</f>
        <v>351</v>
      </c>
    </row>
    <row r="9034">
      <c r="A9034" s="1" t="str">
        <f t="shared" si="1"/>
        <v>EN P3467 194</v>
      </c>
      <c r="C9034" s="1" t="str">
        <f t="shared" si="2"/>
        <v>PT P3467</v>
      </c>
      <c r="E9034" s="1" t="str">
        <f>IFERROR(__xludf.DUMMYFUNCTION("SPLIT(A:A,"" "",TRUE,TRUE)"),"EN")</f>
        <v>EN</v>
      </c>
      <c r="F9034" s="1" t="str">
        <f>IFERROR(__xludf.DUMMYFUNCTION("""COMPUTED_VALUE"""),"P3467")</f>
        <v>P3467</v>
      </c>
      <c r="G9034" s="1">
        <f>IFERROR(__xludf.DUMMYFUNCTION("""COMPUTED_VALUE"""),194.0)</f>
        <v>194</v>
      </c>
    </row>
    <row r="9035">
      <c r="A9035" s="1" t="str">
        <f t="shared" si="1"/>
        <v>EN P1487 208</v>
      </c>
      <c r="C9035" s="1" t="str">
        <f t="shared" si="2"/>
        <v>PT P1487</v>
      </c>
      <c r="E9035" s="1" t="str">
        <f>IFERROR(__xludf.DUMMYFUNCTION("SPLIT(A:A,"" "",TRUE,TRUE)"),"EN")</f>
        <v>EN</v>
      </c>
      <c r="F9035" s="1" t="str">
        <f>IFERROR(__xludf.DUMMYFUNCTION("""COMPUTED_VALUE"""),"P1487")</f>
        <v>P1487</v>
      </c>
      <c r="G9035" s="1">
        <f>IFERROR(__xludf.DUMMYFUNCTION("""COMPUTED_VALUE"""),208.0)</f>
        <v>208</v>
      </c>
    </row>
    <row r="9036">
      <c r="A9036" s="1" t="str">
        <f t="shared" si="1"/>
        <v>EN P2467 384</v>
      </c>
      <c r="C9036" s="1" t="str">
        <f t="shared" si="2"/>
        <v>PT P2467</v>
      </c>
      <c r="E9036" s="1" t="str">
        <f>IFERROR(__xludf.DUMMYFUNCTION("SPLIT(A:A,"" "",TRUE,TRUE)"),"EN")</f>
        <v>EN</v>
      </c>
      <c r="F9036" s="1" t="str">
        <f>IFERROR(__xludf.DUMMYFUNCTION("""COMPUTED_VALUE"""),"P2467")</f>
        <v>P2467</v>
      </c>
      <c r="G9036" s="1">
        <f>IFERROR(__xludf.DUMMYFUNCTION("""COMPUTED_VALUE"""),384.0)</f>
        <v>384</v>
      </c>
    </row>
    <row r="9037">
      <c r="A9037" s="1" t="str">
        <f t="shared" si="1"/>
        <v>EN P2978 312</v>
      </c>
      <c r="C9037" s="1" t="str">
        <f t="shared" si="2"/>
        <v>PT P2978</v>
      </c>
      <c r="E9037" s="1" t="str">
        <f>IFERROR(__xludf.DUMMYFUNCTION("SPLIT(A:A,"" "",TRUE,TRUE)"),"EN")</f>
        <v>EN</v>
      </c>
      <c r="F9037" s="1" t="str">
        <f>IFERROR(__xludf.DUMMYFUNCTION("""COMPUTED_VALUE"""),"P2978")</f>
        <v>P2978</v>
      </c>
      <c r="G9037" s="1">
        <f>IFERROR(__xludf.DUMMYFUNCTION("""COMPUTED_VALUE"""),312.0)</f>
        <v>312</v>
      </c>
    </row>
    <row r="9038">
      <c r="A9038" s="1" t="str">
        <f t="shared" si="1"/>
        <v>EN P4405 376</v>
      </c>
      <c r="C9038" s="1" t="str">
        <f t="shared" si="2"/>
        <v>PT P4405</v>
      </c>
      <c r="E9038" s="1" t="str">
        <f>IFERROR(__xludf.DUMMYFUNCTION("SPLIT(A:A,"" "",TRUE,TRUE)"),"EN")</f>
        <v>EN</v>
      </c>
      <c r="F9038" s="1" t="str">
        <f>IFERROR(__xludf.DUMMYFUNCTION("""COMPUTED_VALUE"""),"P4405")</f>
        <v>P4405</v>
      </c>
      <c r="G9038" s="1">
        <f>IFERROR(__xludf.DUMMYFUNCTION("""COMPUTED_VALUE"""),376.0)</f>
        <v>376</v>
      </c>
    </row>
    <row r="9039">
      <c r="A9039" s="1" t="str">
        <f t="shared" si="1"/>
        <v>EN P3846 20</v>
      </c>
      <c r="C9039" s="1" t="str">
        <f t="shared" si="2"/>
        <v>PT P3846</v>
      </c>
      <c r="E9039" s="1" t="str">
        <f>IFERROR(__xludf.DUMMYFUNCTION("SPLIT(A:A,"" "",TRUE,TRUE)"),"EN")</f>
        <v>EN</v>
      </c>
      <c r="F9039" s="1" t="str">
        <f>IFERROR(__xludf.DUMMYFUNCTION("""COMPUTED_VALUE"""),"P3846")</f>
        <v>P3846</v>
      </c>
      <c r="G9039" s="1">
        <f>IFERROR(__xludf.DUMMYFUNCTION("""COMPUTED_VALUE"""),20.0)</f>
        <v>20</v>
      </c>
    </row>
    <row r="9040">
      <c r="A9040" s="1" t="str">
        <f t="shared" si="1"/>
        <v>EN P3297 185</v>
      </c>
      <c r="C9040" s="1" t="str">
        <f t="shared" si="2"/>
        <v>PT P3297</v>
      </c>
      <c r="E9040" s="1" t="str">
        <f>IFERROR(__xludf.DUMMYFUNCTION("SPLIT(A:A,"" "",TRUE,TRUE)"),"EN")</f>
        <v>EN</v>
      </c>
      <c r="F9040" s="1" t="str">
        <f>IFERROR(__xludf.DUMMYFUNCTION("""COMPUTED_VALUE"""),"P3297")</f>
        <v>P3297</v>
      </c>
      <c r="G9040" s="1">
        <f>IFERROR(__xludf.DUMMYFUNCTION("""COMPUTED_VALUE"""),185.0)</f>
        <v>185</v>
      </c>
    </row>
    <row r="9041">
      <c r="A9041" s="1" t="str">
        <f t="shared" si="1"/>
        <v>EN P824 286</v>
      </c>
      <c r="C9041" s="1" t="str">
        <f t="shared" si="2"/>
        <v>PT P824</v>
      </c>
      <c r="E9041" s="1" t="str">
        <f>IFERROR(__xludf.DUMMYFUNCTION("SPLIT(A:A,"" "",TRUE,TRUE)"),"EN")</f>
        <v>EN</v>
      </c>
      <c r="F9041" s="1" t="str">
        <f>IFERROR(__xludf.DUMMYFUNCTION("""COMPUTED_VALUE"""),"P824")</f>
        <v>P824</v>
      </c>
      <c r="G9041" s="1">
        <f>IFERROR(__xludf.DUMMYFUNCTION("""COMPUTED_VALUE"""),286.0)</f>
        <v>286</v>
      </c>
    </row>
    <row r="9042">
      <c r="A9042" s="1" t="str">
        <f t="shared" si="1"/>
        <v>EN P3040 5</v>
      </c>
      <c r="C9042" s="1" t="str">
        <f t="shared" si="2"/>
        <v>PT P3040</v>
      </c>
      <c r="E9042" s="1" t="str">
        <f>IFERROR(__xludf.DUMMYFUNCTION("SPLIT(A:A,"" "",TRUE,TRUE)"),"EN")</f>
        <v>EN</v>
      </c>
      <c r="F9042" s="1" t="str">
        <f>IFERROR(__xludf.DUMMYFUNCTION("""COMPUTED_VALUE"""),"P3040")</f>
        <v>P3040</v>
      </c>
      <c r="G9042" s="1">
        <f>IFERROR(__xludf.DUMMYFUNCTION("""COMPUTED_VALUE"""),5.0)</f>
        <v>5</v>
      </c>
    </row>
    <row r="9043">
      <c r="A9043" s="1" t="str">
        <f t="shared" si="1"/>
        <v>EN P1085 115</v>
      </c>
      <c r="C9043" s="1" t="str">
        <f t="shared" si="2"/>
        <v>PT P1085</v>
      </c>
      <c r="E9043" s="1" t="str">
        <f>IFERROR(__xludf.DUMMYFUNCTION("SPLIT(A:A,"" "",TRUE,TRUE)"),"EN")</f>
        <v>EN</v>
      </c>
      <c r="F9043" s="1" t="str">
        <f>IFERROR(__xludf.DUMMYFUNCTION("""COMPUTED_VALUE"""),"P1085")</f>
        <v>P1085</v>
      </c>
      <c r="G9043" s="1">
        <f>IFERROR(__xludf.DUMMYFUNCTION("""COMPUTED_VALUE"""),115.0)</f>
        <v>115</v>
      </c>
    </row>
    <row r="9044">
      <c r="A9044" s="1" t="str">
        <f t="shared" si="1"/>
        <v>EN P625 90</v>
      </c>
      <c r="C9044" s="1" t="str">
        <f t="shared" si="2"/>
        <v>PT P625</v>
      </c>
      <c r="E9044" s="1" t="str">
        <f>IFERROR(__xludf.DUMMYFUNCTION("SPLIT(A:A,"" "",TRUE,TRUE)"),"EN")</f>
        <v>EN</v>
      </c>
      <c r="F9044" s="1" t="str">
        <f>IFERROR(__xludf.DUMMYFUNCTION("""COMPUTED_VALUE"""),"P625")</f>
        <v>P625</v>
      </c>
      <c r="G9044" s="1">
        <f>IFERROR(__xludf.DUMMYFUNCTION("""COMPUTED_VALUE"""),90.0)</f>
        <v>90</v>
      </c>
    </row>
    <row r="9045">
      <c r="A9045" s="1" t="str">
        <f t="shared" si="1"/>
        <v>EN P4872 284</v>
      </c>
      <c r="C9045" s="1" t="str">
        <f t="shared" si="2"/>
        <v>PT P4872</v>
      </c>
      <c r="E9045" s="1" t="str">
        <f>IFERROR(__xludf.DUMMYFUNCTION("SPLIT(A:A,"" "",TRUE,TRUE)"),"EN")</f>
        <v>EN</v>
      </c>
      <c r="F9045" s="1" t="str">
        <f>IFERROR(__xludf.DUMMYFUNCTION("""COMPUTED_VALUE"""),"P4872")</f>
        <v>P4872</v>
      </c>
      <c r="G9045" s="1">
        <f>IFERROR(__xludf.DUMMYFUNCTION("""COMPUTED_VALUE"""),284.0)</f>
        <v>284</v>
      </c>
    </row>
    <row r="9046">
      <c r="A9046" s="1" t="str">
        <f t="shared" si="1"/>
        <v>EN P5036 253</v>
      </c>
      <c r="C9046" s="1" t="str">
        <f t="shared" si="2"/>
        <v>PT P5036</v>
      </c>
      <c r="E9046" s="1" t="str">
        <f>IFERROR(__xludf.DUMMYFUNCTION("SPLIT(A:A,"" "",TRUE,TRUE)"),"EN")</f>
        <v>EN</v>
      </c>
      <c r="F9046" s="1" t="str">
        <f>IFERROR(__xludf.DUMMYFUNCTION("""COMPUTED_VALUE"""),"P5036")</f>
        <v>P5036</v>
      </c>
      <c r="G9046" s="1">
        <f>IFERROR(__xludf.DUMMYFUNCTION("""COMPUTED_VALUE"""),253.0)</f>
        <v>253</v>
      </c>
    </row>
    <row r="9047">
      <c r="A9047" s="1" t="str">
        <f t="shared" si="1"/>
        <v>EN P5464 153</v>
      </c>
      <c r="C9047" s="1" t="str">
        <f t="shared" si="2"/>
        <v>PT P5464</v>
      </c>
      <c r="E9047" s="1" t="str">
        <f>IFERROR(__xludf.DUMMYFUNCTION("SPLIT(A:A,"" "",TRUE,TRUE)"),"EN")</f>
        <v>EN</v>
      </c>
      <c r="F9047" s="1" t="str">
        <f>IFERROR(__xludf.DUMMYFUNCTION("""COMPUTED_VALUE"""),"P5464")</f>
        <v>P5464</v>
      </c>
      <c r="G9047" s="1">
        <f>IFERROR(__xludf.DUMMYFUNCTION("""COMPUTED_VALUE"""),153.0)</f>
        <v>153</v>
      </c>
    </row>
    <row r="9048">
      <c r="A9048" s="1" t="str">
        <f t="shared" si="1"/>
        <v>EN P4430 277</v>
      </c>
      <c r="C9048" s="1" t="str">
        <f t="shared" si="2"/>
        <v>PT P4430</v>
      </c>
      <c r="E9048" s="1" t="str">
        <f>IFERROR(__xludf.DUMMYFUNCTION("SPLIT(A:A,"" "",TRUE,TRUE)"),"EN")</f>
        <v>EN</v>
      </c>
      <c r="F9048" s="1" t="str">
        <f>IFERROR(__xludf.DUMMYFUNCTION("""COMPUTED_VALUE"""),"P4430")</f>
        <v>P4430</v>
      </c>
      <c r="G9048" s="1">
        <f>IFERROR(__xludf.DUMMYFUNCTION("""COMPUTED_VALUE"""),277.0)</f>
        <v>277</v>
      </c>
    </row>
    <row r="9049">
      <c r="A9049" s="1" t="str">
        <f t="shared" si="1"/>
        <v>EN P2197 234</v>
      </c>
      <c r="C9049" s="1" t="str">
        <f t="shared" si="2"/>
        <v>PT P2197</v>
      </c>
      <c r="E9049" s="1" t="str">
        <f>IFERROR(__xludf.DUMMYFUNCTION("SPLIT(A:A,"" "",TRUE,TRUE)"),"EN")</f>
        <v>EN</v>
      </c>
      <c r="F9049" s="1" t="str">
        <f>IFERROR(__xludf.DUMMYFUNCTION("""COMPUTED_VALUE"""),"P2197")</f>
        <v>P2197</v>
      </c>
      <c r="G9049" s="1">
        <f>IFERROR(__xludf.DUMMYFUNCTION("""COMPUTED_VALUE"""),234.0)</f>
        <v>234</v>
      </c>
    </row>
    <row r="9050">
      <c r="A9050" s="1" t="str">
        <f t="shared" si="1"/>
        <v>EN P5899 373</v>
      </c>
      <c r="C9050" s="1" t="str">
        <f t="shared" si="2"/>
        <v>PT P5899</v>
      </c>
      <c r="E9050" s="1" t="str">
        <f>IFERROR(__xludf.DUMMYFUNCTION("SPLIT(A:A,"" "",TRUE,TRUE)"),"EN")</f>
        <v>EN</v>
      </c>
      <c r="F9050" s="1" t="str">
        <f>IFERROR(__xludf.DUMMYFUNCTION("""COMPUTED_VALUE"""),"P5899")</f>
        <v>P5899</v>
      </c>
      <c r="G9050" s="1">
        <f>IFERROR(__xludf.DUMMYFUNCTION("""COMPUTED_VALUE"""),373.0)</f>
        <v>373</v>
      </c>
    </row>
    <row r="9051">
      <c r="A9051" s="1" t="str">
        <f t="shared" si="1"/>
        <v>EN P1583 25</v>
      </c>
      <c r="C9051" s="1" t="str">
        <f t="shared" si="2"/>
        <v>PT P1583</v>
      </c>
      <c r="E9051" s="1" t="str">
        <f>IFERROR(__xludf.DUMMYFUNCTION("SPLIT(A:A,"" "",TRUE,TRUE)"),"EN")</f>
        <v>EN</v>
      </c>
      <c r="F9051" s="1" t="str">
        <f>IFERROR(__xludf.DUMMYFUNCTION("""COMPUTED_VALUE"""),"P1583")</f>
        <v>P1583</v>
      </c>
      <c r="G9051" s="1">
        <f>IFERROR(__xludf.DUMMYFUNCTION("""COMPUTED_VALUE"""),25.0)</f>
        <v>25</v>
      </c>
    </row>
    <row r="9052">
      <c r="A9052" s="1" t="str">
        <f t="shared" si="1"/>
        <v>EN P2470 394</v>
      </c>
      <c r="C9052" s="1" t="str">
        <f t="shared" si="2"/>
        <v>PT P2470</v>
      </c>
      <c r="E9052" s="1" t="str">
        <f>IFERROR(__xludf.DUMMYFUNCTION("SPLIT(A:A,"" "",TRUE,TRUE)"),"EN")</f>
        <v>EN</v>
      </c>
      <c r="F9052" s="1" t="str">
        <f>IFERROR(__xludf.DUMMYFUNCTION("""COMPUTED_VALUE"""),"P2470")</f>
        <v>P2470</v>
      </c>
      <c r="G9052" s="1">
        <f>IFERROR(__xludf.DUMMYFUNCTION("""COMPUTED_VALUE"""),394.0)</f>
        <v>394</v>
      </c>
    </row>
    <row r="9053">
      <c r="A9053" s="1" t="str">
        <f t="shared" si="1"/>
        <v>EN P4499 296</v>
      </c>
      <c r="C9053" s="1" t="str">
        <f t="shared" si="2"/>
        <v>PT P4499</v>
      </c>
      <c r="E9053" s="1" t="str">
        <f>IFERROR(__xludf.DUMMYFUNCTION("SPLIT(A:A,"" "",TRUE,TRUE)"),"EN")</f>
        <v>EN</v>
      </c>
      <c r="F9053" s="1" t="str">
        <f>IFERROR(__xludf.DUMMYFUNCTION("""COMPUTED_VALUE"""),"P4499")</f>
        <v>P4499</v>
      </c>
      <c r="G9053" s="1">
        <f>IFERROR(__xludf.DUMMYFUNCTION("""COMPUTED_VALUE"""),296.0)</f>
        <v>296</v>
      </c>
    </row>
    <row r="9054">
      <c r="A9054" s="1" t="str">
        <f t="shared" si="1"/>
        <v>EN P3097 364</v>
      </c>
      <c r="C9054" s="1" t="str">
        <f t="shared" si="2"/>
        <v>PT P3097</v>
      </c>
      <c r="E9054" s="1" t="str">
        <f>IFERROR(__xludf.DUMMYFUNCTION("SPLIT(A:A,"" "",TRUE,TRUE)"),"EN")</f>
        <v>EN</v>
      </c>
      <c r="F9054" s="1" t="str">
        <f>IFERROR(__xludf.DUMMYFUNCTION("""COMPUTED_VALUE"""),"P3097")</f>
        <v>P3097</v>
      </c>
      <c r="G9054" s="1">
        <f>IFERROR(__xludf.DUMMYFUNCTION("""COMPUTED_VALUE"""),364.0)</f>
        <v>364</v>
      </c>
    </row>
    <row r="9055">
      <c r="A9055" s="1" t="str">
        <f t="shared" si="1"/>
        <v>EN P2120 291</v>
      </c>
      <c r="C9055" s="1" t="str">
        <f t="shared" si="2"/>
        <v>PT P2120</v>
      </c>
      <c r="E9055" s="1" t="str">
        <f>IFERROR(__xludf.DUMMYFUNCTION("SPLIT(A:A,"" "",TRUE,TRUE)"),"EN")</f>
        <v>EN</v>
      </c>
      <c r="F9055" s="1" t="str">
        <f>IFERROR(__xludf.DUMMYFUNCTION("""COMPUTED_VALUE"""),"P2120")</f>
        <v>P2120</v>
      </c>
      <c r="G9055" s="1">
        <f>IFERROR(__xludf.DUMMYFUNCTION("""COMPUTED_VALUE"""),291.0)</f>
        <v>291</v>
      </c>
    </row>
    <row r="9056">
      <c r="A9056" s="1" t="str">
        <f t="shared" si="1"/>
        <v>EN P1128 76</v>
      </c>
      <c r="C9056" s="1" t="str">
        <f t="shared" si="2"/>
        <v>PT P1128</v>
      </c>
      <c r="E9056" s="1" t="str">
        <f>IFERROR(__xludf.DUMMYFUNCTION("SPLIT(A:A,"" "",TRUE,TRUE)"),"EN")</f>
        <v>EN</v>
      </c>
      <c r="F9056" s="1" t="str">
        <f>IFERROR(__xludf.DUMMYFUNCTION("""COMPUTED_VALUE"""),"P1128")</f>
        <v>P1128</v>
      </c>
      <c r="G9056" s="1">
        <f>IFERROR(__xludf.DUMMYFUNCTION("""COMPUTED_VALUE"""),76.0)</f>
        <v>76</v>
      </c>
    </row>
    <row r="9057">
      <c r="A9057" s="1" t="str">
        <f t="shared" si="1"/>
        <v>EN P5594 387</v>
      </c>
      <c r="C9057" s="1" t="str">
        <f t="shared" si="2"/>
        <v>PT P5594</v>
      </c>
      <c r="E9057" s="1" t="str">
        <f>IFERROR(__xludf.DUMMYFUNCTION("SPLIT(A:A,"" "",TRUE,TRUE)"),"EN")</f>
        <v>EN</v>
      </c>
      <c r="F9057" s="1" t="str">
        <f>IFERROR(__xludf.DUMMYFUNCTION("""COMPUTED_VALUE"""),"P5594")</f>
        <v>P5594</v>
      </c>
      <c r="G9057" s="1">
        <f>IFERROR(__xludf.DUMMYFUNCTION("""COMPUTED_VALUE"""),387.0)</f>
        <v>387</v>
      </c>
    </row>
    <row r="9058">
      <c r="A9058" s="1" t="str">
        <f t="shared" si="1"/>
        <v>EN P5202 219</v>
      </c>
      <c r="C9058" s="1" t="str">
        <f t="shared" si="2"/>
        <v>PT P5202</v>
      </c>
      <c r="E9058" s="1" t="str">
        <f>IFERROR(__xludf.DUMMYFUNCTION("SPLIT(A:A,"" "",TRUE,TRUE)"),"EN")</f>
        <v>EN</v>
      </c>
      <c r="F9058" s="1" t="str">
        <f>IFERROR(__xludf.DUMMYFUNCTION("""COMPUTED_VALUE"""),"P5202")</f>
        <v>P5202</v>
      </c>
      <c r="G9058" s="1">
        <f>IFERROR(__xludf.DUMMYFUNCTION("""COMPUTED_VALUE"""),219.0)</f>
        <v>219</v>
      </c>
    </row>
    <row r="9059">
      <c r="A9059" s="1" t="str">
        <f t="shared" si="1"/>
        <v>EN P497 79</v>
      </c>
      <c r="C9059" s="1" t="str">
        <f t="shared" si="2"/>
        <v>PT P497</v>
      </c>
      <c r="E9059" s="1" t="str">
        <f>IFERROR(__xludf.DUMMYFUNCTION("SPLIT(A:A,"" "",TRUE,TRUE)"),"EN")</f>
        <v>EN</v>
      </c>
      <c r="F9059" s="1" t="str">
        <f>IFERROR(__xludf.DUMMYFUNCTION("""COMPUTED_VALUE"""),"P497")</f>
        <v>P497</v>
      </c>
      <c r="G9059" s="1">
        <f>IFERROR(__xludf.DUMMYFUNCTION("""COMPUTED_VALUE"""),79.0)</f>
        <v>79</v>
      </c>
    </row>
    <row r="9060">
      <c r="A9060" s="1" t="str">
        <f t="shared" si="1"/>
        <v>EN P5631 296</v>
      </c>
      <c r="C9060" s="1" t="str">
        <f t="shared" si="2"/>
        <v>PT P5631</v>
      </c>
      <c r="E9060" s="1" t="str">
        <f>IFERROR(__xludf.DUMMYFUNCTION("SPLIT(A:A,"" "",TRUE,TRUE)"),"EN")</f>
        <v>EN</v>
      </c>
      <c r="F9060" s="1" t="str">
        <f>IFERROR(__xludf.DUMMYFUNCTION("""COMPUTED_VALUE"""),"P5631")</f>
        <v>P5631</v>
      </c>
      <c r="G9060" s="1">
        <f>IFERROR(__xludf.DUMMYFUNCTION("""COMPUTED_VALUE"""),296.0)</f>
        <v>296</v>
      </c>
    </row>
    <row r="9061">
      <c r="A9061" s="1" t="str">
        <f t="shared" si="1"/>
        <v>EN P4856 53</v>
      </c>
      <c r="C9061" s="1" t="str">
        <f t="shared" si="2"/>
        <v>PT P4856</v>
      </c>
      <c r="E9061" s="1" t="str">
        <f>IFERROR(__xludf.DUMMYFUNCTION("SPLIT(A:A,"" "",TRUE,TRUE)"),"EN")</f>
        <v>EN</v>
      </c>
      <c r="F9061" s="1" t="str">
        <f>IFERROR(__xludf.DUMMYFUNCTION("""COMPUTED_VALUE"""),"P4856")</f>
        <v>P4856</v>
      </c>
      <c r="G9061" s="1">
        <f>IFERROR(__xludf.DUMMYFUNCTION("""COMPUTED_VALUE"""),53.0)</f>
        <v>53</v>
      </c>
    </row>
    <row r="9062">
      <c r="A9062" s="1" t="str">
        <f t="shared" si="1"/>
        <v>EN P1159 99</v>
      </c>
      <c r="C9062" s="1" t="str">
        <f t="shared" si="2"/>
        <v>PT P1159</v>
      </c>
      <c r="E9062" s="1" t="str">
        <f>IFERROR(__xludf.DUMMYFUNCTION("SPLIT(A:A,"" "",TRUE,TRUE)"),"EN")</f>
        <v>EN</v>
      </c>
      <c r="F9062" s="1" t="str">
        <f>IFERROR(__xludf.DUMMYFUNCTION("""COMPUTED_VALUE"""),"P1159")</f>
        <v>P1159</v>
      </c>
      <c r="G9062" s="1">
        <f>IFERROR(__xludf.DUMMYFUNCTION("""COMPUTED_VALUE"""),99.0)</f>
        <v>99</v>
      </c>
    </row>
    <row r="9063">
      <c r="A9063" s="1" t="str">
        <f t="shared" si="1"/>
        <v>EN P2897 50</v>
      </c>
      <c r="C9063" s="1" t="str">
        <f t="shared" si="2"/>
        <v>PT P2897</v>
      </c>
      <c r="E9063" s="1" t="str">
        <f>IFERROR(__xludf.DUMMYFUNCTION("SPLIT(A:A,"" "",TRUE,TRUE)"),"EN")</f>
        <v>EN</v>
      </c>
      <c r="F9063" s="1" t="str">
        <f>IFERROR(__xludf.DUMMYFUNCTION("""COMPUTED_VALUE"""),"P2897")</f>
        <v>P2897</v>
      </c>
      <c r="G9063" s="1">
        <f>IFERROR(__xludf.DUMMYFUNCTION("""COMPUTED_VALUE"""),50.0)</f>
        <v>50</v>
      </c>
    </row>
    <row r="9064">
      <c r="A9064" s="1" t="str">
        <f t="shared" si="1"/>
        <v>EN P5501 390</v>
      </c>
      <c r="C9064" s="1" t="str">
        <f t="shared" si="2"/>
        <v>PT P5501</v>
      </c>
      <c r="E9064" s="1" t="str">
        <f>IFERROR(__xludf.DUMMYFUNCTION("SPLIT(A:A,"" "",TRUE,TRUE)"),"EN")</f>
        <v>EN</v>
      </c>
      <c r="F9064" s="1" t="str">
        <f>IFERROR(__xludf.DUMMYFUNCTION("""COMPUTED_VALUE"""),"P5501")</f>
        <v>P5501</v>
      </c>
      <c r="G9064" s="1">
        <f>IFERROR(__xludf.DUMMYFUNCTION("""COMPUTED_VALUE"""),390.0)</f>
        <v>390</v>
      </c>
    </row>
    <row r="9065">
      <c r="A9065" s="1" t="str">
        <f t="shared" si="1"/>
        <v>EN P3818 362</v>
      </c>
      <c r="C9065" s="1" t="str">
        <f t="shared" si="2"/>
        <v>PT P3818</v>
      </c>
      <c r="E9065" s="1" t="str">
        <f>IFERROR(__xludf.DUMMYFUNCTION("SPLIT(A:A,"" "",TRUE,TRUE)"),"EN")</f>
        <v>EN</v>
      </c>
      <c r="F9065" s="1" t="str">
        <f>IFERROR(__xludf.DUMMYFUNCTION("""COMPUTED_VALUE"""),"P3818")</f>
        <v>P3818</v>
      </c>
      <c r="G9065" s="1">
        <f>IFERROR(__xludf.DUMMYFUNCTION("""COMPUTED_VALUE"""),362.0)</f>
        <v>362</v>
      </c>
    </row>
    <row r="9066">
      <c r="A9066" s="1" t="str">
        <f t="shared" si="1"/>
        <v>EN P4242 321</v>
      </c>
      <c r="C9066" s="1" t="str">
        <f t="shared" si="2"/>
        <v>PT P4242</v>
      </c>
      <c r="E9066" s="1" t="str">
        <f>IFERROR(__xludf.DUMMYFUNCTION("SPLIT(A:A,"" "",TRUE,TRUE)"),"EN")</f>
        <v>EN</v>
      </c>
      <c r="F9066" s="1" t="str">
        <f>IFERROR(__xludf.DUMMYFUNCTION("""COMPUTED_VALUE"""),"P4242")</f>
        <v>P4242</v>
      </c>
      <c r="G9066" s="1">
        <f>IFERROR(__xludf.DUMMYFUNCTION("""COMPUTED_VALUE"""),321.0)</f>
        <v>321</v>
      </c>
    </row>
    <row r="9067">
      <c r="A9067" s="1" t="str">
        <f t="shared" si="1"/>
        <v>EN P5633 151</v>
      </c>
      <c r="C9067" s="1" t="str">
        <f t="shared" si="2"/>
        <v>PT P5633</v>
      </c>
      <c r="E9067" s="1" t="str">
        <f>IFERROR(__xludf.DUMMYFUNCTION("SPLIT(A:A,"" "",TRUE,TRUE)"),"EN")</f>
        <v>EN</v>
      </c>
      <c r="F9067" s="1" t="str">
        <f>IFERROR(__xludf.DUMMYFUNCTION("""COMPUTED_VALUE"""),"P5633")</f>
        <v>P5633</v>
      </c>
      <c r="G9067" s="1">
        <f>IFERROR(__xludf.DUMMYFUNCTION("""COMPUTED_VALUE"""),151.0)</f>
        <v>151</v>
      </c>
    </row>
    <row r="9068">
      <c r="A9068" s="1" t="str">
        <f t="shared" si="1"/>
        <v>EN P2559 53</v>
      </c>
      <c r="C9068" s="1" t="str">
        <f t="shared" si="2"/>
        <v>PT P2559</v>
      </c>
      <c r="E9068" s="1" t="str">
        <f>IFERROR(__xludf.DUMMYFUNCTION("SPLIT(A:A,"" "",TRUE,TRUE)"),"EN")</f>
        <v>EN</v>
      </c>
      <c r="F9068" s="1" t="str">
        <f>IFERROR(__xludf.DUMMYFUNCTION("""COMPUTED_VALUE"""),"P2559")</f>
        <v>P2559</v>
      </c>
      <c r="G9068" s="1">
        <f>IFERROR(__xludf.DUMMYFUNCTION("""COMPUTED_VALUE"""),53.0)</f>
        <v>53</v>
      </c>
    </row>
    <row r="9069">
      <c r="A9069" s="1" t="str">
        <f t="shared" si="1"/>
        <v>EN P4655 356</v>
      </c>
      <c r="C9069" s="1" t="str">
        <f t="shared" si="2"/>
        <v>PT P4655</v>
      </c>
      <c r="E9069" s="1" t="str">
        <f>IFERROR(__xludf.DUMMYFUNCTION("SPLIT(A:A,"" "",TRUE,TRUE)"),"EN")</f>
        <v>EN</v>
      </c>
      <c r="F9069" s="1" t="str">
        <f>IFERROR(__xludf.DUMMYFUNCTION("""COMPUTED_VALUE"""),"P4655")</f>
        <v>P4655</v>
      </c>
      <c r="G9069" s="1">
        <f>IFERROR(__xludf.DUMMYFUNCTION("""COMPUTED_VALUE"""),356.0)</f>
        <v>356</v>
      </c>
    </row>
    <row r="9070">
      <c r="A9070" s="1" t="str">
        <f t="shared" si="1"/>
        <v>EN P4815 136</v>
      </c>
      <c r="C9070" s="1" t="str">
        <f t="shared" si="2"/>
        <v>PT P4815</v>
      </c>
      <c r="E9070" s="1" t="str">
        <f>IFERROR(__xludf.DUMMYFUNCTION("SPLIT(A:A,"" "",TRUE,TRUE)"),"EN")</f>
        <v>EN</v>
      </c>
      <c r="F9070" s="1" t="str">
        <f>IFERROR(__xludf.DUMMYFUNCTION("""COMPUTED_VALUE"""),"P4815")</f>
        <v>P4815</v>
      </c>
      <c r="G9070" s="1">
        <f>IFERROR(__xludf.DUMMYFUNCTION("""COMPUTED_VALUE"""),136.0)</f>
        <v>136</v>
      </c>
    </row>
    <row r="9071">
      <c r="A9071" s="1" t="str">
        <f t="shared" si="1"/>
        <v>EN P1295 326</v>
      </c>
      <c r="C9071" s="1" t="str">
        <f t="shared" si="2"/>
        <v>PT P1295</v>
      </c>
      <c r="E9071" s="1" t="str">
        <f>IFERROR(__xludf.DUMMYFUNCTION("SPLIT(A:A,"" "",TRUE,TRUE)"),"EN")</f>
        <v>EN</v>
      </c>
      <c r="F9071" s="1" t="str">
        <f>IFERROR(__xludf.DUMMYFUNCTION("""COMPUTED_VALUE"""),"P1295")</f>
        <v>P1295</v>
      </c>
      <c r="G9071" s="1">
        <f>IFERROR(__xludf.DUMMYFUNCTION("""COMPUTED_VALUE"""),326.0)</f>
        <v>326</v>
      </c>
    </row>
    <row r="9072">
      <c r="A9072" s="1" t="str">
        <f t="shared" si="1"/>
        <v>EN P315 167</v>
      </c>
      <c r="C9072" s="1" t="str">
        <f t="shared" si="2"/>
        <v>PT P315</v>
      </c>
      <c r="E9072" s="1" t="str">
        <f>IFERROR(__xludf.DUMMYFUNCTION("SPLIT(A:A,"" "",TRUE,TRUE)"),"EN")</f>
        <v>EN</v>
      </c>
      <c r="F9072" s="1" t="str">
        <f>IFERROR(__xludf.DUMMYFUNCTION("""COMPUTED_VALUE"""),"P315")</f>
        <v>P315</v>
      </c>
      <c r="G9072" s="1">
        <f>IFERROR(__xludf.DUMMYFUNCTION("""COMPUTED_VALUE"""),167.0)</f>
        <v>167</v>
      </c>
    </row>
    <row r="9073">
      <c r="A9073" s="1" t="str">
        <f t="shared" si="1"/>
        <v>EN P4750 309</v>
      </c>
      <c r="C9073" s="1" t="str">
        <f t="shared" si="2"/>
        <v>PT P4750</v>
      </c>
      <c r="E9073" s="1" t="str">
        <f>IFERROR(__xludf.DUMMYFUNCTION("SPLIT(A:A,"" "",TRUE,TRUE)"),"EN")</f>
        <v>EN</v>
      </c>
      <c r="F9073" s="1" t="str">
        <f>IFERROR(__xludf.DUMMYFUNCTION("""COMPUTED_VALUE"""),"P4750")</f>
        <v>P4750</v>
      </c>
      <c r="G9073" s="1">
        <f>IFERROR(__xludf.DUMMYFUNCTION("""COMPUTED_VALUE"""),309.0)</f>
        <v>309</v>
      </c>
    </row>
    <row r="9074">
      <c r="A9074" s="1" t="str">
        <f t="shared" si="1"/>
        <v>EN P3448 378</v>
      </c>
      <c r="C9074" s="1" t="str">
        <f t="shared" si="2"/>
        <v>PT P3448</v>
      </c>
      <c r="E9074" s="1" t="str">
        <f>IFERROR(__xludf.DUMMYFUNCTION("SPLIT(A:A,"" "",TRUE,TRUE)"),"EN")</f>
        <v>EN</v>
      </c>
      <c r="F9074" s="1" t="str">
        <f>IFERROR(__xludf.DUMMYFUNCTION("""COMPUTED_VALUE"""),"P3448")</f>
        <v>P3448</v>
      </c>
      <c r="G9074" s="1">
        <f>IFERROR(__xludf.DUMMYFUNCTION("""COMPUTED_VALUE"""),378.0)</f>
        <v>378</v>
      </c>
    </row>
    <row r="9075">
      <c r="A9075" s="1" t="str">
        <f t="shared" si="1"/>
        <v>EN P2660 121</v>
      </c>
      <c r="C9075" s="1" t="str">
        <f t="shared" si="2"/>
        <v>PT P2660</v>
      </c>
      <c r="E9075" s="1" t="str">
        <f>IFERROR(__xludf.DUMMYFUNCTION("SPLIT(A:A,"" "",TRUE,TRUE)"),"EN")</f>
        <v>EN</v>
      </c>
      <c r="F9075" s="1" t="str">
        <f>IFERROR(__xludf.DUMMYFUNCTION("""COMPUTED_VALUE"""),"P2660")</f>
        <v>P2660</v>
      </c>
      <c r="G9075" s="1">
        <f>IFERROR(__xludf.DUMMYFUNCTION("""COMPUTED_VALUE"""),121.0)</f>
        <v>121</v>
      </c>
    </row>
    <row r="9076">
      <c r="A9076" s="1" t="str">
        <f t="shared" si="1"/>
        <v>EN P1100 366</v>
      </c>
      <c r="C9076" s="1" t="str">
        <f t="shared" si="2"/>
        <v>PT P1100</v>
      </c>
      <c r="E9076" s="1" t="str">
        <f>IFERROR(__xludf.DUMMYFUNCTION("SPLIT(A:A,"" "",TRUE,TRUE)"),"EN")</f>
        <v>EN</v>
      </c>
      <c r="F9076" s="1" t="str">
        <f>IFERROR(__xludf.DUMMYFUNCTION("""COMPUTED_VALUE"""),"P1100")</f>
        <v>P1100</v>
      </c>
      <c r="G9076" s="1">
        <f>IFERROR(__xludf.DUMMYFUNCTION("""COMPUTED_VALUE"""),366.0)</f>
        <v>366</v>
      </c>
    </row>
    <row r="9077">
      <c r="A9077" s="1" t="str">
        <f t="shared" si="1"/>
        <v>EN P1056 163</v>
      </c>
      <c r="C9077" s="1" t="str">
        <f t="shared" si="2"/>
        <v>PT P1056</v>
      </c>
      <c r="E9077" s="1" t="str">
        <f>IFERROR(__xludf.DUMMYFUNCTION("SPLIT(A:A,"" "",TRUE,TRUE)"),"EN")</f>
        <v>EN</v>
      </c>
      <c r="F9077" s="1" t="str">
        <f>IFERROR(__xludf.DUMMYFUNCTION("""COMPUTED_VALUE"""),"P1056")</f>
        <v>P1056</v>
      </c>
      <c r="G9077" s="1">
        <f>IFERROR(__xludf.DUMMYFUNCTION("""COMPUTED_VALUE"""),163.0)</f>
        <v>163</v>
      </c>
    </row>
    <row r="9078">
      <c r="A9078" s="1" t="str">
        <f t="shared" si="1"/>
        <v>EN P3507 354</v>
      </c>
      <c r="C9078" s="1" t="str">
        <f t="shared" si="2"/>
        <v>PT P3507</v>
      </c>
      <c r="E9078" s="1" t="str">
        <f>IFERROR(__xludf.DUMMYFUNCTION("SPLIT(A:A,"" "",TRUE,TRUE)"),"EN")</f>
        <v>EN</v>
      </c>
      <c r="F9078" s="1" t="str">
        <f>IFERROR(__xludf.DUMMYFUNCTION("""COMPUTED_VALUE"""),"P3507")</f>
        <v>P3507</v>
      </c>
      <c r="G9078" s="1">
        <f>IFERROR(__xludf.DUMMYFUNCTION("""COMPUTED_VALUE"""),354.0)</f>
        <v>354</v>
      </c>
    </row>
    <row r="9079">
      <c r="A9079" s="1" t="str">
        <f t="shared" si="1"/>
        <v>EN P2816 349</v>
      </c>
      <c r="C9079" s="1" t="str">
        <f t="shared" si="2"/>
        <v>PT P2816</v>
      </c>
      <c r="E9079" s="1" t="str">
        <f>IFERROR(__xludf.DUMMYFUNCTION("SPLIT(A:A,"" "",TRUE,TRUE)"),"EN")</f>
        <v>EN</v>
      </c>
      <c r="F9079" s="1" t="str">
        <f>IFERROR(__xludf.DUMMYFUNCTION("""COMPUTED_VALUE"""),"P2816")</f>
        <v>P2816</v>
      </c>
      <c r="G9079" s="1">
        <f>IFERROR(__xludf.DUMMYFUNCTION("""COMPUTED_VALUE"""),349.0)</f>
        <v>349</v>
      </c>
    </row>
    <row r="9080">
      <c r="A9080" s="1" t="str">
        <f t="shared" si="1"/>
        <v>EN P4752 165</v>
      </c>
      <c r="C9080" s="1" t="str">
        <f t="shared" si="2"/>
        <v>PT P4752</v>
      </c>
      <c r="E9080" s="1" t="str">
        <f>IFERROR(__xludf.DUMMYFUNCTION("SPLIT(A:A,"" "",TRUE,TRUE)"),"EN")</f>
        <v>EN</v>
      </c>
      <c r="F9080" s="1" t="str">
        <f>IFERROR(__xludf.DUMMYFUNCTION("""COMPUTED_VALUE"""),"P4752")</f>
        <v>P4752</v>
      </c>
      <c r="G9080" s="1">
        <f>IFERROR(__xludf.DUMMYFUNCTION("""COMPUTED_VALUE"""),165.0)</f>
        <v>165</v>
      </c>
    </row>
    <row r="9081">
      <c r="A9081" s="1" t="str">
        <f t="shared" si="1"/>
        <v>EN P1470 366</v>
      </c>
      <c r="C9081" s="1" t="str">
        <f t="shared" si="2"/>
        <v>PT P1470</v>
      </c>
      <c r="E9081" s="1" t="str">
        <f>IFERROR(__xludf.DUMMYFUNCTION("SPLIT(A:A,"" "",TRUE,TRUE)"),"EN")</f>
        <v>EN</v>
      </c>
      <c r="F9081" s="1" t="str">
        <f>IFERROR(__xludf.DUMMYFUNCTION("""COMPUTED_VALUE"""),"P1470")</f>
        <v>P1470</v>
      </c>
      <c r="G9081" s="1">
        <f>IFERROR(__xludf.DUMMYFUNCTION("""COMPUTED_VALUE"""),366.0)</f>
        <v>366</v>
      </c>
    </row>
    <row r="9082">
      <c r="A9082" s="1" t="str">
        <f t="shared" si="1"/>
        <v>EN P5781 250</v>
      </c>
      <c r="C9082" s="1" t="str">
        <f t="shared" si="2"/>
        <v>PT P5781</v>
      </c>
      <c r="E9082" s="1" t="str">
        <f>IFERROR(__xludf.DUMMYFUNCTION("SPLIT(A:A,"" "",TRUE,TRUE)"),"EN")</f>
        <v>EN</v>
      </c>
      <c r="F9082" s="1" t="str">
        <f>IFERROR(__xludf.DUMMYFUNCTION("""COMPUTED_VALUE"""),"P5781")</f>
        <v>P5781</v>
      </c>
      <c r="G9082" s="1">
        <f>IFERROR(__xludf.DUMMYFUNCTION("""COMPUTED_VALUE"""),250.0)</f>
        <v>250</v>
      </c>
    </row>
    <row r="9083">
      <c r="A9083" s="1" t="str">
        <f t="shared" si="1"/>
        <v>EN P1457 148</v>
      </c>
      <c r="C9083" s="1" t="str">
        <f t="shared" si="2"/>
        <v>PT P1457</v>
      </c>
      <c r="E9083" s="1" t="str">
        <f>IFERROR(__xludf.DUMMYFUNCTION("SPLIT(A:A,"" "",TRUE,TRUE)"),"EN")</f>
        <v>EN</v>
      </c>
      <c r="F9083" s="1" t="str">
        <f>IFERROR(__xludf.DUMMYFUNCTION("""COMPUTED_VALUE"""),"P1457")</f>
        <v>P1457</v>
      </c>
      <c r="G9083" s="1">
        <f>IFERROR(__xludf.DUMMYFUNCTION("""COMPUTED_VALUE"""),148.0)</f>
        <v>148</v>
      </c>
    </row>
    <row r="9084">
      <c r="A9084" s="1" t="str">
        <f t="shared" si="1"/>
        <v>EN P4208 192</v>
      </c>
      <c r="C9084" s="1" t="str">
        <f t="shared" si="2"/>
        <v>PT P4208</v>
      </c>
      <c r="E9084" s="1" t="str">
        <f>IFERROR(__xludf.DUMMYFUNCTION("SPLIT(A:A,"" "",TRUE,TRUE)"),"EN")</f>
        <v>EN</v>
      </c>
      <c r="F9084" s="1" t="str">
        <f>IFERROR(__xludf.DUMMYFUNCTION("""COMPUTED_VALUE"""),"P4208")</f>
        <v>P4208</v>
      </c>
      <c r="G9084" s="1">
        <f>IFERROR(__xludf.DUMMYFUNCTION("""COMPUTED_VALUE"""),192.0)</f>
        <v>192</v>
      </c>
    </row>
    <row r="9085">
      <c r="A9085" s="1" t="str">
        <f t="shared" si="1"/>
        <v>EN P5923 87</v>
      </c>
      <c r="C9085" s="1" t="str">
        <f t="shared" si="2"/>
        <v>PT P5923</v>
      </c>
      <c r="E9085" s="1" t="str">
        <f>IFERROR(__xludf.DUMMYFUNCTION("SPLIT(A:A,"" "",TRUE,TRUE)"),"EN")</f>
        <v>EN</v>
      </c>
      <c r="F9085" s="1" t="str">
        <f>IFERROR(__xludf.DUMMYFUNCTION("""COMPUTED_VALUE"""),"P5923")</f>
        <v>P5923</v>
      </c>
      <c r="G9085" s="1">
        <f>IFERROR(__xludf.DUMMYFUNCTION("""COMPUTED_VALUE"""),87.0)</f>
        <v>87</v>
      </c>
    </row>
    <row r="9086">
      <c r="A9086" s="1" t="str">
        <f t="shared" si="1"/>
        <v>EN P1244 38</v>
      </c>
      <c r="C9086" s="1" t="str">
        <f t="shared" si="2"/>
        <v>PT P1244</v>
      </c>
      <c r="E9086" s="1" t="str">
        <f>IFERROR(__xludf.DUMMYFUNCTION("SPLIT(A:A,"" "",TRUE,TRUE)"),"EN")</f>
        <v>EN</v>
      </c>
      <c r="F9086" s="1" t="str">
        <f>IFERROR(__xludf.DUMMYFUNCTION("""COMPUTED_VALUE"""),"P1244")</f>
        <v>P1244</v>
      </c>
      <c r="G9086" s="1">
        <f>IFERROR(__xludf.DUMMYFUNCTION("""COMPUTED_VALUE"""),38.0)</f>
        <v>38</v>
      </c>
    </row>
    <row r="9087">
      <c r="A9087" s="1" t="str">
        <f t="shared" si="1"/>
        <v>EN P823 15</v>
      </c>
      <c r="C9087" s="1" t="str">
        <f t="shared" si="2"/>
        <v>PT P823</v>
      </c>
      <c r="E9087" s="1" t="str">
        <f>IFERROR(__xludf.DUMMYFUNCTION("SPLIT(A:A,"" "",TRUE,TRUE)"),"EN")</f>
        <v>EN</v>
      </c>
      <c r="F9087" s="1" t="str">
        <f>IFERROR(__xludf.DUMMYFUNCTION("""COMPUTED_VALUE"""),"P823")</f>
        <v>P823</v>
      </c>
      <c r="G9087" s="1">
        <f>IFERROR(__xludf.DUMMYFUNCTION("""COMPUTED_VALUE"""),15.0)</f>
        <v>15</v>
      </c>
    </row>
    <row r="9088">
      <c r="A9088" s="1" t="str">
        <f t="shared" si="1"/>
        <v>EN P4832 139</v>
      </c>
      <c r="C9088" s="1" t="str">
        <f t="shared" si="2"/>
        <v>PT P4832</v>
      </c>
      <c r="E9088" s="1" t="str">
        <f>IFERROR(__xludf.DUMMYFUNCTION("SPLIT(A:A,"" "",TRUE,TRUE)"),"EN")</f>
        <v>EN</v>
      </c>
      <c r="F9088" s="1" t="str">
        <f>IFERROR(__xludf.DUMMYFUNCTION("""COMPUTED_VALUE"""),"P4832")</f>
        <v>P4832</v>
      </c>
      <c r="G9088" s="1">
        <f>IFERROR(__xludf.DUMMYFUNCTION("""COMPUTED_VALUE"""),139.0)</f>
        <v>139</v>
      </c>
    </row>
    <row r="9089">
      <c r="A9089" s="1" t="str">
        <f t="shared" si="1"/>
        <v>EN P5403 249</v>
      </c>
      <c r="C9089" s="1" t="str">
        <f t="shared" si="2"/>
        <v>PT P5403</v>
      </c>
      <c r="E9089" s="1" t="str">
        <f>IFERROR(__xludf.DUMMYFUNCTION("SPLIT(A:A,"" "",TRUE,TRUE)"),"EN")</f>
        <v>EN</v>
      </c>
      <c r="F9089" s="1" t="str">
        <f>IFERROR(__xludf.DUMMYFUNCTION("""COMPUTED_VALUE"""),"P5403")</f>
        <v>P5403</v>
      </c>
      <c r="G9089" s="1">
        <f>IFERROR(__xludf.DUMMYFUNCTION("""COMPUTED_VALUE"""),249.0)</f>
        <v>249</v>
      </c>
    </row>
    <row r="9090">
      <c r="A9090" s="1" t="str">
        <f t="shared" si="1"/>
        <v>EN P1533 353</v>
      </c>
      <c r="C9090" s="1" t="str">
        <f t="shared" si="2"/>
        <v>PT P1533</v>
      </c>
      <c r="E9090" s="1" t="str">
        <f>IFERROR(__xludf.DUMMYFUNCTION("SPLIT(A:A,"" "",TRUE,TRUE)"),"EN")</f>
        <v>EN</v>
      </c>
      <c r="F9090" s="1" t="str">
        <f>IFERROR(__xludf.DUMMYFUNCTION("""COMPUTED_VALUE"""),"P1533")</f>
        <v>P1533</v>
      </c>
      <c r="G9090" s="1">
        <f>IFERROR(__xludf.DUMMYFUNCTION("""COMPUTED_VALUE"""),353.0)</f>
        <v>353</v>
      </c>
    </row>
    <row r="9091">
      <c r="A9091" s="1" t="str">
        <f t="shared" si="1"/>
        <v>EN P2231 323</v>
      </c>
      <c r="C9091" s="1" t="str">
        <f t="shared" si="2"/>
        <v>PT P2231</v>
      </c>
      <c r="E9091" s="1" t="str">
        <f>IFERROR(__xludf.DUMMYFUNCTION("SPLIT(A:A,"" "",TRUE,TRUE)"),"EN")</f>
        <v>EN</v>
      </c>
      <c r="F9091" s="1" t="str">
        <f>IFERROR(__xludf.DUMMYFUNCTION("""COMPUTED_VALUE"""),"P2231")</f>
        <v>P2231</v>
      </c>
      <c r="G9091" s="1">
        <f>IFERROR(__xludf.DUMMYFUNCTION("""COMPUTED_VALUE"""),323.0)</f>
        <v>323</v>
      </c>
    </row>
    <row r="9092">
      <c r="A9092" s="1" t="str">
        <f t="shared" si="1"/>
        <v>EN P5813 161</v>
      </c>
      <c r="C9092" s="1" t="str">
        <f t="shared" si="2"/>
        <v>PT P5813</v>
      </c>
      <c r="E9092" s="1" t="str">
        <f>IFERROR(__xludf.DUMMYFUNCTION("SPLIT(A:A,"" "",TRUE,TRUE)"),"EN")</f>
        <v>EN</v>
      </c>
      <c r="F9092" s="1" t="str">
        <f>IFERROR(__xludf.DUMMYFUNCTION("""COMPUTED_VALUE"""),"P5813")</f>
        <v>P5813</v>
      </c>
      <c r="G9092" s="1">
        <f>IFERROR(__xludf.DUMMYFUNCTION("""COMPUTED_VALUE"""),161.0)</f>
        <v>161</v>
      </c>
    </row>
    <row r="9093">
      <c r="A9093" s="1" t="str">
        <f t="shared" si="1"/>
        <v>EN P612 128</v>
      </c>
      <c r="C9093" s="1" t="str">
        <f t="shared" si="2"/>
        <v>PT P612</v>
      </c>
      <c r="E9093" s="1" t="str">
        <f>IFERROR(__xludf.DUMMYFUNCTION("SPLIT(A:A,"" "",TRUE,TRUE)"),"EN")</f>
        <v>EN</v>
      </c>
      <c r="F9093" s="1" t="str">
        <f>IFERROR(__xludf.DUMMYFUNCTION("""COMPUTED_VALUE"""),"P612")</f>
        <v>P612</v>
      </c>
      <c r="G9093" s="1">
        <f>IFERROR(__xludf.DUMMYFUNCTION("""COMPUTED_VALUE"""),128.0)</f>
        <v>128</v>
      </c>
    </row>
    <row r="9094">
      <c r="A9094" s="1" t="str">
        <f t="shared" si="1"/>
        <v>EN P4226 122</v>
      </c>
      <c r="C9094" s="1" t="str">
        <f t="shared" si="2"/>
        <v>PT P4226</v>
      </c>
      <c r="E9094" s="1" t="str">
        <f>IFERROR(__xludf.DUMMYFUNCTION("SPLIT(A:A,"" "",TRUE,TRUE)"),"EN")</f>
        <v>EN</v>
      </c>
      <c r="F9094" s="1" t="str">
        <f>IFERROR(__xludf.DUMMYFUNCTION("""COMPUTED_VALUE"""),"P4226")</f>
        <v>P4226</v>
      </c>
      <c r="G9094" s="1">
        <f>IFERROR(__xludf.DUMMYFUNCTION("""COMPUTED_VALUE"""),122.0)</f>
        <v>122</v>
      </c>
    </row>
    <row r="9095">
      <c r="A9095" s="1" t="str">
        <f t="shared" si="1"/>
        <v>EN P5671 120</v>
      </c>
      <c r="C9095" s="1" t="str">
        <f t="shared" si="2"/>
        <v>PT P5671</v>
      </c>
      <c r="E9095" s="1" t="str">
        <f>IFERROR(__xludf.DUMMYFUNCTION("SPLIT(A:A,"" "",TRUE,TRUE)"),"EN")</f>
        <v>EN</v>
      </c>
      <c r="F9095" s="1" t="str">
        <f>IFERROR(__xludf.DUMMYFUNCTION("""COMPUTED_VALUE"""),"P5671")</f>
        <v>P5671</v>
      </c>
      <c r="G9095" s="1">
        <f>IFERROR(__xludf.DUMMYFUNCTION("""COMPUTED_VALUE"""),120.0)</f>
        <v>120</v>
      </c>
    </row>
    <row r="9096">
      <c r="A9096" s="1" t="str">
        <f t="shared" si="1"/>
        <v>EN P3474 149</v>
      </c>
      <c r="C9096" s="1" t="str">
        <f t="shared" si="2"/>
        <v>PT P3474</v>
      </c>
      <c r="E9096" s="1" t="str">
        <f>IFERROR(__xludf.DUMMYFUNCTION("SPLIT(A:A,"" "",TRUE,TRUE)"),"EN")</f>
        <v>EN</v>
      </c>
      <c r="F9096" s="1" t="str">
        <f>IFERROR(__xludf.DUMMYFUNCTION("""COMPUTED_VALUE"""),"P3474")</f>
        <v>P3474</v>
      </c>
      <c r="G9096" s="1">
        <f>IFERROR(__xludf.DUMMYFUNCTION("""COMPUTED_VALUE"""),149.0)</f>
        <v>149</v>
      </c>
    </row>
    <row r="9097">
      <c r="A9097" s="1" t="str">
        <f t="shared" si="1"/>
        <v>EN P1485 384</v>
      </c>
      <c r="C9097" s="1" t="str">
        <f t="shared" si="2"/>
        <v>PT P1485</v>
      </c>
      <c r="E9097" s="1" t="str">
        <f>IFERROR(__xludf.DUMMYFUNCTION("SPLIT(A:A,"" "",TRUE,TRUE)"),"EN")</f>
        <v>EN</v>
      </c>
      <c r="F9097" s="1" t="str">
        <f>IFERROR(__xludf.DUMMYFUNCTION("""COMPUTED_VALUE"""),"P1485")</f>
        <v>P1485</v>
      </c>
      <c r="G9097" s="1">
        <f>IFERROR(__xludf.DUMMYFUNCTION("""COMPUTED_VALUE"""),384.0)</f>
        <v>384</v>
      </c>
    </row>
    <row r="9098">
      <c r="A9098" s="1" t="str">
        <f t="shared" si="1"/>
        <v>EN P1519 217</v>
      </c>
      <c r="C9098" s="1" t="str">
        <f t="shared" si="2"/>
        <v>PT P1519</v>
      </c>
      <c r="E9098" s="1" t="str">
        <f>IFERROR(__xludf.DUMMYFUNCTION("SPLIT(A:A,"" "",TRUE,TRUE)"),"EN")</f>
        <v>EN</v>
      </c>
      <c r="F9098" s="1" t="str">
        <f>IFERROR(__xludf.DUMMYFUNCTION("""COMPUTED_VALUE"""),"P1519")</f>
        <v>P1519</v>
      </c>
      <c r="G9098" s="1">
        <f>IFERROR(__xludf.DUMMYFUNCTION("""COMPUTED_VALUE"""),217.0)</f>
        <v>217</v>
      </c>
    </row>
    <row r="9099">
      <c r="A9099" s="1" t="str">
        <f t="shared" si="1"/>
        <v>EN P4414 319</v>
      </c>
      <c r="C9099" s="1" t="str">
        <f t="shared" si="2"/>
        <v>PT P4414</v>
      </c>
      <c r="E9099" s="1" t="str">
        <f>IFERROR(__xludf.DUMMYFUNCTION("SPLIT(A:A,"" "",TRUE,TRUE)"),"EN")</f>
        <v>EN</v>
      </c>
      <c r="F9099" s="1" t="str">
        <f>IFERROR(__xludf.DUMMYFUNCTION("""COMPUTED_VALUE"""),"P4414")</f>
        <v>P4414</v>
      </c>
      <c r="G9099" s="1">
        <f>IFERROR(__xludf.DUMMYFUNCTION("""COMPUTED_VALUE"""),319.0)</f>
        <v>319</v>
      </c>
    </row>
    <row r="9100">
      <c r="A9100" s="1" t="str">
        <f t="shared" si="1"/>
        <v>EN P5829 209</v>
      </c>
      <c r="C9100" s="1" t="str">
        <f t="shared" si="2"/>
        <v>PT P5829</v>
      </c>
      <c r="E9100" s="1" t="str">
        <f>IFERROR(__xludf.DUMMYFUNCTION("SPLIT(A:A,"" "",TRUE,TRUE)"),"EN")</f>
        <v>EN</v>
      </c>
      <c r="F9100" s="1" t="str">
        <f>IFERROR(__xludf.DUMMYFUNCTION("""COMPUTED_VALUE"""),"P5829")</f>
        <v>P5829</v>
      </c>
      <c r="G9100" s="1">
        <f>IFERROR(__xludf.DUMMYFUNCTION("""COMPUTED_VALUE"""),209.0)</f>
        <v>209</v>
      </c>
    </row>
    <row r="9101">
      <c r="A9101" s="1" t="str">
        <f t="shared" si="1"/>
        <v>EN P267 252</v>
      </c>
      <c r="C9101" s="1" t="str">
        <f t="shared" si="2"/>
        <v>PT P267</v>
      </c>
      <c r="E9101" s="1" t="str">
        <f>IFERROR(__xludf.DUMMYFUNCTION("SPLIT(A:A,"" "",TRUE,TRUE)"),"EN")</f>
        <v>EN</v>
      </c>
      <c r="F9101" s="1" t="str">
        <f>IFERROR(__xludf.DUMMYFUNCTION("""COMPUTED_VALUE"""),"P267")</f>
        <v>P267</v>
      </c>
      <c r="G9101" s="1">
        <f>IFERROR(__xludf.DUMMYFUNCTION("""COMPUTED_VALUE"""),252.0)</f>
        <v>252</v>
      </c>
    </row>
    <row r="9102">
      <c r="A9102" s="1" t="str">
        <f t="shared" si="1"/>
        <v>EN P4363 113</v>
      </c>
      <c r="C9102" s="1" t="str">
        <f t="shared" si="2"/>
        <v>PT P4363</v>
      </c>
      <c r="E9102" s="1" t="str">
        <f>IFERROR(__xludf.DUMMYFUNCTION("SPLIT(A:A,"" "",TRUE,TRUE)"),"EN")</f>
        <v>EN</v>
      </c>
      <c r="F9102" s="1" t="str">
        <f>IFERROR(__xludf.DUMMYFUNCTION("""COMPUTED_VALUE"""),"P4363")</f>
        <v>P4363</v>
      </c>
      <c r="G9102" s="1">
        <f>IFERROR(__xludf.DUMMYFUNCTION("""COMPUTED_VALUE"""),113.0)</f>
        <v>113</v>
      </c>
    </row>
    <row r="9103">
      <c r="A9103" s="1" t="str">
        <f t="shared" si="1"/>
        <v>EN P4111 270</v>
      </c>
      <c r="C9103" s="1" t="str">
        <f t="shared" si="2"/>
        <v>PT P4111</v>
      </c>
      <c r="E9103" s="1" t="str">
        <f>IFERROR(__xludf.DUMMYFUNCTION("SPLIT(A:A,"" "",TRUE,TRUE)"),"EN")</f>
        <v>EN</v>
      </c>
      <c r="F9103" s="1" t="str">
        <f>IFERROR(__xludf.DUMMYFUNCTION("""COMPUTED_VALUE"""),"P4111")</f>
        <v>P4111</v>
      </c>
      <c r="G9103" s="1">
        <f>IFERROR(__xludf.DUMMYFUNCTION("""COMPUTED_VALUE"""),270.0)</f>
        <v>270</v>
      </c>
    </row>
    <row r="9104">
      <c r="A9104" s="1" t="str">
        <f t="shared" si="1"/>
        <v>EN P1209 167</v>
      </c>
      <c r="C9104" s="1" t="str">
        <f t="shared" si="2"/>
        <v>PT P1209</v>
      </c>
      <c r="E9104" s="1" t="str">
        <f>IFERROR(__xludf.DUMMYFUNCTION("SPLIT(A:A,"" "",TRUE,TRUE)"),"EN")</f>
        <v>EN</v>
      </c>
      <c r="F9104" s="1" t="str">
        <f>IFERROR(__xludf.DUMMYFUNCTION("""COMPUTED_VALUE"""),"P1209")</f>
        <v>P1209</v>
      </c>
      <c r="G9104" s="1">
        <f>IFERROR(__xludf.DUMMYFUNCTION("""COMPUTED_VALUE"""),167.0)</f>
        <v>167</v>
      </c>
    </row>
    <row r="9105">
      <c r="A9105" s="1" t="str">
        <f t="shared" si="1"/>
        <v>EN P2360 374</v>
      </c>
      <c r="C9105" s="1" t="str">
        <f t="shared" si="2"/>
        <v>PT P2360</v>
      </c>
      <c r="E9105" s="1" t="str">
        <f>IFERROR(__xludf.DUMMYFUNCTION("SPLIT(A:A,"" "",TRUE,TRUE)"),"EN")</f>
        <v>EN</v>
      </c>
      <c r="F9105" s="1" t="str">
        <f>IFERROR(__xludf.DUMMYFUNCTION("""COMPUTED_VALUE"""),"P2360")</f>
        <v>P2360</v>
      </c>
      <c r="G9105" s="1">
        <f>IFERROR(__xludf.DUMMYFUNCTION("""COMPUTED_VALUE"""),374.0)</f>
        <v>374</v>
      </c>
    </row>
    <row r="9106">
      <c r="A9106" s="1" t="str">
        <f t="shared" si="1"/>
        <v>EN P1676 220</v>
      </c>
      <c r="C9106" s="1" t="str">
        <f t="shared" si="2"/>
        <v>PT P1676</v>
      </c>
      <c r="E9106" s="1" t="str">
        <f>IFERROR(__xludf.DUMMYFUNCTION("SPLIT(A:A,"" "",TRUE,TRUE)"),"EN")</f>
        <v>EN</v>
      </c>
      <c r="F9106" s="1" t="str">
        <f>IFERROR(__xludf.DUMMYFUNCTION("""COMPUTED_VALUE"""),"P1676")</f>
        <v>P1676</v>
      </c>
      <c r="G9106" s="1">
        <f>IFERROR(__xludf.DUMMYFUNCTION("""COMPUTED_VALUE"""),220.0)</f>
        <v>220</v>
      </c>
    </row>
    <row r="9107">
      <c r="A9107" s="1" t="str">
        <f t="shared" si="1"/>
        <v>EN P1326 24</v>
      </c>
      <c r="C9107" s="1" t="str">
        <f t="shared" si="2"/>
        <v>PT P1326</v>
      </c>
      <c r="E9107" s="1" t="str">
        <f>IFERROR(__xludf.DUMMYFUNCTION("SPLIT(A:A,"" "",TRUE,TRUE)"),"EN")</f>
        <v>EN</v>
      </c>
      <c r="F9107" s="1" t="str">
        <f>IFERROR(__xludf.DUMMYFUNCTION("""COMPUTED_VALUE"""),"P1326")</f>
        <v>P1326</v>
      </c>
      <c r="G9107" s="1">
        <f>IFERROR(__xludf.DUMMYFUNCTION("""COMPUTED_VALUE"""),24.0)</f>
        <v>24</v>
      </c>
    </row>
    <row r="9108">
      <c r="A9108" s="1" t="str">
        <f t="shared" si="1"/>
        <v>EN P5321 27</v>
      </c>
      <c r="C9108" s="1" t="str">
        <f t="shared" si="2"/>
        <v>PT P5321</v>
      </c>
      <c r="E9108" s="1" t="str">
        <f>IFERROR(__xludf.DUMMYFUNCTION("SPLIT(A:A,"" "",TRUE,TRUE)"),"EN")</f>
        <v>EN</v>
      </c>
      <c r="F9108" s="1" t="str">
        <f>IFERROR(__xludf.DUMMYFUNCTION("""COMPUTED_VALUE"""),"P5321")</f>
        <v>P5321</v>
      </c>
      <c r="G9108" s="1">
        <f>IFERROR(__xludf.DUMMYFUNCTION("""COMPUTED_VALUE"""),27.0)</f>
        <v>27</v>
      </c>
    </row>
    <row r="9109">
      <c r="A9109" s="1" t="str">
        <f t="shared" si="1"/>
        <v>EN P2659 398</v>
      </c>
      <c r="C9109" s="1" t="str">
        <f t="shared" si="2"/>
        <v>PT P2659</v>
      </c>
      <c r="E9109" s="1" t="str">
        <f>IFERROR(__xludf.DUMMYFUNCTION("SPLIT(A:A,"" "",TRUE,TRUE)"),"EN")</f>
        <v>EN</v>
      </c>
      <c r="F9109" s="1" t="str">
        <f>IFERROR(__xludf.DUMMYFUNCTION("""COMPUTED_VALUE"""),"P2659")</f>
        <v>P2659</v>
      </c>
      <c r="G9109" s="1">
        <f>IFERROR(__xludf.DUMMYFUNCTION("""COMPUTED_VALUE"""),398.0)</f>
        <v>398</v>
      </c>
    </row>
    <row r="9110">
      <c r="A9110" s="1" t="str">
        <f t="shared" si="1"/>
        <v>EN P3691 276</v>
      </c>
      <c r="C9110" s="1" t="str">
        <f t="shared" si="2"/>
        <v>PT P3691</v>
      </c>
      <c r="E9110" s="1" t="str">
        <f>IFERROR(__xludf.DUMMYFUNCTION("SPLIT(A:A,"" "",TRUE,TRUE)"),"EN")</f>
        <v>EN</v>
      </c>
      <c r="F9110" s="1" t="str">
        <f>IFERROR(__xludf.DUMMYFUNCTION("""COMPUTED_VALUE"""),"P3691")</f>
        <v>P3691</v>
      </c>
      <c r="G9110" s="1">
        <f>IFERROR(__xludf.DUMMYFUNCTION("""COMPUTED_VALUE"""),276.0)</f>
        <v>276</v>
      </c>
    </row>
    <row r="9111">
      <c r="A9111" s="1" t="str">
        <f t="shared" si="1"/>
        <v>EN P1972 288</v>
      </c>
      <c r="C9111" s="1" t="str">
        <f t="shared" si="2"/>
        <v>PT P1972</v>
      </c>
      <c r="E9111" s="1" t="str">
        <f>IFERROR(__xludf.DUMMYFUNCTION("SPLIT(A:A,"" "",TRUE,TRUE)"),"EN")</f>
        <v>EN</v>
      </c>
      <c r="F9111" s="1" t="str">
        <f>IFERROR(__xludf.DUMMYFUNCTION("""COMPUTED_VALUE"""),"P1972")</f>
        <v>P1972</v>
      </c>
      <c r="G9111" s="1">
        <f>IFERROR(__xludf.DUMMYFUNCTION("""COMPUTED_VALUE"""),288.0)</f>
        <v>288</v>
      </c>
    </row>
    <row r="9112">
      <c r="A9112" s="1" t="str">
        <f t="shared" si="1"/>
        <v>EN P542 215</v>
      </c>
      <c r="C9112" s="1" t="str">
        <f t="shared" si="2"/>
        <v>PT P542</v>
      </c>
      <c r="E9112" s="1" t="str">
        <f>IFERROR(__xludf.DUMMYFUNCTION("SPLIT(A:A,"" "",TRUE,TRUE)"),"EN")</f>
        <v>EN</v>
      </c>
      <c r="F9112" s="1" t="str">
        <f>IFERROR(__xludf.DUMMYFUNCTION("""COMPUTED_VALUE"""),"P542")</f>
        <v>P542</v>
      </c>
      <c r="G9112" s="1">
        <f>IFERROR(__xludf.DUMMYFUNCTION("""COMPUTED_VALUE"""),215.0)</f>
        <v>215</v>
      </c>
    </row>
    <row r="9113">
      <c r="A9113" s="1" t="str">
        <f t="shared" si="1"/>
        <v>EN P588 210</v>
      </c>
      <c r="C9113" s="1" t="str">
        <f t="shared" si="2"/>
        <v>PT P588</v>
      </c>
      <c r="E9113" s="1" t="str">
        <f>IFERROR(__xludf.DUMMYFUNCTION("SPLIT(A:A,"" "",TRUE,TRUE)"),"EN")</f>
        <v>EN</v>
      </c>
      <c r="F9113" s="1" t="str">
        <f>IFERROR(__xludf.DUMMYFUNCTION("""COMPUTED_VALUE"""),"P588")</f>
        <v>P588</v>
      </c>
      <c r="G9113" s="1">
        <f>IFERROR(__xludf.DUMMYFUNCTION("""COMPUTED_VALUE"""),210.0)</f>
        <v>210</v>
      </c>
    </row>
    <row r="9114">
      <c r="A9114" s="1" t="str">
        <f t="shared" si="1"/>
        <v>EN P2047 271</v>
      </c>
      <c r="C9114" s="1" t="str">
        <f t="shared" si="2"/>
        <v>PT P2047</v>
      </c>
      <c r="E9114" s="1" t="str">
        <f>IFERROR(__xludf.DUMMYFUNCTION("SPLIT(A:A,"" "",TRUE,TRUE)"),"EN")</f>
        <v>EN</v>
      </c>
      <c r="F9114" s="1" t="str">
        <f>IFERROR(__xludf.DUMMYFUNCTION("""COMPUTED_VALUE"""),"P2047")</f>
        <v>P2047</v>
      </c>
      <c r="G9114" s="1">
        <f>IFERROR(__xludf.DUMMYFUNCTION("""COMPUTED_VALUE"""),271.0)</f>
        <v>271</v>
      </c>
    </row>
    <row r="9115">
      <c r="A9115" s="1" t="str">
        <f t="shared" si="1"/>
        <v>EN P5617 167</v>
      </c>
      <c r="C9115" s="1" t="str">
        <f t="shared" si="2"/>
        <v>PT P5617</v>
      </c>
      <c r="E9115" s="1" t="str">
        <f>IFERROR(__xludf.DUMMYFUNCTION("SPLIT(A:A,"" "",TRUE,TRUE)"),"EN")</f>
        <v>EN</v>
      </c>
      <c r="F9115" s="1" t="str">
        <f>IFERROR(__xludf.DUMMYFUNCTION("""COMPUTED_VALUE"""),"P5617")</f>
        <v>P5617</v>
      </c>
      <c r="G9115" s="1">
        <f>IFERROR(__xludf.DUMMYFUNCTION("""COMPUTED_VALUE"""),167.0)</f>
        <v>167</v>
      </c>
    </row>
    <row r="9116">
      <c r="A9116" s="1" t="str">
        <f t="shared" si="1"/>
        <v>EN P2815 125</v>
      </c>
      <c r="C9116" s="1" t="str">
        <f t="shared" si="2"/>
        <v>PT P2815</v>
      </c>
      <c r="E9116" s="1" t="str">
        <f>IFERROR(__xludf.DUMMYFUNCTION("SPLIT(A:A,"" "",TRUE,TRUE)"),"EN")</f>
        <v>EN</v>
      </c>
      <c r="F9116" s="1" t="str">
        <f>IFERROR(__xludf.DUMMYFUNCTION("""COMPUTED_VALUE"""),"P2815")</f>
        <v>P2815</v>
      </c>
      <c r="G9116" s="1">
        <f>IFERROR(__xludf.DUMMYFUNCTION("""COMPUTED_VALUE"""),125.0)</f>
        <v>125</v>
      </c>
    </row>
    <row r="9117">
      <c r="A9117" s="1" t="str">
        <f t="shared" si="1"/>
        <v>EN P4532 141</v>
      </c>
      <c r="C9117" s="1" t="str">
        <f t="shared" si="2"/>
        <v>PT P4532</v>
      </c>
      <c r="E9117" s="1" t="str">
        <f>IFERROR(__xludf.DUMMYFUNCTION("SPLIT(A:A,"" "",TRUE,TRUE)"),"EN")</f>
        <v>EN</v>
      </c>
      <c r="F9117" s="1" t="str">
        <f>IFERROR(__xludf.DUMMYFUNCTION("""COMPUTED_VALUE"""),"P4532")</f>
        <v>P4532</v>
      </c>
      <c r="G9117" s="1">
        <f>IFERROR(__xludf.DUMMYFUNCTION("""COMPUTED_VALUE"""),141.0)</f>
        <v>141</v>
      </c>
    </row>
    <row r="9118">
      <c r="A9118" s="1" t="str">
        <f t="shared" si="1"/>
        <v>EN P4688 76</v>
      </c>
      <c r="C9118" s="1" t="str">
        <f t="shared" si="2"/>
        <v>PT P4688</v>
      </c>
      <c r="E9118" s="1" t="str">
        <f>IFERROR(__xludf.DUMMYFUNCTION("SPLIT(A:A,"" "",TRUE,TRUE)"),"EN")</f>
        <v>EN</v>
      </c>
      <c r="F9118" s="1" t="str">
        <f>IFERROR(__xludf.DUMMYFUNCTION("""COMPUTED_VALUE"""),"P4688")</f>
        <v>P4688</v>
      </c>
      <c r="G9118" s="1">
        <f>IFERROR(__xludf.DUMMYFUNCTION("""COMPUTED_VALUE"""),76.0)</f>
        <v>76</v>
      </c>
    </row>
    <row r="9119">
      <c r="A9119" s="1" t="str">
        <f t="shared" si="1"/>
        <v>EN P3107 107</v>
      </c>
      <c r="C9119" s="1" t="str">
        <f t="shared" si="2"/>
        <v>PT P3107</v>
      </c>
      <c r="E9119" s="1" t="str">
        <f>IFERROR(__xludf.DUMMYFUNCTION("SPLIT(A:A,"" "",TRUE,TRUE)"),"EN")</f>
        <v>EN</v>
      </c>
      <c r="F9119" s="1" t="str">
        <f>IFERROR(__xludf.DUMMYFUNCTION("""COMPUTED_VALUE"""),"P3107")</f>
        <v>P3107</v>
      </c>
      <c r="G9119" s="1">
        <f>IFERROR(__xludf.DUMMYFUNCTION("""COMPUTED_VALUE"""),107.0)</f>
        <v>107</v>
      </c>
    </row>
    <row r="9120">
      <c r="A9120" s="1" t="str">
        <f t="shared" si="1"/>
        <v>EN P961 6</v>
      </c>
      <c r="C9120" s="1" t="str">
        <f t="shared" si="2"/>
        <v>PT P961</v>
      </c>
      <c r="E9120" s="1" t="str">
        <f>IFERROR(__xludf.DUMMYFUNCTION("SPLIT(A:A,"" "",TRUE,TRUE)"),"EN")</f>
        <v>EN</v>
      </c>
      <c r="F9120" s="1" t="str">
        <f>IFERROR(__xludf.DUMMYFUNCTION("""COMPUTED_VALUE"""),"P961")</f>
        <v>P961</v>
      </c>
      <c r="G9120" s="1">
        <f>IFERROR(__xludf.DUMMYFUNCTION("""COMPUTED_VALUE"""),6.0)</f>
        <v>6</v>
      </c>
    </row>
    <row r="9121">
      <c r="A9121" s="1" t="str">
        <f t="shared" si="1"/>
        <v>EN P1894 16</v>
      </c>
      <c r="C9121" s="1" t="str">
        <f t="shared" si="2"/>
        <v>PT P1894</v>
      </c>
      <c r="E9121" s="1" t="str">
        <f>IFERROR(__xludf.DUMMYFUNCTION("SPLIT(A:A,"" "",TRUE,TRUE)"),"EN")</f>
        <v>EN</v>
      </c>
      <c r="F9121" s="1" t="str">
        <f>IFERROR(__xludf.DUMMYFUNCTION("""COMPUTED_VALUE"""),"P1894")</f>
        <v>P1894</v>
      </c>
      <c r="G9121" s="1">
        <f>IFERROR(__xludf.DUMMYFUNCTION("""COMPUTED_VALUE"""),16.0)</f>
        <v>16</v>
      </c>
    </row>
    <row r="9122">
      <c r="A9122" s="1" t="str">
        <f t="shared" si="1"/>
        <v>EN P5177 65</v>
      </c>
      <c r="C9122" s="1" t="str">
        <f t="shared" si="2"/>
        <v>PT P5177</v>
      </c>
      <c r="E9122" s="1" t="str">
        <f>IFERROR(__xludf.DUMMYFUNCTION("SPLIT(A:A,"" "",TRUE,TRUE)"),"EN")</f>
        <v>EN</v>
      </c>
      <c r="F9122" s="1" t="str">
        <f>IFERROR(__xludf.DUMMYFUNCTION("""COMPUTED_VALUE"""),"P5177")</f>
        <v>P5177</v>
      </c>
      <c r="G9122" s="1">
        <f>IFERROR(__xludf.DUMMYFUNCTION("""COMPUTED_VALUE"""),65.0)</f>
        <v>65</v>
      </c>
    </row>
    <row r="9123">
      <c r="A9123" s="1" t="str">
        <f t="shared" si="1"/>
        <v>EN P480 329</v>
      </c>
      <c r="C9123" s="1" t="str">
        <f t="shared" si="2"/>
        <v>PT P480</v>
      </c>
      <c r="E9123" s="1" t="str">
        <f>IFERROR(__xludf.DUMMYFUNCTION("SPLIT(A:A,"" "",TRUE,TRUE)"),"EN")</f>
        <v>EN</v>
      </c>
      <c r="F9123" s="1" t="str">
        <f>IFERROR(__xludf.DUMMYFUNCTION("""COMPUTED_VALUE"""),"P480")</f>
        <v>P480</v>
      </c>
      <c r="G9123" s="1">
        <f>IFERROR(__xludf.DUMMYFUNCTION("""COMPUTED_VALUE"""),329.0)</f>
        <v>329</v>
      </c>
    </row>
    <row r="9124">
      <c r="A9124" s="1" t="str">
        <f t="shared" si="1"/>
        <v>EN P753 104</v>
      </c>
      <c r="C9124" s="1" t="str">
        <f t="shared" si="2"/>
        <v>PT P753</v>
      </c>
      <c r="E9124" s="1" t="str">
        <f>IFERROR(__xludf.DUMMYFUNCTION("SPLIT(A:A,"" "",TRUE,TRUE)"),"EN")</f>
        <v>EN</v>
      </c>
      <c r="F9124" s="1" t="str">
        <f>IFERROR(__xludf.DUMMYFUNCTION("""COMPUTED_VALUE"""),"P753")</f>
        <v>P753</v>
      </c>
      <c r="G9124" s="1">
        <f>IFERROR(__xludf.DUMMYFUNCTION("""COMPUTED_VALUE"""),104.0)</f>
        <v>104</v>
      </c>
    </row>
    <row r="9125">
      <c r="A9125" s="1" t="str">
        <f t="shared" si="1"/>
        <v>EN P4479 176</v>
      </c>
      <c r="C9125" s="1" t="str">
        <f t="shared" si="2"/>
        <v>PT P4479</v>
      </c>
      <c r="E9125" s="1" t="str">
        <f>IFERROR(__xludf.DUMMYFUNCTION("SPLIT(A:A,"" "",TRUE,TRUE)"),"EN")</f>
        <v>EN</v>
      </c>
      <c r="F9125" s="1" t="str">
        <f>IFERROR(__xludf.DUMMYFUNCTION("""COMPUTED_VALUE"""),"P4479")</f>
        <v>P4479</v>
      </c>
      <c r="G9125" s="1">
        <f>IFERROR(__xludf.DUMMYFUNCTION("""COMPUTED_VALUE"""),176.0)</f>
        <v>176</v>
      </c>
    </row>
    <row r="9126">
      <c r="A9126" s="1" t="str">
        <f t="shared" si="1"/>
        <v>EN P5492 291</v>
      </c>
      <c r="C9126" s="1" t="str">
        <f t="shared" si="2"/>
        <v>PT P5492</v>
      </c>
      <c r="E9126" s="1" t="str">
        <f>IFERROR(__xludf.DUMMYFUNCTION("SPLIT(A:A,"" "",TRUE,TRUE)"),"EN")</f>
        <v>EN</v>
      </c>
      <c r="F9126" s="1" t="str">
        <f>IFERROR(__xludf.DUMMYFUNCTION("""COMPUTED_VALUE"""),"P5492")</f>
        <v>P5492</v>
      </c>
      <c r="G9126" s="1">
        <f>IFERROR(__xludf.DUMMYFUNCTION("""COMPUTED_VALUE"""),291.0)</f>
        <v>291</v>
      </c>
    </row>
    <row r="9127">
      <c r="A9127" s="1" t="str">
        <f t="shared" si="1"/>
        <v>EN P5623 357</v>
      </c>
      <c r="C9127" s="1" t="str">
        <f t="shared" si="2"/>
        <v>PT P5623</v>
      </c>
      <c r="E9127" s="1" t="str">
        <f>IFERROR(__xludf.DUMMYFUNCTION("SPLIT(A:A,"" "",TRUE,TRUE)"),"EN")</f>
        <v>EN</v>
      </c>
      <c r="F9127" s="1" t="str">
        <f>IFERROR(__xludf.DUMMYFUNCTION("""COMPUTED_VALUE"""),"P5623")</f>
        <v>P5623</v>
      </c>
      <c r="G9127" s="1">
        <f>IFERROR(__xludf.DUMMYFUNCTION("""COMPUTED_VALUE"""),357.0)</f>
        <v>357</v>
      </c>
    </row>
    <row r="9128">
      <c r="A9128" s="1" t="str">
        <f t="shared" si="1"/>
        <v>EN P5592 300</v>
      </c>
      <c r="C9128" s="1" t="str">
        <f t="shared" si="2"/>
        <v>PT P5592</v>
      </c>
      <c r="E9128" s="1" t="str">
        <f>IFERROR(__xludf.DUMMYFUNCTION("SPLIT(A:A,"" "",TRUE,TRUE)"),"EN")</f>
        <v>EN</v>
      </c>
      <c r="F9128" s="1" t="str">
        <f>IFERROR(__xludf.DUMMYFUNCTION("""COMPUTED_VALUE"""),"P5592")</f>
        <v>P5592</v>
      </c>
      <c r="G9128" s="1">
        <f>IFERROR(__xludf.DUMMYFUNCTION("""COMPUTED_VALUE"""),300.0)</f>
        <v>300</v>
      </c>
    </row>
    <row r="9129">
      <c r="A9129" s="1" t="str">
        <f t="shared" si="1"/>
        <v>EN P4419 138</v>
      </c>
      <c r="C9129" s="1" t="str">
        <f t="shared" si="2"/>
        <v>PT P4419</v>
      </c>
      <c r="E9129" s="1" t="str">
        <f>IFERROR(__xludf.DUMMYFUNCTION("SPLIT(A:A,"" "",TRUE,TRUE)"),"EN")</f>
        <v>EN</v>
      </c>
      <c r="F9129" s="1" t="str">
        <f>IFERROR(__xludf.DUMMYFUNCTION("""COMPUTED_VALUE"""),"P4419")</f>
        <v>P4419</v>
      </c>
      <c r="G9129" s="1">
        <f>IFERROR(__xludf.DUMMYFUNCTION("""COMPUTED_VALUE"""),138.0)</f>
        <v>138</v>
      </c>
    </row>
    <row r="9130">
      <c r="A9130" s="1" t="str">
        <f t="shared" si="1"/>
        <v>EN P2902 305</v>
      </c>
      <c r="C9130" s="1" t="str">
        <f t="shared" si="2"/>
        <v>PT P2902</v>
      </c>
      <c r="E9130" s="1" t="str">
        <f>IFERROR(__xludf.DUMMYFUNCTION("SPLIT(A:A,"" "",TRUE,TRUE)"),"EN")</f>
        <v>EN</v>
      </c>
      <c r="F9130" s="1" t="str">
        <f>IFERROR(__xludf.DUMMYFUNCTION("""COMPUTED_VALUE"""),"P2902")</f>
        <v>P2902</v>
      </c>
      <c r="G9130" s="1">
        <f>IFERROR(__xludf.DUMMYFUNCTION("""COMPUTED_VALUE"""),305.0)</f>
        <v>305</v>
      </c>
    </row>
    <row r="9131">
      <c r="A9131" s="1" t="str">
        <f t="shared" si="1"/>
        <v>EN P5638 149</v>
      </c>
      <c r="C9131" s="1" t="str">
        <f t="shared" si="2"/>
        <v>PT P5638</v>
      </c>
      <c r="E9131" s="1" t="str">
        <f>IFERROR(__xludf.DUMMYFUNCTION("SPLIT(A:A,"" "",TRUE,TRUE)"),"EN")</f>
        <v>EN</v>
      </c>
      <c r="F9131" s="1" t="str">
        <f>IFERROR(__xludf.DUMMYFUNCTION("""COMPUTED_VALUE"""),"P5638")</f>
        <v>P5638</v>
      </c>
      <c r="G9131" s="1">
        <f>IFERROR(__xludf.DUMMYFUNCTION("""COMPUTED_VALUE"""),149.0)</f>
        <v>149</v>
      </c>
    </row>
    <row r="9132">
      <c r="A9132" s="1" t="str">
        <f t="shared" si="1"/>
        <v>EN P1103 351</v>
      </c>
      <c r="C9132" s="1" t="str">
        <f t="shared" si="2"/>
        <v>PT P1103</v>
      </c>
      <c r="E9132" s="1" t="str">
        <f>IFERROR(__xludf.DUMMYFUNCTION("SPLIT(A:A,"" "",TRUE,TRUE)"),"EN")</f>
        <v>EN</v>
      </c>
      <c r="F9132" s="1" t="str">
        <f>IFERROR(__xludf.DUMMYFUNCTION("""COMPUTED_VALUE"""),"P1103")</f>
        <v>P1103</v>
      </c>
      <c r="G9132" s="1">
        <f>IFERROR(__xludf.DUMMYFUNCTION("""COMPUTED_VALUE"""),351.0)</f>
        <v>351</v>
      </c>
    </row>
    <row r="9133">
      <c r="A9133" s="1" t="str">
        <f t="shared" si="1"/>
        <v>EN P1344 250</v>
      </c>
      <c r="C9133" s="1" t="str">
        <f t="shared" si="2"/>
        <v>PT P1344</v>
      </c>
      <c r="E9133" s="1" t="str">
        <f>IFERROR(__xludf.DUMMYFUNCTION("SPLIT(A:A,"" "",TRUE,TRUE)"),"EN")</f>
        <v>EN</v>
      </c>
      <c r="F9133" s="1" t="str">
        <f>IFERROR(__xludf.DUMMYFUNCTION("""COMPUTED_VALUE"""),"P1344")</f>
        <v>P1344</v>
      </c>
      <c r="G9133" s="1">
        <f>IFERROR(__xludf.DUMMYFUNCTION("""COMPUTED_VALUE"""),250.0)</f>
        <v>250</v>
      </c>
    </row>
    <row r="9134">
      <c r="A9134" s="1" t="str">
        <f t="shared" si="1"/>
        <v>EN P3010 189</v>
      </c>
      <c r="C9134" s="1" t="str">
        <f t="shared" si="2"/>
        <v>PT P3010</v>
      </c>
      <c r="E9134" s="1" t="str">
        <f>IFERROR(__xludf.DUMMYFUNCTION("SPLIT(A:A,"" "",TRUE,TRUE)"),"EN")</f>
        <v>EN</v>
      </c>
      <c r="F9134" s="1" t="str">
        <f>IFERROR(__xludf.DUMMYFUNCTION("""COMPUTED_VALUE"""),"P3010")</f>
        <v>P3010</v>
      </c>
      <c r="G9134" s="1">
        <f>IFERROR(__xludf.DUMMYFUNCTION("""COMPUTED_VALUE"""),189.0)</f>
        <v>189</v>
      </c>
    </row>
    <row r="9135">
      <c r="A9135" s="1" t="str">
        <f t="shared" si="1"/>
        <v>EN P377 229</v>
      </c>
      <c r="C9135" s="1" t="str">
        <f t="shared" si="2"/>
        <v>PT P377</v>
      </c>
      <c r="E9135" s="1" t="str">
        <f>IFERROR(__xludf.DUMMYFUNCTION("SPLIT(A:A,"" "",TRUE,TRUE)"),"EN")</f>
        <v>EN</v>
      </c>
      <c r="F9135" s="1" t="str">
        <f>IFERROR(__xludf.DUMMYFUNCTION("""COMPUTED_VALUE"""),"P377")</f>
        <v>P377</v>
      </c>
      <c r="G9135" s="1">
        <f>IFERROR(__xludf.DUMMYFUNCTION("""COMPUTED_VALUE"""),229.0)</f>
        <v>229</v>
      </c>
    </row>
    <row r="9136">
      <c r="A9136" s="1" t="str">
        <f t="shared" si="1"/>
        <v>EN P510 183</v>
      </c>
      <c r="C9136" s="1" t="str">
        <f t="shared" si="2"/>
        <v>PT P510</v>
      </c>
      <c r="E9136" s="1" t="str">
        <f>IFERROR(__xludf.DUMMYFUNCTION("SPLIT(A:A,"" "",TRUE,TRUE)"),"EN")</f>
        <v>EN</v>
      </c>
      <c r="F9136" s="1" t="str">
        <f>IFERROR(__xludf.DUMMYFUNCTION("""COMPUTED_VALUE"""),"P510")</f>
        <v>P510</v>
      </c>
      <c r="G9136" s="1">
        <f>IFERROR(__xludf.DUMMYFUNCTION("""COMPUTED_VALUE"""),183.0)</f>
        <v>183</v>
      </c>
    </row>
    <row r="9137">
      <c r="A9137" s="1" t="str">
        <f t="shared" si="1"/>
        <v>EN P5016 167</v>
      </c>
      <c r="C9137" s="1" t="str">
        <f t="shared" si="2"/>
        <v>PT P5016</v>
      </c>
      <c r="E9137" s="1" t="str">
        <f>IFERROR(__xludf.DUMMYFUNCTION("SPLIT(A:A,"" "",TRUE,TRUE)"),"EN")</f>
        <v>EN</v>
      </c>
      <c r="F9137" s="1" t="str">
        <f>IFERROR(__xludf.DUMMYFUNCTION("""COMPUTED_VALUE"""),"P5016")</f>
        <v>P5016</v>
      </c>
      <c r="G9137" s="1">
        <f>IFERROR(__xludf.DUMMYFUNCTION("""COMPUTED_VALUE"""),167.0)</f>
        <v>167</v>
      </c>
    </row>
    <row r="9138">
      <c r="A9138" s="1" t="str">
        <f t="shared" si="1"/>
        <v>EN P2533 279</v>
      </c>
      <c r="C9138" s="1" t="str">
        <f t="shared" si="2"/>
        <v>PT P2533</v>
      </c>
      <c r="E9138" s="1" t="str">
        <f>IFERROR(__xludf.DUMMYFUNCTION("SPLIT(A:A,"" "",TRUE,TRUE)"),"EN")</f>
        <v>EN</v>
      </c>
      <c r="F9138" s="1" t="str">
        <f>IFERROR(__xludf.DUMMYFUNCTION("""COMPUTED_VALUE"""),"P2533")</f>
        <v>P2533</v>
      </c>
      <c r="G9138" s="1">
        <f>IFERROR(__xludf.DUMMYFUNCTION("""COMPUTED_VALUE"""),279.0)</f>
        <v>279</v>
      </c>
    </row>
    <row r="9139">
      <c r="A9139" s="1" t="str">
        <f t="shared" si="1"/>
        <v>EN P3105 313</v>
      </c>
      <c r="C9139" s="1" t="str">
        <f t="shared" si="2"/>
        <v>PT P3105</v>
      </c>
      <c r="E9139" s="1" t="str">
        <f>IFERROR(__xludf.DUMMYFUNCTION("SPLIT(A:A,"" "",TRUE,TRUE)"),"EN")</f>
        <v>EN</v>
      </c>
      <c r="F9139" s="1" t="str">
        <f>IFERROR(__xludf.DUMMYFUNCTION("""COMPUTED_VALUE"""),"P3105")</f>
        <v>P3105</v>
      </c>
      <c r="G9139" s="1">
        <f>IFERROR(__xludf.DUMMYFUNCTION("""COMPUTED_VALUE"""),313.0)</f>
        <v>313</v>
      </c>
    </row>
    <row r="9140">
      <c r="A9140" s="1" t="str">
        <f t="shared" si="1"/>
        <v>EN P5113 140</v>
      </c>
      <c r="C9140" s="1" t="str">
        <f t="shared" si="2"/>
        <v>PT P5113</v>
      </c>
      <c r="E9140" s="1" t="str">
        <f>IFERROR(__xludf.DUMMYFUNCTION("SPLIT(A:A,"" "",TRUE,TRUE)"),"EN")</f>
        <v>EN</v>
      </c>
      <c r="F9140" s="1" t="str">
        <f>IFERROR(__xludf.DUMMYFUNCTION("""COMPUTED_VALUE"""),"P5113")</f>
        <v>P5113</v>
      </c>
      <c r="G9140" s="1">
        <f>IFERROR(__xludf.DUMMYFUNCTION("""COMPUTED_VALUE"""),140.0)</f>
        <v>140</v>
      </c>
    </row>
    <row r="9141">
      <c r="A9141" s="1" t="str">
        <f t="shared" si="1"/>
        <v>EN P3141 136</v>
      </c>
      <c r="C9141" s="1" t="str">
        <f t="shared" si="2"/>
        <v>PT P3141</v>
      </c>
      <c r="E9141" s="1" t="str">
        <f>IFERROR(__xludf.DUMMYFUNCTION("SPLIT(A:A,"" "",TRUE,TRUE)"),"EN")</f>
        <v>EN</v>
      </c>
      <c r="F9141" s="1" t="str">
        <f>IFERROR(__xludf.DUMMYFUNCTION("""COMPUTED_VALUE"""),"P3141")</f>
        <v>P3141</v>
      </c>
      <c r="G9141" s="1">
        <f>IFERROR(__xludf.DUMMYFUNCTION("""COMPUTED_VALUE"""),136.0)</f>
        <v>136</v>
      </c>
    </row>
    <row r="9142">
      <c r="A9142" s="1" t="str">
        <f t="shared" si="1"/>
        <v>EN P930 362</v>
      </c>
      <c r="C9142" s="1" t="str">
        <f t="shared" si="2"/>
        <v>PT P930</v>
      </c>
      <c r="E9142" s="1" t="str">
        <f>IFERROR(__xludf.DUMMYFUNCTION("SPLIT(A:A,"" "",TRUE,TRUE)"),"EN")</f>
        <v>EN</v>
      </c>
      <c r="F9142" s="1" t="str">
        <f>IFERROR(__xludf.DUMMYFUNCTION("""COMPUTED_VALUE"""),"P930")</f>
        <v>P930</v>
      </c>
      <c r="G9142" s="1">
        <f>IFERROR(__xludf.DUMMYFUNCTION("""COMPUTED_VALUE"""),362.0)</f>
        <v>362</v>
      </c>
    </row>
    <row r="9143">
      <c r="A9143" s="1" t="str">
        <f t="shared" si="1"/>
        <v>EN P4751 45</v>
      </c>
      <c r="C9143" s="1" t="str">
        <f t="shared" si="2"/>
        <v>PT P4751</v>
      </c>
      <c r="E9143" s="1" t="str">
        <f>IFERROR(__xludf.DUMMYFUNCTION("SPLIT(A:A,"" "",TRUE,TRUE)"),"EN")</f>
        <v>EN</v>
      </c>
      <c r="F9143" s="1" t="str">
        <f>IFERROR(__xludf.DUMMYFUNCTION("""COMPUTED_VALUE"""),"P4751")</f>
        <v>P4751</v>
      </c>
      <c r="G9143" s="1">
        <f>IFERROR(__xludf.DUMMYFUNCTION("""COMPUTED_VALUE"""),45.0)</f>
        <v>45</v>
      </c>
    </row>
    <row r="9144">
      <c r="A9144" s="1" t="str">
        <f t="shared" si="1"/>
        <v>EN P5694 43</v>
      </c>
      <c r="C9144" s="1" t="str">
        <f t="shared" si="2"/>
        <v>PT P5694</v>
      </c>
      <c r="E9144" s="1" t="str">
        <f>IFERROR(__xludf.DUMMYFUNCTION("SPLIT(A:A,"" "",TRUE,TRUE)"),"EN")</f>
        <v>EN</v>
      </c>
      <c r="F9144" s="1" t="str">
        <f>IFERROR(__xludf.DUMMYFUNCTION("""COMPUTED_VALUE"""),"P5694")</f>
        <v>P5694</v>
      </c>
      <c r="G9144" s="1">
        <f>IFERROR(__xludf.DUMMYFUNCTION("""COMPUTED_VALUE"""),43.0)</f>
        <v>43</v>
      </c>
    </row>
    <row r="9145">
      <c r="A9145" s="1" t="str">
        <f t="shared" si="1"/>
        <v>EN P5553 305</v>
      </c>
      <c r="C9145" s="1" t="str">
        <f t="shared" si="2"/>
        <v>PT P5553</v>
      </c>
      <c r="E9145" s="1" t="str">
        <f>IFERROR(__xludf.DUMMYFUNCTION("SPLIT(A:A,"" "",TRUE,TRUE)"),"EN")</f>
        <v>EN</v>
      </c>
      <c r="F9145" s="1" t="str">
        <f>IFERROR(__xludf.DUMMYFUNCTION("""COMPUTED_VALUE"""),"P5553")</f>
        <v>P5553</v>
      </c>
      <c r="G9145" s="1">
        <f>IFERROR(__xludf.DUMMYFUNCTION("""COMPUTED_VALUE"""),305.0)</f>
        <v>305</v>
      </c>
    </row>
    <row r="9146">
      <c r="A9146" s="1" t="str">
        <f t="shared" si="1"/>
        <v>EN P5442 8</v>
      </c>
      <c r="C9146" s="1" t="str">
        <f t="shared" si="2"/>
        <v>PT P5442</v>
      </c>
      <c r="E9146" s="1" t="str">
        <f>IFERROR(__xludf.DUMMYFUNCTION("SPLIT(A:A,"" "",TRUE,TRUE)"),"EN")</f>
        <v>EN</v>
      </c>
      <c r="F9146" s="1" t="str">
        <f>IFERROR(__xludf.DUMMYFUNCTION("""COMPUTED_VALUE"""),"P5442")</f>
        <v>P5442</v>
      </c>
      <c r="G9146" s="1">
        <f>IFERROR(__xludf.DUMMYFUNCTION("""COMPUTED_VALUE"""),8.0)</f>
        <v>8</v>
      </c>
    </row>
    <row r="9147">
      <c r="A9147" s="1" t="str">
        <f t="shared" si="1"/>
        <v>EN P1718 335</v>
      </c>
      <c r="C9147" s="1" t="str">
        <f t="shared" si="2"/>
        <v>PT P1718</v>
      </c>
      <c r="E9147" s="1" t="str">
        <f>IFERROR(__xludf.DUMMYFUNCTION("SPLIT(A:A,"" "",TRUE,TRUE)"),"EN")</f>
        <v>EN</v>
      </c>
      <c r="F9147" s="1" t="str">
        <f>IFERROR(__xludf.DUMMYFUNCTION("""COMPUTED_VALUE"""),"P1718")</f>
        <v>P1718</v>
      </c>
      <c r="G9147" s="1">
        <f>IFERROR(__xludf.DUMMYFUNCTION("""COMPUTED_VALUE"""),335.0)</f>
        <v>335</v>
      </c>
    </row>
    <row r="9148">
      <c r="A9148" s="1" t="str">
        <f t="shared" si="1"/>
        <v>EN P2217 351</v>
      </c>
      <c r="C9148" s="1" t="str">
        <f t="shared" si="2"/>
        <v>PT P2217</v>
      </c>
      <c r="E9148" s="1" t="str">
        <f>IFERROR(__xludf.DUMMYFUNCTION("SPLIT(A:A,"" "",TRUE,TRUE)"),"EN")</f>
        <v>EN</v>
      </c>
      <c r="F9148" s="1" t="str">
        <f>IFERROR(__xludf.DUMMYFUNCTION("""COMPUTED_VALUE"""),"P2217")</f>
        <v>P2217</v>
      </c>
      <c r="G9148" s="1">
        <f>IFERROR(__xludf.DUMMYFUNCTION("""COMPUTED_VALUE"""),351.0)</f>
        <v>351</v>
      </c>
    </row>
    <row r="9149">
      <c r="A9149" s="1" t="str">
        <f t="shared" si="1"/>
        <v>EN P1504 239</v>
      </c>
      <c r="C9149" s="1" t="str">
        <f t="shared" si="2"/>
        <v>PT P1504</v>
      </c>
      <c r="E9149" s="1" t="str">
        <f>IFERROR(__xludf.DUMMYFUNCTION("SPLIT(A:A,"" "",TRUE,TRUE)"),"EN")</f>
        <v>EN</v>
      </c>
      <c r="F9149" s="1" t="str">
        <f>IFERROR(__xludf.DUMMYFUNCTION("""COMPUTED_VALUE"""),"P1504")</f>
        <v>P1504</v>
      </c>
      <c r="G9149" s="1">
        <f>IFERROR(__xludf.DUMMYFUNCTION("""COMPUTED_VALUE"""),239.0)</f>
        <v>239</v>
      </c>
    </row>
    <row r="9150">
      <c r="A9150" s="1" t="str">
        <f t="shared" si="1"/>
        <v>EN P1635 235</v>
      </c>
      <c r="C9150" s="1" t="str">
        <f t="shared" si="2"/>
        <v>PT P1635</v>
      </c>
      <c r="E9150" s="1" t="str">
        <f>IFERROR(__xludf.DUMMYFUNCTION("SPLIT(A:A,"" "",TRUE,TRUE)"),"EN")</f>
        <v>EN</v>
      </c>
      <c r="F9150" s="1" t="str">
        <f>IFERROR(__xludf.DUMMYFUNCTION("""COMPUTED_VALUE"""),"P1635")</f>
        <v>P1635</v>
      </c>
      <c r="G9150" s="1">
        <f>IFERROR(__xludf.DUMMYFUNCTION("""COMPUTED_VALUE"""),235.0)</f>
        <v>235</v>
      </c>
    </row>
    <row r="9151">
      <c r="A9151" s="1" t="str">
        <f t="shared" si="1"/>
        <v>EN P2695 303</v>
      </c>
      <c r="C9151" s="1" t="str">
        <f t="shared" si="2"/>
        <v>PT P2695</v>
      </c>
      <c r="E9151" s="1" t="str">
        <f>IFERROR(__xludf.DUMMYFUNCTION("SPLIT(A:A,"" "",TRUE,TRUE)"),"EN")</f>
        <v>EN</v>
      </c>
      <c r="F9151" s="1" t="str">
        <f>IFERROR(__xludf.DUMMYFUNCTION("""COMPUTED_VALUE"""),"P2695")</f>
        <v>P2695</v>
      </c>
      <c r="G9151" s="1">
        <f>IFERROR(__xludf.DUMMYFUNCTION("""COMPUTED_VALUE"""),303.0)</f>
        <v>303</v>
      </c>
    </row>
    <row r="9152">
      <c r="A9152" s="1" t="str">
        <f t="shared" si="1"/>
        <v>EN P2623 82</v>
      </c>
      <c r="C9152" s="1" t="str">
        <f t="shared" si="2"/>
        <v>PT P2623</v>
      </c>
      <c r="E9152" s="1" t="str">
        <f>IFERROR(__xludf.DUMMYFUNCTION("SPLIT(A:A,"" "",TRUE,TRUE)"),"EN")</f>
        <v>EN</v>
      </c>
      <c r="F9152" s="1" t="str">
        <f>IFERROR(__xludf.DUMMYFUNCTION("""COMPUTED_VALUE"""),"P2623")</f>
        <v>P2623</v>
      </c>
      <c r="G9152" s="1">
        <f>IFERROR(__xludf.DUMMYFUNCTION("""COMPUTED_VALUE"""),82.0)</f>
        <v>82</v>
      </c>
    </row>
    <row r="9153">
      <c r="A9153" s="1" t="str">
        <f t="shared" si="1"/>
        <v>EN P4248 69</v>
      </c>
      <c r="C9153" s="1" t="str">
        <f t="shared" si="2"/>
        <v>PT P4248</v>
      </c>
      <c r="E9153" s="1" t="str">
        <f>IFERROR(__xludf.DUMMYFUNCTION("SPLIT(A:A,"" "",TRUE,TRUE)"),"EN")</f>
        <v>EN</v>
      </c>
      <c r="F9153" s="1" t="str">
        <f>IFERROR(__xludf.DUMMYFUNCTION("""COMPUTED_VALUE"""),"P4248")</f>
        <v>P4248</v>
      </c>
      <c r="G9153" s="1">
        <f>IFERROR(__xludf.DUMMYFUNCTION("""COMPUTED_VALUE"""),69.0)</f>
        <v>69</v>
      </c>
    </row>
    <row r="9154">
      <c r="A9154" s="1" t="str">
        <f t="shared" si="1"/>
        <v>EN P1048 359</v>
      </c>
      <c r="C9154" s="1" t="str">
        <f t="shared" si="2"/>
        <v>PT P1048</v>
      </c>
      <c r="E9154" s="1" t="str">
        <f>IFERROR(__xludf.DUMMYFUNCTION("SPLIT(A:A,"" "",TRUE,TRUE)"),"EN")</f>
        <v>EN</v>
      </c>
      <c r="F9154" s="1" t="str">
        <f>IFERROR(__xludf.DUMMYFUNCTION("""COMPUTED_VALUE"""),"P1048")</f>
        <v>P1048</v>
      </c>
      <c r="G9154" s="1">
        <f>IFERROR(__xludf.DUMMYFUNCTION("""COMPUTED_VALUE"""),359.0)</f>
        <v>359</v>
      </c>
    </row>
    <row r="9155">
      <c r="A9155" s="1" t="str">
        <f t="shared" si="1"/>
        <v>EN P3449 129</v>
      </c>
      <c r="C9155" s="1" t="str">
        <f t="shared" si="2"/>
        <v>PT P3449</v>
      </c>
      <c r="E9155" s="1" t="str">
        <f>IFERROR(__xludf.DUMMYFUNCTION("SPLIT(A:A,"" "",TRUE,TRUE)"),"EN")</f>
        <v>EN</v>
      </c>
      <c r="F9155" s="1" t="str">
        <f>IFERROR(__xludf.DUMMYFUNCTION("""COMPUTED_VALUE"""),"P3449")</f>
        <v>P3449</v>
      </c>
      <c r="G9155" s="1">
        <f>IFERROR(__xludf.DUMMYFUNCTION("""COMPUTED_VALUE"""),129.0)</f>
        <v>129</v>
      </c>
    </row>
    <row r="9156">
      <c r="A9156" s="1" t="str">
        <f t="shared" si="1"/>
        <v>EN P5085 204</v>
      </c>
      <c r="C9156" s="1" t="str">
        <f t="shared" si="2"/>
        <v>PT P5085</v>
      </c>
      <c r="E9156" s="1" t="str">
        <f>IFERROR(__xludf.DUMMYFUNCTION("SPLIT(A:A,"" "",TRUE,TRUE)"),"EN")</f>
        <v>EN</v>
      </c>
      <c r="F9156" s="1" t="str">
        <f>IFERROR(__xludf.DUMMYFUNCTION("""COMPUTED_VALUE"""),"P5085")</f>
        <v>P5085</v>
      </c>
      <c r="G9156" s="1">
        <f>IFERROR(__xludf.DUMMYFUNCTION("""COMPUTED_VALUE"""),204.0)</f>
        <v>204</v>
      </c>
    </row>
    <row r="9157">
      <c r="A9157" s="1" t="str">
        <f t="shared" si="1"/>
        <v>EN P4652 46</v>
      </c>
      <c r="C9157" s="1" t="str">
        <f t="shared" si="2"/>
        <v>PT P4652</v>
      </c>
      <c r="E9157" s="1" t="str">
        <f>IFERROR(__xludf.DUMMYFUNCTION("SPLIT(A:A,"" "",TRUE,TRUE)"),"EN")</f>
        <v>EN</v>
      </c>
      <c r="F9157" s="1" t="str">
        <f>IFERROR(__xludf.DUMMYFUNCTION("""COMPUTED_VALUE"""),"P4652")</f>
        <v>P4652</v>
      </c>
      <c r="G9157" s="1">
        <f>IFERROR(__xludf.DUMMYFUNCTION("""COMPUTED_VALUE"""),46.0)</f>
        <v>46</v>
      </c>
    </row>
    <row r="9158">
      <c r="A9158" s="1" t="str">
        <f t="shared" si="1"/>
        <v>EN P3005 31</v>
      </c>
      <c r="C9158" s="1" t="str">
        <f t="shared" si="2"/>
        <v>PT P3005</v>
      </c>
      <c r="E9158" s="1" t="str">
        <f>IFERROR(__xludf.DUMMYFUNCTION("SPLIT(A:A,"" "",TRUE,TRUE)"),"EN")</f>
        <v>EN</v>
      </c>
      <c r="F9158" s="1" t="str">
        <f>IFERROR(__xludf.DUMMYFUNCTION("""COMPUTED_VALUE"""),"P3005")</f>
        <v>P3005</v>
      </c>
      <c r="G9158" s="1">
        <f>IFERROR(__xludf.DUMMYFUNCTION("""COMPUTED_VALUE"""),31.0)</f>
        <v>31</v>
      </c>
    </row>
    <row r="9159">
      <c r="A9159" s="1" t="str">
        <f t="shared" si="1"/>
        <v>EN P4047 216</v>
      </c>
      <c r="C9159" s="1" t="str">
        <f t="shared" si="2"/>
        <v>PT P4047</v>
      </c>
      <c r="E9159" s="1" t="str">
        <f>IFERROR(__xludf.DUMMYFUNCTION("SPLIT(A:A,"" "",TRUE,TRUE)"),"EN")</f>
        <v>EN</v>
      </c>
      <c r="F9159" s="1" t="str">
        <f>IFERROR(__xludf.DUMMYFUNCTION("""COMPUTED_VALUE"""),"P4047")</f>
        <v>P4047</v>
      </c>
      <c r="G9159" s="1">
        <f>IFERROR(__xludf.DUMMYFUNCTION("""COMPUTED_VALUE"""),216.0)</f>
        <v>216</v>
      </c>
    </row>
    <row r="9160">
      <c r="A9160" s="1" t="str">
        <f t="shared" si="1"/>
        <v>EN P5537 122</v>
      </c>
      <c r="C9160" s="1" t="str">
        <f t="shared" si="2"/>
        <v>PT P5537</v>
      </c>
      <c r="E9160" s="1" t="str">
        <f>IFERROR(__xludf.DUMMYFUNCTION("SPLIT(A:A,"" "",TRUE,TRUE)"),"EN")</f>
        <v>EN</v>
      </c>
      <c r="F9160" s="1" t="str">
        <f>IFERROR(__xludf.DUMMYFUNCTION("""COMPUTED_VALUE"""),"P5537")</f>
        <v>P5537</v>
      </c>
      <c r="G9160" s="1">
        <f>IFERROR(__xludf.DUMMYFUNCTION("""COMPUTED_VALUE"""),122.0)</f>
        <v>122</v>
      </c>
    </row>
    <row r="9161">
      <c r="A9161" s="1" t="str">
        <f t="shared" si="1"/>
        <v>EN P5024 135</v>
      </c>
      <c r="C9161" s="1" t="str">
        <f t="shared" si="2"/>
        <v>PT P5024</v>
      </c>
      <c r="E9161" s="1" t="str">
        <f>IFERROR(__xludf.DUMMYFUNCTION("SPLIT(A:A,"" "",TRUE,TRUE)"),"EN")</f>
        <v>EN</v>
      </c>
      <c r="F9161" s="1" t="str">
        <f>IFERROR(__xludf.DUMMYFUNCTION("""COMPUTED_VALUE"""),"P5024")</f>
        <v>P5024</v>
      </c>
      <c r="G9161" s="1">
        <f>IFERROR(__xludf.DUMMYFUNCTION("""COMPUTED_VALUE"""),135.0)</f>
        <v>135</v>
      </c>
    </row>
    <row r="9162">
      <c r="A9162" s="1" t="str">
        <f t="shared" si="1"/>
        <v>EN P3200 114</v>
      </c>
      <c r="C9162" s="1" t="str">
        <f t="shared" si="2"/>
        <v>PT P3200</v>
      </c>
      <c r="E9162" s="1" t="str">
        <f>IFERROR(__xludf.DUMMYFUNCTION("SPLIT(A:A,"" "",TRUE,TRUE)"),"EN")</f>
        <v>EN</v>
      </c>
      <c r="F9162" s="1" t="str">
        <f>IFERROR(__xludf.DUMMYFUNCTION("""COMPUTED_VALUE"""),"P3200")</f>
        <v>P3200</v>
      </c>
      <c r="G9162" s="1">
        <f>IFERROR(__xludf.DUMMYFUNCTION("""COMPUTED_VALUE"""),114.0)</f>
        <v>114</v>
      </c>
    </row>
    <row r="9163">
      <c r="A9163" s="1" t="str">
        <f t="shared" si="1"/>
        <v>EN P478 363</v>
      </c>
      <c r="C9163" s="1" t="str">
        <f t="shared" si="2"/>
        <v>PT P478</v>
      </c>
      <c r="E9163" s="1" t="str">
        <f>IFERROR(__xludf.DUMMYFUNCTION("SPLIT(A:A,"" "",TRUE,TRUE)"),"EN")</f>
        <v>EN</v>
      </c>
      <c r="F9163" s="1" t="str">
        <f>IFERROR(__xludf.DUMMYFUNCTION("""COMPUTED_VALUE"""),"P478")</f>
        <v>P478</v>
      </c>
      <c r="G9163" s="1">
        <f>IFERROR(__xludf.DUMMYFUNCTION("""COMPUTED_VALUE"""),363.0)</f>
        <v>363</v>
      </c>
    </row>
    <row r="9164">
      <c r="A9164" s="1" t="str">
        <f t="shared" si="1"/>
        <v>EN P1828 202</v>
      </c>
      <c r="C9164" s="1" t="str">
        <f t="shared" si="2"/>
        <v>PT P1828</v>
      </c>
      <c r="E9164" s="1" t="str">
        <f>IFERROR(__xludf.DUMMYFUNCTION("SPLIT(A:A,"" "",TRUE,TRUE)"),"EN")</f>
        <v>EN</v>
      </c>
      <c r="F9164" s="1" t="str">
        <f>IFERROR(__xludf.DUMMYFUNCTION("""COMPUTED_VALUE"""),"P1828")</f>
        <v>P1828</v>
      </c>
      <c r="G9164" s="1">
        <f>IFERROR(__xludf.DUMMYFUNCTION("""COMPUTED_VALUE"""),202.0)</f>
        <v>202</v>
      </c>
    </row>
    <row r="9165">
      <c r="A9165" s="1" t="str">
        <f t="shared" si="1"/>
        <v>EN P5886 212</v>
      </c>
      <c r="C9165" s="1" t="str">
        <f t="shared" si="2"/>
        <v>PT P5886</v>
      </c>
      <c r="E9165" s="1" t="str">
        <f>IFERROR(__xludf.DUMMYFUNCTION("SPLIT(A:A,"" "",TRUE,TRUE)"),"EN")</f>
        <v>EN</v>
      </c>
      <c r="F9165" s="1" t="str">
        <f>IFERROR(__xludf.DUMMYFUNCTION("""COMPUTED_VALUE"""),"P5886")</f>
        <v>P5886</v>
      </c>
      <c r="G9165" s="1">
        <f>IFERROR(__xludf.DUMMYFUNCTION("""COMPUTED_VALUE"""),212.0)</f>
        <v>212</v>
      </c>
    </row>
    <row r="9166">
      <c r="A9166" s="1" t="str">
        <f t="shared" si="1"/>
        <v>EN P3128 199</v>
      </c>
      <c r="C9166" s="1" t="str">
        <f t="shared" si="2"/>
        <v>PT P3128</v>
      </c>
      <c r="E9166" s="1" t="str">
        <f>IFERROR(__xludf.DUMMYFUNCTION("SPLIT(A:A,"" "",TRUE,TRUE)"),"EN")</f>
        <v>EN</v>
      </c>
      <c r="F9166" s="1" t="str">
        <f>IFERROR(__xludf.DUMMYFUNCTION("""COMPUTED_VALUE"""),"P3128")</f>
        <v>P3128</v>
      </c>
      <c r="G9166" s="1">
        <f>IFERROR(__xludf.DUMMYFUNCTION("""COMPUTED_VALUE"""),199.0)</f>
        <v>199</v>
      </c>
    </row>
    <row r="9167">
      <c r="A9167" s="1" t="str">
        <f t="shared" si="1"/>
        <v>EN P4125 345</v>
      </c>
      <c r="C9167" s="1" t="str">
        <f t="shared" si="2"/>
        <v>PT P4125</v>
      </c>
      <c r="E9167" s="1" t="str">
        <f>IFERROR(__xludf.DUMMYFUNCTION("SPLIT(A:A,"" "",TRUE,TRUE)"),"EN")</f>
        <v>EN</v>
      </c>
      <c r="F9167" s="1" t="str">
        <f>IFERROR(__xludf.DUMMYFUNCTION("""COMPUTED_VALUE"""),"P4125")</f>
        <v>P4125</v>
      </c>
      <c r="G9167" s="1">
        <f>IFERROR(__xludf.DUMMYFUNCTION("""COMPUTED_VALUE"""),345.0)</f>
        <v>345</v>
      </c>
    </row>
    <row r="9168">
      <c r="A9168" s="1" t="str">
        <f t="shared" si="1"/>
        <v>EN P3330 136</v>
      </c>
      <c r="C9168" s="1" t="str">
        <f t="shared" si="2"/>
        <v>PT P3330</v>
      </c>
      <c r="E9168" s="1" t="str">
        <f>IFERROR(__xludf.DUMMYFUNCTION("SPLIT(A:A,"" "",TRUE,TRUE)"),"EN")</f>
        <v>EN</v>
      </c>
      <c r="F9168" s="1" t="str">
        <f>IFERROR(__xludf.DUMMYFUNCTION("""COMPUTED_VALUE"""),"P3330")</f>
        <v>P3330</v>
      </c>
      <c r="G9168" s="1">
        <f>IFERROR(__xludf.DUMMYFUNCTION("""COMPUTED_VALUE"""),136.0)</f>
        <v>136</v>
      </c>
    </row>
    <row r="9169">
      <c r="A9169" s="1" t="str">
        <f t="shared" si="1"/>
        <v>EN P5890 314</v>
      </c>
      <c r="C9169" s="1" t="str">
        <f t="shared" si="2"/>
        <v>PT P5890</v>
      </c>
      <c r="E9169" s="1" t="str">
        <f>IFERROR(__xludf.DUMMYFUNCTION("SPLIT(A:A,"" "",TRUE,TRUE)"),"EN")</f>
        <v>EN</v>
      </c>
      <c r="F9169" s="1" t="str">
        <f>IFERROR(__xludf.DUMMYFUNCTION("""COMPUTED_VALUE"""),"P5890")</f>
        <v>P5890</v>
      </c>
      <c r="G9169" s="1">
        <f>IFERROR(__xludf.DUMMYFUNCTION("""COMPUTED_VALUE"""),314.0)</f>
        <v>314</v>
      </c>
    </row>
    <row r="9170">
      <c r="A9170" s="1" t="str">
        <f t="shared" si="1"/>
        <v>EN P5955 213</v>
      </c>
      <c r="C9170" s="1" t="str">
        <f t="shared" si="2"/>
        <v>PT P5955</v>
      </c>
      <c r="E9170" s="1" t="str">
        <f>IFERROR(__xludf.DUMMYFUNCTION("SPLIT(A:A,"" "",TRUE,TRUE)"),"EN")</f>
        <v>EN</v>
      </c>
      <c r="F9170" s="1" t="str">
        <f>IFERROR(__xludf.DUMMYFUNCTION("""COMPUTED_VALUE"""),"P5955")</f>
        <v>P5955</v>
      </c>
      <c r="G9170" s="1">
        <f>IFERROR(__xludf.DUMMYFUNCTION("""COMPUTED_VALUE"""),213.0)</f>
        <v>213</v>
      </c>
    </row>
    <row r="9171">
      <c r="A9171" s="1" t="str">
        <f t="shared" si="1"/>
        <v>EN P56 214</v>
      </c>
      <c r="C9171" s="1" t="str">
        <f t="shared" si="2"/>
        <v>PT P56</v>
      </c>
      <c r="E9171" s="1" t="str">
        <f>IFERROR(__xludf.DUMMYFUNCTION("SPLIT(A:A,"" "",TRUE,TRUE)"),"EN")</f>
        <v>EN</v>
      </c>
      <c r="F9171" s="1" t="str">
        <f>IFERROR(__xludf.DUMMYFUNCTION("""COMPUTED_VALUE"""),"P56")</f>
        <v>P56</v>
      </c>
      <c r="G9171" s="1">
        <f>IFERROR(__xludf.DUMMYFUNCTION("""COMPUTED_VALUE"""),214.0)</f>
        <v>214</v>
      </c>
    </row>
    <row r="9172">
      <c r="A9172" s="1" t="str">
        <f t="shared" si="1"/>
        <v>EN P2340 296</v>
      </c>
      <c r="C9172" s="1" t="str">
        <f t="shared" si="2"/>
        <v>PT P2340</v>
      </c>
      <c r="E9172" s="1" t="str">
        <f>IFERROR(__xludf.DUMMYFUNCTION("SPLIT(A:A,"" "",TRUE,TRUE)"),"EN")</f>
        <v>EN</v>
      </c>
      <c r="F9172" s="1" t="str">
        <f>IFERROR(__xludf.DUMMYFUNCTION("""COMPUTED_VALUE"""),"P2340")</f>
        <v>P2340</v>
      </c>
      <c r="G9172" s="1">
        <f>IFERROR(__xludf.DUMMYFUNCTION("""COMPUTED_VALUE"""),296.0)</f>
        <v>296</v>
      </c>
    </row>
    <row r="9173">
      <c r="A9173" s="1" t="str">
        <f t="shared" si="1"/>
        <v>EN P4601 86</v>
      </c>
      <c r="C9173" s="1" t="str">
        <f t="shared" si="2"/>
        <v>PT P4601</v>
      </c>
      <c r="E9173" s="1" t="str">
        <f>IFERROR(__xludf.DUMMYFUNCTION("SPLIT(A:A,"" "",TRUE,TRUE)"),"EN")</f>
        <v>EN</v>
      </c>
      <c r="F9173" s="1" t="str">
        <f>IFERROR(__xludf.DUMMYFUNCTION("""COMPUTED_VALUE"""),"P4601")</f>
        <v>P4601</v>
      </c>
      <c r="G9173" s="1">
        <f>IFERROR(__xludf.DUMMYFUNCTION("""COMPUTED_VALUE"""),86.0)</f>
        <v>86</v>
      </c>
    </row>
    <row r="9174">
      <c r="A9174" s="1" t="str">
        <f t="shared" si="1"/>
        <v>EN P3904 115</v>
      </c>
      <c r="C9174" s="1" t="str">
        <f t="shared" si="2"/>
        <v>PT P3904</v>
      </c>
      <c r="E9174" s="1" t="str">
        <f>IFERROR(__xludf.DUMMYFUNCTION("SPLIT(A:A,"" "",TRUE,TRUE)"),"EN")</f>
        <v>EN</v>
      </c>
      <c r="F9174" s="1" t="str">
        <f>IFERROR(__xludf.DUMMYFUNCTION("""COMPUTED_VALUE"""),"P3904")</f>
        <v>P3904</v>
      </c>
      <c r="G9174" s="1">
        <f>IFERROR(__xludf.DUMMYFUNCTION("""COMPUTED_VALUE"""),115.0)</f>
        <v>115</v>
      </c>
    </row>
    <row r="9175">
      <c r="A9175" s="1" t="str">
        <f t="shared" si="1"/>
        <v>EN P2594 311</v>
      </c>
      <c r="C9175" s="1" t="str">
        <f t="shared" si="2"/>
        <v>PT P2594</v>
      </c>
      <c r="E9175" s="1" t="str">
        <f>IFERROR(__xludf.DUMMYFUNCTION("SPLIT(A:A,"" "",TRUE,TRUE)"),"EN")</f>
        <v>EN</v>
      </c>
      <c r="F9175" s="1" t="str">
        <f>IFERROR(__xludf.DUMMYFUNCTION("""COMPUTED_VALUE"""),"P2594")</f>
        <v>P2594</v>
      </c>
      <c r="G9175" s="1">
        <f>IFERROR(__xludf.DUMMYFUNCTION("""COMPUTED_VALUE"""),311.0)</f>
        <v>311</v>
      </c>
    </row>
    <row r="9176">
      <c r="A9176" s="1" t="str">
        <f t="shared" si="1"/>
        <v>EN P3103 92</v>
      </c>
      <c r="C9176" s="1" t="str">
        <f t="shared" si="2"/>
        <v>PT P3103</v>
      </c>
      <c r="E9176" s="1" t="str">
        <f>IFERROR(__xludf.DUMMYFUNCTION("SPLIT(A:A,"" "",TRUE,TRUE)"),"EN")</f>
        <v>EN</v>
      </c>
      <c r="F9176" s="1" t="str">
        <f>IFERROR(__xludf.DUMMYFUNCTION("""COMPUTED_VALUE"""),"P3103")</f>
        <v>P3103</v>
      </c>
      <c r="G9176" s="1">
        <f>IFERROR(__xludf.DUMMYFUNCTION("""COMPUTED_VALUE"""),92.0)</f>
        <v>92</v>
      </c>
    </row>
    <row r="9177">
      <c r="A9177" s="1" t="str">
        <f t="shared" si="1"/>
        <v>EN P5344 283</v>
      </c>
      <c r="C9177" s="1" t="str">
        <f t="shared" si="2"/>
        <v>PT P5344</v>
      </c>
      <c r="E9177" s="1" t="str">
        <f>IFERROR(__xludf.DUMMYFUNCTION("SPLIT(A:A,"" "",TRUE,TRUE)"),"EN")</f>
        <v>EN</v>
      </c>
      <c r="F9177" s="1" t="str">
        <f>IFERROR(__xludf.DUMMYFUNCTION("""COMPUTED_VALUE"""),"P5344")</f>
        <v>P5344</v>
      </c>
      <c r="G9177" s="1">
        <f>IFERROR(__xludf.DUMMYFUNCTION("""COMPUTED_VALUE"""),283.0)</f>
        <v>283</v>
      </c>
    </row>
    <row r="9178">
      <c r="A9178" s="1" t="str">
        <f t="shared" si="1"/>
        <v>EN P5759 152</v>
      </c>
      <c r="C9178" s="1" t="str">
        <f t="shared" si="2"/>
        <v>PT P5759</v>
      </c>
      <c r="E9178" s="1" t="str">
        <f>IFERROR(__xludf.DUMMYFUNCTION("SPLIT(A:A,"" "",TRUE,TRUE)"),"EN")</f>
        <v>EN</v>
      </c>
      <c r="F9178" s="1" t="str">
        <f>IFERROR(__xludf.DUMMYFUNCTION("""COMPUTED_VALUE"""),"P5759")</f>
        <v>P5759</v>
      </c>
      <c r="G9178" s="1">
        <f>IFERROR(__xludf.DUMMYFUNCTION("""COMPUTED_VALUE"""),152.0)</f>
        <v>152</v>
      </c>
    </row>
    <row r="9179">
      <c r="A9179" s="1" t="str">
        <f t="shared" si="1"/>
        <v>EN P2125 298</v>
      </c>
      <c r="C9179" s="1" t="str">
        <f t="shared" si="2"/>
        <v>PT P2125</v>
      </c>
      <c r="E9179" s="1" t="str">
        <f>IFERROR(__xludf.DUMMYFUNCTION("SPLIT(A:A,"" "",TRUE,TRUE)"),"EN")</f>
        <v>EN</v>
      </c>
      <c r="F9179" s="1" t="str">
        <f>IFERROR(__xludf.DUMMYFUNCTION("""COMPUTED_VALUE"""),"P2125")</f>
        <v>P2125</v>
      </c>
      <c r="G9179" s="1">
        <f>IFERROR(__xludf.DUMMYFUNCTION("""COMPUTED_VALUE"""),298.0)</f>
        <v>298</v>
      </c>
    </row>
    <row r="9180">
      <c r="A9180" s="1" t="str">
        <f t="shared" si="1"/>
        <v>EN P1804 258</v>
      </c>
      <c r="C9180" s="1" t="str">
        <f t="shared" si="2"/>
        <v>PT P1804</v>
      </c>
      <c r="E9180" s="1" t="str">
        <f>IFERROR(__xludf.DUMMYFUNCTION("SPLIT(A:A,"" "",TRUE,TRUE)"),"EN")</f>
        <v>EN</v>
      </c>
      <c r="F9180" s="1" t="str">
        <f>IFERROR(__xludf.DUMMYFUNCTION("""COMPUTED_VALUE"""),"P1804")</f>
        <v>P1804</v>
      </c>
      <c r="G9180" s="1">
        <f>IFERROR(__xludf.DUMMYFUNCTION("""COMPUTED_VALUE"""),258.0)</f>
        <v>258</v>
      </c>
    </row>
    <row r="9181">
      <c r="A9181" s="1" t="str">
        <f t="shared" si="1"/>
        <v>EN P4832 79</v>
      </c>
      <c r="C9181" s="1" t="str">
        <f t="shared" si="2"/>
        <v>PT P4832</v>
      </c>
      <c r="E9181" s="1" t="str">
        <f>IFERROR(__xludf.DUMMYFUNCTION("SPLIT(A:A,"" "",TRUE,TRUE)"),"EN")</f>
        <v>EN</v>
      </c>
      <c r="F9181" s="1" t="str">
        <f>IFERROR(__xludf.DUMMYFUNCTION("""COMPUTED_VALUE"""),"P4832")</f>
        <v>P4832</v>
      </c>
      <c r="G9181" s="1">
        <f>IFERROR(__xludf.DUMMYFUNCTION("""COMPUTED_VALUE"""),79.0)</f>
        <v>79</v>
      </c>
    </row>
    <row r="9182">
      <c r="A9182" s="1" t="str">
        <f t="shared" si="1"/>
        <v>EN P4549 237</v>
      </c>
      <c r="C9182" s="1" t="str">
        <f t="shared" si="2"/>
        <v>PT P4549</v>
      </c>
      <c r="E9182" s="1" t="str">
        <f>IFERROR(__xludf.DUMMYFUNCTION("SPLIT(A:A,"" "",TRUE,TRUE)"),"EN")</f>
        <v>EN</v>
      </c>
      <c r="F9182" s="1" t="str">
        <f>IFERROR(__xludf.DUMMYFUNCTION("""COMPUTED_VALUE"""),"P4549")</f>
        <v>P4549</v>
      </c>
      <c r="G9182" s="1">
        <f>IFERROR(__xludf.DUMMYFUNCTION("""COMPUTED_VALUE"""),237.0)</f>
        <v>237</v>
      </c>
    </row>
    <row r="9183">
      <c r="A9183" s="1" t="str">
        <f t="shared" si="1"/>
        <v>EN P604 204</v>
      </c>
      <c r="C9183" s="1" t="str">
        <f t="shared" si="2"/>
        <v>PT P604</v>
      </c>
      <c r="E9183" s="1" t="str">
        <f>IFERROR(__xludf.DUMMYFUNCTION("SPLIT(A:A,"" "",TRUE,TRUE)"),"EN")</f>
        <v>EN</v>
      </c>
      <c r="F9183" s="1" t="str">
        <f>IFERROR(__xludf.DUMMYFUNCTION("""COMPUTED_VALUE"""),"P604")</f>
        <v>P604</v>
      </c>
      <c r="G9183" s="1">
        <f>IFERROR(__xludf.DUMMYFUNCTION("""COMPUTED_VALUE"""),204.0)</f>
        <v>204</v>
      </c>
    </row>
    <row r="9184">
      <c r="A9184" s="1" t="str">
        <f t="shared" si="1"/>
        <v>EN P4357 108</v>
      </c>
      <c r="C9184" s="1" t="str">
        <f t="shared" si="2"/>
        <v>PT P4357</v>
      </c>
      <c r="E9184" s="1" t="str">
        <f>IFERROR(__xludf.DUMMYFUNCTION("SPLIT(A:A,"" "",TRUE,TRUE)"),"EN")</f>
        <v>EN</v>
      </c>
      <c r="F9184" s="1" t="str">
        <f>IFERROR(__xludf.DUMMYFUNCTION("""COMPUTED_VALUE"""),"P4357")</f>
        <v>P4357</v>
      </c>
      <c r="G9184" s="1">
        <f>IFERROR(__xludf.DUMMYFUNCTION("""COMPUTED_VALUE"""),108.0)</f>
        <v>108</v>
      </c>
    </row>
    <row r="9185">
      <c r="A9185" s="1" t="str">
        <f t="shared" si="1"/>
        <v>EN P5797 33</v>
      </c>
      <c r="C9185" s="1" t="str">
        <f t="shared" si="2"/>
        <v>PT P5797</v>
      </c>
      <c r="E9185" s="1" t="str">
        <f>IFERROR(__xludf.DUMMYFUNCTION("SPLIT(A:A,"" "",TRUE,TRUE)"),"EN")</f>
        <v>EN</v>
      </c>
      <c r="F9185" s="1" t="str">
        <f>IFERROR(__xludf.DUMMYFUNCTION("""COMPUTED_VALUE"""),"P5797")</f>
        <v>P5797</v>
      </c>
      <c r="G9185" s="1">
        <f>IFERROR(__xludf.DUMMYFUNCTION("""COMPUTED_VALUE"""),33.0)</f>
        <v>33</v>
      </c>
    </row>
    <row r="9186">
      <c r="A9186" s="1" t="str">
        <f t="shared" si="1"/>
        <v>EN P3026 354</v>
      </c>
      <c r="C9186" s="1" t="str">
        <f t="shared" si="2"/>
        <v>PT P3026</v>
      </c>
      <c r="E9186" s="1" t="str">
        <f>IFERROR(__xludf.DUMMYFUNCTION("SPLIT(A:A,"" "",TRUE,TRUE)"),"EN")</f>
        <v>EN</v>
      </c>
      <c r="F9186" s="1" t="str">
        <f>IFERROR(__xludf.DUMMYFUNCTION("""COMPUTED_VALUE"""),"P3026")</f>
        <v>P3026</v>
      </c>
      <c r="G9186" s="1">
        <f>IFERROR(__xludf.DUMMYFUNCTION("""COMPUTED_VALUE"""),354.0)</f>
        <v>354</v>
      </c>
    </row>
    <row r="9187">
      <c r="A9187" s="1" t="str">
        <f t="shared" si="1"/>
        <v>EN P4724 199</v>
      </c>
      <c r="C9187" s="1" t="str">
        <f t="shared" si="2"/>
        <v>PT P4724</v>
      </c>
      <c r="E9187" s="1" t="str">
        <f>IFERROR(__xludf.DUMMYFUNCTION("SPLIT(A:A,"" "",TRUE,TRUE)"),"EN")</f>
        <v>EN</v>
      </c>
      <c r="F9187" s="1" t="str">
        <f>IFERROR(__xludf.DUMMYFUNCTION("""COMPUTED_VALUE"""),"P4724")</f>
        <v>P4724</v>
      </c>
      <c r="G9187" s="1">
        <f>IFERROR(__xludf.DUMMYFUNCTION("""COMPUTED_VALUE"""),199.0)</f>
        <v>199</v>
      </c>
    </row>
    <row r="9188">
      <c r="A9188" s="1" t="str">
        <f t="shared" si="1"/>
        <v>EN P2331 67</v>
      </c>
      <c r="C9188" s="1" t="str">
        <f t="shared" si="2"/>
        <v>PT P2331</v>
      </c>
      <c r="E9188" s="1" t="str">
        <f>IFERROR(__xludf.DUMMYFUNCTION("SPLIT(A:A,"" "",TRUE,TRUE)"),"EN")</f>
        <v>EN</v>
      </c>
      <c r="F9188" s="1" t="str">
        <f>IFERROR(__xludf.DUMMYFUNCTION("""COMPUTED_VALUE"""),"P2331")</f>
        <v>P2331</v>
      </c>
      <c r="G9188" s="1">
        <f>IFERROR(__xludf.DUMMYFUNCTION("""COMPUTED_VALUE"""),67.0)</f>
        <v>67</v>
      </c>
    </row>
    <row r="9189">
      <c r="A9189" s="1" t="str">
        <f t="shared" si="1"/>
        <v>EN P309 264</v>
      </c>
      <c r="C9189" s="1" t="str">
        <f t="shared" si="2"/>
        <v>PT P309</v>
      </c>
      <c r="E9189" s="1" t="str">
        <f>IFERROR(__xludf.DUMMYFUNCTION("SPLIT(A:A,"" "",TRUE,TRUE)"),"EN")</f>
        <v>EN</v>
      </c>
      <c r="F9189" s="1" t="str">
        <f>IFERROR(__xludf.DUMMYFUNCTION("""COMPUTED_VALUE"""),"P309")</f>
        <v>P309</v>
      </c>
      <c r="G9189" s="1">
        <f>IFERROR(__xludf.DUMMYFUNCTION("""COMPUTED_VALUE"""),264.0)</f>
        <v>264</v>
      </c>
    </row>
    <row r="9190">
      <c r="A9190" s="1" t="str">
        <f t="shared" si="1"/>
        <v>EN P5996 331</v>
      </c>
      <c r="C9190" s="1" t="str">
        <f t="shared" si="2"/>
        <v>PT P5996</v>
      </c>
      <c r="E9190" s="1" t="str">
        <f>IFERROR(__xludf.DUMMYFUNCTION("SPLIT(A:A,"" "",TRUE,TRUE)"),"EN")</f>
        <v>EN</v>
      </c>
      <c r="F9190" s="1" t="str">
        <f>IFERROR(__xludf.DUMMYFUNCTION("""COMPUTED_VALUE"""),"P5996")</f>
        <v>P5996</v>
      </c>
      <c r="G9190" s="1">
        <f>IFERROR(__xludf.DUMMYFUNCTION("""COMPUTED_VALUE"""),331.0)</f>
        <v>331</v>
      </c>
    </row>
    <row r="9191">
      <c r="A9191" s="1" t="str">
        <f t="shared" si="1"/>
        <v>EN P3204 279</v>
      </c>
      <c r="C9191" s="1" t="str">
        <f t="shared" si="2"/>
        <v>PT P3204</v>
      </c>
      <c r="E9191" s="1" t="str">
        <f>IFERROR(__xludf.DUMMYFUNCTION("SPLIT(A:A,"" "",TRUE,TRUE)"),"EN")</f>
        <v>EN</v>
      </c>
      <c r="F9191" s="1" t="str">
        <f>IFERROR(__xludf.DUMMYFUNCTION("""COMPUTED_VALUE"""),"P3204")</f>
        <v>P3204</v>
      </c>
      <c r="G9191" s="1">
        <f>IFERROR(__xludf.DUMMYFUNCTION("""COMPUTED_VALUE"""),279.0)</f>
        <v>279</v>
      </c>
    </row>
    <row r="9192">
      <c r="A9192" s="1" t="str">
        <f t="shared" si="1"/>
        <v>EN P2843 323</v>
      </c>
      <c r="C9192" s="1" t="str">
        <f t="shared" si="2"/>
        <v>PT P2843</v>
      </c>
      <c r="E9192" s="1" t="str">
        <f>IFERROR(__xludf.DUMMYFUNCTION("SPLIT(A:A,"" "",TRUE,TRUE)"),"EN")</f>
        <v>EN</v>
      </c>
      <c r="F9192" s="1" t="str">
        <f>IFERROR(__xludf.DUMMYFUNCTION("""COMPUTED_VALUE"""),"P2843")</f>
        <v>P2843</v>
      </c>
      <c r="G9192" s="1">
        <f>IFERROR(__xludf.DUMMYFUNCTION("""COMPUTED_VALUE"""),323.0)</f>
        <v>323</v>
      </c>
    </row>
    <row r="9193">
      <c r="A9193" s="1" t="str">
        <f t="shared" si="1"/>
        <v>EN P5026 280</v>
      </c>
      <c r="C9193" s="1" t="str">
        <f t="shared" si="2"/>
        <v>PT P5026</v>
      </c>
      <c r="E9193" s="1" t="str">
        <f>IFERROR(__xludf.DUMMYFUNCTION("SPLIT(A:A,"" "",TRUE,TRUE)"),"EN")</f>
        <v>EN</v>
      </c>
      <c r="F9193" s="1" t="str">
        <f>IFERROR(__xludf.DUMMYFUNCTION("""COMPUTED_VALUE"""),"P5026")</f>
        <v>P5026</v>
      </c>
      <c r="G9193" s="1">
        <f>IFERROR(__xludf.DUMMYFUNCTION("""COMPUTED_VALUE"""),280.0)</f>
        <v>280</v>
      </c>
    </row>
    <row r="9194">
      <c r="A9194" s="1" t="str">
        <f t="shared" si="1"/>
        <v>EN P4111 296</v>
      </c>
      <c r="C9194" s="1" t="str">
        <f t="shared" si="2"/>
        <v>PT P4111</v>
      </c>
      <c r="E9194" s="1" t="str">
        <f>IFERROR(__xludf.DUMMYFUNCTION("SPLIT(A:A,"" "",TRUE,TRUE)"),"EN")</f>
        <v>EN</v>
      </c>
      <c r="F9194" s="1" t="str">
        <f>IFERROR(__xludf.DUMMYFUNCTION("""COMPUTED_VALUE"""),"P4111")</f>
        <v>P4111</v>
      </c>
      <c r="G9194" s="1">
        <f>IFERROR(__xludf.DUMMYFUNCTION("""COMPUTED_VALUE"""),296.0)</f>
        <v>296</v>
      </c>
    </row>
    <row r="9195">
      <c r="A9195" s="1" t="str">
        <f t="shared" si="1"/>
        <v>EN P4162 384</v>
      </c>
      <c r="C9195" s="1" t="str">
        <f t="shared" si="2"/>
        <v>PT P4162</v>
      </c>
      <c r="E9195" s="1" t="str">
        <f>IFERROR(__xludf.DUMMYFUNCTION("SPLIT(A:A,"" "",TRUE,TRUE)"),"EN")</f>
        <v>EN</v>
      </c>
      <c r="F9195" s="1" t="str">
        <f>IFERROR(__xludf.DUMMYFUNCTION("""COMPUTED_VALUE"""),"P4162")</f>
        <v>P4162</v>
      </c>
      <c r="G9195" s="1">
        <f>IFERROR(__xludf.DUMMYFUNCTION("""COMPUTED_VALUE"""),384.0)</f>
        <v>384</v>
      </c>
    </row>
    <row r="9196">
      <c r="A9196" s="1" t="str">
        <f t="shared" si="1"/>
        <v>EN P5761 115</v>
      </c>
      <c r="C9196" s="1" t="str">
        <f t="shared" si="2"/>
        <v>PT P5761</v>
      </c>
      <c r="E9196" s="1" t="str">
        <f>IFERROR(__xludf.DUMMYFUNCTION("SPLIT(A:A,"" "",TRUE,TRUE)"),"EN")</f>
        <v>EN</v>
      </c>
      <c r="F9196" s="1" t="str">
        <f>IFERROR(__xludf.DUMMYFUNCTION("""COMPUTED_VALUE"""),"P5761")</f>
        <v>P5761</v>
      </c>
      <c r="G9196" s="1">
        <f>IFERROR(__xludf.DUMMYFUNCTION("""COMPUTED_VALUE"""),115.0)</f>
        <v>115</v>
      </c>
    </row>
    <row r="9197">
      <c r="A9197" s="1" t="str">
        <f t="shared" si="1"/>
        <v>EN P3051 227</v>
      </c>
      <c r="C9197" s="1" t="str">
        <f t="shared" si="2"/>
        <v>PT P3051</v>
      </c>
      <c r="E9197" s="1" t="str">
        <f>IFERROR(__xludf.DUMMYFUNCTION("SPLIT(A:A,"" "",TRUE,TRUE)"),"EN")</f>
        <v>EN</v>
      </c>
      <c r="F9197" s="1" t="str">
        <f>IFERROR(__xludf.DUMMYFUNCTION("""COMPUTED_VALUE"""),"P3051")</f>
        <v>P3051</v>
      </c>
      <c r="G9197" s="1">
        <f>IFERROR(__xludf.DUMMYFUNCTION("""COMPUTED_VALUE"""),227.0)</f>
        <v>227</v>
      </c>
    </row>
    <row r="9198">
      <c r="A9198" s="1" t="str">
        <f t="shared" si="1"/>
        <v>EN P5195 356</v>
      </c>
      <c r="C9198" s="1" t="str">
        <f t="shared" si="2"/>
        <v>PT P5195</v>
      </c>
      <c r="E9198" s="1" t="str">
        <f>IFERROR(__xludf.DUMMYFUNCTION("SPLIT(A:A,"" "",TRUE,TRUE)"),"EN")</f>
        <v>EN</v>
      </c>
      <c r="F9198" s="1" t="str">
        <f>IFERROR(__xludf.DUMMYFUNCTION("""COMPUTED_VALUE"""),"P5195")</f>
        <v>P5195</v>
      </c>
      <c r="G9198" s="1">
        <f>IFERROR(__xludf.DUMMYFUNCTION("""COMPUTED_VALUE"""),356.0)</f>
        <v>356</v>
      </c>
    </row>
    <row r="9199">
      <c r="A9199" s="1" t="str">
        <f t="shared" si="1"/>
        <v>EN P27 338</v>
      </c>
      <c r="C9199" s="1" t="str">
        <f t="shared" si="2"/>
        <v>PT P27</v>
      </c>
      <c r="E9199" s="1" t="str">
        <f>IFERROR(__xludf.DUMMYFUNCTION("SPLIT(A:A,"" "",TRUE,TRUE)"),"EN")</f>
        <v>EN</v>
      </c>
      <c r="F9199" s="1" t="str">
        <f>IFERROR(__xludf.DUMMYFUNCTION("""COMPUTED_VALUE"""),"P27")</f>
        <v>P27</v>
      </c>
      <c r="G9199" s="1">
        <f>IFERROR(__xludf.DUMMYFUNCTION("""COMPUTED_VALUE"""),338.0)</f>
        <v>338</v>
      </c>
    </row>
    <row r="9200">
      <c r="A9200" s="1" t="str">
        <f t="shared" si="1"/>
        <v>EN P3052 284</v>
      </c>
      <c r="C9200" s="1" t="str">
        <f t="shared" si="2"/>
        <v>PT P3052</v>
      </c>
      <c r="E9200" s="1" t="str">
        <f>IFERROR(__xludf.DUMMYFUNCTION("SPLIT(A:A,"" "",TRUE,TRUE)"),"EN")</f>
        <v>EN</v>
      </c>
      <c r="F9200" s="1" t="str">
        <f>IFERROR(__xludf.DUMMYFUNCTION("""COMPUTED_VALUE"""),"P3052")</f>
        <v>P3052</v>
      </c>
      <c r="G9200" s="1">
        <f>IFERROR(__xludf.DUMMYFUNCTION("""COMPUTED_VALUE"""),284.0)</f>
        <v>284</v>
      </c>
    </row>
    <row r="9201">
      <c r="A9201" s="1" t="str">
        <f t="shared" si="1"/>
        <v>EN P2645 194</v>
      </c>
      <c r="C9201" s="1" t="str">
        <f t="shared" si="2"/>
        <v>PT P2645</v>
      </c>
      <c r="E9201" s="1" t="str">
        <f>IFERROR(__xludf.DUMMYFUNCTION("SPLIT(A:A,"" "",TRUE,TRUE)"),"EN")</f>
        <v>EN</v>
      </c>
      <c r="F9201" s="1" t="str">
        <f>IFERROR(__xludf.DUMMYFUNCTION("""COMPUTED_VALUE"""),"P2645")</f>
        <v>P2645</v>
      </c>
      <c r="G9201" s="1">
        <f>IFERROR(__xludf.DUMMYFUNCTION("""COMPUTED_VALUE"""),194.0)</f>
        <v>194</v>
      </c>
    </row>
    <row r="9202">
      <c r="A9202" s="1" t="str">
        <f t="shared" si="1"/>
        <v>EN P2690 205</v>
      </c>
      <c r="C9202" s="1" t="str">
        <f t="shared" si="2"/>
        <v>PT P2690</v>
      </c>
      <c r="E9202" s="1" t="str">
        <f>IFERROR(__xludf.DUMMYFUNCTION("SPLIT(A:A,"" "",TRUE,TRUE)"),"EN")</f>
        <v>EN</v>
      </c>
      <c r="F9202" s="1" t="str">
        <f>IFERROR(__xludf.DUMMYFUNCTION("""COMPUTED_VALUE"""),"P2690")</f>
        <v>P2690</v>
      </c>
      <c r="G9202" s="1">
        <f>IFERROR(__xludf.DUMMYFUNCTION("""COMPUTED_VALUE"""),205.0)</f>
        <v>205</v>
      </c>
    </row>
    <row r="9203">
      <c r="A9203" s="1" t="str">
        <f t="shared" si="1"/>
        <v>EN P4964 309</v>
      </c>
      <c r="C9203" s="1" t="str">
        <f t="shared" si="2"/>
        <v>PT P4964</v>
      </c>
      <c r="E9203" s="1" t="str">
        <f>IFERROR(__xludf.DUMMYFUNCTION("SPLIT(A:A,"" "",TRUE,TRUE)"),"EN")</f>
        <v>EN</v>
      </c>
      <c r="F9203" s="1" t="str">
        <f>IFERROR(__xludf.DUMMYFUNCTION("""COMPUTED_VALUE"""),"P4964")</f>
        <v>P4964</v>
      </c>
      <c r="G9203" s="1">
        <f>IFERROR(__xludf.DUMMYFUNCTION("""COMPUTED_VALUE"""),309.0)</f>
        <v>309</v>
      </c>
    </row>
    <row r="9204">
      <c r="A9204" s="1" t="str">
        <f t="shared" si="1"/>
        <v>EN P4601 223</v>
      </c>
      <c r="C9204" s="1" t="str">
        <f t="shared" si="2"/>
        <v>PT P4601</v>
      </c>
      <c r="E9204" s="1" t="str">
        <f>IFERROR(__xludf.DUMMYFUNCTION("SPLIT(A:A,"" "",TRUE,TRUE)"),"EN")</f>
        <v>EN</v>
      </c>
      <c r="F9204" s="1" t="str">
        <f>IFERROR(__xludf.DUMMYFUNCTION("""COMPUTED_VALUE"""),"P4601")</f>
        <v>P4601</v>
      </c>
      <c r="G9204" s="1">
        <f>IFERROR(__xludf.DUMMYFUNCTION("""COMPUTED_VALUE"""),223.0)</f>
        <v>223</v>
      </c>
    </row>
    <row r="9205">
      <c r="A9205" s="1" t="str">
        <f t="shared" si="1"/>
        <v>EN P4471 339</v>
      </c>
      <c r="C9205" s="1" t="str">
        <f t="shared" si="2"/>
        <v>PT P4471</v>
      </c>
      <c r="E9205" s="1" t="str">
        <f>IFERROR(__xludf.DUMMYFUNCTION("SPLIT(A:A,"" "",TRUE,TRUE)"),"EN")</f>
        <v>EN</v>
      </c>
      <c r="F9205" s="1" t="str">
        <f>IFERROR(__xludf.DUMMYFUNCTION("""COMPUTED_VALUE"""),"P4471")</f>
        <v>P4471</v>
      </c>
      <c r="G9205" s="1">
        <f>IFERROR(__xludf.DUMMYFUNCTION("""COMPUTED_VALUE"""),339.0)</f>
        <v>339</v>
      </c>
    </row>
    <row r="9206">
      <c r="A9206" s="1" t="str">
        <f t="shared" si="1"/>
        <v>EN P316 218</v>
      </c>
      <c r="C9206" s="1" t="str">
        <f t="shared" si="2"/>
        <v>PT P316</v>
      </c>
      <c r="E9206" s="1" t="str">
        <f>IFERROR(__xludf.DUMMYFUNCTION("SPLIT(A:A,"" "",TRUE,TRUE)"),"EN")</f>
        <v>EN</v>
      </c>
      <c r="F9206" s="1" t="str">
        <f>IFERROR(__xludf.DUMMYFUNCTION("""COMPUTED_VALUE"""),"P316")</f>
        <v>P316</v>
      </c>
      <c r="G9206" s="1">
        <f>IFERROR(__xludf.DUMMYFUNCTION("""COMPUTED_VALUE"""),218.0)</f>
        <v>218</v>
      </c>
    </row>
    <row r="9207">
      <c r="A9207" s="1" t="str">
        <f t="shared" si="1"/>
        <v>EN P5252 207</v>
      </c>
      <c r="C9207" s="1" t="str">
        <f t="shared" si="2"/>
        <v>PT P5252</v>
      </c>
      <c r="E9207" s="1" t="str">
        <f>IFERROR(__xludf.DUMMYFUNCTION("SPLIT(A:A,"" "",TRUE,TRUE)"),"EN")</f>
        <v>EN</v>
      </c>
      <c r="F9207" s="1" t="str">
        <f>IFERROR(__xludf.DUMMYFUNCTION("""COMPUTED_VALUE"""),"P5252")</f>
        <v>P5252</v>
      </c>
      <c r="G9207" s="1">
        <f>IFERROR(__xludf.DUMMYFUNCTION("""COMPUTED_VALUE"""),207.0)</f>
        <v>207</v>
      </c>
    </row>
    <row r="9208">
      <c r="A9208" s="1" t="str">
        <f t="shared" si="1"/>
        <v>EN P358 40</v>
      </c>
      <c r="C9208" s="1" t="str">
        <f t="shared" si="2"/>
        <v>PT P358</v>
      </c>
      <c r="E9208" s="1" t="str">
        <f>IFERROR(__xludf.DUMMYFUNCTION("SPLIT(A:A,"" "",TRUE,TRUE)"),"EN")</f>
        <v>EN</v>
      </c>
      <c r="F9208" s="1" t="str">
        <f>IFERROR(__xludf.DUMMYFUNCTION("""COMPUTED_VALUE"""),"P358")</f>
        <v>P358</v>
      </c>
      <c r="G9208" s="1">
        <f>IFERROR(__xludf.DUMMYFUNCTION("""COMPUTED_VALUE"""),40.0)</f>
        <v>40</v>
      </c>
    </row>
    <row r="9209">
      <c r="A9209" s="1" t="str">
        <f t="shared" si="1"/>
        <v>EN P605 279</v>
      </c>
      <c r="C9209" s="1" t="str">
        <f t="shared" si="2"/>
        <v>PT P605</v>
      </c>
      <c r="E9209" s="1" t="str">
        <f>IFERROR(__xludf.DUMMYFUNCTION("SPLIT(A:A,"" "",TRUE,TRUE)"),"EN")</f>
        <v>EN</v>
      </c>
      <c r="F9209" s="1" t="str">
        <f>IFERROR(__xludf.DUMMYFUNCTION("""COMPUTED_VALUE"""),"P605")</f>
        <v>P605</v>
      </c>
      <c r="G9209" s="1">
        <f>IFERROR(__xludf.DUMMYFUNCTION("""COMPUTED_VALUE"""),279.0)</f>
        <v>279</v>
      </c>
    </row>
    <row r="9210">
      <c r="A9210" s="1" t="str">
        <f t="shared" si="1"/>
        <v>EN P3526 117</v>
      </c>
      <c r="C9210" s="1" t="str">
        <f t="shared" si="2"/>
        <v>PT P3526</v>
      </c>
      <c r="E9210" s="1" t="str">
        <f>IFERROR(__xludf.DUMMYFUNCTION("SPLIT(A:A,"" "",TRUE,TRUE)"),"EN")</f>
        <v>EN</v>
      </c>
      <c r="F9210" s="1" t="str">
        <f>IFERROR(__xludf.DUMMYFUNCTION("""COMPUTED_VALUE"""),"P3526")</f>
        <v>P3526</v>
      </c>
      <c r="G9210" s="1">
        <f>IFERROR(__xludf.DUMMYFUNCTION("""COMPUTED_VALUE"""),117.0)</f>
        <v>117</v>
      </c>
    </row>
    <row r="9211">
      <c r="A9211" s="1" t="str">
        <f t="shared" si="1"/>
        <v>EN P597 107</v>
      </c>
      <c r="C9211" s="1" t="str">
        <f t="shared" si="2"/>
        <v>PT P597</v>
      </c>
      <c r="E9211" s="1" t="str">
        <f>IFERROR(__xludf.DUMMYFUNCTION("SPLIT(A:A,"" "",TRUE,TRUE)"),"EN")</f>
        <v>EN</v>
      </c>
      <c r="F9211" s="1" t="str">
        <f>IFERROR(__xludf.DUMMYFUNCTION("""COMPUTED_VALUE"""),"P597")</f>
        <v>P597</v>
      </c>
      <c r="G9211" s="1">
        <f>IFERROR(__xludf.DUMMYFUNCTION("""COMPUTED_VALUE"""),107.0)</f>
        <v>107</v>
      </c>
    </row>
    <row r="9212">
      <c r="A9212" s="1" t="str">
        <f t="shared" si="1"/>
        <v>EN P4120 71</v>
      </c>
      <c r="C9212" s="1" t="str">
        <f t="shared" si="2"/>
        <v>PT P4120</v>
      </c>
      <c r="E9212" s="1" t="str">
        <f>IFERROR(__xludf.DUMMYFUNCTION("SPLIT(A:A,"" "",TRUE,TRUE)"),"EN")</f>
        <v>EN</v>
      </c>
      <c r="F9212" s="1" t="str">
        <f>IFERROR(__xludf.DUMMYFUNCTION("""COMPUTED_VALUE"""),"P4120")</f>
        <v>P4120</v>
      </c>
      <c r="G9212" s="1">
        <f>IFERROR(__xludf.DUMMYFUNCTION("""COMPUTED_VALUE"""),71.0)</f>
        <v>71</v>
      </c>
    </row>
    <row r="9213">
      <c r="A9213" s="1" t="str">
        <f t="shared" si="1"/>
        <v>EN P4013 290</v>
      </c>
      <c r="C9213" s="1" t="str">
        <f t="shared" si="2"/>
        <v>PT P4013</v>
      </c>
      <c r="E9213" s="1" t="str">
        <f>IFERROR(__xludf.DUMMYFUNCTION("SPLIT(A:A,"" "",TRUE,TRUE)"),"EN")</f>
        <v>EN</v>
      </c>
      <c r="F9213" s="1" t="str">
        <f>IFERROR(__xludf.DUMMYFUNCTION("""COMPUTED_VALUE"""),"P4013")</f>
        <v>P4013</v>
      </c>
      <c r="G9213" s="1">
        <f>IFERROR(__xludf.DUMMYFUNCTION("""COMPUTED_VALUE"""),290.0)</f>
        <v>290</v>
      </c>
    </row>
    <row r="9214">
      <c r="A9214" s="1" t="str">
        <f t="shared" si="1"/>
        <v>EN P3840 185</v>
      </c>
      <c r="C9214" s="1" t="str">
        <f t="shared" si="2"/>
        <v>PT P3840</v>
      </c>
      <c r="E9214" s="1" t="str">
        <f>IFERROR(__xludf.DUMMYFUNCTION("SPLIT(A:A,"" "",TRUE,TRUE)"),"EN")</f>
        <v>EN</v>
      </c>
      <c r="F9214" s="1" t="str">
        <f>IFERROR(__xludf.DUMMYFUNCTION("""COMPUTED_VALUE"""),"P3840")</f>
        <v>P3840</v>
      </c>
      <c r="G9214" s="1">
        <f>IFERROR(__xludf.DUMMYFUNCTION("""COMPUTED_VALUE"""),185.0)</f>
        <v>185</v>
      </c>
    </row>
    <row r="9215">
      <c r="A9215" s="1" t="str">
        <f t="shared" si="1"/>
        <v>EN P3833 298</v>
      </c>
      <c r="C9215" s="1" t="str">
        <f t="shared" si="2"/>
        <v>PT P3833</v>
      </c>
      <c r="E9215" s="1" t="str">
        <f>IFERROR(__xludf.DUMMYFUNCTION("SPLIT(A:A,"" "",TRUE,TRUE)"),"EN")</f>
        <v>EN</v>
      </c>
      <c r="F9215" s="1" t="str">
        <f>IFERROR(__xludf.DUMMYFUNCTION("""COMPUTED_VALUE"""),"P3833")</f>
        <v>P3833</v>
      </c>
      <c r="G9215" s="1">
        <f>IFERROR(__xludf.DUMMYFUNCTION("""COMPUTED_VALUE"""),298.0)</f>
        <v>298</v>
      </c>
    </row>
    <row r="9216">
      <c r="A9216" s="1" t="str">
        <f t="shared" si="1"/>
        <v>EN P1812 361</v>
      </c>
      <c r="C9216" s="1" t="str">
        <f t="shared" si="2"/>
        <v>PT P1812</v>
      </c>
      <c r="E9216" s="1" t="str">
        <f>IFERROR(__xludf.DUMMYFUNCTION("SPLIT(A:A,"" "",TRUE,TRUE)"),"EN")</f>
        <v>EN</v>
      </c>
      <c r="F9216" s="1" t="str">
        <f>IFERROR(__xludf.DUMMYFUNCTION("""COMPUTED_VALUE"""),"P1812")</f>
        <v>P1812</v>
      </c>
      <c r="G9216" s="1">
        <f>IFERROR(__xludf.DUMMYFUNCTION("""COMPUTED_VALUE"""),361.0)</f>
        <v>361</v>
      </c>
    </row>
    <row r="9217">
      <c r="A9217" s="1" t="str">
        <f t="shared" si="1"/>
        <v>EN P709 191</v>
      </c>
      <c r="C9217" s="1" t="str">
        <f t="shared" si="2"/>
        <v>PT P709</v>
      </c>
      <c r="E9217" s="1" t="str">
        <f>IFERROR(__xludf.DUMMYFUNCTION("SPLIT(A:A,"" "",TRUE,TRUE)"),"EN")</f>
        <v>EN</v>
      </c>
      <c r="F9217" s="1" t="str">
        <f>IFERROR(__xludf.DUMMYFUNCTION("""COMPUTED_VALUE"""),"P709")</f>
        <v>P709</v>
      </c>
      <c r="G9217" s="1">
        <f>IFERROR(__xludf.DUMMYFUNCTION("""COMPUTED_VALUE"""),191.0)</f>
        <v>191</v>
      </c>
    </row>
    <row r="9218">
      <c r="A9218" s="1" t="str">
        <f t="shared" si="1"/>
        <v>EN P1648 99</v>
      </c>
      <c r="C9218" s="1" t="str">
        <f t="shared" si="2"/>
        <v>PT P1648</v>
      </c>
      <c r="E9218" s="1" t="str">
        <f>IFERROR(__xludf.DUMMYFUNCTION("SPLIT(A:A,"" "",TRUE,TRUE)"),"EN")</f>
        <v>EN</v>
      </c>
      <c r="F9218" s="1" t="str">
        <f>IFERROR(__xludf.DUMMYFUNCTION("""COMPUTED_VALUE"""),"P1648")</f>
        <v>P1648</v>
      </c>
      <c r="G9218" s="1">
        <f>IFERROR(__xludf.DUMMYFUNCTION("""COMPUTED_VALUE"""),99.0)</f>
        <v>99</v>
      </c>
    </row>
    <row r="9219">
      <c r="A9219" s="1" t="str">
        <f t="shared" si="1"/>
        <v>EN P5960 75</v>
      </c>
      <c r="C9219" s="1" t="str">
        <f t="shared" si="2"/>
        <v>PT P5960</v>
      </c>
      <c r="E9219" s="1" t="str">
        <f>IFERROR(__xludf.DUMMYFUNCTION("SPLIT(A:A,"" "",TRUE,TRUE)"),"EN")</f>
        <v>EN</v>
      </c>
      <c r="F9219" s="1" t="str">
        <f>IFERROR(__xludf.DUMMYFUNCTION("""COMPUTED_VALUE"""),"P5960")</f>
        <v>P5960</v>
      </c>
      <c r="G9219" s="1">
        <f>IFERROR(__xludf.DUMMYFUNCTION("""COMPUTED_VALUE"""),75.0)</f>
        <v>75</v>
      </c>
    </row>
    <row r="9220">
      <c r="A9220" s="1" t="str">
        <f t="shared" si="1"/>
        <v>EN P586 45</v>
      </c>
      <c r="C9220" s="1" t="str">
        <f t="shared" si="2"/>
        <v>PT P586</v>
      </c>
      <c r="E9220" s="1" t="str">
        <f>IFERROR(__xludf.DUMMYFUNCTION("SPLIT(A:A,"" "",TRUE,TRUE)"),"EN")</f>
        <v>EN</v>
      </c>
      <c r="F9220" s="1" t="str">
        <f>IFERROR(__xludf.DUMMYFUNCTION("""COMPUTED_VALUE"""),"P586")</f>
        <v>P586</v>
      </c>
      <c r="G9220" s="1">
        <f>IFERROR(__xludf.DUMMYFUNCTION("""COMPUTED_VALUE"""),45.0)</f>
        <v>45</v>
      </c>
    </row>
    <row r="9221">
      <c r="A9221" s="1" t="str">
        <f t="shared" si="1"/>
        <v>EN P306 239</v>
      </c>
      <c r="C9221" s="1" t="str">
        <f t="shared" si="2"/>
        <v>PT P306</v>
      </c>
      <c r="E9221" s="1" t="str">
        <f>IFERROR(__xludf.DUMMYFUNCTION("SPLIT(A:A,"" "",TRUE,TRUE)"),"EN")</f>
        <v>EN</v>
      </c>
      <c r="F9221" s="1" t="str">
        <f>IFERROR(__xludf.DUMMYFUNCTION("""COMPUTED_VALUE"""),"P306")</f>
        <v>P306</v>
      </c>
      <c r="G9221" s="1">
        <f>IFERROR(__xludf.DUMMYFUNCTION("""COMPUTED_VALUE"""),239.0)</f>
        <v>239</v>
      </c>
    </row>
    <row r="9222">
      <c r="A9222" s="1" t="str">
        <f t="shared" si="1"/>
        <v>EN P562 166</v>
      </c>
      <c r="C9222" s="1" t="str">
        <f t="shared" si="2"/>
        <v>PT P562</v>
      </c>
      <c r="E9222" s="1" t="str">
        <f>IFERROR(__xludf.DUMMYFUNCTION("SPLIT(A:A,"" "",TRUE,TRUE)"),"EN")</f>
        <v>EN</v>
      </c>
      <c r="F9222" s="1" t="str">
        <f>IFERROR(__xludf.DUMMYFUNCTION("""COMPUTED_VALUE"""),"P562")</f>
        <v>P562</v>
      </c>
      <c r="G9222" s="1">
        <f>IFERROR(__xludf.DUMMYFUNCTION("""COMPUTED_VALUE"""),166.0)</f>
        <v>166</v>
      </c>
    </row>
    <row r="9223">
      <c r="A9223" s="1" t="str">
        <f t="shared" si="1"/>
        <v>EN P5009 58</v>
      </c>
      <c r="C9223" s="1" t="str">
        <f t="shared" si="2"/>
        <v>PT P5009</v>
      </c>
      <c r="E9223" s="1" t="str">
        <f>IFERROR(__xludf.DUMMYFUNCTION("SPLIT(A:A,"" "",TRUE,TRUE)"),"EN")</f>
        <v>EN</v>
      </c>
      <c r="F9223" s="1" t="str">
        <f>IFERROR(__xludf.DUMMYFUNCTION("""COMPUTED_VALUE"""),"P5009")</f>
        <v>P5009</v>
      </c>
      <c r="G9223" s="1">
        <f>IFERROR(__xludf.DUMMYFUNCTION("""COMPUTED_VALUE"""),58.0)</f>
        <v>58</v>
      </c>
    </row>
    <row r="9224">
      <c r="A9224" s="1" t="str">
        <f t="shared" si="1"/>
        <v>EN P4576 259</v>
      </c>
      <c r="C9224" s="1" t="str">
        <f t="shared" si="2"/>
        <v>PT P4576</v>
      </c>
      <c r="E9224" s="1" t="str">
        <f>IFERROR(__xludf.DUMMYFUNCTION("SPLIT(A:A,"" "",TRUE,TRUE)"),"EN")</f>
        <v>EN</v>
      </c>
      <c r="F9224" s="1" t="str">
        <f>IFERROR(__xludf.DUMMYFUNCTION("""COMPUTED_VALUE"""),"P4576")</f>
        <v>P4576</v>
      </c>
      <c r="G9224" s="1">
        <f>IFERROR(__xludf.DUMMYFUNCTION("""COMPUTED_VALUE"""),259.0)</f>
        <v>259</v>
      </c>
    </row>
    <row r="9225">
      <c r="A9225" s="1" t="str">
        <f t="shared" si="1"/>
        <v>EN P2161 93</v>
      </c>
      <c r="C9225" s="1" t="str">
        <f t="shared" si="2"/>
        <v>PT P2161</v>
      </c>
      <c r="E9225" s="1" t="str">
        <f>IFERROR(__xludf.DUMMYFUNCTION("SPLIT(A:A,"" "",TRUE,TRUE)"),"EN")</f>
        <v>EN</v>
      </c>
      <c r="F9225" s="1" t="str">
        <f>IFERROR(__xludf.DUMMYFUNCTION("""COMPUTED_VALUE"""),"P2161")</f>
        <v>P2161</v>
      </c>
      <c r="G9225" s="1">
        <f>IFERROR(__xludf.DUMMYFUNCTION("""COMPUTED_VALUE"""),93.0)</f>
        <v>93</v>
      </c>
    </row>
    <row r="9226">
      <c r="A9226" s="1" t="str">
        <f t="shared" si="1"/>
        <v>EN P3914 234</v>
      </c>
      <c r="C9226" s="1" t="str">
        <f t="shared" si="2"/>
        <v>PT P3914</v>
      </c>
      <c r="E9226" s="1" t="str">
        <f>IFERROR(__xludf.DUMMYFUNCTION("SPLIT(A:A,"" "",TRUE,TRUE)"),"EN")</f>
        <v>EN</v>
      </c>
      <c r="F9226" s="1" t="str">
        <f>IFERROR(__xludf.DUMMYFUNCTION("""COMPUTED_VALUE"""),"P3914")</f>
        <v>P3914</v>
      </c>
      <c r="G9226" s="1">
        <f>IFERROR(__xludf.DUMMYFUNCTION("""COMPUTED_VALUE"""),234.0)</f>
        <v>234</v>
      </c>
    </row>
    <row r="9227">
      <c r="A9227" s="1" t="str">
        <f t="shared" si="1"/>
        <v>EN P655 145</v>
      </c>
      <c r="C9227" s="1" t="str">
        <f t="shared" si="2"/>
        <v>PT P655</v>
      </c>
      <c r="E9227" s="1" t="str">
        <f>IFERROR(__xludf.DUMMYFUNCTION("SPLIT(A:A,"" "",TRUE,TRUE)"),"EN")</f>
        <v>EN</v>
      </c>
      <c r="F9227" s="1" t="str">
        <f>IFERROR(__xludf.DUMMYFUNCTION("""COMPUTED_VALUE"""),"P655")</f>
        <v>P655</v>
      </c>
      <c r="G9227" s="1">
        <f>IFERROR(__xludf.DUMMYFUNCTION("""COMPUTED_VALUE"""),145.0)</f>
        <v>145</v>
      </c>
    </row>
    <row r="9228">
      <c r="A9228" s="1" t="str">
        <f t="shared" si="1"/>
        <v>EN P2655 292</v>
      </c>
      <c r="C9228" s="1" t="str">
        <f t="shared" si="2"/>
        <v>PT P2655</v>
      </c>
      <c r="E9228" s="1" t="str">
        <f>IFERROR(__xludf.DUMMYFUNCTION("SPLIT(A:A,"" "",TRUE,TRUE)"),"EN")</f>
        <v>EN</v>
      </c>
      <c r="F9228" s="1" t="str">
        <f>IFERROR(__xludf.DUMMYFUNCTION("""COMPUTED_VALUE"""),"P2655")</f>
        <v>P2655</v>
      </c>
      <c r="G9228" s="1">
        <f>IFERROR(__xludf.DUMMYFUNCTION("""COMPUTED_VALUE"""),292.0)</f>
        <v>292</v>
      </c>
    </row>
    <row r="9229">
      <c r="A9229" s="1" t="str">
        <f t="shared" si="1"/>
        <v>EN P1846 19</v>
      </c>
      <c r="C9229" s="1" t="str">
        <f t="shared" si="2"/>
        <v>PT P1846</v>
      </c>
      <c r="E9229" s="1" t="str">
        <f>IFERROR(__xludf.DUMMYFUNCTION("SPLIT(A:A,"" "",TRUE,TRUE)"),"EN")</f>
        <v>EN</v>
      </c>
      <c r="F9229" s="1" t="str">
        <f>IFERROR(__xludf.DUMMYFUNCTION("""COMPUTED_VALUE"""),"P1846")</f>
        <v>P1846</v>
      </c>
      <c r="G9229" s="1">
        <f>IFERROR(__xludf.DUMMYFUNCTION("""COMPUTED_VALUE"""),19.0)</f>
        <v>19</v>
      </c>
    </row>
    <row r="9230">
      <c r="A9230" s="1" t="str">
        <f t="shared" si="1"/>
        <v>EN P3476 55</v>
      </c>
      <c r="C9230" s="1" t="str">
        <f t="shared" si="2"/>
        <v>PT P3476</v>
      </c>
      <c r="E9230" s="1" t="str">
        <f>IFERROR(__xludf.DUMMYFUNCTION("SPLIT(A:A,"" "",TRUE,TRUE)"),"EN")</f>
        <v>EN</v>
      </c>
      <c r="F9230" s="1" t="str">
        <f>IFERROR(__xludf.DUMMYFUNCTION("""COMPUTED_VALUE"""),"P3476")</f>
        <v>P3476</v>
      </c>
      <c r="G9230" s="1">
        <f>IFERROR(__xludf.DUMMYFUNCTION("""COMPUTED_VALUE"""),55.0)</f>
        <v>55</v>
      </c>
    </row>
    <row r="9231">
      <c r="A9231" s="1" t="str">
        <f t="shared" si="1"/>
        <v>EN P2083 112</v>
      </c>
      <c r="C9231" s="1" t="str">
        <f t="shared" si="2"/>
        <v>PT P2083</v>
      </c>
      <c r="E9231" s="1" t="str">
        <f>IFERROR(__xludf.DUMMYFUNCTION("SPLIT(A:A,"" "",TRUE,TRUE)"),"EN")</f>
        <v>EN</v>
      </c>
      <c r="F9231" s="1" t="str">
        <f>IFERROR(__xludf.DUMMYFUNCTION("""COMPUTED_VALUE"""),"P2083")</f>
        <v>P2083</v>
      </c>
      <c r="G9231" s="1">
        <f>IFERROR(__xludf.DUMMYFUNCTION("""COMPUTED_VALUE"""),112.0)</f>
        <v>112</v>
      </c>
    </row>
    <row r="9232">
      <c r="A9232" s="1" t="str">
        <f t="shared" si="1"/>
        <v>EN P1014 32</v>
      </c>
      <c r="C9232" s="1" t="str">
        <f t="shared" si="2"/>
        <v>PT P1014</v>
      </c>
      <c r="E9232" s="1" t="str">
        <f>IFERROR(__xludf.DUMMYFUNCTION("SPLIT(A:A,"" "",TRUE,TRUE)"),"EN")</f>
        <v>EN</v>
      </c>
      <c r="F9232" s="1" t="str">
        <f>IFERROR(__xludf.DUMMYFUNCTION("""COMPUTED_VALUE"""),"P1014")</f>
        <v>P1014</v>
      </c>
      <c r="G9232" s="1">
        <f>IFERROR(__xludf.DUMMYFUNCTION("""COMPUTED_VALUE"""),32.0)</f>
        <v>32</v>
      </c>
    </row>
    <row r="9233">
      <c r="A9233" s="1" t="str">
        <f t="shared" si="1"/>
        <v>EN P2129 147</v>
      </c>
      <c r="C9233" s="1" t="str">
        <f t="shared" si="2"/>
        <v>PT P2129</v>
      </c>
      <c r="E9233" s="1" t="str">
        <f>IFERROR(__xludf.DUMMYFUNCTION("SPLIT(A:A,"" "",TRUE,TRUE)"),"EN")</f>
        <v>EN</v>
      </c>
      <c r="F9233" s="1" t="str">
        <f>IFERROR(__xludf.DUMMYFUNCTION("""COMPUTED_VALUE"""),"P2129")</f>
        <v>P2129</v>
      </c>
      <c r="G9233" s="1">
        <f>IFERROR(__xludf.DUMMYFUNCTION("""COMPUTED_VALUE"""),147.0)</f>
        <v>147</v>
      </c>
    </row>
    <row r="9234">
      <c r="A9234" s="1" t="str">
        <f t="shared" si="1"/>
        <v>EN P5987 176</v>
      </c>
      <c r="C9234" s="1" t="str">
        <f t="shared" si="2"/>
        <v>PT P5987</v>
      </c>
      <c r="E9234" s="1" t="str">
        <f>IFERROR(__xludf.DUMMYFUNCTION("SPLIT(A:A,"" "",TRUE,TRUE)"),"EN")</f>
        <v>EN</v>
      </c>
      <c r="F9234" s="1" t="str">
        <f>IFERROR(__xludf.DUMMYFUNCTION("""COMPUTED_VALUE"""),"P5987")</f>
        <v>P5987</v>
      </c>
      <c r="G9234" s="1">
        <f>IFERROR(__xludf.DUMMYFUNCTION("""COMPUTED_VALUE"""),176.0)</f>
        <v>176</v>
      </c>
    </row>
    <row r="9235">
      <c r="A9235" s="1" t="str">
        <f t="shared" si="1"/>
        <v>EN P2027 341</v>
      </c>
      <c r="C9235" s="1" t="str">
        <f t="shared" si="2"/>
        <v>PT P2027</v>
      </c>
      <c r="E9235" s="1" t="str">
        <f>IFERROR(__xludf.DUMMYFUNCTION("SPLIT(A:A,"" "",TRUE,TRUE)"),"EN")</f>
        <v>EN</v>
      </c>
      <c r="F9235" s="1" t="str">
        <f>IFERROR(__xludf.DUMMYFUNCTION("""COMPUTED_VALUE"""),"P2027")</f>
        <v>P2027</v>
      </c>
      <c r="G9235" s="1">
        <f>IFERROR(__xludf.DUMMYFUNCTION("""COMPUTED_VALUE"""),341.0)</f>
        <v>341</v>
      </c>
    </row>
    <row r="9236">
      <c r="A9236" s="1" t="str">
        <f t="shared" si="1"/>
        <v>EN P2912 198</v>
      </c>
      <c r="C9236" s="1" t="str">
        <f t="shared" si="2"/>
        <v>PT P2912</v>
      </c>
      <c r="E9236" s="1" t="str">
        <f>IFERROR(__xludf.DUMMYFUNCTION("SPLIT(A:A,"" "",TRUE,TRUE)"),"EN")</f>
        <v>EN</v>
      </c>
      <c r="F9236" s="1" t="str">
        <f>IFERROR(__xludf.DUMMYFUNCTION("""COMPUTED_VALUE"""),"P2912")</f>
        <v>P2912</v>
      </c>
      <c r="G9236" s="1">
        <f>IFERROR(__xludf.DUMMYFUNCTION("""COMPUTED_VALUE"""),198.0)</f>
        <v>198</v>
      </c>
    </row>
    <row r="9237">
      <c r="A9237" s="1" t="str">
        <f t="shared" si="1"/>
        <v>EN P200 176</v>
      </c>
      <c r="C9237" s="1" t="str">
        <f t="shared" si="2"/>
        <v>PT P200</v>
      </c>
      <c r="E9237" s="1" t="str">
        <f>IFERROR(__xludf.DUMMYFUNCTION("SPLIT(A:A,"" "",TRUE,TRUE)"),"EN")</f>
        <v>EN</v>
      </c>
      <c r="F9237" s="1" t="str">
        <f>IFERROR(__xludf.DUMMYFUNCTION("""COMPUTED_VALUE"""),"P200")</f>
        <v>P200</v>
      </c>
      <c r="G9237" s="1">
        <f>IFERROR(__xludf.DUMMYFUNCTION("""COMPUTED_VALUE"""),176.0)</f>
        <v>176</v>
      </c>
    </row>
    <row r="9238">
      <c r="A9238" s="1" t="str">
        <f t="shared" si="1"/>
        <v>EN P579 139</v>
      </c>
      <c r="C9238" s="1" t="str">
        <f t="shared" si="2"/>
        <v>PT P579</v>
      </c>
      <c r="E9238" s="1" t="str">
        <f>IFERROR(__xludf.DUMMYFUNCTION("SPLIT(A:A,"" "",TRUE,TRUE)"),"EN")</f>
        <v>EN</v>
      </c>
      <c r="F9238" s="1" t="str">
        <f>IFERROR(__xludf.DUMMYFUNCTION("""COMPUTED_VALUE"""),"P579")</f>
        <v>P579</v>
      </c>
      <c r="G9238" s="1">
        <f>IFERROR(__xludf.DUMMYFUNCTION("""COMPUTED_VALUE"""),139.0)</f>
        <v>139</v>
      </c>
    </row>
    <row r="9239">
      <c r="A9239" s="1" t="str">
        <f t="shared" si="1"/>
        <v>EN P3475 295</v>
      </c>
      <c r="C9239" s="1" t="str">
        <f t="shared" si="2"/>
        <v>PT P3475</v>
      </c>
      <c r="E9239" s="1" t="str">
        <f>IFERROR(__xludf.DUMMYFUNCTION("SPLIT(A:A,"" "",TRUE,TRUE)"),"EN")</f>
        <v>EN</v>
      </c>
      <c r="F9239" s="1" t="str">
        <f>IFERROR(__xludf.DUMMYFUNCTION("""COMPUTED_VALUE"""),"P3475")</f>
        <v>P3475</v>
      </c>
      <c r="G9239" s="1">
        <f>IFERROR(__xludf.DUMMYFUNCTION("""COMPUTED_VALUE"""),295.0)</f>
        <v>295</v>
      </c>
    </row>
    <row r="9240">
      <c r="A9240" s="1" t="str">
        <f t="shared" si="1"/>
        <v>EN P1428 21</v>
      </c>
      <c r="C9240" s="1" t="str">
        <f t="shared" si="2"/>
        <v>PT P1428</v>
      </c>
      <c r="E9240" s="1" t="str">
        <f>IFERROR(__xludf.DUMMYFUNCTION("SPLIT(A:A,"" "",TRUE,TRUE)"),"EN")</f>
        <v>EN</v>
      </c>
      <c r="F9240" s="1" t="str">
        <f>IFERROR(__xludf.DUMMYFUNCTION("""COMPUTED_VALUE"""),"P1428")</f>
        <v>P1428</v>
      </c>
      <c r="G9240" s="1">
        <f>IFERROR(__xludf.DUMMYFUNCTION("""COMPUTED_VALUE"""),21.0)</f>
        <v>21</v>
      </c>
    </row>
    <row r="9241">
      <c r="A9241" s="1" t="str">
        <f t="shared" si="1"/>
        <v>EN P2337 347</v>
      </c>
      <c r="C9241" s="1" t="str">
        <f t="shared" si="2"/>
        <v>PT P2337</v>
      </c>
      <c r="E9241" s="1" t="str">
        <f>IFERROR(__xludf.DUMMYFUNCTION("SPLIT(A:A,"" "",TRUE,TRUE)"),"EN")</f>
        <v>EN</v>
      </c>
      <c r="F9241" s="1" t="str">
        <f>IFERROR(__xludf.DUMMYFUNCTION("""COMPUTED_VALUE"""),"P2337")</f>
        <v>P2337</v>
      </c>
      <c r="G9241" s="1">
        <f>IFERROR(__xludf.DUMMYFUNCTION("""COMPUTED_VALUE"""),347.0)</f>
        <v>347</v>
      </c>
    </row>
    <row r="9242">
      <c r="A9242" s="1" t="str">
        <f t="shared" si="1"/>
        <v>EN P5693 61</v>
      </c>
      <c r="C9242" s="1" t="str">
        <f t="shared" si="2"/>
        <v>PT P5693</v>
      </c>
      <c r="E9242" s="1" t="str">
        <f>IFERROR(__xludf.DUMMYFUNCTION("SPLIT(A:A,"" "",TRUE,TRUE)"),"EN")</f>
        <v>EN</v>
      </c>
      <c r="F9242" s="1" t="str">
        <f>IFERROR(__xludf.DUMMYFUNCTION("""COMPUTED_VALUE"""),"P5693")</f>
        <v>P5693</v>
      </c>
      <c r="G9242" s="1">
        <f>IFERROR(__xludf.DUMMYFUNCTION("""COMPUTED_VALUE"""),61.0)</f>
        <v>61</v>
      </c>
    </row>
    <row r="9243">
      <c r="A9243" s="1" t="str">
        <f t="shared" si="1"/>
        <v>EN P981 32</v>
      </c>
      <c r="C9243" s="1" t="str">
        <f t="shared" si="2"/>
        <v>PT P981</v>
      </c>
      <c r="E9243" s="1" t="str">
        <f>IFERROR(__xludf.DUMMYFUNCTION("SPLIT(A:A,"" "",TRUE,TRUE)"),"EN")</f>
        <v>EN</v>
      </c>
      <c r="F9243" s="1" t="str">
        <f>IFERROR(__xludf.DUMMYFUNCTION("""COMPUTED_VALUE"""),"P981")</f>
        <v>P981</v>
      </c>
      <c r="G9243" s="1">
        <f>IFERROR(__xludf.DUMMYFUNCTION("""COMPUTED_VALUE"""),32.0)</f>
        <v>32</v>
      </c>
    </row>
    <row r="9244">
      <c r="A9244" s="1" t="str">
        <f t="shared" si="1"/>
        <v>EN P4550 72</v>
      </c>
      <c r="C9244" s="1" t="str">
        <f t="shared" si="2"/>
        <v>PT P4550</v>
      </c>
      <c r="E9244" s="1" t="str">
        <f>IFERROR(__xludf.DUMMYFUNCTION("SPLIT(A:A,"" "",TRUE,TRUE)"),"EN")</f>
        <v>EN</v>
      </c>
      <c r="F9244" s="1" t="str">
        <f>IFERROR(__xludf.DUMMYFUNCTION("""COMPUTED_VALUE"""),"P4550")</f>
        <v>P4550</v>
      </c>
      <c r="G9244" s="1">
        <f>IFERROR(__xludf.DUMMYFUNCTION("""COMPUTED_VALUE"""),72.0)</f>
        <v>72</v>
      </c>
    </row>
    <row r="9245">
      <c r="A9245" s="1" t="str">
        <f t="shared" si="1"/>
        <v>EN P4733 247</v>
      </c>
      <c r="C9245" s="1" t="str">
        <f t="shared" si="2"/>
        <v>PT P4733</v>
      </c>
      <c r="E9245" s="1" t="str">
        <f>IFERROR(__xludf.DUMMYFUNCTION("SPLIT(A:A,"" "",TRUE,TRUE)"),"EN")</f>
        <v>EN</v>
      </c>
      <c r="F9245" s="1" t="str">
        <f>IFERROR(__xludf.DUMMYFUNCTION("""COMPUTED_VALUE"""),"P4733")</f>
        <v>P4733</v>
      </c>
      <c r="G9245" s="1">
        <f>IFERROR(__xludf.DUMMYFUNCTION("""COMPUTED_VALUE"""),247.0)</f>
        <v>247</v>
      </c>
    </row>
    <row r="9246">
      <c r="A9246" s="1" t="str">
        <f t="shared" si="1"/>
        <v>EN P5552 171</v>
      </c>
      <c r="C9246" s="1" t="str">
        <f t="shared" si="2"/>
        <v>PT P5552</v>
      </c>
      <c r="E9246" s="1" t="str">
        <f>IFERROR(__xludf.DUMMYFUNCTION("SPLIT(A:A,"" "",TRUE,TRUE)"),"EN")</f>
        <v>EN</v>
      </c>
      <c r="F9246" s="1" t="str">
        <f>IFERROR(__xludf.DUMMYFUNCTION("""COMPUTED_VALUE"""),"P5552")</f>
        <v>P5552</v>
      </c>
      <c r="G9246" s="1">
        <f>IFERROR(__xludf.DUMMYFUNCTION("""COMPUTED_VALUE"""),171.0)</f>
        <v>171</v>
      </c>
    </row>
    <row r="9247">
      <c r="A9247" s="1" t="str">
        <f t="shared" si="1"/>
        <v>EN P51 165</v>
      </c>
      <c r="C9247" s="1" t="str">
        <f t="shared" si="2"/>
        <v>PT P51</v>
      </c>
      <c r="E9247" s="1" t="str">
        <f>IFERROR(__xludf.DUMMYFUNCTION("SPLIT(A:A,"" "",TRUE,TRUE)"),"EN")</f>
        <v>EN</v>
      </c>
      <c r="F9247" s="1" t="str">
        <f>IFERROR(__xludf.DUMMYFUNCTION("""COMPUTED_VALUE"""),"P51")</f>
        <v>P51</v>
      </c>
      <c r="G9247" s="1">
        <f>IFERROR(__xludf.DUMMYFUNCTION("""COMPUTED_VALUE"""),165.0)</f>
        <v>165</v>
      </c>
    </row>
    <row r="9248">
      <c r="A9248" s="1" t="str">
        <f t="shared" si="1"/>
        <v>EN P5440 77</v>
      </c>
      <c r="C9248" s="1" t="str">
        <f t="shared" si="2"/>
        <v>PT P5440</v>
      </c>
      <c r="E9248" s="1" t="str">
        <f>IFERROR(__xludf.DUMMYFUNCTION("SPLIT(A:A,"" "",TRUE,TRUE)"),"EN")</f>
        <v>EN</v>
      </c>
      <c r="F9248" s="1" t="str">
        <f>IFERROR(__xludf.DUMMYFUNCTION("""COMPUTED_VALUE"""),"P5440")</f>
        <v>P5440</v>
      </c>
      <c r="G9248" s="1">
        <f>IFERROR(__xludf.DUMMYFUNCTION("""COMPUTED_VALUE"""),77.0)</f>
        <v>77</v>
      </c>
    </row>
    <row r="9249">
      <c r="A9249" s="1" t="str">
        <f t="shared" si="1"/>
        <v>EN P682 97</v>
      </c>
      <c r="C9249" s="1" t="str">
        <f t="shared" si="2"/>
        <v>PT P682</v>
      </c>
      <c r="E9249" s="1" t="str">
        <f>IFERROR(__xludf.DUMMYFUNCTION("SPLIT(A:A,"" "",TRUE,TRUE)"),"EN")</f>
        <v>EN</v>
      </c>
      <c r="F9249" s="1" t="str">
        <f>IFERROR(__xludf.DUMMYFUNCTION("""COMPUTED_VALUE"""),"P682")</f>
        <v>P682</v>
      </c>
      <c r="G9249" s="1">
        <f>IFERROR(__xludf.DUMMYFUNCTION("""COMPUTED_VALUE"""),97.0)</f>
        <v>97</v>
      </c>
    </row>
    <row r="9250">
      <c r="A9250" s="1" t="str">
        <f t="shared" si="1"/>
        <v>EN P1796 187</v>
      </c>
      <c r="C9250" s="1" t="str">
        <f t="shared" si="2"/>
        <v>PT P1796</v>
      </c>
      <c r="E9250" s="1" t="str">
        <f>IFERROR(__xludf.DUMMYFUNCTION("SPLIT(A:A,"" "",TRUE,TRUE)"),"EN")</f>
        <v>EN</v>
      </c>
      <c r="F9250" s="1" t="str">
        <f>IFERROR(__xludf.DUMMYFUNCTION("""COMPUTED_VALUE"""),"P1796")</f>
        <v>P1796</v>
      </c>
      <c r="G9250" s="1">
        <f>IFERROR(__xludf.DUMMYFUNCTION("""COMPUTED_VALUE"""),187.0)</f>
        <v>187</v>
      </c>
    </row>
    <row r="9251">
      <c r="A9251" s="1" t="str">
        <f t="shared" si="1"/>
        <v>EN P3569 166</v>
      </c>
      <c r="C9251" s="1" t="str">
        <f t="shared" si="2"/>
        <v>PT P3569</v>
      </c>
      <c r="E9251" s="1" t="str">
        <f>IFERROR(__xludf.DUMMYFUNCTION("SPLIT(A:A,"" "",TRUE,TRUE)"),"EN")</f>
        <v>EN</v>
      </c>
      <c r="F9251" s="1" t="str">
        <f>IFERROR(__xludf.DUMMYFUNCTION("""COMPUTED_VALUE"""),"P3569")</f>
        <v>P3569</v>
      </c>
      <c r="G9251" s="1">
        <f>IFERROR(__xludf.DUMMYFUNCTION("""COMPUTED_VALUE"""),166.0)</f>
        <v>166</v>
      </c>
    </row>
    <row r="9252">
      <c r="A9252" s="1" t="str">
        <f t="shared" si="1"/>
        <v>EN P4206 46</v>
      </c>
      <c r="C9252" s="1" t="str">
        <f t="shared" si="2"/>
        <v>PT P4206</v>
      </c>
      <c r="E9252" s="1" t="str">
        <f>IFERROR(__xludf.DUMMYFUNCTION("SPLIT(A:A,"" "",TRUE,TRUE)"),"EN")</f>
        <v>EN</v>
      </c>
      <c r="F9252" s="1" t="str">
        <f>IFERROR(__xludf.DUMMYFUNCTION("""COMPUTED_VALUE"""),"P4206")</f>
        <v>P4206</v>
      </c>
      <c r="G9252" s="1">
        <f>IFERROR(__xludf.DUMMYFUNCTION("""COMPUTED_VALUE"""),46.0)</f>
        <v>46</v>
      </c>
    </row>
    <row r="9253">
      <c r="A9253" s="1" t="str">
        <f t="shared" si="1"/>
        <v>EN P3857 74</v>
      </c>
      <c r="C9253" s="1" t="str">
        <f t="shared" si="2"/>
        <v>PT P3857</v>
      </c>
      <c r="E9253" s="1" t="str">
        <f>IFERROR(__xludf.DUMMYFUNCTION("SPLIT(A:A,"" "",TRUE,TRUE)"),"EN")</f>
        <v>EN</v>
      </c>
      <c r="F9253" s="1" t="str">
        <f>IFERROR(__xludf.DUMMYFUNCTION("""COMPUTED_VALUE"""),"P3857")</f>
        <v>P3857</v>
      </c>
      <c r="G9253" s="1">
        <f>IFERROR(__xludf.DUMMYFUNCTION("""COMPUTED_VALUE"""),74.0)</f>
        <v>74</v>
      </c>
    </row>
    <row r="9254">
      <c r="A9254" s="1" t="str">
        <f t="shared" si="1"/>
        <v>EN P5355 103</v>
      </c>
      <c r="C9254" s="1" t="str">
        <f t="shared" si="2"/>
        <v>PT P5355</v>
      </c>
      <c r="E9254" s="1" t="str">
        <f>IFERROR(__xludf.DUMMYFUNCTION("SPLIT(A:A,"" "",TRUE,TRUE)"),"EN")</f>
        <v>EN</v>
      </c>
      <c r="F9254" s="1" t="str">
        <f>IFERROR(__xludf.DUMMYFUNCTION("""COMPUTED_VALUE"""),"P5355")</f>
        <v>P5355</v>
      </c>
      <c r="G9254" s="1">
        <f>IFERROR(__xludf.DUMMYFUNCTION("""COMPUTED_VALUE"""),103.0)</f>
        <v>103</v>
      </c>
    </row>
    <row r="9255">
      <c r="A9255" s="1" t="str">
        <f t="shared" si="1"/>
        <v>EN P3718 217</v>
      </c>
      <c r="C9255" s="1" t="str">
        <f t="shared" si="2"/>
        <v>PT P3718</v>
      </c>
      <c r="E9255" s="1" t="str">
        <f>IFERROR(__xludf.DUMMYFUNCTION("SPLIT(A:A,"" "",TRUE,TRUE)"),"EN")</f>
        <v>EN</v>
      </c>
      <c r="F9255" s="1" t="str">
        <f>IFERROR(__xludf.DUMMYFUNCTION("""COMPUTED_VALUE"""),"P3718")</f>
        <v>P3718</v>
      </c>
      <c r="G9255" s="1">
        <f>IFERROR(__xludf.DUMMYFUNCTION("""COMPUTED_VALUE"""),217.0)</f>
        <v>217</v>
      </c>
    </row>
    <row r="9256">
      <c r="A9256" s="1" t="str">
        <f t="shared" si="1"/>
        <v>EN P3027 340</v>
      </c>
      <c r="C9256" s="1" t="str">
        <f t="shared" si="2"/>
        <v>PT P3027</v>
      </c>
      <c r="E9256" s="1" t="str">
        <f>IFERROR(__xludf.DUMMYFUNCTION("SPLIT(A:A,"" "",TRUE,TRUE)"),"EN")</f>
        <v>EN</v>
      </c>
      <c r="F9256" s="1" t="str">
        <f>IFERROR(__xludf.DUMMYFUNCTION("""COMPUTED_VALUE"""),"P3027")</f>
        <v>P3027</v>
      </c>
      <c r="G9256" s="1">
        <f>IFERROR(__xludf.DUMMYFUNCTION("""COMPUTED_VALUE"""),340.0)</f>
        <v>340</v>
      </c>
    </row>
    <row r="9257">
      <c r="A9257" s="1" t="str">
        <f t="shared" si="1"/>
        <v>EN P865 116</v>
      </c>
      <c r="C9257" s="1" t="str">
        <f t="shared" si="2"/>
        <v>PT P865</v>
      </c>
      <c r="E9257" s="1" t="str">
        <f>IFERROR(__xludf.DUMMYFUNCTION("SPLIT(A:A,"" "",TRUE,TRUE)"),"EN")</f>
        <v>EN</v>
      </c>
      <c r="F9257" s="1" t="str">
        <f>IFERROR(__xludf.DUMMYFUNCTION("""COMPUTED_VALUE"""),"P865")</f>
        <v>P865</v>
      </c>
      <c r="G9257" s="1">
        <f>IFERROR(__xludf.DUMMYFUNCTION("""COMPUTED_VALUE"""),116.0)</f>
        <v>116</v>
      </c>
    </row>
    <row r="9258">
      <c r="A9258" s="1" t="str">
        <f t="shared" si="1"/>
        <v>EN P5153 59</v>
      </c>
      <c r="C9258" s="1" t="str">
        <f t="shared" si="2"/>
        <v>PT P5153</v>
      </c>
      <c r="E9258" s="1" t="str">
        <f>IFERROR(__xludf.DUMMYFUNCTION("SPLIT(A:A,"" "",TRUE,TRUE)"),"EN")</f>
        <v>EN</v>
      </c>
      <c r="F9258" s="1" t="str">
        <f>IFERROR(__xludf.DUMMYFUNCTION("""COMPUTED_VALUE"""),"P5153")</f>
        <v>P5153</v>
      </c>
      <c r="G9258" s="1">
        <f>IFERROR(__xludf.DUMMYFUNCTION("""COMPUTED_VALUE"""),59.0)</f>
        <v>59</v>
      </c>
    </row>
    <row r="9259">
      <c r="A9259" s="1" t="str">
        <f t="shared" si="1"/>
        <v>EN P1354 306</v>
      </c>
      <c r="C9259" s="1" t="str">
        <f t="shared" si="2"/>
        <v>PT P1354</v>
      </c>
      <c r="E9259" s="1" t="str">
        <f>IFERROR(__xludf.DUMMYFUNCTION("SPLIT(A:A,"" "",TRUE,TRUE)"),"EN")</f>
        <v>EN</v>
      </c>
      <c r="F9259" s="1" t="str">
        <f>IFERROR(__xludf.DUMMYFUNCTION("""COMPUTED_VALUE"""),"P1354")</f>
        <v>P1354</v>
      </c>
      <c r="G9259" s="1">
        <f>IFERROR(__xludf.DUMMYFUNCTION("""COMPUTED_VALUE"""),306.0)</f>
        <v>306</v>
      </c>
    </row>
    <row r="9260">
      <c r="A9260" s="1" t="str">
        <f t="shared" si="1"/>
        <v>EN P5947 395</v>
      </c>
      <c r="C9260" s="1" t="str">
        <f t="shared" si="2"/>
        <v>PT P5947</v>
      </c>
      <c r="E9260" s="1" t="str">
        <f>IFERROR(__xludf.DUMMYFUNCTION("SPLIT(A:A,"" "",TRUE,TRUE)"),"EN")</f>
        <v>EN</v>
      </c>
      <c r="F9260" s="1" t="str">
        <f>IFERROR(__xludf.DUMMYFUNCTION("""COMPUTED_VALUE"""),"P5947")</f>
        <v>P5947</v>
      </c>
      <c r="G9260" s="1">
        <f>IFERROR(__xludf.DUMMYFUNCTION("""COMPUTED_VALUE"""),395.0)</f>
        <v>395</v>
      </c>
    </row>
    <row r="9261">
      <c r="A9261" s="1" t="str">
        <f t="shared" si="1"/>
        <v>EN P5808 364</v>
      </c>
      <c r="C9261" s="1" t="str">
        <f t="shared" si="2"/>
        <v>PT P5808</v>
      </c>
      <c r="E9261" s="1" t="str">
        <f>IFERROR(__xludf.DUMMYFUNCTION("SPLIT(A:A,"" "",TRUE,TRUE)"),"EN")</f>
        <v>EN</v>
      </c>
      <c r="F9261" s="1" t="str">
        <f>IFERROR(__xludf.DUMMYFUNCTION("""COMPUTED_VALUE"""),"P5808")</f>
        <v>P5808</v>
      </c>
      <c r="G9261" s="1">
        <f>IFERROR(__xludf.DUMMYFUNCTION("""COMPUTED_VALUE"""),364.0)</f>
        <v>364</v>
      </c>
    </row>
    <row r="9262">
      <c r="A9262" s="1" t="str">
        <f t="shared" si="1"/>
        <v>EN P5715 289</v>
      </c>
      <c r="C9262" s="1" t="str">
        <f t="shared" si="2"/>
        <v>PT P5715</v>
      </c>
      <c r="E9262" s="1" t="str">
        <f>IFERROR(__xludf.DUMMYFUNCTION("SPLIT(A:A,"" "",TRUE,TRUE)"),"EN")</f>
        <v>EN</v>
      </c>
      <c r="F9262" s="1" t="str">
        <f>IFERROR(__xludf.DUMMYFUNCTION("""COMPUTED_VALUE"""),"P5715")</f>
        <v>P5715</v>
      </c>
      <c r="G9262" s="1">
        <f>IFERROR(__xludf.DUMMYFUNCTION("""COMPUTED_VALUE"""),289.0)</f>
        <v>289</v>
      </c>
    </row>
    <row r="9263">
      <c r="A9263" s="1" t="str">
        <f t="shared" si="1"/>
        <v>EN P4304 378</v>
      </c>
      <c r="C9263" s="1" t="str">
        <f t="shared" si="2"/>
        <v>PT P4304</v>
      </c>
      <c r="E9263" s="1" t="str">
        <f>IFERROR(__xludf.DUMMYFUNCTION("SPLIT(A:A,"" "",TRUE,TRUE)"),"EN")</f>
        <v>EN</v>
      </c>
      <c r="F9263" s="1" t="str">
        <f>IFERROR(__xludf.DUMMYFUNCTION("""COMPUTED_VALUE"""),"P4304")</f>
        <v>P4304</v>
      </c>
      <c r="G9263" s="1">
        <f>IFERROR(__xludf.DUMMYFUNCTION("""COMPUTED_VALUE"""),378.0)</f>
        <v>378</v>
      </c>
    </row>
    <row r="9264">
      <c r="A9264" s="1" t="str">
        <f t="shared" si="1"/>
        <v>EN P2203 346</v>
      </c>
      <c r="C9264" s="1" t="str">
        <f t="shared" si="2"/>
        <v>PT P2203</v>
      </c>
      <c r="E9264" s="1" t="str">
        <f>IFERROR(__xludf.DUMMYFUNCTION("SPLIT(A:A,"" "",TRUE,TRUE)"),"EN")</f>
        <v>EN</v>
      </c>
      <c r="F9264" s="1" t="str">
        <f>IFERROR(__xludf.DUMMYFUNCTION("""COMPUTED_VALUE"""),"P2203")</f>
        <v>P2203</v>
      </c>
      <c r="G9264" s="1">
        <f>IFERROR(__xludf.DUMMYFUNCTION("""COMPUTED_VALUE"""),346.0)</f>
        <v>346</v>
      </c>
    </row>
    <row r="9265">
      <c r="A9265" s="1" t="str">
        <f t="shared" si="1"/>
        <v>EN P1057 93</v>
      </c>
      <c r="C9265" s="1" t="str">
        <f t="shared" si="2"/>
        <v>PT P1057</v>
      </c>
      <c r="E9265" s="1" t="str">
        <f>IFERROR(__xludf.DUMMYFUNCTION("SPLIT(A:A,"" "",TRUE,TRUE)"),"EN")</f>
        <v>EN</v>
      </c>
      <c r="F9265" s="1" t="str">
        <f>IFERROR(__xludf.DUMMYFUNCTION("""COMPUTED_VALUE"""),"P1057")</f>
        <v>P1057</v>
      </c>
      <c r="G9265" s="1">
        <f>IFERROR(__xludf.DUMMYFUNCTION("""COMPUTED_VALUE"""),93.0)</f>
        <v>93</v>
      </c>
    </row>
    <row r="9266">
      <c r="A9266" s="1" t="str">
        <f t="shared" si="1"/>
        <v>EN P5282 194</v>
      </c>
      <c r="C9266" s="1" t="str">
        <f t="shared" si="2"/>
        <v>PT P5282</v>
      </c>
      <c r="E9266" s="1" t="str">
        <f>IFERROR(__xludf.DUMMYFUNCTION("SPLIT(A:A,"" "",TRUE,TRUE)"),"EN")</f>
        <v>EN</v>
      </c>
      <c r="F9266" s="1" t="str">
        <f>IFERROR(__xludf.DUMMYFUNCTION("""COMPUTED_VALUE"""),"P5282")</f>
        <v>P5282</v>
      </c>
      <c r="G9266" s="1">
        <f>IFERROR(__xludf.DUMMYFUNCTION("""COMPUTED_VALUE"""),194.0)</f>
        <v>194</v>
      </c>
    </row>
    <row r="9267">
      <c r="A9267" s="1" t="str">
        <f t="shared" si="1"/>
        <v>EN P5542 235</v>
      </c>
      <c r="C9267" s="1" t="str">
        <f t="shared" si="2"/>
        <v>PT P5542</v>
      </c>
      <c r="E9267" s="1" t="str">
        <f>IFERROR(__xludf.DUMMYFUNCTION("SPLIT(A:A,"" "",TRUE,TRUE)"),"EN")</f>
        <v>EN</v>
      </c>
      <c r="F9267" s="1" t="str">
        <f>IFERROR(__xludf.DUMMYFUNCTION("""COMPUTED_VALUE"""),"P5542")</f>
        <v>P5542</v>
      </c>
      <c r="G9267" s="1">
        <f>IFERROR(__xludf.DUMMYFUNCTION("""COMPUTED_VALUE"""),235.0)</f>
        <v>235</v>
      </c>
    </row>
    <row r="9268">
      <c r="A9268" s="1" t="str">
        <f t="shared" si="1"/>
        <v>EN P3393 263</v>
      </c>
      <c r="C9268" s="1" t="str">
        <f t="shared" si="2"/>
        <v>PT P3393</v>
      </c>
      <c r="E9268" s="1" t="str">
        <f>IFERROR(__xludf.DUMMYFUNCTION("SPLIT(A:A,"" "",TRUE,TRUE)"),"EN")</f>
        <v>EN</v>
      </c>
      <c r="F9268" s="1" t="str">
        <f>IFERROR(__xludf.DUMMYFUNCTION("""COMPUTED_VALUE"""),"P3393")</f>
        <v>P3393</v>
      </c>
      <c r="G9268" s="1">
        <f>IFERROR(__xludf.DUMMYFUNCTION("""COMPUTED_VALUE"""),263.0)</f>
        <v>263</v>
      </c>
    </row>
    <row r="9269">
      <c r="A9269" s="1" t="str">
        <f t="shared" si="1"/>
        <v>EN P5942 281</v>
      </c>
      <c r="C9269" s="1" t="str">
        <f t="shared" si="2"/>
        <v>PT P5942</v>
      </c>
      <c r="E9269" s="1" t="str">
        <f>IFERROR(__xludf.DUMMYFUNCTION("SPLIT(A:A,"" "",TRUE,TRUE)"),"EN")</f>
        <v>EN</v>
      </c>
      <c r="F9269" s="1" t="str">
        <f>IFERROR(__xludf.DUMMYFUNCTION("""COMPUTED_VALUE"""),"P5942")</f>
        <v>P5942</v>
      </c>
      <c r="G9269" s="1">
        <f>IFERROR(__xludf.DUMMYFUNCTION("""COMPUTED_VALUE"""),281.0)</f>
        <v>281</v>
      </c>
    </row>
    <row r="9270">
      <c r="A9270" s="1" t="str">
        <f t="shared" si="1"/>
        <v>EN P3507 148</v>
      </c>
      <c r="C9270" s="1" t="str">
        <f t="shared" si="2"/>
        <v>PT P3507</v>
      </c>
      <c r="E9270" s="1" t="str">
        <f>IFERROR(__xludf.DUMMYFUNCTION("SPLIT(A:A,"" "",TRUE,TRUE)"),"EN")</f>
        <v>EN</v>
      </c>
      <c r="F9270" s="1" t="str">
        <f>IFERROR(__xludf.DUMMYFUNCTION("""COMPUTED_VALUE"""),"P3507")</f>
        <v>P3507</v>
      </c>
      <c r="G9270" s="1">
        <f>IFERROR(__xludf.DUMMYFUNCTION("""COMPUTED_VALUE"""),148.0)</f>
        <v>148</v>
      </c>
    </row>
    <row r="9271">
      <c r="A9271" s="1" t="str">
        <f t="shared" si="1"/>
        <v>EN P3701 390</v>
      </c>
      <c r="C9271" s="1" t="str">
        <f t="shared" si="2"/>
        <v>PT P3701</v>
      </c>
      <c r="E9271" s="1" t="str">
        <f>IFERROR(__xludf.DUMMYFUNCTION("SPLIT(A:A,"" "",TRUE,TRUE)"),"EN")</f>
        <v>EN</v>
      </c>
      <c r="F9271" s="1" t="str">
        <f>IFERROR(__xludf.DUMMYFUNCTION("""COMPUTED_VALUE"""),"P3701")</f>
        <v>P3701</v>
      </c>
      <c r="G9271" s="1">
        <f>IFERROR(__xludf.DUMMYFUNCTION("""COMPUTED_VALUE"""),390.0)</f>
        <v>390</v>
      </c>
    </row>
    <row r="9272">
      <c r="A9272" s="1" t="str">
        <f t="shared" si="1"/>
        <v>EN P2346 231</v>
      </c>
      <c r="C9272" s="1" t="str">
        <f t="shared" si="2"/>
        <v>PT P2346</v>
      </c>
      <c r="E9272" s="1" t="str">
        <f>IFERROR(__xludf.DUMMYFUNCTION("SPLIT(A:A,"" "",TRUE,TRUE)"),"EN")</f>
        <v>EN</v>
      </c>
      <c r="F9272" s="1" t="str">
        <f>IFERROR(__xludf.DUMMYFUNCTION("""COMPUTED_VALUE"""),"P2346")</f>
        <v>P2346</v>
      </c>
      <c r="G9272" s="1">
        <f>IFERROR(__xludf.DUMMYFUNCTION("""COMPUTED_VALUE"""),231.0)</f>
        <v>231</v>
      </c>
    </row>
    <row r="9273">
      <c r="A9273" s="1" t="str">
        <f t="shared" si="1"/>
        <v>EN P581 272</v>
      </c>
      <c r="C9273" s="1" t="str">
        <f t="shared" si="2"/>
        <v>PT P581</v>
      </c>
      <c r="E9273" s="1" t="str">
        <f>IFERROR(__xludf.DUMMYFUNCTION("SPLIT(A:A,"" "",TRUE,TRUE)"),"EN")</f>
        <v>EN</v>
      </c>
      <c r="F9273" s="1" t="str">
        <f>IFERROR(__xludf.DUMMYFUNCTION("""COMPUTED_VALUE"""),"P581")</f>
        <v>P581</v>
      </c>
      <c r="G9273" s="1">
        <f>IFERROR(__xludf.DUMMYFUNCTION("""COMPUTED_VALUE"""),272.0)</f>
        <v>272</v>
      </c>
    </row>
    <row r="9274">
      <c r="A9274" s="1" t="str">
        <f t="shared" si="1"/>
        <v>EN P3320 90</v>
      </c>
      <c r="C9274" s="1" t="str">
        <f t="shared" si="2"/>
        <v>PT P3320</v>
      </c>
      <c r="E9274" s="1" t="str">
        <f>IFERROR(__xludf.DUMMYFUNCTION("SPLIT(A:A,"" "",TRUE,TRUE)"),"EN")</f>
        <v>EN</v>
      </c>
      <c r="F9274" s="1" t="str">
        <f>IFERROR(__xludf.DUMMYFUNCTION("""COMPUTED_VALUE"""),"P3320")</f>
        <v>P3320</v>
      </c>
      <c r="G9274" s="1">
        <f>IFERROR(__xludf.DUMMYFUNCTION("""COMPUTED_VALUE"""),90.0)</f>
        <v>90</v>
      </c>
    </row>
    <row r="9275">
      <c r="A9275" s="1" t="str">
        <f t="shared" si="1"/>
        <v>EN P3893 373</v>
      </c>
      <c r="C9275" s="1" t="str">
        <f t="shared" si="2"/>
        <v>PT P3893</v>
      </c>
      <c r="E9275" s="1" t="str">
        <f>IFERROR(__xludf.DUMMYFUNCTION("SPLIT(A:A,"" "",TRUE,TRUE)"),"EN")</f>
        <v>EN</v>
      </c>
      <c r="F9275" s="1" t="str">
        <f>IFERROR(__xludf.DUMMYFUNCTION("""COMPUTED_VALUE"""),"P3893")</f>
        <v>P3893</v>
      </c>
      <c r="G9275" s="1">
        <f>IFERROR(__xludf.DUMMYFUNCTION("""COMPUTED_VALUE"""),373.0)</f>
        <v>373</v>
      </c>
    </row>
    <row r="9276">
      <c r="A9276" s="1" t="str">
        <f t="shared" si="1"/>
        <v>EN P5004 204</v>
      </c>
      <c r="C9276" s="1" t="str">
        <f t="shared" si="2"/>
        <v>PT P5004</v>
      </c>
      <c r="E9276" s="1" t="str">
        <f>IFERROR(__xludf.DUMMYFUNCTION("SPLIT(A:A,"" "",TRUE,TRUE)"),"EN")</f>
        <v>EN</v>
      </c>
      <c r="F9276" s="1" t="str">
        <f>IFERROR(__xludf.DUMMYFUNCTION("""COMPUTED_VALUE"""),"P5004")</f>
        <v>P5004</v>
      </c>
      <c r="G9276" s="1">
        <f>IFERROR(__xludf.DUMMYFUNCTION("""COMPUTED_VALUE"""),204.0)</f>
        <v>204</v>
      </c>
    </row>
    <row r="9277">
      <c r="A9277" s="1" t="str">
        <f t="shared" si="1"/>
        <v>EN P3554 281</v>
      </c>
      <c r="C9277" s="1" t="str">
        <f t="shared" si="2"/>
        <v>PT P3554</v>
      </c>
      <c r="E9277" s="1" t="str">
        <f>IFERROR(__xludf.DUMMYFUNCTION("SPLIT(A:A,"" "",TRUE,TRUE)"),"EN")</f>
        <v>EN</v>
      </c>
      <c r="F9277" s="1" t="str">
        <f>IFERROR(__xludf.DUMMYFUNCTION("""COMPUTED_VALUE"""),"P3554")</f>
        <v>P3554</v>
      </c>
      <c r="G9277" s="1">
        <f>IFERROR(__xludf.DUMMYFUNCTION("""COMPUTED_VALUE"""),281.0)</f>
        <v>281</v>
      </c>
    </row>
    <row r="9278">
      <c r="A9278" s="1" t="str">
        <f t="shared" si="1"/>
        <v>EN P3048 291</v>
      </c>
      <c r="C9278" s="1" t="str">
        <f t="shared" si="2"/>
        <v>PT P3048</v>
      </c>
      <c r="E9278" s="1" t="str">
        <f>IFERROR(__xludf.DUMMYFUNCTION("SPLIT(A:A,"" "",TRUE,TRUE)"),"EN")</f>
        <v>EN</v>
      </c>
      <c r="F9278" s="1" t="str">
        <f>IFERROR(__xludf.DUMMYFUNCTION("""COMPUTED_VALUE"""),"P3048")</f>
        <v>P3048</v>
      </c>
      <c r="G9278" s="1">
        <f>IFERROR(__xludf.DUMMYFUNCTION("""COMPUTED_VALUE"""),291.0)</f>
        <v>291</v>
      </c>
    </row>
    <row r="9279">
      <c r="A9279" s="1" t="str">
        <f t="shared" si="1"/>
        <v>EN P4287 293</v>
      </c>
      <c r="C9279" s="1" t="str">
        <f t="shared" si="2"/>
        <v>PT P4287</v>
      </c>
      <c r="E9279" s="1" t="str">
        <f>IFERROR(__xludf.DUMMYFUNCTION("SPLIT(A:A,"" "",TRUE,TRUE)"),"EN")</f>
        <v>EN</v>
      </c>
      <c r="F9279" s="1" t="str">
        <f>IFERROR(__xludf.DUMMYFUNCTION("""COMPUTED_VALUE"""),"P4287")</f>
        <v>P4287</v>
      </c>
      <c r="G9279" s="1">
        <f>IFERROR(__xludf.DUMMYFUNCTION("""COMPUTED_VALUE"""),293.0)</f>
        <v>293</v>
      </c>
    </row>
    <row r="9280">
      <c r="A9280" s="1" t="str">
        <f t="shared" si="1"/>
        <v>EN P179 256</v>
      </c>
      <c r="C9280" s="1" t="str">
        <f t="shared" si="2"/>
        <v>PT P179</v>
      </c>
      <c r="E9280" s="1" t="str">
        <f>IFERROR(__xludf.DUMMYFUNCTION("SPLIT(A:A,"" "",TRUE,TRUE)"),"EN")</f>
        <v>EN</v>
      </c>
      <c r="F9280" s="1" t="str">
        <f>IFERROR(__xludf.DUMMYFUNCTION("""COMPUTED_VALUE"""),"P179")</f>
        <v>P179</v>
      </c>
      <c r="G9280" s="1">
        <f>IFERROR(__xludf.DUMMYFUNCTION("""COMPUTED_VALUE"""),256.0)</f>
        <v>256</v>
      </c>
    </row>
    <row r="9281">
      <c r="A9281" s="1" t="str">
        <f t="shared" si="1"/>
        <v>EN P3623 388</v>
      </c>
      <c r="C9281" s="1" t="str">
        <f t="shared" si="2"/>
        <v>PT P3623</v>
      </c>
      <c r="E9281" s="1" t="str">
        <f>IFERROR(__xludf.DUMMYFUNCTION("SPLIT(A:A,"" "",TRUE,TRUE)"),"EN")</f>
        <v>EN</v>
      </c>
      <c r="F9281" s="1" t="str">
        <f>IFERROR(__xludf.DUMMYFUNCTION("""COMPUTED_VALUE"""),"P3623")</f>
        <v>P3623</v>
      </c>
      <c r="G9281" s="1">
        <f>IFERROR(__xludf.DUMMYFUNCTION("""COMPUTED_VALUE"""),388.0)</f>
        <v>388</v>
      </c>
    </row>
    <row r="9282">
      <c r="A9282" s="1" t="str">
        <f t="shared" si="1"/>
        <v>EN P384 167</v>
      </c>
      <c r="C9282" s="1" t="str">
        <f t="shared" si="2"/>
        <v>PT P384</v>
      </c>
      <c r="E9282" s="1" t="str">
        <f>IFERROR(__xludf.DUMMYFUNCTION("SPLIT(A:A,"" "",TRUE,TRUE)"),"EN")</f>
        <v>EN</v>
      </c>
      <c r="F9282" s="1" t="str">
        <f>IFERROR(__xludf.DUMMYFUNCTION("""COMPUTED_VALUE"""),"P384")</f>
        <v>P384</v>
      </c>
      <c r="G9282" s="1">
        <f>IFERROR(__xludf.DUMMYFUNCTION("""COMPUTED_VALUE"""),167.0)</f>
        <v>167</v>
      </c>
    </row>
    <row r="9283">
      <c r="A9283" s="1" t="str">
        <f t="shared" si="1"/>
        <v>EN P5406 363</v>
      </c>
      <c r="C9283" s="1" t="str">
        <f t="shared" si="2"/>
        <v>PT P5406</v>
      </c>
      <c r="E9283" s="1" t="str">
        <f>IFERROR(__xludf.DUMMYFUNCTION("SPLIT(A:A,"" "",TRUE,TRUE)"),"EN")</f>
        <v>EN</v>
      </c>
      <c r="F9283" s="1" t="str">
        <f>IFERROR(__xludf.DUMMYFUNCTION("""COMPUTED_VALUE"""),"P5406")</f>
        <v>P5406</v>
      </c>
      <c r="G9283" s="1">
        <f>IFERROR(__xludf.DUMMYFUNCTION("""COMPUTED_VALUE"""),363.0)</f>
        <v>363</v>
      </c>
    </row>
    <row r="9284">
      <c r="A9284" s="1" t="str">
        <f t="shared" si="1"/>
        <v>EN P3501 346</v>
      </c>
      <c r="C9284" s="1" t="str">
        <f t="shared" si="2"/>
        <v>PT P3501</v>
      </c>
      <c r="E9284" s="1" t="str">
        <f>IFERROR(__xludf.DUMMYFUNCTION("SPLIT(A:A,"" "",TRUE,TRUE)"),"EN")</f>
        <v>EN</v>
      </c>
      <c r="F9284" s="1" t="str">
        <f>IFERROR(__xludf.DUMMYFUNCTION("""COMPUTED_VALUE"""),"P3501")</f>
        <v>P3501</v>
      </c>
      <c r="G9284" s="1">
        <f>IFERROR(__xludf.DUMMYFUNCTION("""COMPUTED_VALUE"""),346.0)</f>
        <v>346</v>
      </c>
    </row>
    <row r="9285">
      <c r="A9285" s="1" t="str">
        <f t="shared" si="1"/>
        <v>EN P5228 387</v>
      </c>
      <c r="C9285" s="1" t="str">
        <f t="shared" si="2"/>
        <v>PT P5228</v>
      </c>
      <c r="E9285" s="1" t="str">
        <f>IFERROR(__xludf.DUMMYFUNCTION("SPLIT(A:A,"" "",TRUE,TRUE)"),"EN")</f>
        <v>EN</v>
      </c>
      <c r="F9285" s="1" t="str">
        <f>IFERROR(__xludf.DUMMYFUNCTION("""COMPUTED_VALUE"""),"P5228")</f>
        <v>P5228</v>
      </c>
      <c r="G9285" s="1">
        <f>IFERROR(__xludf.DUMMYFUNCTION("""COMPUTED_VALUE"""),387.0)</f>
        <v>387</v>
      </c>
    </row>
    <row r="9286">
      <c r="A9286" s="1" t="str">
        <f t="shared" si="1"/>
        <v>EN P1273 316</v>
      </c>
      <c r="C9286" s="1" t="str">
        <f t="shared" si="2"/>
        <v>PT P1273</v>
      </c>
      <c r="E9286" s="1" t="str">
        <f>IFERROR(__xludf.DUMMYFUNCTION("SPLIT(A:A,"" "",TRUE,TRUE)"),"EN")</f>
        <v>EN</v>
      </c>
      <c r="F9286" s="1" t="str">
        <f>IFERROR(__xludf.DUMMYFUNCTION("""COMPUTED_VALUE"""),"P1273")</f>
        <v>P1273</v>
      </c>
      <c r="G9286" s="1">
        <f>IFERROR(__xludf.DUMMYFUNCTION("""COMPUTED_VALUE"""),316.0)</f>
        <v>316</v>
      </c>
    </row>
    <row r="9287">
      <c r="A9287" s="1" t="str">
        <f t="shared" si="1"/>
        <v>EN P2620 379</v>
      </c>
      <c r="C9287" s="1" t="str">
        <f t="shared" si="2"/>
        <v>PT P2620</v>
      </c>
      <c r="E9287" s="1" t="str">
        <f>IFERROR(__xludf.DUMMYFUNCTION("SPLIT(A:A,"" "",TRUE,TRUE)"),"EN")</f>
        <v>EN</v>
      </c>
      <c r="F9287" s="1" t="str">
        <f>IFERROR(__xludf.DUMMYFUNCTION("""COMPUTED_VALUE"""),"P2620")</f>
        <v>P2620</v>
      </c>
      <c r="G9287" s="1">
        <f>IFERROR(__xludf.DUMMYFUNCTION("""COMPUTED_VALUE"""),379.0)</f>
        <v>379</v>
      </c>
    </row>
    <row r="9288">
      <c r="A9288" s="1" t="str">
        <f t="shared" si="1"/>
        <v>EN P1396 51</v>
      </c>
      <c r="C9288" s="1" t="str">
        <f t="shared" si="2"/>
        <v>PT P1396</v>
      </c>
      <c r="E9288" s="1" t="str">
        <f>IFERROR(__xludf.DUMMYFUNCTION("SPLIT(A:A,"" "",TRUE,TRUE)"),"EN")</f>
        <v>EN</v>
      </c>
      <c r="F9288" s="1" t="str">
        <f>IFERROR(__xludf.DUMMYFUNCTION("""COMPUTED_VALUE"""),"P1396")</f>
        <v>P1396</v>
      </c>
      <c r="G9288" s="1">
        <f>IFERROR(__xludf.DUMMYFUNCTION("""COMPUTED_VALUE"""),51.0)</f>
        <v>51</v>
      </c>
    </row>
    <row r="9289">
      <c r="A9289" s="1" t="str">
        <f t="shared" si="1"/>
        <v>EN P4956 127</v>
      </c>
      <c r="C9289" s="1" t="str">
        <f t="shared" si="2"/>
        <v>PT P4956</v>
      </c>
      <c r="E9289" s="1" t="str">
        <f>IFERROR(__xludf.DUMMYFUNCTION("SPLIT(A:A,"" "",TRUE,TRUE)"),"EN")</f>
        <v>EN</v>
      </c>
      <c r="F9289" s="1" t="str">
        <f>IFERROR(__xludf.DUMMYFUNCTION("""COMPUTED_VALUE"""),"P4956")</f>
        <v>P4956</v>
      </c>
      <c r="G9289" s="1">
        <f>IFERROR(__xludf.DUMMYFUNCTION("""COMPUTED_VALUE"""),127.0)</f>
        <v>127</v>
      </c>
    </row>
    <row r="9290">
      <c r="A9290" s="1" t="str">
        <f t="shared" si="1"/>
        <v>EN P4324 261</v>
      </c>
      <c r="C9290" s="1" t="str">
        <f t="shared" si="2"/>
        <v>PT P4324</v>
      </c>
      <c r="E9290" s="1" t="str">
        <f>IFERROR(__xludf.DUMMYFUNCTION("SPLIT(A:A,"" "",TRUE,TRUE)"),"EN")</f>
        <v>EN</v>
      </c>
      <c r="F9290" s="1" t="str">
        <f>IFERROR(__xludf.DUMMYFUNCTION("""COMPUTED_VALUE"""),"P4324")</f>
        <v>P4324</v>
      </c>
      <c r="G9290" s="1">
        <f>IFERROR(__xludf.DUMMYFUNCTION("""COMPUTED_VALUE"""),261.0)</f>
        <v>261</v>
      </c>
    </row>
    <row r="9291">
      <c r="A9291" s="1" t="str">
        <f t="shared" si="1"/>
        <v>EN P1769 60</v>
      </c>
      <c r="C9291" s="1" t="str">
        <f t="shared" si="2"/>
        <v>PT P1769</v>
      </c>
      <c r="E9291" s="1" t="str">
        <f>IFERROR(__xludf.DUMMYFUNCTION("SPLIT(A:A,"" "",TRUE,TRUE)"),"EN")</f>
        <v>EN</v>
      </c>
      <c r="F9291" s="1" t="str">
        <f>IFERROR(__xludf.DUMMYFUNCTION("""COMPUTED_VALUE"""),"P1769")</f>
        <v>P1769</v>
      </c>
      <c r="G9291" s="1">
        <f>IFERROR(__xludf.DUMMYFUNCTION("""COMPUTED_VALUE"""),60.0)</f>
        <v>60</v>
      </c>
    </row>
    <row r="9292">
      <c r="A9292" s="1" t="str">
        <f t="shared" si="1"/>
        <v>EN P444 357</v>
      </c>
      <c r="C9292" s="1" t="str">
        <f t="shared" si="2"/>
        <v>PT P444</v>
      </c>
      <c r="E9292" s="1" t="str">
        <f>IFERROR(__xludf.DUMMYFUNCTION("SPLIT(A:A,"" "",TRUE,TRUE)"),"EN")</f>
        <v>EN</v>
      </c>
      <c r="F9292" s="1" t="str">
        <f>IFERROR(__xludf.DUMMYFUNCTION("""COMPUTED_VALUE"""),"P444")</f>
        <v>P444</v>
      </c>
      <c r="G9292" s="1">
        <f>IFERROR(__xludf.DUMMYFUNCTION("""COMPUTED_VALUE"""),357.0)</f>
        <v>357</v>
      </c>
    </row>
    <row r="9293">
      <c r="A9293" s="1" t="str">
        <f t="shared" si="1"/>
        <v>EN P5697 101</v>
      </c>
      <c r="C9293" s="1" t="str">
        <f t="shared" si="2"/>
        <v>PT P5697</v>
      </c>
      <c r="E9293" s="1" t="str">
        <f>IFERROR(__xludf.DUMMYFUNCTION("SPLIT(A:A,"" "",TRUE,TRUE)"),"EN")</f>
        <v>EN</v>
      </c>
      <c r="F9293" s="1" t="str">
        <f>IFERROR(__xludf.DUMMYFUNCTION("""COMPUTED_VALUE"""),"P5697")</f>
        <v>P5697</v>
      </c>
      <c r="G9293" s="1">
        <f>IFERROR(__xludf.DUMMYFUNCTION("""COMPUTED_VALUE"""),101.0)</f>
        <v>101</v>
      </c>
    </row>
    <row r="9294">
      <c r="A9294" s="1" t="str">
        <f t="shared" si="1"/>
        <v>EN P4817 61</v>
      </c>
      <c r="C9294" s="1" t="str">
        <f t="shared" si="2"/>
        <v>PT P4817</v>
      </c>
      <c r="E9294" s="1" t="str">
        <f>IFERROR(__xludf.DUMMYFUNCTION("SPLIT(A:A,"" "",TRUE,TRUE)"),"EN")</f>
        <v>EN</v>
      </c>
      <c r="F9294" s="1" t="str">
        <f>IFERROR(__xludf.DUMMYFUNCTION("""COMPUTED_VALUE"""),"P4817")</f>
        <v>P4817</v>
      </c>
      <c r="G9294" s="1">
        <f>IFERROR(__xludf.DUMMYFUNCTION("""COMPUTED_VALUE"""),61.0)</f>
        <v>61</v>
      </c>
    </row>
    <row r="9295">
      <c r="A9295" s="1" t="str">
        <f t="shared" si="1"/>
        <v>EN P3406 54</v>
      </c>
      <c r="C9295" s="1" t="str">
        <f t="shared" si="2"/>
        <v>PT P3406</v>
      </c>
      <c r="E9295" s="1" t="str">
        <f>IFERROR(__xludf.DUMMYFUNCTION("SPLIT(A:A,"" "",TRUE,TRUE)"),"EN")</f>
        <v>EN</v>
      </c>
      <c r="F9295" s="1" t="str">
        <f>IFERROR(__xludf.DUMMYFUNCTION("""COMPUTED_VALUE"""),"P3406")</f>
        <v>P3406</v>
      </c>
      <c r="G9295" s="1">
        <f>IFERROR(__xludf.DUMMYFUNCTION("""COMPUTED_VALUE"""),54.0)</f>
        <v>54</v>
      </c>
    </row>
    <row r="9296">
      <c r="A9296" s="1" t="str">
        <f t="shared" si="1"/>
        <v>EN P4934 166</v>
      </c>
      <c r="C9296" s="1" t="str">
        <f t="shared" si="2"/>
        <v>PT P4934</v>
      </c>
      <c r="E9296" s="1" t="str">
        <f>IFERROR(__xludf.DUMMYFUNCTION("SPLIT(A:A,"" "",TRUE,TRUE)"),"EN")</f>
        <v>EN</v>
      </c>
      <c r="F9296" s="1" t="str">
        <f>IFERROR(__xludf.DUMMYFUNCTION("""COMPUTED_VALUE"""),"P4934")</f>
        <v>P4934</v>
      </c>
      <c r="G9296" s="1">
        <f>IFERROR(__xludf.DUMMYFUNCTION("""COMPUTED_VALUE"""),166.0)</f>
        <v>166</v>
      </c>
    </row>
    <row r="9297">
      <c r="A9297" s="1" t="str">
        <f t="shared" si="1"/>
        <v>EN P2702 139</v>
      </c>
      <c r="C9297" s="1" t="str">
        <f t="shared" si="2"/>
        <v>PT P2702</v>
      </c>
      <c r="E9297" s="1" t="str">
        <f>IFERROR(__xludf.DUMMYFUNCTION("SPLIT(A:A,"" "",TRUE,TRUE)"),"EN")</f>
        <v>EN</v>
      </c>
      <c r="F9297" s="1" t="str">
        <f>IFERROR(__xludf.DUMMYFUNCTION("""COMPUTED_VALUE"""),"P2702")</f>
        <v>P2702</v>
      </c>
      <c r="G9297" s="1">
        <f>IFERROR(__xludf.DUMMYFUNCTION("""COMPUTED_VALUE"""),139.0)</f>
        <v>139</v>
      </c>
    </row>
    <row r="9298">
      <c r="A9298" s="1" t="str">
        <f t="shared" si="1"/>
        <v>EN P3887 89</v>
      </c>
      <c r="C9298" s="1" t="str">
        <f t="shared" si="2"/>
        <v>PT P3887</v>
      </c>
      <c r="E9298" s="1" t="str">
        <f>IFERROR(__xludf.DUMMYFUNCTION("SPLIT(A:A,"" "",TRUE,TRUE)"),"EN")</f>
        <v>EN</v>
      </c>
      <c r="F9298" s="1" t="str">
        <f>IFERROR(__xludf.DUMMYFUNCTION("""COMPUTED_VALUE"""),"P3887")</f>
        <v>P3887</v>
      </c>
      <c r="G9298" s="1">
        <f>IFERROR(__xludf.DUMMYFUNCTION("""COMPUTED_VALUE"""),89.0)</f>
        <v>89</v>
      </c>
    </row>
    <row r="9299">
      <c r="A9299" s="1" t="str">
        <f t="shared" si="1"/>
        <v>EN P4593 303</v>
      </c>
      <c r="C9299" s="1" t="str">
        <f t="shared" si="2"/>
        <v>PT P4593</v>
      </c>
      <c r="E9299" s="1" t="str">
        <f>IFERROR(__xludf.DUMMYFUNCTION("SPLIT(A:A,"" "",TRUE,TRUE)"),"EN")</f>
        <v>EN</v>
      </c>
      <c r="F9299" s="1" t="str">
        <f>IFERROR(__xludf.DUMMYFUNCTION("""COMPUTED_VALUE"""),"P4593")</f>
        <v>P4593</v>
      </c>
      <c r="G9299" s="1">
        <f>IFERROR(__xludf.DUMMYFUNCTION("""COMPUTED_VALUE"""),303.0)</f>
        <v>303</v>
      </c>
    </row>
    <row r="9300">
      <c r="A9300" s="1" t="str">
        <f t="shared" si="1"/>
        <v>EN P4960 231</v>
      </c>
      <c r="C9300" s="1" t="str">
        <f t="shared" si="2"/>
        <v>PT P4960</v>
      </c>
      <c r="E9300" s="1" t="str">
        <f>IFERROR(__xludf.DUMMYFUNCTION("SPLIT(A:A,"" "",TRUE,TRUE)"),"EN")</f>
        <v>EN</v>
      </c>
      <c r="F9300" s="1" t="str">
        <f>IFERROR(__xludf.DUMMYFUNCTION("""COMPUTED_VALUE"""),"P4960")</f>
        <v>P4960</v>
      </c>
      <c r="G9300" s="1">
        <f>IFERROR(__xludf.DUMMYFUNCTION("""COMPUTED_VALUE"""),231.0)</f>
        <v>231</v>
      </c>
    </row>
    <row r="9301">
      <c r="A9301" s="1" t="str">
        <f t="shared" si="1"/>
        <v>EN P3244 152</v>
      </c>
      <c r="C9301" s="1" t="str">
        <f t="shared" si="2"/>
        <v>PT P3244</v>
      </c>
      <c r="E9301" s="1" t="str">
        <f>IFERROR(__xludf.DUMMYFUNCTION("SPLIT(A:A,"" "",TRUE,TRUE)"),"EN")</f>
        <v>EN</v>
      </c>
      <c r="F9301" s="1" t="str">
        <f>IFERROR(__xludf.DUMMYFUNCTION("""COMPUTED_VALUE"""),"P3244")</f>
        <v>P3244</v>
      </c>
      <c r="G9301" s="1">
        <f>IFERROR(__xludf.DUMMYFUNCTION("""COMPUTED_VALUE"""),152.0)</f>
        <v>152</v>
      </c>
    </row>
    <row r="9302">
      <c r="A9302" s="1" t="str">
        <f t="shared" si="1"/>
        <v>EN P4000 127</v>
      </c>
      <c r="C9302" s="1" t="str">
        <f t="shared" si="2"/>
        <v>PT P4000</v>
      </c>
      <c r="E9302" s="1" t="str">
        <f>IFERROR(__xludf.DUMMYFUNCTION("SPLIT(A:A,"" "",TRUE,TRUE)"),"EN")</f>
        <v>EN</v>
      </c>
      <c r="F9302" s="1" t="str">
        <f>IFERROR(__xludf.DUMMYFUNCTION("""COMPUTED_VALUE"""),"P4000")</f>
        <v>P4000</v>
      </c>
      <c r="G9302" s="1">
        <f>IFERROR(__xludf.DUMMYFUNCTION("""COMPUTED_VALUE"""),127.0)</f>
        <v>127</v>
      </c>
    </row>
    <row r="9303">
      <c r="A9303" s="1" t="str">
        <f t="shared" si="1"/>
        <v>EN P2738 177</v>
      </c>
      <c r="C9303" s="1" t="str">
        <f t="shared" si="2"/>
        <v>PT P2738</v>
      </c>
      <c r="E9303" s="1" t="str">
        <f>IFERROR(__xludf.DUMMYFUNCTION("SPLIT(A:A,"" "",TRUE,TRUE)"),"EN")</f>
        <v>EN</v>
      </c>
      <c r="F9303" s="1" t="str">
        <f>IFERROR(__xludf.DUMMYFUNCTION("""COMPUTED_VALUE"""),"P2738")</f>
        <v>P2738</v>
      </c>
      <c r="G9303" s="1">
        <f>IFERROR(__xludf.DUMMYFUNCTION("""COMPUTED_VALUE"""),177.0)</f>
        <v>177</v>
      </c>
    </row>
    <row r="9304">
      <c r="A9304" s="1" t="str">
        <f t="shared" si="1"/>
        <v>EN P4902 140</v>
      </c>
      <c r="C9304" s="1" t="str">
        <f t="shared" si="2"/>
        <v>PT P4902</v>
      </c>
      <c r="E9304" s="1" t="str">
        <f>IFERROR(__xludf.DUMMYFUNCTION("SPLIT(A:A,"" "",TRUE,TRUE)"),"EN")</f>
        <v>EN</v>
      </c>
      <c r="F9304" s="1" t="str">
        <f>IFERROR(__xludf.DUMMYFUNCTION("""COMPUTED_VALUE"""),"P4902")</f>
        <v>P4902</v>
      </c>
      <c r="G9304" s="1">
        <f>IFERROR(__xludf.DUMMYFUNCTION("""COMPUTED_VALUE"""),140.0)</f>
        <v>140</v>
      </c>
    </row>
    <row r="9305">
      <c r="A9305" s="1" t="str">
        <f t="shared" si="1"/>
        <v>EN P5107 179</v>
      </c>
      <c r="C9305" s="1" t="str">
        <f t="shared" si="2"/>
        <v>PT P5107</v>
      </c>
      <c r="E9305" s="1" t="str">
        <f>IFERROR(__xludf.DUMMYFUNCTION("SPLIT(A:A,"" "",TRUE,TRUE)"),"EN")</f>
        <v>EN</v>
      </c>
      <c r="F9305" s="1" t="str">
        <f>IFERROR(__xludf.DUMMYFUNCTION("""COMPUTED_VALUE"""),"P5107")</f>
        <v>P5107</v>
      </c>
      <c r="G9305" s="1">
        <f>IFERROR(__xludf.DUMMYFUNCTION("""COMPUTED_VALUE"""),179.0)</f>
        <v>179</v>
      </c>
    </row>
    <row r="9306">
      <c r="A9306" s="1" t="str">
        <f t="shared" si="1"/>
        <v>EN P3263 278</v>
      </c>
      <c r="C9306" s="1" t="str">
        <f t="shared" si="2"/>
        <v>PT P3263</v>
      </c>
      <c r="E9306" s="1" t="str">
        <f>IFERROR(__xludf.DUMMYFUNCTION("SPLIT(A:A,"" "",TRUE,TRUE)"),"EN")</f>
        <v>EN</v>
      </c>
      <c r="F9306" s="1" t="str">
        <f>IFERROR(__xludf.DUMMYFUNCTION("""COMPUTED_VALUE"""),"P3263")</f>
        <v>P3263</v>
      </c>
      <c r="G9306" s="1">
        <f>IFERROR(__xludf.DUMMYFUNCTION("""COMPUTED_VALUE"""),278.0)</f>
        <v>278</v>
      </c>
    </row>
    <row r="9307">
      <c r="A9307" s="1" t="str">
        <f t="shared" si="1"/>
        <v>EN P5411 74</v>
      </c>
      <c r="C9307" s="1" t="str">
        <f t="shared" si="2"/>
        <v>PT P5411</v>
      </c>
      <c r="E9307" s="1" t="str">
        <f>IFERROR(__xludf.DUMMYFUNCTION("SPLIT(A:A,"" "",TRUE,TRUE)"),"EN")</f>
        <v>EN</v>
      </c>
      <c r="F9307" s="1" t="str">
        <f>IFERROR(__xludf.DUMMYFUNCTION("""COMPUTED_VALUE"""),"P5411")</f>
        <v>P5411</v>
      </c>
      <c r="G9307" s="1">
        <f>IFERROR(__xludf.DUMMYFUNCTION("""COMPUTED_VALUE"""),74.0)</f>
        <v>74</v>
      </c>
    </row>
    <row r="9308">
      <c r="A9308" s="1" t="str">
        <f t="shared" si="1"/>
        <v>EN P3610 92</v>
      </c>
      <c r="C9308" s="1" t="str">
        <f t="shared" si="2"/>
        <v>PT P3610</v>
      </c>
      <c r="E9308" s="1" t="str">
        <f>IFERROR(__xludf.DUMMYFUNCTION("SPLIT(A:A,"" "",TRUE,TRUE)"),"EN")</f>
        <v>EN</v>
      </c>
      <c r="F9308" s="1" t="str">
        <f>IFERROR(__xludf.DUMMYFUNCTION("""COMPUTED_VALUE"""),"P3610")</f>
        <v>P3610</v>
      </c>
      <c r="G9308" s="1">
        <f>IFERROR(__xludf.DUMMYFUNCTION("""COMPUTED_VALUE"""),92.0)</f>
        <v>92</v>
      </c>
    </row>
    <row r="9309">
      <c r="A9309" s="1" t="str">
        <f t="shared" si="1"/>
        <v>EN P4605 290</v>
      </c>
      <c r="C9309" s="1" t="str">
        <f t="shared" si="2"/>
        <v>PT P4605</v>
      </c>
      <c r="E9309" s="1" t="str">
        <f>IFERROR(__xludf.DUMMYFUNCTION("SPLIT(A:A,"" "",TRUE,TRUE)"),"EN")</f>
        <v>EN</v>
      </c>
      <c r="F9309" s="1" t="str">
        <f>IFERROR(__xludf.DUMMYFUNCTION("""COMPUTED_VALUE"""),"P4605")</f>
        <v>P4605</v>
      </c>
      <c r="G9309" s="1">
        <f>IFERROR(__xludf.DUMMYFUNCTION("""COMPUTED_VALUE"""),290.0)</f>
        <v>290</v>
      </c>
    </row>
    <row r="9310">
      <c r="A9310" s="1" t="str">
        <f t="shared" si="1"/>
        <v>EN P2701 259</v>
      </c>
      <c r="C9310" s="1" t="str">
        <f t="shared" si="2"/>
        <v>PT P2701</v>
      </c>
      <c r="E9310" s="1" t="str">
        <f>IFERROR(__xludf.DUMMYFUNCTION("SPLIT(A:A,"" "",TRUE,TRUE)"),"EN")</f>
        <v>EN</v>
      </c>
      <c r="F9310" s="1" t="str">
        <f>IFERROR(__xludf.DUMMYFUNCTION("""COMPUTED_VALUE"""),"P2701")</f>
        <v>P2701</v>
      </c>
      <c r="G9310" s="1">
        <f>IFERROR(__xludf.DUMMYFUNCTION("""COMPUTED_VALUE"""),259.0)</f>
        <v>259</v>
      </c>
    </row>
    <row r="9311">
      <c r="A9311" s="1" t="str">
        <f t="shared" si="1"/>
        <v>EN P3613 289</v>
      </c>
      <c r="C9311" s="1" t="str">
        <f t="shared" si="2"/>
        <v>PT P3613</v>
      </c>
      <c r="E9311" s="1" t="str">
        <f>IFERROR(__xludf.DUMMYFUNCTION("SPLIT(A:A,"" "",TRUE,TRUE)"),"EN")</f>
        <v>EN</v>
      </c>
      <c r="F9311" s="1" t="str">
        <f>IFERROR(__xludf.DUMMYFUNCTION("""COMPUTED_VALUE"""),"P3613")</f>
        <v>P3613</v>
      </c>
      <c r="G9311" s="1">
        <f>IFERROR(__xludf.DUMMYFUNCTION("""COMPUTED_VALUE"""),289.0)</f>
        <v>289</v>
      </c>
    </row>
    <row r="9312">
      <c r="A9312" s="1" t="str">
        <f t="shared" si="1"/>
        <v>EN P1148 79</v>
      </c>
      <c r="C9312" s="1" t="str">
        <f t="shared" si="2"/>
        <v>PT P1148</v>
      </c>
      <c r="E9312" s="1" t="str">
        <f>IFERROR(__xludf.DUMMYFUNCTION("SPLIT(A:A,"" "",TRUE,TRUE)"),"EN")</f>
        <v>EN</v>
      </c>
      <c r="F9312" s="1" t="str">
        <f>IFERROR(__xludf.DUMMYFUNCTION("""COMPUTED_VALUE"""),"P1148")</f>
        <v>P1148</v>
      </c>
      <c r="G9312" s="1">
        <f>IFERROR(__xludf.DUMMYFUNCTION("""COMPUTED_VALUE"""),79.0)</f>
        <v>79</v>
      </c>
    </row>
    <row r="9313">
      <c r="A9313" s="1" t="str">
        <f t="shared" si="1"/>
        <v>EN P4341 196</v>
      </c>
      <c r="C9313" s="1" t="str">
        <f t="shared" si="2"/>
        <v>PT P4341</v>
      </c>
      <c r="E9313" s="1" t="str">
        <f>IFERROR(__xludf.DUMMYFUNCTION("SPLIT(A:A,"" "",TRUE,TRUE)"),"EN")</f>
        <v>EN</v>
      </c>
      <c r="F9313" s="1" t="str">
        <f>IFERROR(__xludf.DUMMYFUNCTION("""COMPUTED_VALUE"""),"P4341")</f>
        <v>P4341</v>
      </c>
      <c r="G9313" s="1">
        <f>IFERROR(__xludf.DUMMYFUNCTION("""COMPUTED_VALUE"""),196.0)</f>
        <v>196</v>
      </c>
    </row>
    <row r="9314">
      <c r="A9314" s="1" t="str">
        <f t="shared" si="1"/>
        <v>EN P43 154</v>
      </c>
      <c r="C9314" s="1" t="str">
        <f t="shared" si="2"/>
        <v>PT P43</v>
      </c>
      <c r="E9314" s="1" t="str">
        <f>IFERROR(__xludf.DUMMYFUNCTION("SPLIT(A:A,"" "",TRUE,TRUE)"),"EN")</f>
        <v>EN</v>
      </c>
      <c r="F9314" s="1" t="str">
        <f>IFERROR(__xludf.DUMMYFUNCTION("""COMPUTED_VALUE"""),"P43")</f>
        <v>P43</v>
      </c>
      <c r="G9314" s="1">
        <f>IFERROR(__xludf.DUMMYFUNCTION("""COMPUTED_VALUE"""),154.0)</f>
        <v>154</v>
      </c>
    </row>
    <row r="9315">
      <c r="A9315" s="1" t="str">
        <f t="shared" si="1"/>
        <v>EN P5457 253</v>
      </c>
      <c r="C9315" s="1" t="str">
        <f t="shared" si="2"/>
        <v>PT P5457</v>
      </c>
      <c r="E9315" s="1" t="str">
        <f>IFERROR(__xludf.DUMMYFUNCTION("SPLIT(A:A,"" "",TRUE,TRUE)"),"EN")</f>
        <v>EN</v>
      </c>
      <c r="F9315" s="1" t="str">
        <f>IFERROR(__xludf.DUMMYFUNCTION("""COMPUTED_VALUE"""),"P5457")</f>
        <v>P5457</v>
      </c>
      <c r="G9315" s="1">
        <f>IFERROR(__xludf.DUMMYFUNCTION("""COMPUTED_VALUE"""),253.0)</f>
        <v>253</v>
      </c>
    </row>
    <row r="9316">
      <c r="A9316" s="1" t="str">
        <f t="shared" si="1"/>
        <v>EN P413 2</v>
      </c>
      <c r="C9316" s="1" t="str">
        <f t="shared" si="2"/>
        <v>PT P413</v>
      </c>
      <c r="E9316" s="1" t="str">
        <f>IFERROR(__xludf.DUMMYFUNCTION("SPLIT(A:A,"" "",TRUE,TRUE)"),"EN")</f>
        <v>EN</v>
      </c>
      <c r="F9316" s="1" t="str">
        <f>IFERROR(__xludf.DUMMYFUNCTION("""COMPUTED_VALUE"""),"P413")</f>
        <v>P413</v>
      </c>
      <c r="G9316" s="1">
        <f>IFERROR(__xludf.DUMMYFUNCTION("""COMPUTED_VALUE"""),2.0)</f>
        <v>2</v>
      </c>
    </row>
    <row r="9317">
      <c r="A9317" s="1" t="str">
        <f t="shared" si="1"/>
        <v>EN P4420 115</v>
      </c>
      <c r="C9317" s="1" t="str">
        <f t="shared" si="2"/>
        <v>PT P4420</v>
      </c>
      <c r="E9317" s="1" t="str">
        <f>IFERROR(__xludf.DUMMYFUNCTION("SPLIT(A:A,"" "",TRUE,TRUE)"),"EN")</f>
        <v>EN</v>
      </c>
      <c r="F9317" s="1" t="str">
        <f>IFERROR(__xludf.DUMMYFUNCTION("""COMPUTED_VALUE"""),"P4420")</f>
        <v>P4420</v>
      </c>
      <c r="G9317" s="1">
        <f>IFERROR(__xludf.DUMMYFUNCTION("""COMPUTED_VALUE"""),115.0)</f>
        <v>115</v>
      </c>
    </row>
    <row r="9318">
      <c r="A9318" s="1" t="str">
        <f t="shared" si="1"/>
        <v>EN P5138 200</v>
      </c>
      <c r="C9318" s="1" t="str">
        <f t="shared" si="2"/>
        <v>PT P5138</v>
      </c>
      <c r="E9318" s="1" t="str">
        <f>IFERROR(__xludf.DUMMYFUNCTION("SPLIT(A:A,"" "",TRUE,TRUE)"),"EN")</f>
        <v>EN</v>
      </c>
      <c r="F9318" s="1" t="str">
        <f>IFERROR(__xludf.DUMMYFUNCTION("""COMPUTED_VALUE"""),"P5138")</f>
        <v>P5138</v>
      </c>
      <c r="G9318" s="1">
        <f>IFERROR(__xludf.DUMMYFUNCTION("""COMPUTED_VALUE"""),200.0)</f>
        <v>200</v>
      </c>
    </row>
    <row r="9319">
      <c r="A9319" s="1" t="str">
        <f t="shared" si="1"/>
        <v>EN P718 139</v>
      </c>
      <c r="C9319" s="1" t="str">
        <f t="shared" si="2"/>
        <v>PT P718</v>
      </c>
      <c r="E9319" s="1" t="str">
        <f>IFERROR(__xludf.DUMMYFUNCTION("SPLIT(A:A,"" "",TRUE,TRUE)"),"EN")</f>
        <v>EN</v>
      </c>
      <c r="F9319" s="1" t="str">
        <f>IFERROR(__xludf.DUMMYFUNCTION("""COMPUTED_VALUE"""),"P718")</f>
        <v>P718</v>
      </c>
      <c r="G9319" s="1">
        <f>IFERROR(__xludf.DUMMYFUNCTION("""COMPUTED_VALUE"""),139.0)</f>
        <v>139</v>
      </c>
    </row>
    <row r="9320">
      <c r="A9320" s="1" t="str">
        <f t="shared" si="1"/>
        <v>EN P3482 356</v>
      </c>
      <c r="C9320" s="1" t="str">
        <f t="shared" si="2"/>
        <v>PT P3482</v>
      </c>
      <c r="E9320" s="1" t="str">
        <f>IFERROR(__xludf.DUMMYFUNCTION("SPLIT(A:A,"" "",TRUE,TRUE)"),"EN")</f>
        <v>EN</v>
      </c>
      <c r="F9320" s="1" t="str">
        <f>IFERROR(__xludf.DUMMYFUNCTION("""COMPUTED_VALUE"""),"P3482")</f>
        <v>P3482</v>
      </c>
      <c r="G9320" s="1">
        <f>IFERROR(__xludf.DUMMYFUNCTION("""COMPUTED_VALUE"""),356.0)</f>
        <v>356</v>
      </c>
    </row>
    <row r="9321">
      <c r="A9321" s="1" t="str">
        <f t="shared" si="1"/>
        <v>EN P4327 153</v>
      </c>
      <c r="C9321" s="1" t="str">
        <f t="shared" si="2"/>
        <v>PT P4327</v>
      </c>
      <c r="E9321" s="1" t="str">
        <f>IFERROR(__xludf.DUMMYFUNCTION("SPLIT(A:A,"" "",TRUE,TRUE)"),"EN")</f>
        <v>EN</v>
      </c>
      <c r="F9321" s="1" t="str">
        <f>IFERROR(__xludf.DUMMYFUNCTION("""COMPUTED_VALUE"""),"P4327")</f>
        <v>P4327</v>
      </c>
      <c r="G9321" s="1">
        <f>IFERROR(__xludf.DUMMYFUNCTION("""COMPUTED_VALUE"""),153.0)</f>
        <v>153</v>
      </c>
    </row>
    <row r="9322">
      <c r="A9322" s="1" t="str">
        <f t="shared" si="1"/>
        <v>EN P5567 98</v>
      </c>
      <c r="C9322" s="1" t="str">
        <f t="shared" si="2"/>
        <v>PT P5567</v>
      </c>
      <c r="E9322" s="1" t="str">
        <f>IFERROR(__xludf.DUMMYFUNCTION("SPLIT(A:A,"" "",TRUE,TRUE)"),"EN")</f>
        <v>EN</v>
      </c>
      <c r="F9322" s="1" t="str">
        <f>IFERROR(__xludf.DUMMYFUNCTION("""COMPUTED_VALUE"""),"P5567")</f>
        <v>P5567</v>
      </c>
      <c r="G9322" s="1">
        <f>IFERROR(__xludf.DUMMYFUNCTION("""COMPUTED_VALUE"""),98.0)</f>
        <v>98</v>
      </c>
    </row>
    <row r="9323">
      <c r="A9323" s="1" t="str">
        <f t="shared" si="1"/>
        <v>EN P4215 154</v>
      </c>
      <c r="C9323" s="1" t="str">
        <f t="shared" si="2"/>
        <v>PT P4215</v>
      </c>
      <c r="E9323" s="1" t="str">
        <f>IFERROR(__xludf.DUMMYFUNCTION("SPLIT(A:A,"" "",TRUE,TRUE)"),"EN")</f>
        <v>EN</v>
      </c>
      <c r="F9323" s="1" t="str">
        <f>IFERROR(__xludf.DUMMYFUNCTION("""COMPUTED_VALUE"""),"P4215")</f>
        <v>P4215</v>
      </c>
      <c r="G9323" s="1">
        <f>IFERROR(__xludf.DUMMYFUNCTION("""COMPUTED_VALUE"""),154.0)</f>
        <v>154</v>
      </c>
    </row>
    <row r="9324">
      <c r="A9324" s="1" t="str">
        <f t="shared" si="1"/>
        <v>EN P4015 393</v>
      </c>
      <c r="C9324" s="1" t="str">
        <f t="shared" si="2"/>
        <v>PT P4015</v>
      </c>
      <c r="E9324" s="1" t="str">
        <f>IFERROR(__xludf.DUMMYFUNCTION("SPLIT(A:A,"" "",TRUE,TRUE)"),"EN")</f>
        <v>EN</v>
      </c>
      <c r="F9324" s="1" t="str">
        <f>IFERROR(__xludf.DUMMYFUNCTION("""COMPUTED_VALUE"""),"P4015")</f>
        <v>P4015</v>
      </c>
      <c r="G9324" s="1">
        <f>IFERROR(__xludf.DUMMYFUNCTION("""COMPUTED_VALUE"""),393.0)</f>
        <v>393</v>
      </c>
    </row>
    <row r="9325">
      <c r="A9325" s="1" t="str">
        <f t="shared" si="1"/>
        <v>EN P2182 344</v>
      </c>
      <c r="C9325" s="1" t="str">
        <f t="shared" si="2"/>
        <v>PT P2182</v>
      </c>
      <c r="E9325" s="1" t="str">
        <f>IFERROR(__xludf.DUMMYFUNCTION("SPLIT(A:A,"" "",TRUE,TRUE)"),"EN")</f>
        <v>EN</v>
      </c>
      <c r="F9325" s="1" t="str">
        <f>IFERROR(__xludf.DUMMYFUNCTION("""COMPUTED_VALUE"""),"P2182")</f>
        <v>P2182</v>
      </c>
      <c r="G9325" s="1">
        <f>IFERROR(__xludf.DUMMYFUNCTION("""COMPUTED_VALUE"""),344.0)</f>
        <v>344</v>
      </c>
    </row>
    <row r="9326">
      <c r="A9326" s="1" t="str">
        <f t="shared" si="1"/>
        <v>EN P4542 398</v>
      </c>
      <c r="C9326" s="1" t="str">
        <f t="shared" si="2"/>
        <v>PT P4542</v>
      </c>
      <c r="E9326" s="1" t="str">
        <f>IFERROR(__xludf.DUMMYFUNCTION("SPLIT(A:A,"" "",TRUE,TRUE)"),"EN")</f>
        <v>EN</v>
      </c>
      <c r="F9326" s="1" t="str">
        <f>IFERROR(__xludf.DUMMYFUNCTION("""COMPUTED_VALUE"""),"P4542")</f>
        <v>P4542</v>
      </c>
      <c r="G9326" s="1">
        <f>IFERROR(__xludf.DUMMYFUNCTION("""COMPUTED_VALUE"""),398.0)</f>
        <v>398</v>
      </c>
    </row>
    <row r="9327">
      <c r="A9327" s="1" t="str">
        <f t="shared" si="1"/>
        <v>EN P3491 90</v>
      </c>
      <c r="C9327" s="1" t="str">
        <f t="shared" si="2"/>
        <v>PT P3491</v>
      </c>
      <c r="E9327" s="1" t="str">
        <f>IFERROR(__xludf.DUMMYFUNCTION("SPLIT(A:A,"" "",TRUE,TRUE)"),"EN")</f>
        <v>EN</v>
      </c>
      <c r="F9327" s="1" t="str">
        <f>IFERROR(__xludf.DUMMYFUNCTION("""COMPUTED_VALUE"""),"P3491")</f>
        <v>P3491</v>
      </c>
      <c r="G9327" s="1">
        <f>IFERROR(__xludf.DUMMYFUNCTION("""COMPUTED_VALUE"""),90.0)</f>
        <v>90</v>
      </c>
    </row>
    <row r="9328">
      <c r="A9328" s="1" t="str">
        <f t="shared" si="1"/>
        <v>EN P2546 17</v>
      </c>
      <c r="C9328" s="1" t="str">
        <f t="shared" si="2"/>
        <v>PT P2546</v>
      </c>
      <c r="E9328" s="1" t="str">
        <f>IFERROR(__xludf.DUMMYFUNCTION("SPLIT(A:A,"" "",TRUE,TRUE)"),"EN")</f>
        <v>EN</v>
      </c>
      <c r="F9328" s="1" t="str">
        <f>IFERROR(__xludf.DUMMYFUNCTION("""COMPUTED_VALUE"""),"P2546")</f>
        <v>P2546</v>
      </c>
      <c r="G9328" s="1">
        <f>IFERROR(__xludf.DUMMYFUNCTION("""COMPUTED_VALUE"""),17.0)</f>
        <v>17</v>
      </c>
    </row>
    <row r="9329">
      <c r="A9329" s="1" t="str">
        <f t="shared" si="1"/>
        <v>EN P3583 396</v>
      </c>
      <c r="C9329" s="1" t="str">
        <f t="shared" si="2"/>
        <v>PT P3583</v>
      </c>
      <c r="E9329" s="1" t="str">
        <f>IFERROR(__xludf.DUMMYFUNCTION("SPLIT(A:A,"" "",TRUE,TRUE)"),"EN")</f>
        <v>EN</v>
      </c>
      <c r="F9329" s="1" t="str">
        <f>IFERROR(__xludf.DUMMYFUNCTION("""COMPUTED_VALUE"""),"P3583")</f>
        <v>P3583</v>
      </c>
      <c r="G9329" s="1">
        <f>IFERROR(__xludf.DUMMYFUNCTION("""COMPUTED_VALUE"""),396.0)</f>
        <v>396</v>
      </c>
    </row>
    <row r="9330">
      <c r="A9330" s="1" t="str">
        <f t="shared" si="1"/>
        <v>EN P2678 266</v>
      </c>
      <c r="C9330" s="1" t="str">
        <f t="shared" si="2"/>
        <v>PT P2678</v>
      </c>
      <c r="E9330" s="1" t="str">
        <f>IFERROR(__xludf.DUMMYFUNCTION("SPLIT(A:A,"" "",TRUE,TRUE)"),"EN")</f>
        <v>EN</v>
      </c>
      <c r="F9330" s="1" t="str">
        <f>IFERROR(__xludf.DUMMYFUNCTION("""COMPUTED_VALUE"""),"P2678")</f>
        <v>P2678</v>
      </c>
      <c r="G9330" s="1">
        <f>IFERROR(__xludf.DUMMYFUNCTION("""COMPUTED_VALUE"""),266.0)</f>
        <v>266</v>
      </c>
    </row>
    <row r="9331">
      <c r="A9331" s="1" t="str">
        <f t="shared" si="1"/>
        <v>EN P3740 260</v>
      </c>
      <c r="C9331" s="1" t="str">
        <f t="shared" si="2"/>
        <v>PT P3740</v>
      </c>
      <c r="E9331" s="1" t="str">
        <f>IFERROR(__xludf.DUMMYFUNCTION("SPLIT(A:A,"" "",TRUE,TRUE)"),"EN")</f>
        <v>EN</v>
      </c>
      <c r="F9331" s="1" t="str">
        <f>IFERROR(__xludf.DUMMYFUNCTION("""COMPUTED_VALUE"""),"P3740")</f>
        <v>P3740</v>
      </c>
      <c r="G9331" s="1">
        <f>IFERROR(__xludf.DUMMYFUNCTION("""COMPUTED_VALUE"""),260.0)</f>
        <v>260</v>
      </c>
    </row>
    <row r="9332">
      <c r="A9332" s="1" t="str">
        <f t="shared" si="1"/>
        <v>EN P1009 106</v>
      </c>
      <c r="C9332" s="1" t="str">
        <f t="shared" si="2"/>
        <v>PT P1009</v>
      </c>
      <c r="E9332" s="1" t="str">
        <f>IFERROR(__xludf.DUMMYFUNCTION("SPLIT(A:A,"" "",TRUE,TRUE)"),"EN")</f>
        <v>EN</v>
      </c>
      <c r="F9332" s="1" t="str">
        <f>IFERROR(__xludf.DUMMYFUNCTION("""COMPUTED_VALUE"""),"P1009")</f>
        <v>P1009</v>
      </c>
      <c r="G9332" s="1">
        <f>IFERROR(__xludf.DUMMYFUNCTION("""COMPUTED_VALUE"""),106.0)</f>
        <v>106</v>
      </c>
    </row>
    <row r="9333">
      <c r="A9333" s="1" t="str">
        <f t="shared" si="1"/>
        <v>EN P5734 319</v>
      </c>
      <c r="C9333" s="1" t="str">
        <f t="shared" si="2"/>
        <v>PT P5734</v>
      </c>
      <c r="E9333" s="1" t="str">
        <f>IFERROR(__xludf.DUMMYFUNCTION("SPLIT(A:A,"" "",TRUE,TRUE)"),"EN")</f>
        <v>EN</v>
      </c>
      <c r="F9333" s="1" t="str">
        <f>IFERROR(__xludf.DUMMYFUNCTION("""COMPUTED_VALUE"""),"P5734")</f>
        <v>P5734</v>
      </c>
      <c r="G9333" s="1">
        <f>IFERROR(__xludf.DUMMYFUNCTION("""COMPUTED_VALUE"""),319.0)</f>
        <v>319</v>
      </c>
    </row>
    <row r="9334">
      <c r="A9334" s="1" t="str">
        <f t="shared" si="1"/>
        <v>EN P729 385</v>
      </c>
      <c r="C9334" s="1" t="str">
        <f t="shared" si="2"/>
        <v>PT P729</v>
      </c>
      <c r="E9334" s="1" t="str">
        <f>IFERROR(__xludf.DUMMYFUNCTION("SPLIT(A:A,"" "",TRUE,TRUE)"),"EN")</f>
        <v>EN</v>
      </c>
      <c r="F9334" s="1" t="str">
        <f>IFERROR(__xludf.DUMMYFUNCTION("""COMPUTED_VALUE"""),"P729")</f>
        <v>P729</v>
      </c>
      <c r="G9334" s="1">
        <f>IFERROR(__xludf.DUMMYFUNCTION("""COMPUTED_VALUE"""),385.0)</f>
        <v>385</v>
      </c>
    </row>
    <row r="9335">
      <c r="A9335" s="1" t="str">
        <f t="shared" si="1"/>
        <v>EN P4457 216</v>
      </c>
      <c r="C9335" s="1" t="str">
        <f t="shared" si="2"/>
        <v>PT P4457</v>
      </c>
      <c r="E9335" s="1" t="str">
        <f>IFERROR(__xludf.DUMMYFUNCTION("SPLIT(A:A,"" "",TRUE,TRUE)"),"EN")</f>
        <v>EN</v>
      </c>
      <c r="F9335" s="1" t="str">
        <f>IFERROR(__xludf.DUMMYFUNCTION("""COMPUTED_VALUE"""),"P4457")</f>
        <v>P4457</v>
      </c>
      <c r="G9335" s="1">
        <f>IFERROR(__xludf.DUMMYFUNCTION("""COMPUTED_VALUE"""),216.0)</f>
        <v>216</v>
      </c>
    </row>
    <row r="9336">
      <c r="A9336" s="1" t="str">
        <f t="shared" si="1"/>
        <v>EN P326 111</v>
      </c>
      <c r="C9336" s="1" t="str">
        <f t="shared" si="2"/>
        <v>PT P326</v>
      </c>
      <c r="E9336" s="1" t="str">
        <f>IFERROR(__xludf.DUMMYFUNCTION("SPLIT(A:A,"" "",TRUE,TRUE)"),"EN")</f>
        <v>EN</v>
      </c>
      <c r="F9336" s="1" t="str">
        <f>IFERROR(__xludf.DUMMYFUNCTION("""COMPUTED_VALUE"""),"P326")</f>
        <v>P326</v>
      </c>
      <c r="G9336" s="1">
        <f>IFERROR(__xludf.DUMMYFUNCTION("""COMPUTED_VALUE"""),111.0)</f>
        <v>111</v>
      </c>
    </row>
    <row r="9337">
      <c r="A9337" s="1" t="str">
        <f t="shared" si="1"/>
        <v>EN P2100 349</v>
      </c>
      <c r="C9337" s="1" t="str">
        <f t="shared" si="2"/>
        <v>PT P2100</v>
      </c>
      <c r="E9337" s="1" t="str">
        <f>IFERROR(__xludf.DUMMYFUNCTION("SPLIT(A:A,"" "",TRUE,TRUE)"),"EN")</f>
        <v>EN</v>
      </c>
      <c r="F9337" s="1" t="str">
        <f>IFERROR(__xludf.DUMMYFUNCTION("""COMPUTED_VALUE"""),"P2100")</f>
        <v>P2100</v>
      </c>
      <c r="G9337" s="1">
        <f>IFERROR(__xludf.DUMMYFUNCTION("""COMPUTED_VALUE"""),349.0)</f>
        <v>349</v>
      </c>
    </row>
    <row r="9338">
      <c r="A9338" s="1" t="str">
        <f t="shared" si="1"/>
        <v>EN P5865 275</v>
      </c>
      <c r="C9338" s="1" t="str">
        <f t="shared" si="2"/>
        <v>PT P5865</v>
      </c>
      <c r="E9338" s="1" t="str">
        <f>IFERROR(__xludf.DUMMYFUNCTION("SPLIT(A:A,"" "",TRUE,TRUE)"),"EN")</f>
        <v>EN</v>
      </c>
      <c r="F9338" s="1" t="str">
        <f>IFERROR(__xludf.DUMMYFUNCTION("""COMPUTED_VALUE"""),"P5865")</f>
        <v>P5865</v>
      </c>
      <c r="G9338" s="1">
        <f>IFERROR(__xludf.DUMMYFUNCTION("""COMPUTED_VALUE"""),275.0)</f>
        <v>275</v>
      </c>
    </row>
    <row r="9339">
      <c r="A9339" s="1" t="str">
        <f t="shared" si="1"/>
        <v>EN P1756 134</v>
      </c>
      <c r="C9339" s="1" t="str">
        <f t="shared" si="2"/>
        <v>PT P1756</v>
      </c>
      <c r="E9339" s="1" t="str">
        <f>IFERROR(__xludf.DUMMYFUNCTION("SPLIT(A:A,"" "",TRUE,TRUE)"),"EN")</f>
        <v>EN</v>
      </c>
      <c r="F9339" s="1" t="str">
        <f>IFERROR(__xludf.DUMMYFUNCTION("""COMPUTED_VALUE"""),"P1756")</f>
        <v>P1756</v>
      </c>
      <c r="G9339" s="1">
        <f>IFERROR(__xludf.DUMMYFUNCTION("""COMPUTED_VALUE"""),134.0)</f>
        <v>134</v>
      </c>
    </row>
    <row r="9340">
      <c r="A9340" s="1" t="str">
        <f t="shared" si="1"/>
        <v>EN P2397 249</v>
      </c>
      <c r="C9340" s="1" t="str">
        <f t="shared" si="2"/>
        <v>PT P2397</v>
      </c>
      <c r="E9340" s="1" t="str">
        <f>IFERROR(__xludf.DUMMYFUNCTION("SPLIT(A:A,"" "",TRUE,TRUE)"),"EN")</f>
        <v>EN</v>
      </c>
      <c r="F9340" s="1" t="str">
        <f>IFERROR(__xludf.DUMMYFUNCTION("""COMPUTED_VALUE"""),"P2397")</f>
        <v>P2397</v>
      </c>
      <c r="G9340" s="1">
        <f>IFERROR(__xludf.DUMMYFUNCTION("""COMPUTED_VALUE"""),249.0)</f>
        <v>249</v>
      </c>
    </row>
    <row r="9341">
      <c r="A9341" s="1" t="str">
        <f t="shared" si="1"/>
        <v>EN P267 356</v>
      </c>
      <c r="C9341" s="1" t="str">
        <f t="shared" si="2"/>
        <v>PT P267</v>
      </c>
      <c r="E9341" s="1" t="str">
        <f>IFERROR(__xludf.DUMMYFUNCTION("SPLIT(A:A,"" "",TRUE,TRUE)"),"EN")</f>
        <v>EN</v>
      </c>
      <c r="F9341" s="1" t="str">
        <f>IFERROR(__xludf.DUMMYFUNCTION("""COMPUTED_VALUE"""),"P267")</f>
        <v>P267</v>
      </c>
      <c r="G9341" s="1">
        <f>IFERROR(__xludf.DUMMYFUNCTION("""COMPUTED_VALUE"""),356.0)</f>
        <v>356</v>
      </c>
    </row>
    <row r="9342">
      <c r="A9342" s="1" t="str">
        <f t="shared" si="1"/>
        <v>EN P1578 217</v>
      </c>
      <c r="C9342" s="1" t="str">
        <f t="shared" si="2"/>
        <v>PT P1578</v>
      </c>
      <c r="E9342" s="1" t="str">
        <f>IFERROR(__xludf.DUMMYFUNCTION("SPLIT(A:A,"" "",TRUE,TRUE)"),"EN")</f>
        <v>EN</v>
      </c>
      <c r="F9342" s="1" t="str">
        <f>IFERROR(__xludf.DUMMYFUNCTION("""COMPUTED_VALUE"""),"P1578")</f>
        <v>P1578</v>
      </c>
      <c r="G9342" s="1">
        <f>IFERROR(__xludf.DUMMYFUNCTION("""COMPUTED_VALUE"""),217.0)</f>
        <v>217</v>
      </c>
    </row>
    <row r="9343">
      <c r="A9343" s="1" t="str">
        <f t="shared" si="1"/>
        <v>EN P3835 294</v>
      </c>
      <c r="C9343" s="1" t="str">
        <f t="shared" si="2"/>
        <v>PT P3835</v>
      </c>
      <c r="E9343" s="1" t="str">
        <f>IFERROR(__xludf.DUMMYFUNCTION("SPLIT(A:A,"" "",TRUE,TRUE)"),"EN")</f>
        <v>EN</v>
      </c>
      <c r="F9343" s="1" t="str">
        <f>IFERROR(__xludf.DUMMYFUNCTION("""COMPUTED_VALUE"""),"P3835")</f>
        <v>P3835</v>
      </c>
      <c r="G9343" s="1">
        <f>IFERROR(__xludf.DUMMYFUNCTION("""COMPUTED_VALUE"""),294.0)</f>
        <v>294</v>
      </c>
    </row>
    <row r="9344">
      <c r="A9344" s="1" t="str">
        <f t="shared" si="1"/>
        <v>EN P1325 119</v>
      </c>
      <c r="C9344" s="1" t="str">
        <f t="shared" si="2"/>
        <v>PT P1325</v>
      </c>
      <c r="E9344" s="1" t="str">
        <f>IFERROR(__xludf.DUMMYFUNCTION("SPLIT(A:A,"" "",TRUE,TRUE)"),"EN")</f>
        <v>EN</v>
      </c>
      <c r="F9344" s="1" t="str">
        <f>IFERROR(__xludf.DUMMYFUNCTION("""COMPUTED_VALUE"""),"P1325")</f>
        <v>P1325</v>
      </c>
      <c r="G9344" s="1">
        <f>IFERROR(__xludf.DUMMYFUNCTION("""COMPUTED_VALUE"""),119.0)</f>
        <v>119</v>
      </c>
    </row>
    <row r="9345">
      <c r="A9345" s="1" t="str">
        <f t="shared" si="1"/>
        <v>EN P5236 161</v>
      </c>
      <c r="C9345" s="1" t="str">
        <f t="shared" si="2"/>
        <v>PT P5236</v>
      </c>
      <c r="E9345" s="1" t="str">
        <f>IFERROR(__xludf.DUMMYFUNCTION("SPLIT(A:A,"" "",TRUE,TRUE)"),"EN")</f>
        <v>EN</v>
      </c>
      <c r="F9345" s="1" t="str">
        <f>IFERROR(__xludf.DUMMYFUNCTION("""COMPUTED_VALUE"""),"P5236")</f>
        <v>P5236</v>
      </c>
      <c r="G9345" s="1">
        <f>IFERROR(__xludf.DUMMYFUNCTION("""COMPUTED_VALUE"""),161.0)</f>
        <v>161</v>
      </c>
    </row>
    <row r="9346">
      <c r="A9346" s="1" t="str">
        <f t="shared" si="1"/>
        <v>EN P4813 44</v>
      </c>
      <c r="C9346" s="1" t="str">
        <f t="shared" si="2"/>
        <v>PT P4813</v>
      </c>
      <c r="E9346" s="1" t="str">
        <f>IFERROR(__xludf.DUMMYFUNCTION("SPLIT(A:A,"" "",TRUE,TRUE)"),"EN")</f>
        <v>EN</v>
      </c>
      <c r="F9346" s="1" t="str">
        <f>IFERROR(__xludf.DUMMYFUNCTION("""COMPUTED_VALUE"""),"P4813")</f>
        <v>P4813</v>
      </c>
      <c r="G9346" s="1">
        <f>IFERROR(__xludf.DUMMYFUNCTION("""COMPUTED_VALUE"""),44.0)</f>
        <v>44</v>
      </c>
    </row>
    <row r="9347">
      <c r="A9347" s="1" t="str">
        <f t="shared" si="1"/>
        <v>EN P527 131</v>
      </c>
      <c r="C9347" s="1" t="str">
        <f t="shared" si="2"/>
        <v>PT P527</v>
      </c>
      <c r="E9347" s="1" t="str">
        <f>IFERROR(__xludf.DUMMYFUNCTION("SPLIT(A:A,"" "",TRUE,TRUE)"),"EN")</f>
        <v>EN</v>
      </c>
      <c r="F9347" s="1" t="str">
        <f>IFERROR(__xludf.DUMMYFUNCTION("""COMPUTED_VALUE"""),"P527")</f>
        <v>P527</v>
      </c>
      <c r="G9347" s="1">
        <f>IFERROR(__xludf.DUMMYFUNCTION("""COMPUTED_VALUE"""),131.0)</f>
        <v>131</v>
      </c>
    </row>
    <row r="9348">
      <c r="A9348" s="1" t="str">
        <f t="shared" si="1"/>
        <v>EN P4212 65</v>
      </c>
      <c r="C9348" s="1" t="str">
        <f t="shared" si="2"/>
        <v>PT P4212</v>
      </c>
      <c r="E9348" s="1" t="str">
        <f>IFERROR(__xludf.DUMMYFUNCTION("SPLIT(A:A,"" "",TRUE,TRUE)"),"EN")</f>
        <v>EN</v>
      </c>
      <c r="F9348" s="1" t="str">
        <f>IFERROR(__xludf.DUMMYFUNCTION("""COMPUTED_VALUE"""),"P4212")</f>
        <v>P4212</v>
      </c>
      <c r="G9348" s="1">
        <f>IFERROR(__xludf.DUMMYFUNCTION("""COMPUTED_VALUE"""),65.0)</f>
        <v>65</v>
      </c>
    </row>
    <row r="9349">
      <c r="A9349" s="1" t="str">
        <f t="shared" si="1"/>
        <v>EN P5859 329</v>
      </c>
      <c r="C9349" s="1" t="str">
        <f t="shared" si="2"/>
        <v>PT P5859</v>
      </c>
      <c r="E9349" s="1" t="str">
        <f>IFERROR(__xludf.DUMMYFUNCTION("SPLIT(A:A,"" "",TRUE,TRUE)"),"EN")</f>
        <v>EN</v>
      </c>
      <c r="F9349" s="1" t="str">
        <f>IFERROR(__xludf.DUMMYFUNCTION("""COMPUTED_VALUE"""),"P5859")</f>
        <v>P5859</v>
      </c>
      <c r="G9349" s="1">
        <f>IFERROR(__xludf.DUMMYFUNCTION("""COMPUTED_VALUE"""),329.0)</f>
        <v>329</v>
      </c>
    </row>
    <row r="9350">
      <c r="A9350" s="1" t="str">
        <f t="shared" si="1"/>
        <v>EN P5395 381</v>
      </c>
      <c r="C9350" s="1" t="str">
        <f t="shared" si="2"/>
        <v>PT P5395</v>
      </c>
      <c r="E9350" s="1" t="str">
        <f>IFERROR(__xludf.DUMMYFUNCTION("SPLIT(A:A,"" "",TRUE,TRUE)"),"EN")</f>
        <v>EN</v>
      </c>
      <c r="F9350" s="1" t="str">
        <f>IFERROR(__xludf.DUMMYFUNCTION("""COMPUTED_VALUE"""),"P5395")</f>
        <v>P5395</v>
      </c>
      <c r="G9350" s="1">
        <f>IFERROR(__xludf.DUMMYFUNCTION("""COMPUTED_VALUE"""),381.0)</f>
        <v>381</v>
      </c>
    </row>
    <row r="9351">
      <c r="A9351" s="1" t="str">
        <f t="shared" si="1"/>
        <v>EN P3420 79</v>
      </c>
      <c r="C9351" s="1" t="str">
        <f t="shared" si="2"/>
        <v>PT P3420</v>
      </c>
      <c r="E9351" s="1" t="str">
        <f>IFERROR(__xludf.DUMMYFUNCTION("SPLIT(A:A,"" "",TRUE,TRUE)"),"EN")</f>
        <v>EN</v>
      </c>
      <c r="F9351" s="1" t="str">
        <f>IFERROR(__xludf.DUMMYFUNCTION("""COMPUTED_VALUE"""),"P3420")</f>
        <v>P3420</v>
      </c>
      <c r="G9351" s="1">
        <f>IFERROR(__xludf.DUMMYFUNCTION("""COMPUTED_VALUE"""),79.0)</f>
        <v>79</v>
      </c>
    </row>
    <row r="9352">
      <c r="A9352" s="1" t="str">
        <f t="shared" si="1"/>
        <v>EN P3370 114</v>
      </c>
      <c r="C9352" s="1" t="str">
        <f t="shared" si="2"/>
        <v>PT P3370</v>
      </c>
      <c r="E9352" s="1" t="str">
        <f>IFERROR(__xludf.DUMMYFUNCTION("SPLIT(A:A,"" "",TRUE,TRUE)"),"EN")</f>
        <v>EN</v>
      </c>
      <c r="F9352" s="1" t="str">
        <f>IFERROR(__xludf.DUMMYFUNCTION("""COMPUTED_VALUE"""),"P3370")</f>
        <v>P3370</v>
      </c>
      <c r="G9352" s="1">
        <f>IFERROR(__xludf.DUMMYFUNCTION("""COMPUTED_VALUE"""),114.0)</f>
        <v>114</v>
      </c>
    </row>
    <row r="9353">
      <c r="A9353" s="1" t="str">
        <f t="shared" si="1"/>
        <v>EN P3629 283</v>
      </c>
      <c r="C9353" s="1" t="str">
        <f t="shared" si="2"/>
        <v>PT P3629</v>
      </c>
      <c r="E9353" s="1" t="str">
        <f>IFERROR(__xludf.DUMMYFUNCTION("SPLIT(A:A,"" "",TRUE,TRUE)"),"EN")</f>
        <v>EN</v>
      </c>
      <c r="F9353" s="1" t="str">
        <f>IFERROR(__xludf.DUMMYFUNCTION("""COMPUTED_VALUE"""),"P3629")</f>
        <v>P3629</v>
      </c>
      <c r="G9353" s="1">
        <f>IFERROR(__xludf.DUMMYFUNCTION("""COMPUTED_VALUE"""),283.0)</f>
        <v>283</v>
      </c>
    </row>
    <row r="9354">
      <c r="A9354" s="1" t="str">
        <f t="shared" si="1"/>
        <v>EN P4348 14</v>
      </c>
      <c r="C9354" s="1" t="str">
        <f t="shared" si="2"/>
        <v>PT P4348</v>
      </c>
      <c r="E9354" s="1" t="str">
        <f>IFERROR(__xludf.DUMMYFUNCTION("SPLIT(A:A,"" "",TRUE,TRUE)"),"EN")</f>
        <v>EN</v>
      </c>
      <c r="F9354" s="1" t="str">
        <f>IFERROR(__xludf.DUMMYFUNCTION("""COMPUTED_VALUE"""),"P4348")</f>
        <v>P4348</v>
      </c>
      <c r="G9354" s="1">
        <f>IFERROR(__xludf.DUMMYFUNCTION("""COMPUTED_VALUE"""),14.0)</f>
        <v>14</v>
      </c>
    </row>
    <row r="9355">
      <c r="A9355" s="1" t="str">
        <f t="shared" si="1"/>
        <v>EN P4495 294</v>
      </c>
      <c r="C9355" s="1" t="str">
        <f t="shared" si="2"/>
        <v>PT P4495</v>
      </c>
      <c r="E9355" s="1" t="str">
        <f>IFERROR(__xludf.DUMMYFUNCTION("SPLIT(A:A,"" "",TRUE,TRUE)"),"EN")</f>
        <v>EN</v>
      </c>
      <c r="F9355" s="1" t="str">
        <f>IFERROR(__xludf.DUMMYFUNCTION("""COMPUTED_VALUE"""),"P4495")</f>
        <v>P4495</v>
      </c>
      <c r="G9355" s="1">
        <f>IFERROR(__xludf.DUMMYFUNCTION("""COMPUTED_VALUE"""),294.0)</f>
        <v>294</v>
      </c>
    </row>
    <row r="9356">
      <c r="A9356" s="1" t="str">
        <f t="shared" si="1"/>
        <v>EN P3272 218</v>
      </c>
      <c r="C9356" s="1" t="str">
        <f t="shared" si="2"/>
        <v>PT P3272</v>
      </c>
      <c r="E9356" s="1" t="str">
        <f>IFERROR(__xludf.DUMMYFUNCTION("SPLIT(A:A,"" "",TRUE,TRUE)"),"EN")</f>
        <v>EN</v>
      </c>
      <c r="F9356" s="1" t="str">
        <f>IFERROR(__xludf.DUMMYFUNCTION("""COMPUTED_VALUE"""),"P3272")</f>
        <v>P3272</v>
      </c>
      <c r="G9356" s="1">
        <f>IFERROR(__xludf.DUMMYFUNCTION("""COMPUTED_VALUE"""),218.0)</f>
        <v>218</v>
      </c>
    </row>
    <row r="9357">
      <c r="A9357" s="1" t="str">
        <f t="shared" si="1"/>
        <v>EN P4527 292</v>
      </c>
      <c r="C9357" s="1" t="str">
        <f t="shared" si="2"/>
        <v>PT P4527</v>
      </c>
      <c r="E9357" s="1" t="str">
        <f>IFERROR(__xludf.DUMMYFUNCTION("SPLIT(A:A,"" "",TRUE,TRUE)"),"EN")</f>
        <v>EN</v>
      </c>
      <c r="F9357" s="1" t="str">
        <f>IFERROR(__xludf.DUMMYFUNCTION("""COMPUTED_VALUE"""),"P4527")</f>
        <v>P4527</v>
      </c>
      <c r="G9357" s="1">
        <f>IFERROR(__xludf.DUMMYFUNCTION("""COMPUTED_VALUE"""),292.0)</f>
        <v>292</v>
      </c>
    </row>
    <row r="9358">
      <c r="A9358" s="1" t="str">
        <f t="shared" si="1"/>
        <v>EN P3188 360</v>
      </c>
      <c r="C9358" s="1" t="str">
        <f t="shared" si="2"/>
        <v>PT P3188</v>
      </c>
      <c r="E9358" s="1" t="str">
        <f>IFERROR(__xludf.DUMMYFUNCTION("SPLIT(A:A,"" "",TRUE,TRUE)"),"EN")</f>
        <v>EN</v>
      </c>
      <c r="F9358" s="1" t="str">
        <f>IFERROR(__xludf.DUMMYFUNCTION("""COMPUTED_VALUE"""),"P3188")</f>
        <v>P3188</v>
      </c>
      <c r="G9358" s="1">
        <f>IFERROR(__xludf.DUMMYFUNCTION("""COMPUTED_VALUE"""),360.0)</f>
        <v>360</v>
      </c>
    </row>
    <row r="9359">
      <c r="A9359" s="1" t="str">
        <f t="shared" si="1"/>
        <v>EN P2739 69</v>
      </c>
      <c r="C9359" s="1" t="str">
        <f t="shared" si="2"/>
        <v>PT P2739</v>
      </c>
      <c r="E9359" s="1" t="str">
        <f>IFERROR(__xludf.DUMMYFUNCTION("SPLIT(A:A,"" "",TRUE,TRUE)"),"EN")</f>
        <v>EN</v>
      </c>
      <c r="F9359" s="1" t="str">
        <f>IFERROR(__xludf.DUMMYFUNCTION("""COMPUTED_VALUE"""),"P2739")</f>
        <v>P2739</v>
      </c>
      <c r="G9359" s="1">
        <f>IFERROR(__xludf.DUMMYFUNCTION("""COMPUTED_VALUE"""),69.0)</f>
        <v>69</v>
      </c>
    </row>
    <row r="9360">
      <c r="A9360" s="1" t="str">
        <f t="shared" si="1"/>
        <v>EN P3082 23</v>
      </c>
      <c r="C9360" s="1" t="str">
        <f t="shared" si="2"/>
        <v>PT P3082</v>
      </c>
      <c r="E9360" s="1" t="str">
        <f>IFERROR(__xludf.DUMMYFUNCTION("SPLIT(A:A,"" "",TRUE,TRUE)"),"EN")</f>
        <v>EN</v>
      </c>
      <c r="F9360" s="1" t="str">
        <f>IFERROR(__xludf.DUMMYFUNCTION("""COMPUTED_VALUE"""),"P3082")</f>
        <v>P3082</v>
      </c>
      <c r="G9360" s="1">
        <f>IFERROR(__xludf.DUMMYFUNCTION("""COMPUTED_VALUE"""),23.0)</f>
        <v>23</v>
      </c>
    </row>
    <row r="9361">
      <c r="A9361" s="1" t="str">
        <f t="shared" si="1"/>
        <v>EN P4148 388</v>
      </c>
      <c r="C9361" s="1" t="str">
        <f t="shared" si="2"/>
        <v>PT P4148</v>
      </c>
      <c r="E9361" s="1" t="str">
        <f>IFERROR(__xludf.DUMMYFUNCTION("SPLIT(A:A,"" "",TRUE,TRUE)"),"EN")</f>
        <v>EN</v>
      </c>
      <c r="F9361" s="1" t="str">
        <f>IFERROR(__xludf.DUMMYFUNCTION("""COMPUTED_VALUE"""),"P4148")</f>
        <v>P4148</v>
      </c>
      <c r="G9361" s="1">
        <f>IFERROR(__xludf.DUMMYFUNCTION("""COMPUTED_VALUE"""),388.0)</f>
        <v>388</v>
      </c>
    </row>
    <row r="9362">
      <c r="A9362" s="1" t="str">
        <f t="shared" si="1"/>
        <v>EN P1778 117</v>
      </c>
      <c r="C9362" s="1" t="str">
        <f t="shared" si="2"/>
        <v>PT P1778</v>
      </c>
      <c r="E9362" s="1" t="str">
        <f>IFERROR(__xludf.DUMMYFUNCTION("SPLIT(A:A,"" "",TRUE,TRUE)"),"EN")</f>
        <v>EN</v>
      </c>
      <c r="F9362" s="1" t="str">
        <f>IFERROR(__xludf.DUMMYFUNCTION("""COMPUTED_VALUE"""),"P1778")</f>
        <v>P1778</v>
      </c>
      <c r="G9362" s="1">
        <f>IFERROR(__xludf.DUMMYFUNCTION("""COMPUTED_VALUE"""),117.0)</f>
        <v>117</v>
      </c>
    </row>
    <row r="9363">
      <c r="A9363" s="1" t="str">
        <f t="shared" si="1"/>
        <v>EN P3705 237</v>
      </c>
      <c r="C9363" s="1" t="str">
        <f t="shared" si="2"/>
        <v>PT P3705</v>
      </c>
      <c r="E9363" s="1" t="str">
        <f>IFERROR(__xludf.DUMMYFUNCTION("SPLIT(A:A,"" "",TRUE,TRUE)"),"EN")</f>
        <v>EN</v>
      </c>
      <c r="F9363" s="1" t="str">
        <f>IFERROR(__xludf.DUMMYFUNCTION("""COMPUTED_VALUE"""),"P3705")</f>
        <v>P3705</v>
      </c>
      <c r="G9363" s="1">
        <f>IFERROR(__xludf.DUMMYFUNCTION("""COMPUTED_VALUE"""),237.0)</f>
        <v>237</v>
      </c>
    </row>
    <row r="9364">
      <c r="A9364" s="1" t="str">
        <f t="shared" si="1"/>
        <v>EN P5102 90</v>
      </c>
      <c r="C9364" s="1" t="str">
        <f t="shared" si="2"/>
        <v>PT P5102</v>
      </c>
      <c r="E9364" s="1" t="str">
        <f>IFERROR(__xludf.DUMMYFUNCTION("SPLIT(A:A,"" "",TRUE,TRUE)"),"EN")</f>
        <v>EN</v>
      </c>
      <c r="F9364" s="1" t="str">
        <f>IFERROR(__xludf.DUMMYFUNCTION("""COMPUTED_VALUE"""),"P5102")</f>
        <v>P5102</v>
      </c>
      <c r="G9364" s="1">
        <f>IFERROR(__xludf.DUMMYFUNCTION("""COMPUTED_VALUE"""),90.0)</f>
        <v>90</v>
      </c>
    </row>
    <row r="9365">
      <c r="A9365" s="1" t="str">
        <f t="shared" si="1"/>
        <v>EN P3808 150</v>
      </c>
      <c r="C9365" s="1" t="str">
        <f t="shared" si="2"/>
        <v>PT P3808</v>
      </c>
      <c r="E9365" s="1" t="str">
        <f>IFERROR(__xludf.DUMMYFUNCTION("SPLIT(A:A,"" "",TRUE,TRUE)"),"EN")</f>
        <v>EN</v>
      </c>
      <c r="F9365" s="1" t="str">
        <f>IFERROR(__xludf.DUMMYFUNCTION("""COMPUTED_VALUE"""),"P3808")</f>
        <v>P3808</v>
      </c>
      <c r="G9365" s="1">
        <f>IFERROR(__xludf.DUMMYFUNCTION("""COMPUTED_VALUE"""),150.0)</f>
        <v>150</v>
      </c>
    </row>
    <row r="9366">
      <c r="A9366" s="1" t="str">
        <f t="shared" si="1"/>
        <v>EN P3831 68</v>
      </c>
      <c r="C9366" s="1" t="str">
        <f t="shared" si="2"/>
        <v>PT P3831</v>
      </c>
      <c r="E9366" s="1" t="str">
        <f>IFERROR(__xludf.DUMMYFUNCTION("SPLIT(A:A,"" "",TRUE,TRUE)"),"EN")</f>
        <v>EN</v>
      </c>
      <c r="F9366" s="1" t="str">
        <f>IFERROR(__xludf.DUMMYFUNCTION("""COMPUTED_VALUE"""),"P3831")</f>
        <v>P3831</v>
      </c>
      <c r="G9366" s="1">
        <f>IFERROR(__xludf.DUMMYFUNCTION("""COMPUTED_VALUE"""),68.0)</f>
        <v>68</v>
      </c>
    </row>
    <row r="9367">
      <c r="A9367" s="1" t="str">
        <f t="shared" si="1"/>
        <v>EN P476 161</v>
      </c>
      <c r="C9367" s="1" t="str">
        <f t="shared" si="2"/>
        <v>PT P476</v>
      </c>
      <c r="E9367" s="1" t="str">
        <f>IFERROR(__xludf.DUMMYFUNCTION("SPLIT(A:A,"" "",TRUE,TRUE)"),"EN")</f>
        <v>EN</v>
      </c>
      <c r="F9367" s="1" t="str">
        <f>IFERROR(__xludf.DUMMYFUNCTION("""COMPUTED_VALUE"""),"P476")</f>
        <v>P476</v>
      </c>
      <c r="G9367" s="1">
        <f>IFERROR(__xludf.DUMMYFUNCTION("""COMPUTED_VALUE"""),161.0)</f>
        <v>161</v>
      </c>
    </row>
    <row r="9368">
      <c r="A9368" s="1" t="str">
        <f t="shared" si="1"/>
        <v>EN P979 206</v>
      </c>
      <c r="C9368" s="1" t="str">
        <f t="shared" si="2"/>
        <v>PT P979</v>
      </c>
      <c r="E9368" s="1" t="str">
        <f>IFERROR(__xludf.DUMMYFUNCTION("SPLIT(A:A,"" "",TRUE,TRUE)"),"EN")</f>
        <v>EN</v>
      </c>
      <c r="F9368" s="1" t="str">
        <f>IFERROR(__xludf.DUMMYFUNCTION("""COMPUTED_VALUE"""),"P979")</f>
        <v>P979</v>
      </c>
      <c r="G9368" s="1">
        <f>IFERROR(__xludf.DUMMYFUNCTION("""COMPUTED_VALUE"""),206.0)</f>
        <v>206</v>
      </c>
    </row>
    <row r="9369">
      <c r="A9369" s="1" t="str">
        <f t="shared" si="1"/>
        <v>EN P851 231</v>
      </c>
      <c r="C9369" s="1" t="str">
        <f t="shared" si="2"/>
        <v>PT P851</v>
      </c>
      <c r="E9369" s="1" t="str">
        <f>IFERROR(__xludf.DUMMYFUNCTION("SPLIT(A:A,"" "",TRUE,TRUE)"),"EN")</f>
        <v>EN</v>
      </c>
      <c r="F9369" s="1" t="str">
        <f>IFERROR(__xludf.DUMMYFUNCTION("""COMPUTED_VALUE"""),"P851")</f>
        <v>P851</v>
      </c>
      <c r="G9369" s="1">
        <f>IFERROR(__xludf.DUMMYFUNCTION("""COMPUTED_VALUE"""),231.0)</f>
        <v>231</v>
      </c>
    </row>
    <row r="9370">
      <c r="A9370" s="1" t="str">
        <f t="shared" si="1"/>
        <v>EN P638 120</v>
      </c>
      <c r="C9370" s="1" t="str">
        <f t="shared" si="2"/>
        <v>PT P638</v>
      </c>
      <c r="E9370" s="1" t="str">
        <f>IFERROR(__xludf.DUMMYFUNCTION("SPLIT(A:A,"" "",TRUE,TRUE)"),"EN")</f>
        <v>EN</v>
      </c>
      <c r="F9370" s="1" t="str">
        <f>IFERROR(__xludf.DUMMYFUNCTION("""COMPUTED_VALUE"""),"P638")</f>
        <v>P638</v>
      </c>
      <c r="G9370" s="1">
        <f>IFERROR(__xludf.DUMMYFUNCTION("""COMPUTED_VALUE"""),120.0)</f>
        <v>120</v>
      </c>
    </row>
    <row r="9371">
      <c r="A9371" s="1" t="str">
        <f t="shared" si="1"/>
        <v>EN P5988 221</v>
      </c>
      <c r="C9371" s="1" t="str">
        <f t="shared" si="2"/>
        <v>PT P5988</v>
      </c>
      <c r="E9371" s="1" t="str">
        <f>IFERROR(__xludf.DUMMYFUNCTION("SPLIT(A:A,"" "",TRUE,TRUE)"),"EN")</f>
        <v>EN</v>
      </c>
      <c r="F9371" s="1" t="str">
        <f>IFERROR(__xludf.DUMMYFUNCTION("""COMPUTED_VALUE"""),"P5988")</f>
        <v>P5988</v>
      </c>
      <c r="G9371" s="1">
        <f>IFERROR(__xludf.DUMMYFUNCTION("""COMPUTED_VALUE"""),221.0)</f>
        <v>221</v>
      </c>
    </row>
    <row r="9372">
      <c r="A9372" s="1" t="str">
        <f t="shared" si="1"/>
        <v>EN P2986 92</v>
      </c>
      <c r="C9372" s="1" t="str">
        <f t="shared" si="2"/>
        <v>PT P2986</v>
      </c>
      <c r="E9372" s="1" t="str">
        <f>IFERROR(__xludf.DUMMYFUNCTION("SPLIT(A:A,"" "",TRUE,TRUE)"),"EN")</f>
        <v>EN</v>
      </c>
      <c r="F9372" s="1" t="str">
        <f>IFERROR(__xludf.DUMMYFUNCTION("""COMPUTED_VALUE"""),"P2986")</f>
        <v>P2986</v>
      </c>
      <c r="G9372" s="1">
        <f>IFERROR(__xludf.DUMMYFUNCTION("""COMPUTED_VALUE"""),92.0)</f>
        <v>92</v>
      </c>
    </row>
    <row r="9373">
      <c r="A9373" s="1" t="str">
        <f t="shared" si="1"/>
        <v>EN P5859 154</v>
      </c>
      <c r="C9373" s="1" t="str">
        <f t="shared" si="2"/>
        <v>PT P5859</v>
      </c>
      <c r="E9373" s="1" t="str">
        <f>IFERROR(__xludf.DUMMYFUNCTION("SPLIT(A:A,"" "",TRUE,TRUE)"),"EN")</f>
        <v>EN</v>
      </c>
      <c r="F9373" s="1" t="str">
        <f>IFERROR(__xludf.DUMMYFUNCTION("""COMPUTED_VALUE"""),"P5859")</f>
        <v>P5859</v>
      </c>
      <c r="G9373" s="1">
        <f>IFERROR(__xludf.DUMMYFUNCTION("""COMPUTED_VALUE"""),154.0)</f>
        <v>154</v>
      </c>
    </row>
    <row r="9374">
      <c r="A9374" s="1" t="str">
        <f t="shared" si="1"/>
        <v>EN P1130 347</v>
      </c>
      <c r="C9374" s="1" t="str">
        <f t="shared" si="2"/>
        <v>PT P1130</v>
      </c>
      <c r="E9374" s="1" t="str">
        <f>IFERROR(__xludf.DUMMYFUNCTION("SPLIT(A:A,"" "",TRUE,TRUE)"),"EN")</f>
        <v>EN</v>
      </c>
      <c r="F9374" s="1" t="str">
        <f>IFERROR(__xludf.DUMMYFUNCTION("""COMPUTED_VALUE"""),"P1130")</f>
        <v>P1130</v>
      </c>
      <c r="G9374" s="1">
        <f>IFERROR(__xludf.DUMMYFUNCTION("""COMPUTED_VALUE"""),347.0)</f>
        <v>347</v>
      </c>
    </row>
    <row r="9375">
      <c r="A9375" s="1" t="str">
        <f t="shared" si="1"/>
        <v>EN P4179 392</v>
      </c>
      <c r="C9375" s="1" t="str">
        <f t="shared" si="2"/>
        <v>PT P4179</v>
      </c>
      <c r="E9375" s="1" t="str">
        <f>IFERROR(__xludf.DUMMYFUNCTION("SPLIT(A:A,"" "",TRUE,TRUE)"),"EN")</f>
        <v>EN</v>
      </c>
      <c r="F9375" s="1" t="str">
        <f>IFERROR(__xludf.DUMMYFUNCTION("""COMPUTED_VALUE"""),"P4179")</f>
        <v>P4179</v>
      </c>
      <c r="G9375" s="1">
        <f>IFERROR(__xludf.DUMMYFUNCTION("""COMPUTED_VALUE"""),392.0)</f>
        <v>392</v>
      </c>
    </row>
    <row r="9376">
      <c r="A9376" s="1" t="str">
        <f t="shared" si="1"/>
        <v>EN P3241 354</v>
      </c>
      <c r="C9376" s="1" t="str">
        <f t="shared" si="2"/>
        <v>PT P3241</v>
      </c>
      <c r="E9376" s="1" t="str">
        <f>IFERROR(__xludf.DUMMYFUNCTION("SPLIT(A:A,"" "",TRUE,TRUE)"),"EN")</f>
        <v>EN</v>
      </c>
      <c r="F9376" s="1" t="str">
        <f>IFERROR(__xludf.DUMMYFUNCTION("""COMPUTED_VALUE"""),"P3241")</f>
        <v>P3241</v>
      </c>
      <c r="G9376" s="1">
        <f>IFERROR(__xludf.DUMMYFUNCTION("""COMPUTED_VALUE"""),354.0)</f>
        <v>354</v>
      </c>
    </row>
    <row r="9377">
      <c r="A9377" s="1" t="str">
        <f t="shared" si="1"/>
        <v>EN P2979 245</v>
      </c>
      <c r="C9377" s="1" t="str">
        <f t="shared" si="2"/>
        <v>PT P2979</v>
      </c>
      <c r="E9377" s="1" t="str">
        <f>IFERROR(__xludf.DUMMYFUNCTION("SPLIT(A:A,"" "",TRUE,TRUE)"),"EN")</f>
        <v>EN</v>
      </c>
      <c r="F9377" s="1" t="str">
        <f>IFERROR(__xludf.DUMMYFUNCTION("""COMPUTED_VALUE"""),"P2979")</f>
        <v>P2979</v>
      </c>
      <c r="G9377" s="1">
        <f>IFERROR(__xludf.DUMMYFUNCTION("""COMPUTED_VALUE"""),245.0)</f>
        <v>245</v>
      </c>
    </row>
    <row r="9378">
      <c r="A9378" s="1" t="str">
        <f t="shared" si="1"/>
        <v>EN P3827 327</v>
      </c>
      <c r="C9378" s="1" t="str">
        <f t="shared" si="2"/>
        <v>PT P3827</v>
      </c>
      <c r="E9378" s="1" t="str">
        <f>IFERROR(__xludf.DUMMYFUNCTION("SPLIT(A:A,"" "",TRUE,TRUE)"),"EN")</f>
        <v>EN</v>
      </c>
      <c r="F9378" s="1" t="str">
        <f>IFERROR(__xludf.DUMMYFUNCTION("""COMPUTED_VALUE"""),"P3827")</f>
        <v>P3827</v>
      </c>
      <c r="G9378" s="1">
        <f>IFERROR(__xludf.DUMMYFUNCTION("""COMPUTED_VALUE"""),327.0)</f>
        <v>327</v>
      </c>
    </row>
    <row r="9379">
      <c r="A9379" s="1" t="str">
        <f t="shared" si="1"/>
        <v>EN P926 18</v>
      </c>
      <c r="C9379" s="1" t="str">
        <f t="shared" si="2"/>
        <v>PT P926</v>
      </c>
      <c r="E9379" s="1" t="str">
        <f>IFERROR(__xludf.DUMMYFUNCTION("SPLIT(A:A,"" "",TRUE,TRUE)"),"EN")</f>
        <v>EN</v>
      </c>
      <c r="F9379" s="1" t="str">
        <f>IFERROR(__xludf.DUMMYFUNCTION("""COMPUTED_VALUE"""),"P926")</f>
        <v>P926</v>
      </c>
      <c r="G9379" s="1">
        <f>IFERROR(__xludf.DUMMYFUNCTION("""COMPUTED_VALUE"""),18.0)</f>
        <v>18</v>
      </c>
    </row>
    <row r="9380">
      <c r="A9380" s="1" t="str">
        <f t="shared" si="1"/>
        <v>EN P3178 392</v>
      </c>
      <c r="C9380" s="1" t="str">
        <f t="shared" si="2"/>
        <v>PT P3178</v>
      </c>
      <c r="E9380" s="1" t="str">
        <f>IFERROR(__xludf.DUMMYFUNCTION("SPLIT(A:A,"" "",TRUE,TRUE)"),"EN")</f>
        <v>EN</v>
      </c>
      <c r="F9380" s="1" t="str">
        <f>IFERROR(__xludf.DUMMYFUNCTION("""COMPUTED_VALUE"""),"P3178")</f>
        <v>P3178</v>
      </c>
      <c r="G9380" s="1">
        <f>IFERROR(__xludf.DUMMYFUNCTION("""COMPUTED_VALUE"""),392.0)</f>
        <v>392</v>
      </c>
    </row>
    <row r="9381">
      <c r="A9381" s="1" t="str">
        <f t="shared" si="1"/>
        <v>EN P5083 48</v>
      </c>
      <c r="C9381" s="1" t="str">
        <f t="shared" si="2"/>
        <v>PT P5083</v>
      </c>
      <c r="E9381" s="1" t="str">
        <f>IFERROR(__xludf.DUMMYFUNCTION("SPLIT(A:A,"" "",TRUE,TRUE)"),"EN")</f>
        <v>EN</v>
      </c>
      <c r="F9381" s="1" t="str">
        <f>IFERROR(__xludf.DUMMYFUNCTION("""COMPUTED_VALUE"""),"P5083")</f>
        <v>P5083</v>
      </c>
      <c r="G9381" s="1">
        <f>IFERROR(__xludf.DUMMYFUNCTION("""COMPUTED_VALUE"""),48.0)</f>
        <v>48</v>
      </c>
    </row>
    <row r="9382">
      <c r="A9382" s="1" t="str">
        <f t="shared" si="1"/>
        <v>EN P5792 328</v>
      </c>
      <c r="C9382" s="1" t="str">
        <f t="shared" si="2"/>
        <v>PT P5792</v>
      </c>
      <c r="E9382" s="1" t="str">
        <f>IFERROR(__xludf.DUMMYFUNCTION("SPLIT(A:A,"" "",TRUE,TRUE)"),"EN")</f>
        <v>EN</v>
      </c>
      <c r="F9382" s="1" t="str">
        <f>IFERROR(__xludf.DUMMYFUNCTION("""COMPUTED_VALUE"""),"P5792")</f>
        <v>P5792</v>
      </c>
      <c r="G9382" s="1">
        <f>IFERROR(__xludf.DUMMYFUNCTION("""COMPUTED_VALUE"""),328.0)</f>
        <v>328</v>
      </c>
    </row>
    <row r="9383">
      <c r="A9383" s="1" t="str">
        <f t="shared" si="1"/>
        <v>EN P3229 378</v>
      </c>
      <c r="C9383" s="1" t="str">
        <f t="shared" si="2"/>
        <v>PT P3229</v>
      </c>
      <c r="E9383" s="1" t="str">
        <f>IFERROR(__xludf.DUMMYFUNCTION("SPLIT(A:A,"" "",TRUE,TRUE)"),"EN")</f>
        <v>EN</v>
      </c>
      <c r="F9383" s="1" t="str">
        <f>IFERROR(__xludf.DUMMYFUNCTION("""COMPUTED_VALUE"""),"P3229")</f>
        <v>P3229</v>
      </c>
      <c r="G9383" s="1">
        <f>IFERROR(__xludf.DUMMYFUNCTION("""COMPUTED_VALUE"""),378.0)</f>
        <v>378</v>
      </c>
    </row>
    <row r="9384">
      <c r="A9384" s="1" t="str">
        <f t="shared" si="1"/>
        <v>EN P5117 95</v>
      </c>
      <c r="C9384" s="1" t="str">
        <f t="shared" si="2"/>
        <v>PT P5117</v>
      </c>
      <c r="E9384" s="1" t="str">
        <f>IFERROR(__xludf.DUMMYFUNCTION("SPLIT(A:A,"" "",TRUE,TRUE)"),"EN")</f>
        <v>EN</v>
      </c>
      <c r="F9384" s="1" t="str">
        <f>IFERROR(__xludf.DUMMYFUNCTION("""COMPUTED_VALUE"""),"P5117")</f>
        <v>P5117</v>
      </c>
      <c r="G9384" s="1">
        <f>IFERROR(__xludf.DUMMYFUNCTION("""COMPUTED_VALUE"""),95.0)</f>
        <v>95</v>
      </c>
    </row>
    <row r="9385">
      <c r="A9385" s="1" t="str">
        <f t="shared" si="1"/>
        <v>EN P2963 77</v>
      </c>
      <c r="C9385" s="1" t="str">
        <f t="shared" si="2"/>
        <v>PT P2963</v>
      </c>
      <c r="E9385" s="1" t="str">
        <f>IFERROR(__xludf.DUMMYFUNCTION("SPLIT(A:A,"" "",TRUE,TRUE)"),"EN")</f>
        <v>EN</v>
      </c>
      <c r="F9385" s="1" t="str">
        <f>IFERROR(__xludf.DUMMYFUNCTION("""COMPUTED_VALUE"""),"P2963")</f>
        <v>P2963</v>
      </c>
      <c r="G9385" s="1">
        <f>IFERROR(__xludf.DUMMYFUNCTION("""COMPUTED_VALUE"""),77.0)</f>
        <v>77</v>
      </c>
    </row>
    <row r="9386">
      <c r="A9386" s="1" t="str">
        <f t="shared" si="1"/>
        <v>EN P1150 48</v>
      </c>
      <c r="C9386" s="1" t="str">
        <f t="shared" si="2"/>
        <v>PT P1150</v>
      </c>
      <c r="E9386" s="1" t="str">
        <f>IFERROR(__xludf.DUMMYFUNCTION("SPLIT(A:A,"" "",TRUE,TRUE)"),"EN")</f>
        <v>EN</v>
      </c>
      <c r="F9386" s="1" t="str">
        <f>IFERROR(__xludf.DUMMYFUNCTION("""COMPUTED_VALUE"""),"P1150")</f>
        <v>P1150</v>
      </c>
      <c r="G9386" s="1">
        <f>IFERROR(__xludf.DUMMYFUNCTION("""COMPUTED_VALUE"""),48.0)</f>
        <v>48</v>
      </c>
    </row>
    <row r="9387">
      <c r="A9387" s="1" t="str">
        <f t="shared" si="1"/>
        <v>EN P2593 162</v>
      </c>
      <c r="C9387" s="1" t="str">
        <f t="shared" si="2"/>
        <v>PT P2593</v>
      </c>
      <c r="E9387" s="1" t="str">
        <f>IFERROR(__xludf.DUMMYFUNCTION("SPLIT(A:A,"" "",TRUE,TRUE)"),"EN")</f>
        <v>EN</v>
      </c>
      <c r="F9387" s="1" t="str">
        <f>IFERROR(__xludf.DUMMYFUNCTION("""COMPUTED_VALUE"""),"P2593")</f>
        <v>P2593</v>
      </c>
      <c r="G9387" s="1">
        <f>IFERROR(__xludf.DUMMYFUNCTION("""COMPUTED_VALUE"""),162.0)</f>
        <v>162</v>
      </c>
    </row>
    <row r="9388">
      <c r="A9388" s="1" t="str">
        <f t="shared" si="1"/>
        <v>EN P3264 255</v>
      </c>
      <c r="C9388" s="1" t="str">
        <f t="shared" si="2"/>
        <v>PT P3264</v>
      </c>
      <c r="E9388" s="1" t="str">
        <f>IFERROR(__xludf.DUMMYFUNCTION("SPLIT(A:A,"" "",TRUE,TRUE)"),"EN")</f>
        <v>EN</v>
      </c>
      <c r="F9388" s="1" t="str">
        <f>IFERROR(__xludf.DUMMYFUNCTION("""COMPUTED_VALUE"""),"P3264")</f>
        <v>P3264</v>
      </c>
      <c r="G9388" s="1">
        <f>IFERROR(__xludf.DUMMYFUNCTION("""COMPUTED_VALUE"""),255.0)</f>
        <v>255</v>
      </c>
    </row>
    <row r="9389">
      <c r="A9389" s="1" t="str">
        <f t="shared" si="1"/>
        <v>EN P5280 249</v>
      </c>
      <c r="C9389" s="1" t="str">
        <f t="shared" si="2"/>
        <v>PT P5280</v>
      </c>
      <c r="E9389" s="1" t="str">
        <f>IFERROR(__xludf.DUMMYFUNCTION("SPLIT(A:A,"" "",TRUE,TRUE)"),"EN")</f>
        <v>EN</v>
      </c>
      <c r="F9389" s="1" t="str">
        <f>IFERROR(__xludf.DUMMYFUNCTION("""COMPUTED_VALUE"""),"P5280")</f>
        <v>P5280</v>
      </c>
      <c r="G9389" s="1">
        <f>IFERROR(__xludf.DUMMYFUNCTION("""COMPUTED_VALUE"""),249.0)</f>
        <v>249</v>
      </c>
    </row>
    <row r="9390">
      <c r="A9390" s="1" t="str">
        <f t="shared" si="1"/>
        <v>EN P1281 255</v>
      </c>
      <c r="C9390" s="1" t="str">
        <f t="shared" si="2"/>
        <v>PT P1281</v>
      </c>
      <c r="E9390" s="1" t="str">
        <f>IFERROR(__xludf.DUMMYFUNCTION("SPLIT(A:A,"" "",TRUE,TRUE)"),"EN")</f>
        <v>EN</v>
      </c>
      <c r="F9390" s="1" t="str">
        <f>IFERROR(__xludf.DUMMYFUNCTION("""COMPUTED_VALUE"""),"P1281")</f>
        <v>P1281</v>
      </c>
      <c r="G9390" s="1">
        <f>IFERROR(__xludf.DUMMYFUNCTION("""COMPUTED_VALUE"""),255.0)</f>
        <v>255</v>
      </c>
    </row>
    <row r="9391">
      <c r="A9391" s="1" t="str">
        <f t="shared" si="1"/>
        <v>EN P4095 31</v>
      </c>
      <c r="C9391" s="1" t="str">
        <f t="shared" si="2"/>
        <v>PT P4095</v>
      </c>
      <c r="E9391" s="1" t="str">
        <f>IFERROR(__xludf.DUMMYFUNCTION("SPLIT(A:A,"" "",TRUE,TRUE)"),"EN")</f>
        <v>EN</v>
      </c>
      <c r="F9391" s="1" t="str">
        <f>IFERROR(__xludf.DUMMYFUNCTION("""COMPUTED_VALUE"""),"P4095")</f>
        <v>P4095</v>
      </c>
      <c r="G9391" s="1">
        <f>IFERROR(__xludf.DUMMYFUNCTION("""COMPUTED_VALUE"""),31.0)</f>
        <v>31</v>
      </c>
    </row>
    <row r="9392">
      <c r="A9392" s="1" t="str">
        <f t="shared" si="1"/>
        <v>EN P982 316</v>
      </c>
      <c r="C9392" s="1" t="str">
        <f t="shared" si="2"/>
        <v>PT P982</v>
      </c>
      <c r="E9392" s="1" t="str">
        <f>IFERROR(__xludf.DUMMYFUNCTION("SPLIT(A:A,"" "",TRUE,TRUE)"),"EN")</f>
        <v>EN</v>
      </c>
      <c r="F9392" s="1" t="str">
        <f>IFERROR(__xludf.DUMMYFUNCTION("""COMPUTED_VALUE"""),"P982")</f>
        <v>P982</v>
      </c>
      <c r="G9392" s="1">
        <f>IFERROR(__xludf.DUMMYFUNCTION("""COMPUTED_VALUE"""),316.0)</f>
        <v>316</v>
      </c>
    </row>
    <row r="9393">
      <c r="A9393" s="1" t="str">
        <f t="shared" si="1"/>
        <v>EN P1468 65</v>
      </c>
      <c r="C9393" s="1" t="str">
        <f t="shared" si="2"/>
        <v>PT P1468</v>
      </c>
      <c r="E9393" s="1" t="str">
        <f>IFERROR(__xludf.DUMMYFUNCTION("SPLIT(A:A,"" "",TRUE,TRUE)"),"EN")</f>
        <v>EN</v>
      </c>
      <c r="F9393" s="1" t="str">
        <f>IFERROR(__xludf.DUMMYFUNCTION("""COMPUTED_VALUE"""),"P1468")</f>
        <v>P1468</v>
      </c>
      <c r="G9393" s="1">
        <f>IFERROR(__xludf.DUMMYFUNCTION("""COMPUTED_VALUE"""),65.0)</f>
        <v>65</v>
      </c>
    </row>
    <row r="9394">
      <c r="A9394" s="1" t="str">
        <f t="shared" si="1"/>
        <v>EN P2252 30</v>
      </c>
      <c r="C9394" s="1" t="str">
        <f t="shared" si="2"/>
        <v>PT P2252</v>
      </c>
      <c r="E9394" s="1" t="str">
        <f>IFERROR(__xludf.DUMMYFUNCTION("SPLIT(A:A,"" "",TRUE,TRUE)"),"EN")</f>
        <v>EN</v>
      </c>
      <c r="F9394" s="1" t="str">
        <f>IFERROR(__xludf.DUMMYFUNCTION("""COMPUTED_VALUE"""),"P2252")</f>
        <v>P2252</v>
      </c>
      <c r="G9394" s="1">
        <f>IFERROR(__xludf.DUMMYFUNCTION("""COMPUTED_VALUE"""),30.0)</f>
        <v>30</v>
      </c>
    </row>
    <row r="9395">
      <c r="A9395" s="1" t="str">
        <f t="shared" si="1"/>
        <v>EN P61 192</v>
      </c>
      <c r="C9395" s="1" t="str">
        <f t="shared" si="2"/>
        <v>PT P61</v>
      </c>
      <c r="E9395" s="1" t="str">
        <f>IFERROR(__xludf.DUMMYFUNCTION("SPLIT(A:A,"" "",TRUE,TRUE)"),"EN")</f>
        <v>EN</v>
      </c>
      <c r="F9395" s="1" t="str">
        <f>IFERROR(__xludf.DUMMYFUNCTION("""COMPUTED_VALUE"""),"P61")</f>
        <v>P61</v>
      </c>
      <c r="G9395" s="1">
        <f>IFERROR(__xludf.DUMMYFUNCTION("""COMPUTED_VALUE"""),192.0)</f>
        <v>192</v>
      </c>
    </row>
    <row r="9396">
      <c r="A9396" s="1" t="str">
        <f t="shared" si="1"/>
        <v>EN P4661 197</v>
      </c>
      <c r="C9396" s="1" t="str">
        <f t="shared" si="2"/>
        <v>PT P4661</v>
      </c>
      <c r="E9396" s="1" t="str">
        <f>IFERROR(__xludf.DUMMYFUNCTION("SPLIT(A:A,"" "",TRUE,TRUE)"),"EN")</f>
        <v>EN</v>
      </c>
      <c r="F9396" s="1" t="str">
        <f>IFERROR(__xludf.DUMMYFUNCTION("""COMPUTED_VALUE"""),"P4661")</f>
        <v>P4661</v>
      </c>
      <c r="G9396" s="1">
        <f>IFERROR(__xludf.DUMMYFUNCTION("""COMPUTED_VALUE"""),197.0)</f>
        <v>197</v>
      </c>
    </row>
    <row r="9397">
      <c r="A9397" s="1" t="str">
        <f t="shared" si="1"/>
        <v>EN P5318 68</v>
      </c>
      <c r="C9397" s="1" t="str">
        <f t="shared" si="2"/>
        <v>PT P5318</v>
      </c>
      <c r="E9397" s="1" t="str">
        <f>IFERROR(__xludf.DUMMYFUNCTION("SPLIT(A:A,"" "",TRUE,TRUE)"),"EN")</f>
        <v>EN</v>
      </c>
      <c r="F9397" s="1" t="str">
        <f>IFERROR(__xludf.DUMMYFUNCTION("""COMPUTED_VALUE"""),"P5318")</f>
        <v>P5318</v>
      </c>
      <c r="G9397" s="1">
        <f>IFERROR(__xludf.DUMMYFUNCTION("""COMPUTED_VALUE"""),68.0)</f>
        <v>68</v>
      </c>
    </row>
    <row r="9398">
      <c r="A9398" s="1" t="str">
        <f t="shared" si="1"/>
        <v>EN P587 373</v>
      </c>
      <c r="C9398" s="1" t="str">
        <f t="shared" si="2"/>
        <v>PT P587</v>
      </c>
      <c r="E9398" s="1" t="str">
        <f>IFERROR(__xludf.DUMMYFUNCTION("SPLIT(A:A,"" "",TRUE,TRUE)"),"EN")</f>
        <v>EN</v>
      </c>
      <c r="F9398" s="1" t="str">
        <f>IFERROR(__xludf.DUMMYFUNCTION("""COMPUTED_VALUE"""),"P587")</f>
        <v>P587</v>
      </c>
      <c r="G9398" s="1">
        <f>IFERROR(__xludf.DUMMYFUNCTION("""COMPUTED_VALUE"""),373.0)</f>
        <v>373</v>
      </c>
    </row>
    <row r="9399">
      <c r="A9399" s="1" t="str">
        <f t="shared" si="1"/>
        <v>EN P4852 170</v>
      </c>
      <c r="C9399" s="1" t="str">
        <f t="shared" si="2"/>
        <v>PT P4852</v>
      </c>
      <c r="E9399" s="1" t="str">
        <f>IFERROR(__xludf.DUMMYFUNCTION("SPLIT(A:A,"" "",TRUE,TRUE)"),"EN")</f>
        <v>EN</v>
      </c>
      <c r="F9399" s="1" t="str">
        <f>IFERROR(__xludf.DUMMYFUNCTION("""COMPUTED_VALUE"""),"P4852")</f>
        <v>P4852</v>
      </c>
      <c r="G9399" s="1">
        <f>IFERROR(__xludf.DUMMYFUNCTION("""COMPUTED_VALUE"""),170.0)</f>
        <v>170</v>
      </c>
    </row>
    <row r="9400">
      <c r="A9400" s="1" t="str">
        <f t="shared" si="1"/>
        <v>EN P36 201</v>
      </c>
      <c r="C9400" s="1" t="str">
        <f t="shared" si="2"/>
        <v>PT P36</v>
      </c>
      <c r="E9400" s="1" t="str">
        <f>IFERROR(__xludf.DUMMYFUNCTION("SPLIT(A:A,"" "",TRUE,TRUE)"),"EN")</f>
        <v>EN</v>
      </c>
      <c r="F9400" s="1" t="str">
        <f>IFERROR(__xludf.DUMMYFUNCTION("""COMPUTED_VALUE"""),"P36")</f>
        <v>P36</v>
      </c>
      <c r="G9400" s="1">
        <f>IFERROR(__xludf.DUMMYFUNCTION("""COMPUTED_VALUE"""),201.0)</f>
        <v>201</v>
      </c>
    </row>
    <row r="9401">
      <c r="A9401" s="1" t="str">
        <f t="shared" si="1"/>
        <v>EN P2442 252</v>
      </c>
      <c r="C9401" s="1" t="str">
        <f t="shared" si="2"/>
        <v>PT P2442</v>
      </c>
      <c r="E9401" s="1" t="str">
        <f>IFERROR(__xludf.DUMMYFUNCTION("SPLIT(A:A,"" "",TRUE,TRUE)"),"EN")</f>
        <v>EN</v>
      </c>
      <c r="F9401" s="1" t="str">
        <f>IFERROR(__xludf.DUMMYFUNCTION("""COMPUTED_VALUE"""),"P2442")</f>
        <v>P2442</v>
      </c>
      <c r="G9401" s="1">
        <f>IFERROR(__xludf.DUMMYFUNCTION("""COMPUTED_VALUE"""),252.0)</f>
        <v>252</v>
      </c>
    </row>
    <row r="9402">
      <c r="A9402" s="1" t="str">
        <f t="shared" si="1"/>
        <v>EN P3957 254</v>
      </c>
      <c r="C9402" s="1" t="str">
        <f t="shared" si="2"/>
        <v>PT P3957</v>
      </c>
      <c r="E9402" s="1" t="str">
        <f>IFERROR(__xludf.DUMMYFUNCTION("SPLIT(A:A,"" "",TRUE,TRUE)"),"EN")</f>
        <v>EN</v>
      </c>
      <c r="F9402" s="1" t="str">
        <f>IFERROR(__xludf.DUMMYFUNCTION("""COMPUTED_VALUE"""),"P3957")</f>
        <v>P3957</v>
      </c>
      <c r="G9402" s="1">
        <f>IFERROR(__xludf.DUMMYFUNCTION("""COMPUTED_VALUE"""),254.0)</f>
        <v>254</v>
      </c>
    </row>
    <row r="9403">
      <c r="A9403" s="1" t="str">
        <f t="shared" si="1"/>
        <v>EN P4685 82</v>
      </c>
      <c r="C9403" s="1" t="str">
        <f t="shared" si="2"/>
        <v>PT P4685</v>
      </c>
      <c r="E9403" s="1" t="str">
        <f>IFERROR(__xludf.DUMMYFUNCTION("SPLIT(A:A,"" "",TRUE,TRUE)"),"EN")</f>
        <v>EN</v>
      </c>
      <c r="F9403" s="1" t="str">
        <f>IFERROR(__xludf.DUMMYFUNCTION("""COMPUTED_VALUE"""),"P4685")</f>
        <v>P4685</v>
      </c>
      <c r="G9403" s="1">
        <f>IFERROR(__xludf.DUMMYFUNCTION("""COMPUTED_VALUE"""),82.0)</f>
        <v>82</v>
      </c>
    </row>
    <row r="9404">
      <c r="A9404" s="1" t="str">
        <f t="shared" si="1"/>
        <v>EN P2272 352</v>
      </c>
      <c r="C9404" s="1" t="str">
        <f t="shared" si="2"/>
        <v>PT P2272</v>
      </c>
      <c r="E9404" s="1" t="str">
        <f>IFERROR(__xludf.DUMMYFUNCTION("SPLIT(A:A,"" "",TRUE,TRUE)"),"EN")</f>
        <v>EN</v>
      </c>
      <c r="F9404" s="1" t="str">
        <f>IFERROR(__xludf.DUMMYFUNCTION("""COMPUTED_VALUE"""),"P2272")</f>
        <v>P2272</v>
      </c>
      <c r="G9404" s="1">
        <f>IFERROR(__xludf.DUMMYFUNCTION("""COMPUTED_VALUE"""),352.0)</f>
        <v>352</v>
      </c>
    </row>
    <row r="9405">
      <c r="A9405" s="1" t="str">
        <f t="shared" si="1"/>
        <v>EN P4329 364</v>
      </c>
      <c r="C9405" s="1" t="str">
        <f t="shared" si="2"/>
        <v>PT P4329</v>
      </c>
      <c r="E9405" s="1" t="str">
        <f>IFERROR(__xludf.DUMMYFUNCTION("SPLIT(A:A,"" "",TRUE,TRUE)"),"EN")</f>
        <v>EN</v>
      </c>
      <c r="F9405" s="1" t="str">
        <f>IFERROR(__xludf.DUMMYFUNCTION("""COMPUTED_VALUE"""),"P4329")</f>
        <v>P4329</v>
      </c>
      <c r="G9405" s="1">
        <f>IFERROR(__xludf.DUMMYFUNCTION("""COMPUTED_VALUE"""),364.0)</f>
        <v>364</v>
      </c>
    </row>
    <row r="9406">
      <c r="A9406" s="1" t="str">
        <f t="shared" si="1"/>
        <v>EN P2879 86</v>
      </c>
      <c r="C9406" s="1" t="str">
        <f t="shared" si="2"/>
        <v>PT P2879</v>
      </c>
      <c r="E9406" s="1" t="str">
        <f>IFERROR(__xludf.DUMMYFUNCTION("SPLIT(A:A,"" "",TRUE,TRUE)"),"EN")</f>
        <v>EN</v>
      </c>
      <c r="F9406" s="1" t="str">
        <f>IFERROR(__xludf.DUMMYFUNCTION("""COMPUTED_VALUE"""),"P2879")</f>
        <v>P2879</v>
      </c>
      <c r="G9406" s="1">
        <f>IFERROR(__xludf.DUMMYFUNCTION("""COMPUTED_VALUE"""),86.0)</f>
        <v>86</v>
      </c>
    </row>
    <row r="9407">
      <c r="A9407" s="1" t="str">
        <f t="shared" si="1"/>
        <v>EN P1978 25</v>
      </c>
      <c r="C9407" s="1" t="str">
        <f t="shared" si="2"/>
        <v>PT P1978</v>
      </c>
      <c r="E9407" s="1" t="str">
        <f>IFERROR(__xludf.DUMMYFUNCTION("SPLIT(A:A,"" "",TRUE,TRUE)"),"EN")</f>
        <v>EN</v>
      </c>
      <c r="F9407" s="1" t="str">
        <f>IFERROR(__xludf.DUMMYFUNCTION("""COMPUTED_VALUE"""),"P1978")</f>
        <v>P1978</v>
      </c>
      <c r="G9407" s="1">
        <f>IFERROR(__xludf.DUMMYFUNCTION("""COMPUTED_VALUE"""),25.0)</f>
        <v>25</v>
      </c>
    </row>
    <row r="9408">
      <c r="A9408" s="1" t="str">
        <f t="shared" si="1"/>
        <v>EN P2666 177</v>
      </c>
      <c r="C9408" s="1" t="str">
        <f t="shared" si="2"/>
        <v>PT P2666</v>
      </c>
      <c r="E9408" s="1" t="str">
        <f>IFERROR(__xludf.DUMMYFUNCTION("SPLIT(A:A,"" "",TRUE,TRUE)"),"EN")</f>
        <v>EN</v>
      </c>
      <c r="F9408" s="1" t="str">
        <f>IFERROR(__xludf.DUMMYFUNCTION("""COMPUTED_VALUE"""),"P2666")</f>
        <v>P2666</v>
      </c>
      <c r="G9408" s="1">
        <f>IFERROR(__xludf.DUMMYFUNCTION("""COMPUTED_VALUE"""),177.0)</f>
        <v>177</v>
      </c>
    </row>
    <row r="9409">
      <c r="A9409" s="1" t="str">
        <f t="shared" si="1"/>
        <v>EN P5208 341</v>
      </c>
      <c r="C9409" s="1" t="str">
        <f t="shared" si="2"/>
        <v>PT P5208</v>
      </c>
      <c r="E9409" s="1" t="str">
        <f>IFERROR(__xludf.DUMMYFUNCTION("SPLIT(A:A,"" "",TRUE,TRUE)"),"EN")</f>
        <v>EN</v>
      </c>
      <c r="F9409" s="1" t="str">
        <f>IFERROR(__xludf.DUMMYFUNCTION("""COMPUTED_VALUE"""),"P5208")</f>
        <v>P5208</v>
      </c>
      <c r="G9409" s="1">
        <f>IFERROR(__xludf.DUMMYFUNCTION("""COMPUTED_VALUE"""),341.0)</f>
        <v>341</v>
      </c>
    </row>
    <row r="9410">
      <c r="A9410" s="1" t="str">
        <f t="shared" si="1"/>
        <v>EN P3000 96</v>
      </c>
      <c r="C9410" s="1" t="str">
        <f t="shared" si="2"/>
        <v>PT P3000</v>
      </c>
      <c r="E9410" s="1" t="str">
        <f>IFERROR(__xludf.DUMMYFUNCTION("SPLIT(A:A,"" "",TRUE,TRUE)"),"EN")</f>
        <v>EN</v>
      </c>
      <c r="F9410" s="1" t="str">
        <f>IFERROR(__xludf.DUMMYFUNCTION("""COMPUTED_VALUE"""),"P3000")</f>
        <v>P3000</v>
      </c>
      <c r="G9410" s="1">
        <f>IFERROR(__xludf.DUMMYFUNCTION("""COMPUTED_VALUE"""),96.0)</f>
        <v>96</v>
      </c>
    </row>
    <row r="9411">
      <c r="A9411" s="1" t="str">
        <f t="shared" si="1"/>
        <v>EN P5161 262</v>
      </c>
      <c r="C9411" s="1" t="str">
        <f t="shared" si="2"/>
        <v>PT P5161</v>
      </c>
      <c r="E9411" s="1" t="str">
        <f>IFERROR(__xludf.DUMMYFUNCTION("SPLIT(A:A,"" "",TRUE,TRUE)"),"EN")</f>
        <v>EN</v>
      </c>
      <c r="F9411" s="1" t="str">
        <f>IFERROR(__xludf.DUMMYFUNCTION("""COMPUTED_VALUE"""),"P5161")</f>
        <v>P5161</v>
      </c>
      <c r="G9411" s="1">
        <f>IFERROR(__xludf.DUMMYFUNCTION("""COMPUTED_VALUE"""),262.0)</f>
        <v>262</v>
      </c>
    </row>
    <row r="9412">
      <c r="A9412" s="1" t="str">
        <f t="shared" si="1"/>
        <v>EN P2293 58</v>
      </c>
      <c r="C9412" s="1" t="str">
        <f t="shared" si="2"/>
        <v>PT P2293</v>
      </c>
      <c r="E9412" s="1" t="str">
        <f>IFERROR(__xludf.DUMMYFUNCTION("SPLIT(A:A,"" "",TRUE,TRUE)"),"EN")</f>
        <v>EN</v>
      </c>
      <c r="F9412" s="1" t="str">
        <f>IFERROR(__xludf.DUMMYFUNCTION("""COMPUTED_VALUE"""),"P2293")</f>
        <v>P2293</v>
      </c>
      <c r="G9412" s="1">
        <f>IFERROR(__xludf.DUMMYFUNCTION("""COMPUTED_VALUE"""),58.0)</f>
        <v>58</v>
      </c>
    </row>
    <row r="9413">
      <c r="A9413" s="1" t="str">
        <f t="shared" si="1"/>
        <v>EN P5428 51</v>
      </c>
      <c r="C9413" s="1" t="str">
        <f t="shared" si="2"/>
        <v>PT P5428</v>
      </c>
      <c r="E9413" s="1" t="str">
        <f>IFERROR(__xludf.DUMMYFUNCTION("SPLIT(A:A,"" "",TRUE,TRUE)"),"EN")</f>
        <v>EN</v>
      </c>
      <c r="F9413" s="1" t="str">
        <f>IFERROR(__xludf.DUMMYFUNCTION("""COMPUTED_VALUE"""),"P5428")</f>
        <v>P5428</v>
      </c>
      <c r="G9413" s="1">
        <f>IFERROR(__xludf.DUMMYFUNCTION("""COMPUTED_VALUE"""),51.0)</f>
        <v>51</v>
      </c>
    </row>
    <row r="9414">
      <c r="A9414" s="1" t="str">
        <f t="shared" si="1"/>
        <v>EN P3068 369</v>
      </c>
      <c r="C9414" s="1" t="str">
        <f t="shared" si="2"/>
        <v>PT P3068</v>
      </c>
      <c r="E9414" s="1" t="str">
        <f>IFERROR(__xludf.DUMMYFUNCTION("SPLIT(A:A,"" "",TRUE,TRUE)"),"EN")</f>
        <v>EN</v>
      </c>
      <c r="F9414" s="1" t="str">
        <f>IFERROR(__xludf.DUMMYFUNCTION("""COMPUTED_VALUE"""),"P3068")</f>
        <v>P3068</v>
      </c>
      <c r="G9414" s="1">
        <f>IFERROR(__xludf.DUMMYFUNCTION("""COMPUTED_VALUE"""),369.0)</f>
        <v>369</v>
      </c>
    </row>
    <row r="9415">
      <c r="A9415" s="1" t="str">
        <f t="shared" si="1"/>
        <v>EN P2424 225</v>
      </c>
      <c r="C9415" s="1" t="str">
        <f t="shared" si="2"/>
        <v>PT P2424</v>
      </c>
      <c r="E9415" s="1" t="str">
        <f>IFERROR(__xludf.DUMMYFUNCTION("SPLIT(A:A,"" "",TRUE,TRUE)"),"EN")</f>
        <v>EN</v>
      </c>
      <c r="F9415" s="1" t="str">
        <f>IFERROR(__xludf.DUMMYFUNCTION("""COMPUTED_VALUE"""),"P2424")</f>
        <v>P2424</v>
      </c>
      <c r="G9415" s="1">
        <f>IFERROR(__xludf.DUMMYFUNCTION("""COMPUTED_VALUE"""),225.0)</f>
        <v>225</v>
      </c>
    </row>
    <row r="9416">
      <c r="A9416" s="1" t="str">
        <f t="shared" si="1"/>
        <v>EN P441 186</v>
      </c>
      <c r="C9416" s="1" t="str">
        <f t="shared" si="2"/>
        <v>PT P441</v>
      </c>
      <c r="E9416" s="1" t="str">
        <f>IFERROR(__xludf.DUMMYFUNCTION("SPLIT(A:A,"" "",TRUE,TRUE)"),"EN")</f>
        <v>EN</v>
      </c>
      <c r="F9416" s="1" t="str">
        <f>IFERROR(__xludf.DUMMYFUNCTION("""COMPUTED_VALUE"""),"P441")</f>
        <v>P441</v>
      </c>
      <c r="G9416" s="1">
        <f>IFERROR(__xludf.DUMMYFUNCTION("""COMPUTED_VALUE"""),186.0)</f>
        <v>186</v>
      </c>
    </row>
    <row r="9417">
      <c r="A9417" s="1" t="str">
        <f t="shared" si="1"/>
        <v>EN P2564 384</v>
      </c>
      <c r="C9417" s="1" t="str">
        <f t="shared" si="2"/>
        <v>PT P2564</v>
      </c>
      <c r="E9417" s="1" t="str">
        <f>IFERROR(__xludf.DUMMYFUNCTION("SPLIT(A:A,"" "",TRUE,TRUE)"),"EN")</f>
        <v>EN</v>
      </c>
      <c r="F9417" s="1" t="str">
        <f>IFERROR(__xludf.DUMMYFUNCTION("""COMPUTED_VALUE"""),"P2564")</f>
        <v>P2564</v>
      </c>
      <c r="G9417" s="1">
        <f>IFERROR(__xludf.DUMMYFUNCTION("""COMPUTED_VALUE"""),384.0)</f>
        <v>384</v>
      </c>
    </row>
    <row r="9418">
      <c r="A9418" s="1" t="str">
        <f t="shared" si="1"/>
        <v>EN P3159 247</v>
      </c>
      <c r="C9418" s="1" t="str">
        <f t="shared" si="2"/>
        <v>PT P3159</v>
      </c>
      <c r="E9418" s="1" t="str">
        <f>IFERROR(__xludf.DUMMYFUNCTION("SPLIT(A:A,"" "",TRUE,TRUE)"),"EN")</f>
        <v>EN</v>
      </c>
      <c r="F9418" s="1" t="str">
        <f>IFERROR(__xludf.DUMMYFUNCTION("""COMPUTED_VALUE"""),"P3159")</f>
        <v>P3159</v>
      </c>
      <c r="G9418" s="1">
        <f>IFERROR(__xludf.DUMMYFUNCTION("""COMPUTED_VALUE"""),247.0)</f>
        <v>247</v>
      </c>
    </row>
    <row r="9419">
      <c r="A9419" s="1" t="str">
        <f t="shared" si="1"/>
        <v>EN P1357 24</v>
      </c>
      <c r="C9419" s="1" t="str">
        <f t="shared" si="2"/>
        <v>PT P1357</v>
      </c>
      <c r="E9419" s="1" t="str">
        <f>IFERROR(__xludf.DUMMYFUNCTION("SPLIT(A:A,"" "",TRUE,TRUE)"),"EN")</f>
        <v>EN</v>
      </c>
      <c r="F9419" s="1" t="str">
        <f>IFERROR(__xludf.DUMMYFUNCTION("""COMPUTED_VALUE"""),"P1357")</f>
        <v>P1357</v>
      </c>
      <c r="G9419" s="1">
        <f>IFERROR(__xludf.DUMMYFUNCTION("""COMPUTED_VALUE"""),24.0)</f>
        <v>24</v>
      </c>
    </row>
    <row r="9420">
      <c r="A9420" s="1" t="str">
        <f t="shared" si="1"/>
        <v>EN P5160 48</v>
      </c>
      <c r="C9420" s="1" t="str">
        <f t="shared" si="2"/>
        <v>PT P5160</v>
      </c>
      <c r="E9420" s="1" t="str">
        <f>IFERROR(__xludf.DUMMYFUNCTION("SPLIT(A:A,"" "",TRUE,TRUE)"),"EN")</f>
        <v>EN</v>
      </c>
      <c r="F9420" s="1" t="str">
        <f>IFERROR(__xludf.DUMMYFUNCTION("""COMPUTED_VALUE"""),"P5160")</f>
        <v>P5160</v>
      </c>
      <c r="G9420" s="1">
        <f>IFERROR(__xludf.DUMMYFUNCTION("""COMPUTED_VALUE"""),48.0)</f>
        <v>48</v>
      </c>
    </row>
    <row r="9421">
      <c r="A9421" s="1" t="str">
        <f t="shared" si="1"/>
        <v>EN P2959 229</v>
      </c>
      <c r="C9421" s="1" t="str">
        <f t="shared" si="2"/>
        <v>PT P2959</v>
      </c>
      <c r="E9421" s="1" t="str">
        <f>IFERROR(__xludf.DUMMYFUNCTION("SPLIT(A:A,"" "",TRUE,TRUE)"),"EN")</f>
        <v>EN</v>
      </c>
      <c r="F9421" s="1" t="str">
        <f>IFERROR(__xludf.DUMMYFUNCTION("""COMPUTED_VALUE"""),"P2959")</f>
        <v>P2959</v>
      </c>
      <c r="G9421" s="1">
        <f>IFERROR(__xludf.DUMMYFUNCTION("""COMPUTED_VALUE"""),229.0)</f>
        <v>229</v>
      </c>
    </row>
    <row r="9422">
      <c r="A9422" s="1" t="str">
        <f t="shared" si="1"/>
        <v>EN P3261 51</v>
      </c>
      <c r="C9422" s="1" t="str">
        <f t="shared" si="2"/>
        <v>PT P3261</v>
      </c>
      <c r="E9422" s="1" t="str">
        <f>IFERROR(__xludf.DUMMYFUNCTION("SPLIT(A:A,"" "",TRUE,TRUE)"),"EN")</f>
        <v>EN</v>
      </c>
      <c r="F9422" s="1" t="str">
        <f>IFERROR(__xludf.DUMMYFUNCTION("""COMPUTED_VALUE"""),"P3261")</f>
        <v>P3261</v>
      </c>
      <c r="G9422" s="1">
        <f>IFERROR(__xludf.DUMMYFUNCTION("""COMPUTED_VALUE"""),51.0)</f>
        <v>51</v>
      </c>
    </row>
    <row r="9423">
      <c r="A9423" s="1" t="str">
        <f t="shared" si="1"/>
        <v>EN P1953 273</v>
      </c>
      <c r="C9423" s="1" t="str">
        <f t="shared" si="2"/>
        <v>PT P1953</v>
      </c>
      <c r="E9423" s="1" t="str">
        <f>IFERROR(__xludf.DUMMYFUNCTION("SPLIT(A:A,"" "",TRUE,TRUE)"),"EN")</f>
        <v>EN</v>
      </c>
      <c r="F9423" s="1" t="str">
        <f>IFERROR(__xludf.DUMMYFUNCTION("""COMPUTED_VALUE"""),"P1953")</f>
        <v>P1953</v>
      </c>
      <c r="G9423" s="1">
        <f>IFERROR(__xludf.DUMMYFUNCTION("""COMPUTED_VALUE"""),273.0)</f>
        <v>273</v>
      </c>
    </row>
    <row r="9424">
      <c r="A9424" s="1" t="str">
        <f t="shared" si="1"/>
        <v>EN P2767 256</v>
      </c>
      <c r="C9424" s="1" t="str">
        <f t="shared" si="2"/>
        <v>PT P2767</v>
      </c>
      <c r="E9424" s="1" t="str">
        <f>IFERROR(__xludf.DUMMYFUNCTION("SPLIT(A:A,"" "",TRUE,TRUE)"),"EN")</f>
        <v>EN</v>
      </c>
      <c r="F9424" s="1" t="str">
        <f>IFERROR(__xludf.DUMMYFUNCTION("""COMPUTED_VALUE"""),"P2767")</f>
        <v>P2767</v>
      </c>
      <c r="G9424" s="1">
        <f>IFERROR(__xludf.DUMMYFUNCTION("""COMPUTED_VALUE"""),256.0)</f>
        <v>256</v>
      </c>
    </row>
    <row r="9425">
      <c r="A9425" s="1" t="str">
        <f t="shared" si="1"/>
        <v>EN P5917 18</v>
      </c>
      <c r="C9425" s="1" t="str">
        <f t="shared" si="2"/>
        <v>PT P5917</v>
      </c>
      <c r="E9425" s="1" t="str">
        <f>IFERROR(__xludf.DUMMYFUNCTION("SPLIT(A:A,"" "",TRUE,TRUE)"),"EN")</f>
        <v>EN</v>
      </c>
      <c r="F9425" s="1" t="str">
        <f>IFERROR(__xludf.DUMMYFUNCTION("""COMPUTED_VALUE"""),"P5917")</f>
        <v>P5917</v>
      </c>
      <c r="G9425" s="1">
        <f>IFERROR(__xludf.DUMMYFUNCTION("""COMPUTED_VALUE"""),18.0)</f>
        <v>18</v>
      </c>
    </row>
    <row r="9426">
      <c r="A9426" s="1" t="str">
        <f t="shared" si="1"/>
        <v>EN P1787 208</v>
      </c>
      <c r="C9426" s="1" t="str">
        <f t="shared" si="2"/>
        <v>PT P1787</v>
      </c>
      <c r="E9426" s="1" t="str">
        <f>IFERROR(__xludf.DUMMYFUNCTION("SPLIT(A:A,"" "",TRUE,TRUE)"),"EN")</f>
        <v>EN</v>
      </c>
      <c r="F9426" s="1" t="str">
        <f>IFERROR(__xludf.DUMMYFUNCTION("""COMPUTED_VALUE"""),"P1787")</f>
        <v>P1787</v>
      </c>
      <c r="G9426" s="1">
        <f>IFERROR(__xludf.DUMMYFUNCTION("""COMPUTED_VALUE"""),208.0)</f>
        <v>208</v>
      </c>
    </row>
    <row r="9427">
      <c r="A9427" s="1" t="str">
        <f t="shared" si="1"/>
        <v>EN P5917 123</v>
      </c>
      <c r="C9427" s="1" t="str">
        <f t="shared" si="2"/>
        <v>PT P5917</v>
      </c>
      <c r="E9427" s="1" t="str">
        <f>IFERROR(__xludf.DUMMYFUNCTION("SPLIT(A:A,"" "",TRUE,TRUE)"),"EN")</f>
        <v>EN</v>
      </c>
      <c r="F9427" s="1" t="str">
        <f>IFERROR(__xludf.DUMMYFUNCTION("""COMPUTED_VALUE"""),"P5917")</f>
        <v>P5917</v>
      </c>
      <c r="G9427" s="1">
        <f>IFERROR(__xludf.DUMMYFUNCTION("""COMPUTED_VALUE"""),123.0)</f>
        <v>123</v>
      </c>
    </row>
    <row r="9428">
      <c r="A9428" s="1" t="str">
        <f t="shared" si="1"/>
        <v>EN P4647 267</v>
      </c>
      <c r="C9428" s="1" t="str">
        <f t="shared" si="2"/>
        <v>PT P4647</v>
      </c>
      <c r="E9428" s="1" t="str">
        <f>IFERROR(__xludf.DUMMYFUNCTION("SPLIT(A:A,"" "",TRUE,TRUE)"),"EN")</f>
        <v>EN</v>
      </c>
      <c r="F9428" s="1" t="str">
        <f>IFERROR(__xludf.DUMMYFUNCTION("""COMPUTED_VALUE"""),"P4647")</f>
        <v>P4647</v>
      </c>
      <c r="G9428" s="1">
        <f>IFERROR(__xludf.DUMMYFUNCTION("""COMPUTED_VALUE"""),267.0)</f>
        <v>267</v>
      </c>
    </row>
    <row r="9429">
      <c r="A9429" s="1" t="str">
        <f t="shared" si="1"/>
        <v>EN P4257 160</v>
      </c>
      <c r="C9429" s="1" t="str">
        <f t="shared" si="2"/>
        <v>PT P4257</v>
      </c>
      <c r="E9429" s="1" t="str">
        <f>IFERROR(__xludf.DUMMYFUNCTION("SPLIT(A:A,"" "",TRUE,TRUE)"),"EN")</f>
        <v>EN</v>
      </c>
      <c r="F9429" s="1" t="str">
        <f>IFERROR(__xludf.DUMMYFUNCTION("""COMPUTED_VALUE"""),"P4257")</f>
        <v>P4257</v>
      </c>
      <c r="G9429" s="1">
        <f>IFERROR(__xludf.DUMMYFUNCTION("""COMPUTED_VALUE"""),160.0)</f>
        <v>160</v>
      </c>
    </row>
    <row r="9430">
      <c r="A9430" s="1" t="str">
        <f t="shared" si="1"/>
        <v>EN P5118 161</v>
      </c>
      <c r="C9430" s="1" t="str">
        <f t="shared" si="2"/>
        <v>PT P5118</v>
      </c>
      <c r="E9430" s="1" t="str">
        <f>IFERROR(__xludf.DUMMYFUNCTION("SPLIT(A:A,"" "",TRUE,TRUE)"),"EN")</f>
        <v>EN</v>
      </c>
      <c r="F9430" s="1" t="str">
        <f>IFERROR(__xludf.DUMMYFUNCTION("""COMPUTED_VALUE"""),"P5118")</f>
        <v>P5118</v>
      </c>
      <c r="G9430" s="1">
        <f>IFERROR(__xludf.DUMMYFUNCTION("""COMPUTED_VALUE"""),161.0)</f>
        <v>161</v>
      </c>
    </row>
    <row r="9431">
      <c r="A9431" s="1" t="str">
        <f t="shared" si="1"/>
        <v>EN P4761 317</v>
      </c>
      <c r="C9431" s="1" t="str">
        <f t="shared" si="2"/>
        <v>PT P4761</v>
      </c>
      <c r="E9431" s="1" t="str">
        <f>IFERROR(__xludf.DUMMYFUNCTION("SPLIT(A:A,"" "",TRUE,TRUE)"),"EN")</f>
        <v>EN</v>
      </c>
      <c r="F9431" s="1" t="str">
        <f>IFERROR(__xludf.DUMMYFUNCTION("""COMPUTED_VALUE"""),"P4761")</f>
        <v>P4761</v>
      </c>
      <c r="G9431" s="1">
        <f>IFERROR(__xludf.DUMMYFUNCTION("""COMPUTED_VALUE"""),317.0)</f>
        <v>317</v>
      </c>
    </row>
    <row r="9432">
      <c r="A9432" s="1" t="str">
        <f t="shared" si="1"/>
        <v>EN P3179 399</v>
      </c>
      <c r="C9432" s="1" t="str">
        <f t="shared" si="2"/>
        <v>PT P3179</v>
      </c>
      <c r="E9432" s="1" t="str">
        <f>IFERROR(__xludf.DUMMYFUNCTION("SPLIT(A:A,"" "",TRUE,TRUE)"),"EN")</f>
        <v>EN</v>
      </c>
      <c r="F9432" s="1" t="str">
        <f>IFERROR(__xludf.DUMMYFUNCTION("""COMPUTED_VALUE"""),"P3179")</f>
        <v>P3179</v>
      </c>
      <c r="G9432" s="1">
        <f>IFERROR(__xludf.DUMMYFUNCTION("""COMPUTED_VALUE"""),399.0)</f>
        <v>399</v>
      </c>
    </row>
    <row r="9433">
      <c r="A9433" s="1" t="str">
        <f t="shared" si="1"/>
        <v>EN P4432 34</v>
      </c>
      <c r="C9433" s="1" t="str">
        <f t="shared" si="2"/>
        <v>PT P4432</v>
      </c>
      <c r="E9433" s="1" t="str">
        <f>IFERROR(__xludf.DUMMYFUNCTION("SPLIT(A:A,"" "",TRUE,TRUE)"),"EN")</f>
        <v>EN</v>
      </c>
      <c r="F9433" s="1" t="str">
        <f>IFERROR(__xludf.DUMMYFUNCTION("""COMPUTED_VALUE"""),"P4432")</f>
        <v>P4432</v>
      </c>
      <c r="G9433" s="1">
        <f>IFERROR(__xludf.DUMMYFUNCTION("""COMPUTED_VALUE"""),34.0)</f>
        <v>34</v>
      </c>
    </row>
    <row r="9434">
      <c r="A9434" s="1" t="str">
        <f t="shared" si="1"/>
        <v>EN P743 335</v>
      </c>
      <c r="C9434" s="1" t="str">
        <f t="shared" si="2"/>
        <v>PT P743</v>
      </c>
      <c r="E9434" s="1" t="str">
        <f>IFERROR(__xludf.DUMMYFUNCTION("SPLIT(A:A,"" "",TRUE,TRUE)"),"EN")</f>
        <v>EN</v>
      </c>
      <c r="F9434" s="1" t="str">
        <f>IFERROR(__xludf.DUMMYFUNCTION("""COMPUTED_VALUE"""),"P743")</f>
        <v>P743</v>
      </c>
      <c r="G9434" s="1">
        <f>IFERROR(__xludf.DUMMYFUNCTION("""COMPUTED_VALUE"""),335.0)</f>
        <v>335</v>
      </c>
    </row>
    <row r="9435">
      <c r="A9435" s="1" t="str">
        <f t="shared" si="1"/>
        <v>EN P4636 160</v>
      </c>
      <c r="C9435" s="1" t="str">
        <f t="shared" si="2"/>
        <v>PT P4636</v>
      </c>
      <c r="E9435" s="1" t="str">
        <f>IFERROR(__xludf.DUMMYFUNCTION("SPLIT(A:A,"" "",TRUE,TRUE)"),"EN")</f>
        <v>EN</v>
      </c>
      <c r="F9435" s="1" t="str">
        <f>IFERROR(__xludf.DUMMYFUNCTION("""COMPUTED_VALUE"""),"P4636")</f>
        <v>P4636</v>
      </c>
      <c r="G9435" s="1">
        <f>IFERROR(__xludf.DUMMYFUNCTION("""COMPUTED_VALUE"""),160.0)</f>
        <v>160</v>
      </c>
    </row>
    <row r="9436">
      <c r="A9436" s="1" t="str">
        <f t="shared" si="1"/>
        <v>EN P120 291</v>
      </c>
      <c r="C9436" s="1" t="str">
        <f t="shared" si="2"/>
        <v>PT P120</v>
      </c>
      <c r="E9436" s="1" t="str">
        <f>IFERROR(__xludf.DUMMYFUNCTION("SPLIT(A:A,"" "",TRUE,TRUE)"),"EN")</f>
        <v>EN</v>
      </c>
      <c r="F9436" s="1" t="str">
        <f>IFERROR(__xludf.DUMMYFUNCTION("""COMPUTED_VALUE"""),"P120")</f>
        <v>P120</v>
      </c>
      <c r="G9436" s="1">
        <f>IFERROR(__xludf.DUMMYFUNCTION("""COMPUTED_VALUE"""),291.0)</f>
        <v>291</v>
      </c>
    </row>
    <row r="9437">
      <c r="A9437" s="1" t="str">
        <f t="shared" si="1"/>
        <v>EN P4939 88</v>
      </c>
      <c r="C9437" s="1" t="str">
        <f t="shared" si="2"/>
        <v>PT P4939</v>
      </c>
      <c r="E9437" s="1" t="str">
        <f>IFERROR(__xludf.DUMMYFUNCTION("SPLIT(A:A,"" "",TRUE,TRUE)"),"EN")</f>
        <v>EN</v>
      </c>
      <c r="F9437" s="1" t="str">
        <f>IFERROR(__xludf.DUMMYFUNCTION("""COMPUTED_VALUE"""),"P4939")</f>
        <v>P4939</v>
      </c>
      <c r="G9437" s="1">
        <f>IFERROR(__xludf.DUMMYFUNCTION("""COMPUTED_VALUE"""),88.0)</f>
        <v>88</v>
      </c>
    </row>
    <row r="9438">
      <c r="A9438" s="1" t="str">
        <f t="shared" si="1"/>
        <v>EN P4104 137</v>
      </c>
      <c r="C9438" s="1" t="str">
        <f t="shared" si="2"/>
        <v>PT P4104</v>
      </c>
      <c r="E9438" s="1" t="str">
        <f>IFERROR(__xludf.DUMMYFUNCTION("SPLIT(A:A,"" "",TRUE,TRUE)"),"EN")</f>
        <v>EN</v>
      </c>
      <c r="F9438" s="1" t="str">
        <f>IFERROR(__xludf.DUMMYFUNCTION("""COMPUTED_VALUE"""),"P4104")</f>
        <v>P4104</v>
      </c>
      <c r="G9438" s="1">
        <f>IFERROR(__xludf.DUMMYFUNCTION("""COMPUTED_VALUE"""),137.0)</f>
        <v>137</v>
      </c>
    </row>
    <row r="9439">
      <c r="A9439" s="1" t="str">
        <f t="shared" si="1"/>
        <v>EN P3362 205</v>
      </c>
      <c r="C9439" s="1" t="str">
        <f t="shared" si="2"/>
        <v>PT P3362</v>
      </c>
      <c r="E9439" s="1" t="str">
        <f>IFERROR(__xludf.DUMMYFUNCTION("SPLIT(A:A,"" "",TRUE,TRUE)"),"EN")</f>
        <v>EN</v>
      </c>
      <c r="F9439" s="1" t="str">
        <f>IFERROR(__xludf.DUMMYFUNCTION("""COMPUTED_VALUE"""),"P3362")</f>
        <v>P3362</v>
      </c>
      <c r="G9439" s="1">
        <f>IFERROR(__xludf.DUMMYFUNCTION("""COMPUTED_VALUE"""),205.0)</f>
        <v>205</v>
      </c>
    </row>
    <row r="9440">
      <c r="A9440" s="1" t="str">
        <f t="shared" si="1"/>
        <v>EN P2296 13</v>
      </c>
      <c r="C9440" s="1" t="str">
        <f t="shared" si="2"/>
        <v>PT P2296</v>
      </c>
      <c r="E9440" s="1" t="str">
        <f>IFERROR(__xludf.DUMMYFUNCTION("SPLIT(A:A,"" "",TRUE,TRUE)"),"EN")</f>
        <v>EN</v>
      </c>
      <c r="F9440" s="1" t="str">
        <f>IFERROR(__xludf.DUMMYFUNCTION("""COMPUTED_VALUE"""),"P2296")</f>
        <v>P2296</v>
      </c>
      <c r="G9440" s="1">
        <f>IFERROR(__xludf.DUMMYFUNCTION("""COMPUTED_VALUE"""),13.0)</f>
        <v>13</v>
      </c>
    </row>
    <row r="9441">
      <c r="A9441" s="1" t="str">
        <f t="shared" si="1"/>
        <v>EN P5210 89</v>
      </c>
      <c r="C9441" s="1" t="str">
        <f t="shared" si="2"/>
        <v>PT P5210</v>
      </c>
      <c r="E9441" s="1" t="str">
        <f>IFERROR(__xludf.DUMMYFUNCTION("SPLIT(A:A,"" "",TRUE,TRUE)"),"EN")</f>
        <v>EN</v>
      </c>
      <c r="F9441" s="1" t="str">
        <f>IFERROR(__xludf.DUMMYFUNCTION("""COMPUTED_VALUE"""),"P5210")</f>
        <v>P5210</v>
      </c>
      <c r="G9441" s="1">
        <f>IFERROR(__xludf.DUMMYFUNCTION("""COMPUTED_VALUE"""),89.0)</f>
        <v>89</v>
      </c>
    </row>
    <row r="9442">
      <c r="A9442" s="1" t="str">
        <f t="shared" si="1"/>
        <v>EN P2715 263</v>
      </c>
      <c r="C9442" s="1" t="str">
        <f t="shared" si="2"/>
        <v>PT P2715</v>
      </c>
      <c r="E9442" s="1" t="str">
        <f>IFERROR(__xludf.DUMMYFUNCTION("SPLIT(A:A,"" "",TRUE,TRUE)"),"EN")</f>
        <v>EN</v>
      </c>
      <c r="F9442" s="1" t="str">
        <f>IFERROR(__xludf.DUMMYFUNCTION("""COMPUTED_VALUE"""),"P2715")</f>
        <v>P2715</v>
      </c>
      <c r="G9442" s="1">
        <f>IFERROR(__xludf.DUMMYFUNCTION("""COMPUTED_VALUE"""),263.0)</f>
        <v>263</v>
      </c>
    </row>
    <row r="9443">
      <c r="A9443" s="1" t="str">
        <f t="shared" si="1"/>
        <v>EN P4617 164</v>
      </c>
      <c r="C9443" s="1" t="str">
        <f t="shared" si="2"/>
        <v>PT P4617</v>
      </c>
      <c r="E9443" s="1" t="str">
        <f>IFERROR(__xludf.DUMMYFUNCTION("SPLIT(A:A,"" "",TRUE,TRUE)"),"EN")</f>
        <v>EN</v>
      </c>
      <c r="F9443" s="1" t="str">
        <f>IFERROR(__xludf.DUMMYFUNCTION("""COMPUTED_VALUE"""),"P4617")</f>
        <v>P4617</v>
      </c>
      <c r="G9443" s="1">
        <f>IFERROR(__xludf.DUMMYFUNCTION("""COMPUTED_VALUE"""),164.0)</f>
        <v>164</v>
      </c>
    </row>
    <row r="9444">
      <c r="A9444" s="1" t="str">
        <f t="shared" si="1"/>
        <v>EN P924 169</v>
      </c>
      <c r="C9444" s="1" t="str">
        <f t="shared" si="2"/>
        <v>PT P924</v>
      </c>
      <c r="E9444" s="1" t="str">
        <f>IFERROR(__xludf.DUMMYFUNCTION("SPLIT(A:A,"" "",TRUE,TRUE)"),"EN")</f>
        <v>EN</v>
      </c>
      <c r="F9444" s="1" t="str">
        <f>IFERROR(__xludf.DUMMYFUNCTION("""COMPUTED_VALUE"""),"P924")</f>
        <v>P924</v>
      </c>
      <c r="G9444" s="1">
        <f>IFERROR(__xludf.DUMMYFUNCTION("""COMPUTED_VALUE"""),169.0)</f>
        <v>169</v>
      </c>
    </row>
    <row r="9445">
      <c r="A9445" s="1" t="str">
        <f t="shared" si="1"/>
        <v>EN P4719 290</v>
      </c>
      <c r="C9445" s="1" t="str">
        <f t="shared" si="2"/>
        <v>PT P4719</v>
      </c>
      <c r="E9445" s="1" t="str">
        <f>IFERROR(__xludf.DUMMYFUNCTION("SPLIT(A:A,"" "",TRUE,TRUE)"),"EN")</f>
        <v>EN</v>
      </c>
      <c r="F9445" s="1" t="str">
        <f>IFERROR(__xludf.DUMMYFUNCTION("""COMPUTED_VALUE"""),"P4719")</f>
        <v>P4719</v>
      </c>
      <c r="G9445" s="1">
        <f>IFERROR(__xludf.DUMMYFUNCTION("""COMPUTED_VALUE"""),290.0)</f>
        <v>290</v>
      </c>
    </row>
    <row r="9446">
      <c r="A9446" s="1" t="str">
        <f t="shared" si="1"/>
        <v>EN P644 100</v>
      </c>
      <c r="C9446" s="1" t="str">
        <f t="shared" si="2"/>
        <v>PT P644</v>
      </c>
      <c r="E9446" s="1" t="str">
        <f>IFERROR(__xludf.DUMMYFUNCTION("SPLIT(A:A,"" "",TRUE,TRUE)"),"EN")</f>
        <v>EN</v>
      </c>
      <c r="F9446" s="1" t="str">
        <f>IFERROR(__xludf.DUMMYFUNCTION("""COMPUTED_VALUE"""),"P644")</f>
        <v>P644</v>
      </c>
      <c r="G9446" s="1">
        <f>IFERROR(__xludf.DUMMYFUNCTION("""COMPUTED_VALUE"""),100.0)</f>
        <v>100</v>
      </c>
    </row>
    <row r="9447">
      <c r="A9447" s="1" t="str">
        <f t="shared" si="1"/>
        <v>EN P5753 33</v>
      </c>
      <c r="C9447" s="1" t="str">
        <f t="shared" si="2"/>
        <v>PT P5753</v>
      </c>
      <c r="E9447" s="1" t="str">
        <f>IFERROR(__xludf.DUMMYFUNCTION("SPLIT(A:A,"" "",TRUE,TRUE)"),"EN")</f>
        <v>EN</v>
      </c>
      <c r="F9447" s="1" t="str">
        <f>IFERROR(__xludf.DUMMYFUNCTION("""COMPUTED_VALUE"""),"P5753")</f>
        <v>P5753</v>
      </c>
      <c r="G9447" s="1">
        <f>IFERROR(__xludf.DUMMYFUNCTION("""COMPUTED_VALUE"""),33.0)</f>
        <v>33</v>
      </c>
    </row>
    <row r="9448">
      <c r="A9448" s="1" t="str">
        <f t="shared" si="1"/>
        <v>EN P408 208</v>
      </c>
      <c r="C9448" s="1" t="str">
        <f t="shared" si="2"/>
        <v>PT P408</v>
      </c>
      <c r="E9448" s="1" t="str">
        <f>IFERROR(__xludf.DUMMYFUNCTION("SPLIT(A:A,"" "",TRUE,TRUE)"),"EN")</f>
        <v>EN</v>
      </c>
      <c r="F9448" s="1" t="str">
        <f>IFERROR(__xludf.DUMMYFUNCTION("""COMPUTED_VALUE"""),"P408")</f>
        <v>P408</v>
      </c>
      <c r="G9448" s="1">
        <f>IFERROR(__xludf.DUMMYFUNCTION("""COMPUTED_VALUE"""),208.0)</f>
        <v>208</v>
      </c>
    </row>
    <row r="9449">
      <c r="A9449" s="1" t="str">
        <f t="shared" si="1"/>
        <v>EN P1490 350</v>
      </c>
      <c r="C9449" s="1" t="str">
        <f t="shared" si="2"/>
        <v>PT P1490</v>
      </c>
      <c r="E9449" s="1" t="str">
        <f>IFERROR(__xludf.DUMMYFUNCTION("SPLIT(A:A,"" "",TRUE,TRUE)"),"EN")</f>
        <v>EN</v>
      </c>
      <c r="F9449" s="1" t="str">
        <f>IFERROR(__xludf.DUMMYFUNCTION("""COMPUTED_VALUE"""),"P1490")</f>
        <v>P1490</v>
      </c>
      <c r="G9449" s="1">
        <f>IFERROR(__xludf.DUMMYFUNCTION("""COMPUTED_VALUE"""),350.0)</f>
        <v>350</v>
      </c>
    </row>
    <row r="9450">
      <c r="A9450" s="1" t="str">
        <f t="shared" si="1"/>
        <v>EN P1952 280</v>
      </c>
      <c r="C9450" s="1" t="str">
        <f t="shared" si="2"/>
        <v>PT P1952</v>
      </c>
      <c r="E9450" s="1" t="str">
        <f>IFERROR(__xludf.DUMMYFUNCTION("SPLIT(A:A,"" "",TRUE,TRUE)"),"EN")</f>
        <v>EN</v>
      </c>
      <c r="F9450" s="1" t="str">
        <f>IFERROR(__xludf.DUMMYFUNCTION("""COMPUTED_VALUE"""),"P1952")</f>
        <v>P1952</v>
      </c>
      <c r="G9450" s="1">
        <f>IFERROR(__xludf.DUMMYFUNCTION("""COMPUTED_VALUE"""),280.0)</f>
        <v>280</v>
      </c>
    </row>
    <row r="9451">
      <c r="A9451" s="1" t="str">
        <f t="shared" si="1"/>
        <v>EN P5188 150</v>
      </c>
      <c r="C9451" s="1" t="str">
        <f t="shared" si="2"/>
        <v>PT P5188</v>
      </c>
      <c r="E9451" s="1" t="str">
        <f>IFERROR(__xludf.DUMMYFUNCTION("SPLIT(A:A,"" "",TRUE,TRUE)"),"EN")</f>
        <v>EN</v>
      </c>
      <c r="F9451" s="1" t="str">
        <f>IFERROR(__xludf.DUMMYFUNCTION("""COMPUTED_VALUE"""),"P5188")</f>
        <v>P5188</v>
      </c>
      <c r="G9451" s="1">
        <f>IFERROR(__xludf.DUMMYFUNCTION("""COMPUTED_VALUE"""),150.0)</f>
        <v>150</v>
      </c>
    </row>
    <row r="9452">
      <c r="A9452" s="1" t="str">
        <f t="shared" si="1"/>
        <v>EN P1937 276</v>
      </c>
      <c r="C9452" s="1" t="str">
        <f t="shared" si="2"/>
        <v>PT P1937</v>
      </c>
      <c r="E9452" s="1" t="str">
        <f>IFERROR(__xludf.DUMMYFUNCTION("SPLIT(A:A,"" "",TRUE,TRUE)"),"EN")</f>
        <v>EN</v>
      </c>
      <c r="F9452" s="1" t="str">
        <f>IFERROR(__xludf.DUMMYFUNCTION("""COMPUTED_VALUE"""),"P1937")</f>
        <v>P1937</v>
      </c>
      <c r="G9452" s="1">
        <f>IFERROR(__xludf.DUMMYFUNCTION("""COMPUTED_VALUE"""),276.0)</f>
        <v>276</v>
      </c>
    </row>
    <row r="9453">
      <c r="A9453" s="1" t="str">
        <f t="shared" si="1"/>
        <v>EN P743 170</v>
      </c>
      <c r="C9453" s="1" t="str">
        <f t="shared" si="2"/>
        <v>PT P743</v>
      </c>
      <c r="E9453" s="1" t="str">
        <f>IFERROR(__xludf.DUMMYFUNCTION("SPLIT(A:A,"" "",TRUE,TRUE)"),"EN")</f>
        <v>EN</v>
      </c>
      <c r="F9453" s="1" t="str">
        <f>IFERROR(__xludf.DUMMYFUNCTION("""COMPUTED_VALUE"""),"P743")</f>
        <v>P743</v>
      </c>
      <c r="G9453" s="1">
        <f>IFERROR(__xludf.DUMMYFUNCTION("""COMPUTED_VALUE"""),170.0)</f>
        <v>170</v>
      </c>
    </row>
    <row r="9454">
      <c r="A9454" s="1" t="str">
        <f t="shared" si="1"/>
        <v>EN P1168 189</v>
      </c>
      <c r="C9454" s="1" t="str">
        <f t="shared" si="2"/>
        <v>PT P1168</v>
      </c>
      <c r="E9454" s="1" t="str">
        <f>IFERROR(__xludf.DUMMYFUNCTION("SPLIT(A:A,"" "",TRUE,TRUE)"),"EN")</f>
        <v>EN</v>
      </c>
      <c r="F9454" s="1" t="str">
        <f>IFERROR(__xludf.DUMMYFUNCTION("""COMPUTED_VALUE"""),"P1168")</f>
        <v>P1168</v>
      </c>
      <c r="G9454" s="1">
        <f>IFERROR(__xludf.DUMMYFUNCTION("""COMPUTED_VALUE"""),189.0)</f>
        <v>189</v>
      </c>
    </row>
    <row r="9455">
      <c r="A9455" s="1" t="str">
        <f t="shared" si="1"/>
        <v>EN P4849 373</v>
      </c>
      <c r="C9455" s="1" t="str">
        <f t="shared" si="2"/>
        <v>PT P4849</v>
      </c>
      <c r="E9455" s="1" t="str">
        <f>IFERROR(__xludf.DUMMYFUNCTION("SPLIT(A:A,"" "",TRUE,TRUE)"),"EN")</f>
        <v>EN</v>
      </c>
      <c r="F9455" s="1" t="str">
        <f>IFERROR(__xludf.DUMMYFUNCTION("""COMPUTED_VALUE"""),"P4849")</f>
        <v>P4849</v>
      </c>
      <c r="G9455" s="1">
        <f>IFERROR(__xludf.DUMMYFUNCTION("""COMPUTED_VALUE"""),373.0)</f>
        <v>373</v>
      </c>
    </row>
    <row r="9456">
      <c r="A9456" s="1" t="str">
        <f t="shared" si="1"/>
        <v>EN P4729 35</v>
      </c>
      <c r="C9456" s="1" t="str">
        <f t="shared" si="2"/>
        <v>PT P4729</v>
      </c>
      <c r="E9456" s="1" t="str">
        <f>IFERROR(__xludf.DUMMYFUNCTION("SPLIT(A:A,"" "",TRUE,TRUE)"),"EN")</f>
        <v>EN</v>
      </c>
      <c r="F9456" s="1" t="str">
        <f>IFERROR(__xludf.DUMMYFUNCTION("""COMPUTED_VALUE"""),"P4729")</f>
        <v>P4729</v>
      </c>
      <c r="G9456" s="1">
        <f>IFERROR(__xludf.DUMMYFUNCTION("""COMPUTED_VALUE"""),35.0)</f>
        <v>35</v>
      </c>
    </row>
    <row r="9457">
      <c r="A9457" s="1" t="str">
        <f t="shared" si="1"/>
        <v>EN P3868 88</v>
      </c>
      <c r="C9457" s="1" t="str">
        <f t="shared" si="2"/>
        <v>PT P3868</v>
      </c>
      <c r="E9457" s="1" t="str">
        <f>IFERROR(__xludf.DUMMYFUNCTION("SPLIT(A:A,"" "",TRUE,TRUE)"),"EN")</f>
        <v>EN</v>
      </c>
      <c r="F9457" s="1" t="str">
        <f>IFERROR(__xludf.DUMMYFUNCTION("""COMPUTED_VALUE"""),"P3868")</f>
        <v>P3868</v>
      </c>
      <c r="G9457" s="1">
        <f>IFERROR(__xludf.DUMMYFUNCTION("""COMPUTED_VALUE"""),88.0)</f>
        <v>88</v>
      </c>
    </row>
    <row r="9458">
      <c r="A9458" s="1" t="str">
        <f t="shared" si="1"/>
        <v>EN P2385 275</v>
      </c>
      <c r="C9458" s="1" t="str">
        <f t="shared" si="2"/>
        <v>PT P2385</v>
      </c>
      <c r="E9458" s="1" t="str">
        <f>IFERROR(__xludf.DUMMYFUNCTION("SPLIT(A:A,"" "",TRUE,TRUE)"),"EN")</f>
        <v>EN</v>
      </c>
      <c r="F9458" s="1" t="str">
        <f>IFERROR(__xludf.DUMMYFUNCTION("""COMPUTED_VALUE"""),"P2385")</f>
        <v>P2385</v>
      </c>
      <c r="G9458" s="1">
        <f>IFERROR(__xludf.DUMMYFUNCTION("""COMPUTED_VALUE"""),275.0)</f>
        <v>275</v>
      </c>
    </row>
    <row r="9459">
      <c r="A9459" s="1" t="str">
        <f t="shared" si="1"/>
        <v>EN P2607 280</v>
      </c>
      <c r="C9459" s="1" t="str">
        <f t="shared" si="2"/>
        <v>PT P2607</v>
      </c>
      <c r="E9459" s="1" t="str">
        <f>IFERROR(__xludf.DUMMYFUNCTION("SPLIT(A:A,"" "",TRUE,TRUE)"),"EN")</f>
        <v>EN</v>
      </c>
      <c r="F9459" s="1" t="str">
        <f>IFERROR(__xludf.DUMMYFUNCTION("""COMPUTED_VALUE"""),"P2607")</f>
        <v>P2607</v>
      </c>
      <c r="G9459" s="1">
        <f>IFERROR(__xludf.DUMMYFUNCTION("""COMPUTED_VALUE"""),280.0)</f>
        <v>280</v>
      </c>
    </row>
    <row r="9460">
      <c r="A9460" s="1" t="str">
        <f t="shared" si="1"/>
        <v>EN P5257 376</v>
      </c>
      <c r="C9460" s="1" t="str">
        <f t="shared" si="2"/>
        <v>PT P5257</v>
      </c>
      <c r="E9460" s="1" t="str">
        <f>IFERROR(__xludf.DUMMYFUNCTION("SPLIT(A:A,"" "",TRUE,TRUE)"),"EN")</f>
        <v>EN</v>
      </c>
      <c r="F9460" s="1" t="str">
        <f>IFERROR(__xludf.DUMMYFUNCTION("""COMPUTED_VALUE"""),"P5257")</f>
        <v>P5257</v>
      </c>
      <c r="G9460" s="1">
        <f>IFERROR(__xludf.DUMMYFUNCTION("""COMPUTED_VALUE"""),376.0)</f>
        <v>376</v>
      </c>
    </row>
    <row r="9461">
      <c r="A9461" s="1" t="str">
        <f t="shared" si="1"/>
        <v>EN P3450 393</v>
      </c>
      <c r="C9461" s="1" t="str">
        <f t="shared" si="2"/>
        <v>PT P3450</v>
      </c>
      <c r="E9461" s="1" t="str">
        <f>IFERROR(__xludf.DUMMYFUNCTION("SPLIT(A:A,"" "",TRUE,TRUE)"),"EN")</f>
        <v>EN</v>
      </c>
      <c r="F9461" s="1" t="str">
        <f>IFERROR(__xludf.DUMMYFUNCTION("""COMPUTED_VALUE"""),"P3450")</f>
        <v>P3450</v>
      </c>
      <c r="G9461" s="1">
        <f>IFERROR(__xludf.DUMMYFUNCTION("""COMPUTED_VALUE"""),393.0)</f>
        <v>393</v>
      </c>
    </row>
    <row r="9462">
      <c r="A9462" s="1" t="str">
        <f t="shared" si="1"/>
        <v>EN P67 367</v>
      </c>
      <c r="C9462" s="1" t="str">
        <f t="shared" si="2"/>
        <v>PT P67</v>
      </c>
      <c r="E9462" s="1" t="str">
        <f>IFERROR(__xludf.DUMMYFUNCTION("SPLIT(A:A,"" "",TRUE,TRUE)"),"EN")</f>
        <v>EN</v>
      </c>
      <c r="F9462" s="1" t="str">
        <f>IFERROR(__xludf.DUMMYFUNCTION("""COMPUTED_VALUE"""),"P67")</f>
        <v>P67</v>
      </c>
      <c r="G9462" s="1">
        <f>IFERROR(__xludf.DUMMYFUNCTION("""COMPUTED_VALUE"""),367.0)</f>
        <v>367</v>
      </c>
    </row>
    <row r="9463">
      <c r="A9463" s="1" t="str">
        <f t="shared" si="1"/>
        <v>EN P1193 6</v>
      </c>
      <c r="C9463" s="1" t="str">
        <f t="shared" si="2"/>
        <v>PT P1193</v>
      </c>
      <c r="E9463" s="1" t="str">
        <f>IFERROR(__xludf.DUMMYFUNCTION("SPLIT(A:A,"" "",TRUE,TRUE)"),"EN")</f>
        <v>EN</v>
      </c>
      <c r="F9463" s="1" t="str">
        <f>IFERROR(__xludf.DUMMYFUNCTION("""COMPUTED_VALUE"""),"P1193")</f>
        <v>P1193</v>
      </c>
      <c r="G9463" s="1">
        <f>IFERROR(__xludf.DUMMYFUNCTION("""COMPUTED_VALUE"""),6.0)</f>
        <v>6</v>
      </c>
    </row>
    <row r="9464">
      <c r="A9464" s="1" t="str">
        <f t="shared" si="1"/>
        <v>EN P281 41</v>
      </c>
      <c r="C9464" s="1" t="str">
        <f t="shared" si="2"/>
        <v>PT P281</v>
      </c>
      <c r="E9464" s="1" t="str">
        <f>IFERROR(__xludf.DUMMYFUNCTION("SPLIT(A:A,"" "",TRUE,TRUE)"),"EN")</f>
        <v>EN</v>
      </c>
      <c r="F9464" s="1" t="str">
        <f>IFERROR(__xludf.DUMMYFUNCTION("""COMPUTED_VALUE"""),"P281")</f>
        <v>P281</v>
      </c>
      <c r="G9464" s="1">
        <f>IFERROR(__xludf.DUMMYFUNCTION("""COMPUTED_VALUE"""),41.0)</f>
        <v>41</v>
      </c>
    </row>
    <row r="9465">
      <c r="A9465" s="1" t="str">
        <f t="shared" si="1"/>
        <v>EN P5548 202</v>
      </c>
      <c r="C9465" s="1" t="str">
        <f t="shared" si="2"/>
        <v>PT P5548</v>
      </c>
      <c r="E9465" s="1" t="str">
        <f>IFERROR(__xludf.DUMMYFUNCTION("SPLIT(A:A,"" "",TRUE,TRUE)"),"EN")</f>
        <v>EN</v>
      </c>
      <c r="F9465" s="1" t="str">
        <f>IFERROR(__xludf.DUMMYFUNCTION("""COMPUTED_VALUE"""),"P5548")</f>
        <v>P5548</v>
      </c>
      <c r="G9465" s="1">
        <f>IFERROR(__xludf.DUMMYFUNCTION("""COMPUTED_VALUE"""),202.0)</f>
        <v>202</v>
      </c>
    </row>
    <row r="9466">
      <c r="A9466" s="1" t="str">
        <f t="shared" si="1"/>
        <v>EN P151 46</v>
      </c>
      <c r="C9466" s="1" t="str">
        <f t="shared" si="2"/>
        <v>PT P151</v>
      </c>
      <c r="E9466" s="1" t="str">
        <f>IFERROR(__xludf.DUMMYFUNCTION("SPLIT(A:A,"" "",TRUE,TRUE)"),"EN")</f>
        <v>EN</v>
      </c>
      <c r="F9466" s="1" t="str">
        <f>IFERROR(__xludf.DUMMYFUNCTION("""COMPUTED_VALUE"""),"P151")</f>
        <v>P151</v>
      </c>
      <c r="G9466" s="1">
        <f>IFERROR(__xludf.DUMMYFUNCTION("""COMPUTED_VALUE"""),46.0)</f>
        <v>46</v>
      </c>
    </row>
    <row r="9467">
      <c r="A9467" s="1" t="str">
        <f t="shared" si="1"/>
        <v>EN P1528 201</v>
      </c>
      <c r="C9467" s="1" t="str">
        <f t="shared" si="2"/>
        <v>PT P1528</v>
      </c>
      <c r="E9467" s="1" t="str">
        <f>IFERROR(__xludf.DUMMYFUNCTION("SPLIT(A:A,"" "",TRUE,TRUE)"),"EN")</f>
        <v>EN</v>
      </c>
      <c r="F9467" s="1" t="str">
        <f>IFERROR(__xludf.DUMMYFUNCTION("""COMPUTED_VALUE"""),"P1528")</f>
        <v>P1528</v>
      </c>
      <c r="G9467" s="1">
        <f>IFERROR(__xludf.DUMMYFUNCTION("""COMPUTED_VALUE"""),201.0)</f>
        <v>201</v>
      </c>
    </row>
    <row r="9468">
      <c r="A9468" s="1" t="str">
        <f t="shared" si="1"/>
        <v>EN P1044 108</v>
      </c>
      <c r="C9468" s="1" t="str">
        <f t="shared" si="2"/>
        <v>PT P1044</v>
      </c>
      <c r="E9468" s="1" t="str">
        <f>IFERROR(__xludf.DUMMYFUNCTION("SPLIT(A:A,"" "",TRUE,TRUE)"),"EN")</f>
        <v>EN</v>
      </c>
      <c r="F9468" s="1" t="str">
        <f>IFERROR(__xludf.DUMMYFUNCTION("""COMPUTED_VALUE"""),"P1044")</f>
        <v>P1044</v>
      </c>
      <c r="G9468" s="1">
        <f>IFERROR(__xludf.DUMMYFUNCTION("""COMPUTED_VALUE"""),108.0)</f>
        <v>108</v>
      </c>
    </row>
    <row r="9469">
      <c r="A9469" s="1" t="str">
        <f t="shared" si="1"/>
        <v>EN P5953 256</v>
      </c>
      <c r="C9469" s="1" t="str">
        <f t="shared" si="2"/>
        <v>PT P5953</v>
      </c>
      <c r="E9469" s="1" t="str">
        <f>IFERROR(__xludf.DUMMYFUNCTION("SPLIT(A:A,"" "",TRUE,TRUE)"),"EN")</f>
        <v>EN</v>
      </c>
      <c r="F9469" s="1" t="str">
        <f>IFERROR(__xludf.DUMMYFUNCTION("""COMPUTED_VALUE"""),"P5953")</f>
        <v>P5953</v>
      </c>
      <c r="G9469" s="1">
        <f>IFERROR(__xludf.DUMMYFUNCTION("""COMPUTED_VALUE"""),256.0)</f>
        <v>256</v>
      </c>
    </row>
    <row r="9470">
      <c r="A9470" s="1" t="str">
        <f t="shared" si="1"/>
        <v>EN P5532 81</v>
      </c>
      <c r="C9470" s="1" t="str">
        <f t="shared" si="2"/>
        <v>PT P5532</v>
      </c>
      <c r="E9470" s="1" t="str">
        <f>IFERROR(__xludf.DUMMYFUNCTION("SPLIT(A:A,"" "",TRUE,TRUE)"),"EN")</f>
        <v>EN</v>
      </c>
      <c r="F9470" s="1" t="str">
        <f>IFERROR(__xludf.DUMMYFUNCTION("""COMPUTED_VALUE"""),"P5532")</f>
        <v>P5532</v>
      </c>
      <c r="G9470" s="1">
        <f>IFERROR(__xludf.DUMMYFUNCTION("""COMPUTED_VALUE"""),81.0)</f>
        <v>81</v>
      </c>
    </row>
    <row r="9471">
      <c r="A9471" s="1" t="str">
        <f t="shared" si="1"/>
        <v>EN P3942 126</v>
      </c>
      <c r="C9471" s="1" t="str">
        <f t="shared" si="2"/>
        <v>PT P3942</v>
      </c>
      <c r="E9471" s="1" t="str">
        <f>IFERROR(__xludf.DUMMYFUNCTION("SPLIT(A:A,"" "",TRUE,TRUE)"),"EN")</f>
        <v>EN</v>
      </c>
      <c r="F9471" s="1" t="str">
        <f>IFERROR(__xludf.DUMMYFUNCTION("""COMPUTED_VALUE"""),"P3942")</f>
        <v>P3942</v>
      </c>
      <c r="G9471" s="1">
        <f>IFERROR(__xludf.DUMMYFUNCTION("""COMPUTED_VALUE"""),126.0)</f>
        <v>126</v>
      </c>
    </row>
    <row r="9472">
      <c r="A9472" s="1" t="str">
        <f t="shared" si="1"/>
        <v>EN P1439 127</v>
      </c>
      <c r="C9472" s="1" t="str">
        <f t="shared" si="2"/>
        <v>PT P1439</v>
      </c>
      <c r="E9472" s="1" t="str">
        <f>IFERROR(__xludf.DUMMYFUNCTION("SPLIT(A:A,"" "",TRUE,TRUE)"),"EN")</f>
        <v>EN</v>
      </c>
      <c r="F9472" s="1" t="str">
        <f>IFERROR(__xludf.DUMMYFUNCTION("""COMPUTED_VALUE"""),"P1439")</f>
        <v>P1439</v>
      </c>
      <c r="G9472" s="1">
        <f>IFERROR(__xludf.DUMMYFUNCTION("""COMPUTED_VALUE"""),127.0)</f>
        <v>127</v>
      </c>
    </row>
    <row r="9473">
      <c r="A9473" s="1" t="str">
        <f t="shared" si="1"/>
        <v>EN P4611 286</v>
      </c>
      <c r="C9473" s="1" t="str">
        <f t="shared" si="2"/>
        <v>PT P4611</v>
      </c>
      <c r="E9473" s="1" t="str">
        <f>IFERROR(__xludf.DUMMYFUNCTION("SPLIT(A:A,"" "",TRUE,TRUE)"),"EN")</f>
        <v>EN</v>
      </c>
      <c r="F9473" s="1" t="str">
        <f>IFERROR(__xludf.DUMMYFUNCTION("""COMPUTED_VALUE"""),"P4611")</f>
        <v>P4611</v>
      </c>
      <c r="G9473" s="1">
        <f>IFERROR(__xludf.DUMMYFUNCTION("""COMPUTED_VALUE"""),286.0)</f>
        <v>286</v>
      </c>
    </row>
    <row r="9474">
      <c r="A9474" s="1" t="str">
        <f t="shared" si="1"/>
        <v>EN P5513 372</v>
      </c>
      <c r="C9474" s="1" t="str">
        <f t="shared" si="2"/>
        <v>PT P5513</v>
      </c>
      <c r="E9474" s="1" t="str">
        <f>IFERROR(__xludf.DUMMYFUNCTION("SPLIT(A:A,"" "",TRUE,TRUE)"),"EN")</f>
        <v>EN</v>
      </c>
      <c r="F9474" s="1" t="str">
        <f>IFERROR(__xludf.DUMMYFUNCTION("""COMPUTED_VALUE"""),"P5513")</f>
        <v>P5513</v>
      </c>
      <c r="G9474" s="1">
        <f>IFERROR(__xludf.DUMMYFUNCTION("""COMPUTED_VALUE"""),372.0)</f>
        <v>372</v>
      </c>
    </row>
    <row r="9475">
      <c r="A9475" s="1" t="str">
        <f t="shared" si="1"/>
        <v>EN P249 178</v>
      </c>
      <c r="C9475" s="1" t="str">
        <f t="shared" si="2"/>
        <v>PT P249</v>
      </c>
      <c r="E9475" s="1" t="str">
        <f>IFERROR(__xludf.DUMMYFUNCTION("SPLIT(A:A,"" "",TRUE,TRUE)"),"EN")</f>
        <v>EN</v>
      </c>
      <c r="F9475" s="1" t="str">
        <f>IFERROR(__xludf.DUMMYFUNCTION("""COMPUTED_VALUE"""),"P249")</f>
        <v>P249</v>
      </c>
      <c r="G9475" s="1">
        <f>IFERROR(__xludf.DUMMYFUNCTION("""COMPUTED_VALUE"""),178.0)</f>
        <v>178</v>
      </c>
    </row>
    <row r="9476">
      <c r="A9476" s="1" t="str">
        <f t="shared" si="1"/>
        <v>EN P513 276</v>
      </c>
      <c r="C9476" s="1" t="str">
        <f t="shared" si="2"/>
        <v>PT P513</v>
      </c>
      <c r="E9476" s="1" t="str">
        <f>IFERROR(__xludf.DUMMYFUNCTION("SPLIT(A:A,"" "",TRUE,TRUE)"),"EN")</f>
        <v>EN</v>
      </c>
      <c r="F9476" s="1" t="str">
        <f>IFERROR(__xludf.DUMMYFUNCTION("""COMPUTED_VALUE"""),"P513")</f>
        <v>P513</v>
      </c>
      <c r="G9476" s="1">
        <f>IFERROR(__xludf.DUMMYFUNCTION("""COMPUTED_VALUE"""),276.0)</f>
        <v>276</v>
      </c>
    </row>
    <row r="9477">
      <c r="A9477" s="1" t="str">
        <f t="shared" si="1"/>
        <v>EN P5951 98</v>
      </c>
      <c r="C9477" s="1" t="str">
        <f t="shared" si="2"/>
        <v>PT P5951</v>
      </c>
      <c r="E9477" s="1" t="str">
        <f>IFERROR(__xludf.DUMMYFUNCTION("SPLIT(A:A,"" "",TRUE,TRUE)"),"EN")</f>
        <v>EN</v>
      </c>
      <c r="F9477" s="1" t="str">
        <f>IFERROR(__xludf.DUMMYFUNCTION("""COMPUTED_VALUE"""),"P5951")</f>
        <v>P5951</v>
      </c>
      <c r="G9477" s="1">
        <f>IFERROR(__xludf.DUMMYFUNCTION("""COMPUTED_VALUE"""),98.0)</f>
        <v>98</v>
      </c>
    </row>
    <row r="9478">
      <c r="A9478" s="1" t="str">
        <f t="shared" si="1"/>
        <v>EN P4309 399</v>
      </c>
      <c r="C9478" s="1" t="str">
        <f t="shared" si="2"/>
        <v>PT P4309</v>
      </c>
      <c r="E9478" s="1" t="str">
        <f>IFERROR(__xludf.DUMMYFUNCTION("SPLIT(A:A,"" "",TRUE,TRUE)"),"EN")</f>
        <v>EN</v>
      </c>
      <c r="F9478" s="1" t="str">
        <f>IFERROR(__xludf.DUMMYFUNCTION("""COMPUTED_VALUE"""),"P4309")</f>
        <v>P4309</v>
      </c>
      <c r="G9478" s="1">
        <f>IFERROR(__xludf.DUMMYFUNCTION("""COMPUTED_VALUE"""),399.0)</f>
        <v>399</v>
      </c>
    </row>
    <row r="9479">
      <c r="A9479" s="1" t="str">
        <f t="shared" si="1"/>
        <v>EN P1118 48</v>
      </c>
      <c r="C9479" s="1" t="str">
        <f t="shared" si="2"/>
        <v>PT P1118</v>
      </c>
      <c r="E9479" s="1" t="str">
        <f>IFERROR(__xludf.DUMMYFUNCTION("SPLIT(A:A,"" "",TRUE,TRUE)"),"EN")</f>
        <v>EN</v>
      </c>
      <c r="F9479" s="1" t="str">
        <f>IFERROR(__xludf.DUMMYFUNCTION("""COMPUTED_VALUE"""),"P1118")</f>
        <v>P1118</v>
      </c>
      <c r="G9479" s="1">
        <f>IFERROR(__xludf.DUMMYFUNCTION("""COMPUTED_VALUE"""),48.0)</f>
        <v>48</v>
      </c>
    </row>
    <row r="9480">
      <c r="A9480" s="1" t="str">
        <f t="shared" si="1"/>
        <v>EN P1120 326</v>
      </c>
      <c r="C9480" s="1" t="str">
        <f t="shared" si="2"/>
        <v>PT P1120</v>
      </c>
      <c r="E9480" s="1" t="str">
        <f>IFERROR(__xludf.DUMMYFUNCTION("SPLIT(A:A,"" "",TRUE,TRUE)"),"EN")</f>
        <v>EN</v>
      </c>
      <c r="F9480" s="1" t="str">
        <f>IFERROR(__xludf.DUMMYFUNCTION("""COMPUTED_VALUE"""),"P1120")</f>
        <v>P1120</v>
      </c>
      <c r="G9480" s="1">
        <f>IFERROR(__xludf.DUMMYFUNCTION("""COMPUTED_VALUE"""),326.0)</f>
        <v>326</v>
      </c>
    </row>
    <row r="9481">
      <c r="A9481" s="1" t="str">
        <f t="shared" si="1"/>
        <v>EN P2307 33</v>
      </c>
      <c r="C9481" s="1" t="str">
        <f t="shared" si="2"/>
        <v>PT P2307</v>
      </c>
      <c r="E9481" s="1" t="str">
        <f>IFERROR(__xludf.DUMMYFUNCTION("SPLIT(A:A,"" "",TRUE,TRUE)"),"EN")</f>
        <v>EN</v>
      </c>
      <c r="F9481" s="1" t="str">
        <f>IFERROR(__xludf.DUMMYFUNCTION("""COMPUTED_VALUE"""),"P2307")</f>
        <v>P2307</v>
      </c>
      <c r="G9481" s="1">
        <f>IFERROR(__xludf.DUMMYFUNCTION("""COMPUTED_VALUE"""),33.0)</f>
        <v>33</v>
      </c>
    </row>
    <row r="9482">
      <c r="A9482" s="1" t="str">
        <f t="shared" si="1"/>
        <v>EN P5186 249</v>
      </c>
      <c r="C9482" s="1" t="str">
        <f t="shared" si="2"/>
        <v>PT P5186</v>
      </c>
      <c r="E9482" s="1" t="str">
        <f>IFERROR(__xludf.DUMMYFUNCTION("SPLIT(A:A,"" "",TRUE,TRUE)"),"EN")</f>
        <v>EN</v>
      </c>
      <c r="F9482" s="1" t="str">
        <f>IFERROR(__xludf.DUMMYFUNCTION("""COMPUTED_VALUE"""),"P5186")</f>
        <v>P5186</v>
      </c>
      <c r="G9482" s="1">
        <f>IFERROR(__xludf.DUMMYFUNCTION("""COMPUTED_VALUE"""),249.0)</f>
        <v>249</v>
      </c>
    </row>
    <row r="9483">
      <c r="A9483" s="1" t="str">
        <f t="shared" si="1"/>
        <v>EN P729 219</v>
      </c>
      <c r="C9483" s="1" t="str">
        <f t="shared" si="2"/>
        <v>PT P729</v>
      </c>
      <c r="E9483" s="1" t="str">
        <f>IFERROR(__xludf.DUMMYFUNCTION("SPLIT(A:A,"" "",TRUE,TRUE)"),"EN")</f>
        <v>EN</v>
      </c>
      <c r="F9483" s="1" t="str">
        <f>IFERROR(__xludf.DUMMYFUNCTION("""COMPUTED_VALUE"""),"P729")</f>
        <v>P729</v>
      </c>
      <c r="G9483" s="1">
        <f>IFERROR(__xludf.DUMMYFUNCTION("""COMPUTED_VALUE"""),219.0)</f>
        <v>219</v>
      </c>
    </row>
    <row r="9484">
      <c r="A9484" s="1" t="str">
        <f t="shared" si="1"/>
        <v>EN P4070 364</v>
      </c>
      <c r="C9484" s="1" t="str">
        <f t="shared" si="2"/>
        <v>PT P4070</v>
      </c>
      <c r="E9484" s="1" t="str">
        <f>IFERROR(__xludf.DUMMYFUNCTION("SPLIT(A:A,"" "",TRUE,TRUE)"),"EN")</f>
        <v>EN</v>
      </c>
      <c r="F9484" s="1" t="str">
        <f>IFERROR(__xludf.DUMMYFUNCTION("""COMPUTED_VALUE"""),"P4070")</f>
        <v>P4070</v>
      </c>
      <c r="G9484" s="1">
        <f>IFERROR(__xludf.DUMMYFUNCTION("""COMPUTED_VALUE"""),364.0)</f>
        <v>364</v>
      </c>
    </row>
    <row r="9485">
      <c r="A9485" s="1" t="str">
        <f t="shared" si="1"/>
        <v>EN P5154 150</v>
      </c>
      <c r="C9485" s="1" t="str">
        <f t="shared" si="2"/>
        <v>PT P5154</v>
      </c>
      <c r="E9485" s="1" t="str">
        <f>IFERROR(__xludf.DUMMYFUNCTION("SPLIT(A:A,"" "",TRUE,TRUE)"),"EN")</f>
        <v>EN</v>
      </c>
      <c r="F9485" s="1" t="str">
        <f>IFERROR(__xludf.DUMMYFUNCTION("""COMPUTED_VALUE"""),"P5154")</f>
        <v>P5154</v>
      </c>
      <c r="G9485" s="1">
        <f>IFERROR(__xludf.DUMMYFUNCTION("""COMPUTED_VALUE"""),150.0)</f>
        <v>150</v>
      </c>
    </row>
    <row r="9486">
      <c r="A9486" s="1" t="str">
        <f t="shared" si="1"/>
        <v>EN P335 395</v>
      </c>
      <c r="C9486" s="1" t="str">
        <f t="shared" si="2"/>
        <v>PT P335</v>
      </c>
      <c r="E9486" s="1" t="str">
        <f>IFERROR(__xludf.DUMMYFUNCTION("SPLIT(A:A,"" "",TRUE,TRUE)"),"EN")</f>
        <v>EN</v>
      </c>
      <c r="F9486" s="1" t="str">
        <f>IFERROR(__xludf.DUMMYFUNCTION("""COMPUTED_VALUE"""),"P335")</f>
        <v>P335</v>
      </c>
      <c r="G9486" s="1">
        <f>IFERROR(__xludf.DUMMYFUNCTION("""COMPUTED_VALUE"""),395.0)</f>
        <v>395</v>
      </c>
    </row>
    <row r="9487">
      <c r="A9487" s="1" t="str">
        <f t="shared" si="1"/>
        <v>EN P4142 196</v>
      </c>
      <c r="C9487" s="1" t="str">
        <f t="shared" si="2"/>
        <v>PT P4142</v>
      </c>
      <c r="E9487" s="1" t="str">
        <f>IFERROR(__xludf.DUMMYFUNCTION("SPLIT(A:A,"" "",TRUE,TRUE)"),"EN")</f>
        <v>EN</v>
      </c>
      <c r="F9487" s="1" t="str">
        <f>IFERROR(__xludf.DUMMYFUNCTION("""COMPUTED_VALUE"""),"P4142")</f>
        <v>P4142</v>
      </c>
      <c r="G9487" s="1">
        <f>IFERROR(__xludf.DUMMYFUNCTION("""COMPUTED_VALUE"""),196.0)</f>
        <v>196</v>
      </c>
    </row>
    <row r="9488">
      <c r="A9488" s="1" t="str">
        <f t="shared" si="1"/>
        <v>EN P618 295</v>
      </c>
      <c r="C9488" s="1" t="str">
        <f t="shared" si="2"/>
        <v>PT P618</v>
      </c>
      <c r="E9488" s="1" t="str">
        <f>IFERROR(__xludf.DUMMYFUNCTION("SPLIT(A:A,"" "",TRUE,TRUE)"),"EN")</f>
        <v>EN</v>
      </c>
      <c r="F9488" s="1" t="str">
        <f>IFERROR(__xludf.DUMMYFUNCTION("""COMPUTED_VALUE"""),"P618")</f>
        <v>P618</v>
      </c>
      <c r="G9488" s="1">
        <f>IFERROR(__xludf.DUMMYFUNCTION("""COMPUTED_VALUE"""),295.0)</f>
        <v>295</v>
      </c>
    </row>
    <row r="9489">
      <c r="A9489" s="1" t="str">
        <f t="shared" si="1"/>
        <v>EN P4372 382</v>
      </c>
      <c r="C9489" s="1" t="str">
        <f t="shared" si="2"/>
        <v>PT P4372</v>
      </c>
      <c r="E9489" s="1" t="str">
        <f>IFERROR(__xludf.DUMMYFUNCTION("SPLIT(A:A,"" "",TRUE,TRUE)"),"EN")</f>
        <v>EN</v>
      </c>
      <c r="F9489" s="1" t="str">
        <f>IFERROR(__xludf.DUMMYFUNCTION("""COMPUTED_VALUE"""),"P4372")</f>
        <v>P4372</v>
      </c>
      <c r="G9489" s="1">
        <f>IFERROR(__xludf.DUMMYFUNCTION("""COMPUTED_VALUE"""),382.0)</f>
        <v>382</v>
      </c>
    </row>
    <row r="9490">
      <c r="A9490" s="1" t="str">
        <f t="shared" si="1"/>
        <v>EN P47 95</v>
      </c>
      <c r="C9490" s="1" t="str">
        <f t="shared" si="2"/>
        <v>PT P47</v>
      </c>
      <c r="E9490" s="1" t="str">
        <f>IFERROR(__xludf.DUMMYFUNCTION("SPLIT(A:A,"" "",TRUE,TRUE)"),"EN")</f>
        <v>EN</v>
      </c>
      <c r="F9490" s="1" t="str">
        <f>IFERROR(__xludf.DUMMYFUNCTION("""COMPUTED_VALUE"""),"P47")</f>
        <v>P47</v>
      </c>
      <c r="G9490" s="1">
        <f>IFERROR(__xludf.DUMMYFUNCTION("""COMPUTED_VALUE"""),95.0)</f>
        <v>95</v>
      </c>
    </row>
    <row r="9491">
      <c r="A9491" s="1" t="str">
        <f t="shared" si="1"/>
        <v>EN P4379 180</v>
      </c>
      <c r="C9491" s="1" t="str">
        <f t="shared" si="2"/>
        <v>PT P4379</v>
      </c>
      <c r="E9491" s="1" t="str">
        <f>IFERROR(__xludf.DUMMYFUNCTION("SPLIT(A:A,"" "",TRUE,TRUE)"),"EN")</f>
        <v>EN</v>
      </c>
      <c r="F9491" s="1" t="str">
        <f>IFERROR(__xludf.DUMMYFUNCTION("""COMPUTED_VALUE"""),"P4379")</f>
        <v>P4379</v>
      </c>
      <c r="G9491" s="1">
        <f>IFERROR(__xludf.DUMMYFUNCTION("""COMPUTED_VALUE"""),180.0)</f>
        <v>180</v>
      </c>
    </row>
    <row r="9492">
      <c r="A9492" s="1" t="str">
        <f t="shared" si="1"/>
        <v>EN P3600 51</v>
      </c>
      <c r="C9492" s="1" t="str">
        <f t="shared" si="2"/>
        <v>PT P3600</v>
      </c>
      <c r="E9492" s="1" t="str">
        <f>IFERROR(__xludf.DUMMYFUNCTION("SPLIT(A:A,"" "",TRUE,TRUE)"),"EN")</f>
        <v>EN</v>
      </c>
      <c r="F9492" s="1" t="str">
        <f>IFERROR(__xludf.DUMMYFUNCTION("""COMPUTED_VALUE"""),"P3600")</f>
        <v>P3600</v>
      </c>
      <c r="G9492" s="1">
        <f>IFERROR(__xludf.DUMMYFUNCTION("""COMPUTED_VALUE"""),51.0)</f>
        <v>51</v>
      </c>
    </row>
    <row r="9493">
      <c r="A9493" s="1" t="str">
        <f t="shared" si="1"/>
        <v>EN P1239 25</v>
      </c>
      <c r="C9493" s="1" t="str">
        <f t="shared" si="2"/>
        <v>PT P1239</v>
      </c>
      <c r="E9493" s="1" t="str">
        <f>IFERROR(__xludf.DUMMYFUNCTION("SPLIT(A:A,"" "",TRUE,TRUE)"),"EN")</f>
        <v>EN</v>
      </c>
      <c r="F9493" s="1" t="str">
        <f>IFERROR(__xludf.DUMMYFUNCTION("""COMPUTED_VALUE"""),"P1239")</f>
        <v>P1239</v>
      </c>
      <c r="G9493" s="1">
        <f>IFERROR(__xludf.DUMMYFUNCTION("""COMPUTED_VALUE"""),25.0)</f>
        <v>25</v>
      </c>
    </row>
    <row r="9494">
      <c r="A9494" s="1" t="str">
        <f t="shared" si="1"/>
        <v>EN P4288 14</v>
      </c>
      <c r="C9494" s="1" t="str">
        <f t="shared" si="2"/>
        <v>PT P4288</v>
      </c>
      <c r="E9494" s="1" t="str">
        <f>IFERROR(__xludf.DUMMYFUNCTION("SPLIT(A:A,"" "",TRUE,TRUE)"),"EN")</f>
        <v>EN</v>
      </c>
      <c r="F9494" s="1" t="str">
        <f>IFERROR(__xludf.DUMMYFUNCTION("""COMPUTED_VALUE"""),"P4288")</f>
        <v>P4288</v>
      </c>
      <c r="G9494" s="1">
        <f>IFERROR(__xludf.DUMMYFUNCTION("""COMPUTED_VALUE"""),14.0)</f>
        <v>14</v>
      </c>
    </row>
    <row r="9495">
      <c r="A9495" s="1" t="str">
        <f t="shared" si="1"/>
        <v>EN P1637 181</v>
      </c>
      <c r="C9495" s="1" t="str">
        <f t="shared" si="2"/>
        <v>PT P1637</v>
      </c>
      <c r="E9495" s="1" t="str">
        <f>IFERROR(__xludf.DUMMYFUNCTION("SPLIT(A:A,"" "",TRUE,TRUE)"),"EN")</f>
        <v>EN</v>
      </c>
      <c r="F9495" s="1" t="str">
        <f>IFERROR(__xludf.DUMMYFUNCTION("""COMPUTED_VALUE"""),"P1637")</f>
        <v>P1637</v>
      </c>
      <c r="G9495" s="1">
        <f>IFERROR(__xludf.DUMMYFUNCTION("""COMPUTED_VALUE"""),181.0)</f>
        <v>181</v>
      </c>
    </row>
    <row r="9496">
      <c r="A9496" s="1" t="str">
        <f t="shared" si="1"/>
        <v>EN P3094 122</v>
      </c>
      <c r="C9496" s="1" t="str">
        <f t="shared" si="2"/>
        <v>PT P3094</v>
      </c>
      <c r="E9496" s="1" t="str">
        <f>IFERROR(__xludf.DUMMYFUNCTION("SPLIT(A:A,"" "",TRUE,TRUE)"),"EN")</f>
        <v>EN</v>
      </c>
      <c r="F9496" s="1" t="str">
        <f>IFERROR(__xludf.DUMMYFUNCTION("""COMPUTED_VALUE"""),"P3094")</f>
        <v>P3094</v>
      </c>
      <c r="G9496" s="1">
        <f>IFERROR(__xludf.DUMMYFUNCTION("""COMPUTED_VALUE"""),122.0)</f>
        <v>122</v>
      </c>
    </row>
    <row r="9497">
      <c r="A9497" s="1" t="str">
        <f t="shared" si="1"/>
        <v>EN P4372 199</v>
      </c>
      <c r="C9497" s="1" t="str">
        <f t="shared" si="2"/>
        <v>PT P4372</v>
      </c>
      <c r="E9497" s="1" t="str">
        <f>IFERROR(__xludf.DUMMYFUNCTION("SPLIT(A:A,"" "",TRUE,TRUE)"),"EN")</f>
        <v>EN</v>
      </c>
      <c r="F9497" s="1" t="str">
        <f>IFERROR(__xludf.DUMMYFUNCTION("""COMPUTED_VALUE"""),"P4372")</f>
        <v>P4372</v>
      </c>
      <c r="G9497" s="1">
        <f>IFERROR(__xludf.DUMMYFUNCTION("""COMPUTED_VALUE"""),199.0)</f>
        <v>199</v>
      </c>
    </row>
    <row r="9498">
      <c r="A9498" s="1" t="str">
        <f t="shared" si="1"/>
        <v>EN P1258 310</v>
      </c>
      <c r="C9498" s="1" t="str">
        <f t="shared" si="2"/>
        <v>PT P1258</v>
      </c>
      <c r="E9498" s="1" t="str">
        <f>IFERROR(__xludf.DUMMYFUNCTION("SPLIT(A:A,"" "",TRUE,TRUE)"),"EN")</f>
        <v>EN</v>
      </c>
      <c r="F9498" s="1" t="str">
        <f>IFERROR(__xludf.DUMMYFUNCTION("""COMPUTED_VALUE"""),"P1258")</f>
        <v>P1258</v>
      </c>
      <c r="G9498" s="1">
        <f>IFERROR(__xludf.DUMMYFUNCTION("""COMPUTED_VALUE"""),310.0)</f>
        <v>310</v>
      </c>
    </row>
    <row r="9499">
      <c r="A9499" s="1" t="str">
        <f t="shared" si="1"/>
        <v>EN P2630 270</v>
      </c>
      <c r="C9499" s="1" t="str">
        <f t="shared" si="2"/>
        <v>PT P2630</v>
      </c>
      <c r="E9499" s="1" t="str">
        <f>IFERROR(__xludf.DUMMYFUNCTION("SPLIT(A:A,"" "",TRUE,TRUE)"),"EN")</f>
        <v>EN</v>
      </c>
      <c r="F9499" s="1" t="str">
        <f>IFERROR(__xludf.DUMMYFUNCTION("""COMPUTED_VALUE"""),"P2630")</f>
        <v>P2630</v>
      </c>
      <c r="G9499" s="1">
        <f>IFERROR(__xludf.DUMMYFUNCTION("""COMPUTED_VALUE"""),270.0)</f>
        <v>270</v>
      </c>
    </row>
    <row r="9500">
      <c r="A9500" s="1" t="str">
        <f t="shared" si="1"/>
        <v>EN P3900 156</v>
      </c>
      <c r="C9500" s="1" t="str">
        <f t="shared" si="2"/>
        <v>PT P3900</v>
      </c>
      <c r="E9500" s="1" t="str">
        <f>IFERROR(__xludf.DUMMYFUNCTION("SPLIT(A:A,"" "",TRUE,TRUE)"),"EN")</f>
        <v>EN</v>
      </c>
      <c r="F9500" s="1" t="str">
        <f>IFERROR(__xludf.DUMMYFUNCTION("""COMPUTED_VALUE"""),"P3900")</f>
        <v>P3900</v>
      </c>
      <c r="G9500" s="1">
        <f>IFERROR(__xludf.DUMMYFUNCTION("""COMPUTED_VALUE"""),156.0)</f>
        <v>156</v>
      </c>
    </row>
    <row r="9501">
      <c r="A9501" s="1" t="str">
        <f t="shared" si="1"/>
        <v>EN P5327 245</v>
      </c>
      <c r="C9501" s="1" t="str">
        <f t="shared" si="2"/>
        <v>PT P5327</v>
      </c>
      <c r="E9501" s="1" t="str">
        <f>IFERROR(__xludf.DUMMYFUNCTION("SPLIT(A:A,"" "",TRUE,TRUE)"),"EN")</f>
        <v>EN</v>
      </c>
      <c r="F9501" s="1" t="str">
        <f>IFERROR(__xludf.DUMMYFUNCTION("""COMPUTED_VALUE"""),"P5327")</f>
        <v>P5327</v>
      </c>
      <c r="G9501" s="1">
        <f>IFERROR(__xludf.DUMMYFUNCTION("""COMPUTED_VALUE"""),245.0)</f>
        <v>245</v>
      </c>
    </row>
    <row r="9502">
      <c r="A9502" s="1" t="str">
        <f t="shared" si="1"/>
        <v>EN P1020 392</v>
      </c>
      <c r="C9502" s="1" t="str">
        <f t="shared" si="2"/>
        <v>PT P1020</v>
      </c>
      <c r="E9502" s="1" t="str">
        <f>IFERROR(__xludf.DUMMYFUNCTION("SPLIT(A:A,"" "",TRUE,TRUE)"),"EN")</f>
        <v>EN</v>
      </c>
      <c r="F9502" s="1" t="str">
        <f>IFERROR(__xludf.DUMMYFUNCTION("""COMPUTED_VALUE"""),"P1020")</f>
        <v>P1020</v>
      </c>
      <c r="G9502" s="1">
        <f>IFERROR(__xludf.DUMMYFUNCTION("""COMPUTED_VALUE"""),392.0)</f>
        <v>392</v>
      </c>
    </row>
    <row r="9503">
      <c r="A9503" s="1" t="str">
        <f t="shared" si="1"/>
        <v>EN P5501 176</v>
      </c>
      <c r="C9503" s="1" t="str">
        <f t="shared" si="2"/>
        <v>PT P5501</v>
      </c>
      <c r="E9503" s="1" t="str">
        <f>IFERROR(__xludf.DUMMYFUNCTION("SPLIT(A:A,"" "",TRUE,TRUE)"),"EN")</f>
        <v>EN</v>
      </c>
      <c r="F9503" s="1" t="str">
        <f>IFERROR(__xludf.DUMMYFUNCTION("""COMPUTED_VALUE"""),"P5501")</f>
        <v>P5501</v>
      </c>
      <c r="G9503" s="1">
        <f>IFERROR(__xludf.DUMMYFUNCTION("""COMPUTED_VALUE"""),176.0)</f>
        <v>176</v>
      </c>
    </row>
    <row r="9504">
      <c r="A9504" s="1" t="str">
        <f t="shared" si="1"/>
        <v>EN P3707 240</v>
      </c>
      <c r="C9504" s="1" t="str">
        <f t="shared" si="2"/>
        <v>PT P3707</v>
      </c>
      <c r="E9504" s="1" t="str">
        <f>IFERROR(__xludf.DUMMYFUNCTION("SPLIT(A:A,"" "",TRUE,TRUE)"),"EN")</f>
        <v>EN</v>
      </c>
      <c r="F9504" s="1" t="str">
        <f>IFERROR(__xludf.DUMMYFUNCTION("""COMPUTED_VALUE"""),"P3707")</f>
        <v>P3707</v>
      </c>
      <c r="G9504" s="1">
        <f>IFERROR(__xludf.DUMMYFUNCTION("""COMPUTED_VALUE"""),240.0)</f>
        <v>240</v>
      </c>
    </row>
    <row r="9505">
      <c r="A9505" s="1" t="str">
        <f t="shared" si="1"/>
        <v>EN P63 301</v>
      </c>
      <c r="C9505" s="1" t="str">
        <f t="shared" si="2"/>
        <v>PT P63</v>
      </c>
      <c r="E9505" s="1" t="str">
        <f>IFERROR(__xludf.DUMMYFUNCTION("SPLIT(A:A,"" "",TRUE,TRUE)"),"EN")</f>
        <v>EN</v>
      </c>
      <c r="F9505" s="1" t="str">
        <f>IFERROR(__xludf.DUMMYFUNCTION("""COMPUTED_VALUE"""),"P63")</f>
        <v>P63</v>
      </c>
      <c r="G9505" s="1">
        <f>IFERROR(__xludf.DUMMYFUNCTION("""COMPUTED_VALUE"""),301.0)</f>
        <v>301</v>
      </c>
    </row>
    <row r="9506">
      <c r="A9506" s="1" t="str">
        <f t="shared" si="1"/>
        <v>EN P5779 206</v>
      </c>
      <c r="C9506" s="1" t="str">
        <f t="shared" si="2"/>
        <v>PT P5779</v>
      </c>
      <c r="E9506" s="1" t="str">
        <f>IFERROR(__xludf.DUMMYFUNCTION("SPLIT(A:A,"" "",TRUE,TRUE)"),"EN")</f>
        <v>EN</v>
      </c>
      <c r="F9506" s="1" t="str">
        <f>IFERROR(__xludf.DUMMYFUNCTION("""COMPUTED_VALUE"""),"P5779")</f>
        <v>P5779</v>
      </c>
      <c r="G9506" s="1">
        <f>IFERROR(__xludf.DUMMYFUNCTION("""COMPUTED_VALUE"""),206.0)</f>
        <v>206</v>
      </c>
    </row>
    <row r="9507">
      <c r="A9507" s="1" t="str">
        <f t="shared" si="1"/>
        <v>EN P1268 134</v>
      </c>
      <c r="C9507" s="1" t="str">
        <f t="shared" si="2"/>
        <v>PT P1268</v>
      </c>
      <c r="E9507" s="1" t="str">
        <f>IFERROR(__xludf.DUMMYFUNCTION("SPLIT(A:A,"" "",TRUE,TRUE)"),"EN")</f>
        <v>EN</v>
      </c>
      <c r="F9507" s="1" t="str">
        <f>IFERROR(__xludf.DUMMYFUNCTION("""COMPUTED_VALUE"""),"P1268")</f>
        <v>P1268</v>
      </c>
      <c r="G9507" s="1">
        <f>IFERROR(__xludf.DUMMYFUNCTION("""COMPUTED_VALUE"""),134.0)</f>
        <v>134</v>
      </c>
    </row>
    <row r="9508">
      <c r="A9508" s="1" t="str">
        <f t="shared" si="1"/>
        <v>EN P264 385</v>
      </c>
      <c r="C9508" s="1" t="str">
        <f t="shared" si="2"/>
        <v>PT P264</v>
      </c>
      <c r="E9508" s="1" t="str">
        <f>IFERROR(__xludf.DUMMYFUNCTION("SPLIT(A:A,"" "",TRUE,TRUE)"),"EN")</f>
        <v>EN</v>
      </c>
      <c r="F9508" s="1" t="str">
        <f>IFERROR(__xludf.DUMMYFUNCTION("""COMPUTED_VALUE"""),"P264")</f>
        <v>P264</v>
      </c>
      <c r="G9508" s="1">
        <f>IFERROR(__xludf.DUMMYFUNCTION("""COMPUTED_VALUE"""),385.0)</f>
        <v>385</v>
      </c>
    </row>
    <row r="9509">
      <c r="A9509" s="1" t="str">
        <f t="shared" si="1"/>
        <v>EN P3986 9</v>
      </c>
      <c r="C9509" s="1" t="str">
        <f t="shared" si="2"/>
        <v>PT P3986</v>
      </c>
      <c r="E9509" s="1" t="str">
        <f>IFERROR(__xludf.DUMMYFUNCTION("SPLIT(A:A,"" "",TRUE,TRUE)"),"EN")</f>
        <v>EN</v>
      </c>
      <c r="F9509" s="1" t="str">
        <f>IFERROR(__xludf.DUMMYFUNCTION("""COMPUTED_VALUE"""),"P3986")</f>
        <v>P3986</v>
      </c>
      <c r="G9509" s="1">
        <f>IFERROR(__xludf.DUMMYFUNCTION("""COMPUTED_VALUE"""),9.0)</f>
        <v>9</v>
      </c>
    </row>
    <row r="9510">
      <c r="A9510" s="1" t="str">
        <f t="shared" si="1"/>
        <v>EN P5905 238</v>
      </c>
      <c r="C9510" s="1" t="str">
        <f t="shared" si="2"/>
        <v>PT P5905</v>
      </c>
      <c r="E9510" s="1" t="str">
        <f>IFERROR(__xludf.DUMMYFUNCTION("SPLIT(A:A,"" "",TRUE,TRUE)"),"EN")</f>
        <v>EN</v>
      </c>
      <c r="F9510" s="1" t="str">
        <f>IFERROR(__xludf.DUMMYFUNCTION("""COMPUTED_VALUE"""),"P5905")</f>
        <v>P5905</v>
      </c>
      <c r="G9510" s="1">
        <f>IFERROR(__xludf.DUMMYFUNCTION("""COMPUTED_VALUE"""),238.0)</f>
        <v>238</v>
      </c>
    </row>
    <row r="9511">
      <c r="A9511" s="1" t="str">
        <f t="shared" si="1"/>
        <v>EN P265 168</v>
      </c>
      <c r="C9511" s="1" t="str">
        <f t="shared" si="2"/>
        <v>PT P265</v>
      </c>
      <c r="E9511" s="1" t="str">
        <f>IFERROR(__xludf.DUMMYFUNCTION("SPLIT(A:A,"" "",TRUE,TRUE)"),"EN")</f>
        <v>EN</v>
      </c>
      <c r="F9511" s="1" t="str">
        <f>IFERROR(__xludf.DUMMYFUNCTION("""COMPUTED_VALUE"""),"P265")</f>
        <v>P265</v>
      </c>
      <c r="G9511" s="1">
        <f>IFERROR(__xludf.DUMMYFUNCTION("""COMPUTED_VALUE"""),168.0)</f>
        <v>168</v>
      </c>
    </row>
    <row r="9512">
      <c r="A9512" s="1" t="str">
        <f t="shared" si="1"/>
        <v>EN P3399 264</v>
      </c>
      <c r="C9512" s="1" t="str">
        <f t="shared" si="2"/>
        <v>PT P3399</v>
      </c>
      <c r="E9512" s="1" t="str">
        <f>IFERROR(__xludf.DUMMYFUNCTION("SPLIT(A:A,"" "",TRUE,TRUE)"),"EN")</f>
        <v>EN</v>
      </c>
      <c r="F9512" s="1" t="str">
        <f>IFERROR(__xludf.DUMMYFUNCTION("""COMPUTED_VALUE"""),"P3399")</f>
        <v>P3399</v>
      </c>
      <c r="G9512" s="1">
        <f>IFERROR(__xludf.DUMMYFUNCTION("""COMPUTED_VALUE"""),264.0)</f>
        <v>264</v>
      </c>
    </row>
    <row r="9513">
      <c r="A9513" s="1" t="str">
        <f t="shared" si="1"/>
        <v>EN P3782 215</v>
      </c>
      <c r="C9513" s="1" t="str">
        <f t="shared" si="2"/>
        <v>PT P3782</v>
      </c>
      <c r="E9513" s="1" t="str">
        <f>IFERROR(__xludf.DUMMYFUNCTION("SPLIT(A:A,"" "",TRUE,TRUE)"),"EN")</f>
        <v>EN</v>
      </c>
      <c r="F9513" s="1" t="str">
        <f>IFERROR(__xludf.DUMMYFUNCTION("""COMPUTED_VALUE"""),"P3782")</f>
        <v>P3782</v>
      </c>
      <c r="G9513" s="1">
        <f>IFERROR(__xludf.DUMMYFUNCTION("""COMPUTED_VALUE"""),215.0)</f>
        <v>215</v>
      </c>
    </row>
    <row r="9514">
      <c r="A9514" s="1" t="str">
        <f t="shared" si="1"/>
        <v>EN P2282 302</v>
      </c>
      <c r="C9514" s="1" t="str">
        <f t="shared" si="2"/>
        <v>PT P2282</v>
      </c>
      <c r="E9514" s="1" t="str">
        <f>IFERROR(__xludf.DUMMYFUNCTION("SPLIT(A:A,"" "",TRUE,TRUE)"),"EN")</f>
        <v>EN</v>
      </c>
      <c r="F9514" s="1" t="str">
        <f>IFERROR(__xludf.DUMMYFUNCTION("""COMPUTED_VALUE"""),"P2282")</f>
        <v>P2282</v>
      </c>
      <c r="G9514" s="1">
        <f>IFERROR(__xludf.DUMMYFUNCTION("""COMPUTED_VALUE"""),302.0)</f>
        <v>302</v>
      </c>
    </row>
    <row r="9515">
      <c r="A9515" s="1" t="str">
        <f t="shared" si="1"/>
        <v>EN P3548 334</v>
      </c>
      <c r="C9515" s="1" t="str">
        <f t="shared" si="2"/>
        <v>PT P3548</v>
      </c>
      <c r="E9515" s="1" t="str">
        <f>IFERROR(__xludf.DUMMYFUNCTION("SPLIT(A:A,"" "",TRUE,TRUE)"),"EN")</f>
        <v>EN</v>
      </c>
      <c r="F9515" s="1" t="str">
        <f>IFERROR(__xludf.DUMMYFUNCTION("""COMPUTED_VALUE"""),"P3548")</f>
        <v>P3548</v>
      </c>
      <c r="G9515" s="1">
        <f>IFERROR(__xludf.DUMMYFUNCTION("""COMPUTED_VALUE"""),334.0)</f>
        <v>334</v>
      </c>
    </row>
    <row r="9516">
      <c r="A9516" s="1" t="str">
        <f t="shared" si="1"/>
        <v>EN P5219 97</v>
      </c>
      <c r="C9516" s="1" t="str">
        <f t="shared" si="2"/>
        <v>PT P5219</v>
      </c>
      <c r="E9516" s="1" t="str">
        <f>IFERROR(__xludf.DUMMYFUNCTION("SPLIT(A:A,"" "",TRUE,TRUE)"),"EN")</f>
        <v>EN</v>
      </c>
      <c r="F9516" s="1" t="str">
        <f>IFERROR(__xludf.DUMMYFUNCTION("""COMPUTED_VALUE"""),"P5219")</f>
        <v>P5219</v>
      </c>
      <c r="G9516" s="1">
        <f>IFERROR(__xludf.DUMMYFUNCTION("""COMPUTED_VALUE"""),97.0)</f>
        <v>97</v>
      </c>
    </row>
    <row r="9517">
      <c r="A9517" s="1" t="str">
        <f t="shared" si="1"/>
        <v>EN P750 197</v>
      </c>
      <c r="C9517" s="1" t="str">
        <f t="shared" si="2"/>
        <v>PT P750</v>
      </c>
      <c r="E9517" s="1" t="str">
        <f>IFERROR(__xludf.DUMMYFUNCTION("SPLIT(A:A,"" "",TRUE,TRUE)"),"EN")</f>
        <v>EN</v>
      </c>
      <c r="F9517" s="1" t="str">
        <f>IFERROR(__xludf.DUMMYFUNCTION("""COMPUTED_VALUE"""),"P750")</f>
        <v>P750</v>
      </c>
      <c r="G9517" s="1">
        <f>IFERROR(__xludf.DUMMYFUNCTION("""COMPUTED_VALUE"""),197.0)</f>
        <v>197</v>
      </c>
    </row>
    <row r="9518">
      <c r="A9518" s="1" t="str">
        <f t="shared" si="1"/>
        <v>EN P3070 91</v>
      </c>
      <c r="C9518" s="1" t="str">
        <f t="shared" si="2"/>
        <v>PT P3070</v>
      </c>
      <c r="E9518" s="1" t="str">
        <f>IFERROR(__xludf.DUMMYFUNCTION("SPLIT(A:A,"" "",TRUE,TRUE)"),"EN")</f>
        <v>EN</v>
      </c>
      <c r="F9518" s="1" t="str">
        <f>IFERROR(__xludf.DUMMYFUNCTION("""COMPUTED_VALUE"""),"P3070")</f>
        <v>P3070</v>
      </c>
      <c r="G9518" s="1">
        <f>IFERROR(__xludf.DUMMYFUNCTION("""COMPUTED_VALUE"""),91.0)</f>
        <v>91</v>
      </c>
    </row>
    <row r="9519">
      <c r="A9519" s="1" t="str">
        <f t="shared" si="1"/>
        <v>EN P2710 107</v>
      </c>
      <c r="C9519" s="1" t="str">
        <f t="shared" si="2"/>
        <v>PT P2710</v>
      </c>
      <c r="E9519" s="1" t="str">
        <f>IFERROR(__xludf.DUMMYFUNCTION("SPLIT(A:A,"" "",TRUE,TRUE)"),"EN")</f>
        <v>EN</v>
      </c>
      <c r="F9519" s="1" t="str">
        <f>IFERROR(__xludf.DUMMYFUNCTION("""COMPUTED_VALUE"""),"P2710")</f>
        <v>P2710</v>
      </c>
      <c r="G9519" s="1">
        <f>IFERROR(__xludf.DUMMYFUNCTION("""COMPUTED_VALUE"""),107.0)</f>
        <v>107</v>
      </c>
    </row>
    <row r="9520">
      <c r="A9520" s="1" t="str">
        <f t="shared" si="1"/>
        <v>EN P1326 139</v>
      </c>
      <c r="C9520" s="1" t="str">
        <f t="shared" si="2"/>
        <v>PT P1326</v>
      </c>
      <c r="E9520" s="1" t="str">
        <f>IFERROR(__xludf.DUMMYFUNCTION("SPLIT(A:A,"" "",TRUE,TRUE)"),"EN")</f>
        <v>EN</v>
      </c>
      <c r="F9520" s="1" t="str">
        <f>IFERROR(__xludf.DUMMYFUNCTION("""COMPUTED_VALUE"""),"P1326")</f>
        <v>P1326</v>
      </c>
      <c r="G9520" s="1">
        <f>IFERROR(__xludf.DUMMYFUNCTION("""COMPUTED_VALUE"""),139.0)</f>
        <v>139</v>
      </c>
    </row>
    <row r="9521">
      <c r="A9521" s="1" t="str">
        <f t="shared" si="1"/>
        <v>EN P1852 283</v>
      </c>
      <c r="C9521" s="1" t="str">
        <f t="shared" si="2"/>
        <v>PT P1852</v>
      </c>
      <c r="E9521" s="1" t="str">
        <f>IFERROR(__xludf.DUMMYFUNCTION("SPLIT(A:A,"" "",TRUE,TRUE)"),"EN")</f>
        <v>EN</v>
      </c>
      <c r="F9521" s="1" t="str">
        <f>IFERROR(__xludf.DUMMYFUNCTION("""COMPUTED_VALUE"""),"P1852")</f>
        <v>P1852</v>
      </c>
      <c r="G9521" s="1">
        <f>IFERROR(__xludf.DUMMYFUNCTION("""COMPUTED_VALUE"""),283.0)</f>
        <v>283</v>
      </c>
    </row>
    <row r="9522">
      <c r="A9522" s="1" t="str">
        <f t="shared" si="1"/>
        <v>EN P4463 179</v>
      </c>
      <c r="C9522" s="1" t="str">
        <f t="shared" si="2"/>
        <v>PT P4463</v>
      </c>
      <c r="E9522" s="1" t="str">
        <f>IFERROR(__xludf.DUMMYFUNCTION("SPLIT(A:A,"" "",TRUE,TRUE)"),"EN")</f>
        <v>EN</v>
      </c>
      <c r="F9522" s="1" t="str">
        <f>IFERROR(__xludf.DUMMYFUNCTION("""COMPUTED_VALUE"""),"P4463")</f>
        <v>P4463</v>
      </c>
      <c r="G9522" s="1">
        <f>IFERROR(__xludf.DUMMYFUNCTION("""COMPUTED_VALUE"""),179.0)</f>
        <v>179</v>
      </c>
    </row>
    <row r="9523">
      <c r="A9523" s="1" t="str">
        <f t="shared" si="1"/>
        <v>EN P3080 16</v>
      </c>
      <c r="C9523" s="1" t="str">
        <f t="shared" si="2"/>
        <v>PT P3080</v>
      </c>
      <c r="E9523" s="1" t="str">
        <f>IFERROR(__xludf.DUMMYFUNCTION("SPLIT(A:A,"" "",TRUE,TRUE)"),"EN")</f>
        <v>EN</v>
      </c>
      <c r="F9523" s="1" t="str">
        <f>IFERROR(__xludf.DUMMYFUNCTION("""COMPUTED_VALUE"""),"P3080")</f>
        <v>P3080</v>
      </c>
      <c r="G9523" s="1">
        <f>IFERROR(__xludf.DUMMYFUNCTION("""COMPUTED_VALUE"""),16.0)</f>
        <v>16</v>
      </c>
    </row>
    <row r="9524">
      <c r="A9524" s="1" t="str">
        <f t="shared" si="1"/>
        <v>EN P1396 281</v>
      </c>
      <c r="C9524" s="1" t="str">
        <f t="shared" si="2"/>
        <v>PT P1396</v>
      </c>
      <c r="E9524" s="1" t="str">
        <f>IFERROR(__xludf.DUMMYFUNCTION("SPLIT(A:A,"" "",TRUE,TRUE)"),"EN")</f>
        <v>EN</v>
      </c>
      <c r="F9524" s="1" t="str">
        <f>IFERROR(__xludf.DUMMYFUNCTION("""COMPUTED_VALUE"""),"P1396")</f>
        <v>P1396</v>
      </c>
      <c r="G9524" s="1">
        <f>IFERROR(__xludf.DUMMYFUNCTION("""COMPUTED_VALUE"""),281.0)</f>
        <v>281</v>
      </c>
    </row>
    <row r="9525">
      <c r="A9525" s="1" t="str">
        <f t="shared" si="1"/>
        <v>EN P2173 216</v>
      </c>
      <c r="C9525" s="1" t="str">
        <f t="shared" si="2"/>
        <v>PT P2173</v>
      </c>
      <c r="E9525" s="1" t="str">
        <f>IFERROR(__xludf.DUMMYFUNCTION("SPLIT(A:A,"" "",TRUE,TRUE)"),"EN")</f>
        <v>EN</v>
      </c>
      <c r="F9525" s="1" t="str">
        <f>IFERROR(__xludf.DUMMYFUNCTION("""COMPUTED_VALUE"""),"P2173")</f>
        <v>P2173</v>
      </c>
      <c r="G9525" s="1">
        <f>IFERROR(__xludf.DUMMYFUNCTION("""COMPUTED_VALUE"""),216.0)</f>
        <v>216</v>
      </c>
    </row>
    <row r="9526">
      <c r="A9526" s="1" t="str">
        <f t="shared" si="1"/>
        <v>EN P2535 228</v>
      </c>
      <c r="C9526" s="1" t="str">
        <f t="shared" si="2"/>
        <v>PT P2535</v>
      </c>
      <c r="E9526" s="1" t="str">
        <f>IFERROR(__xludf.DUMMYFUNCTION("SPLIT(A:A,"" "",TRUE,TRUE)"),"EN")</f>
        <v>EN</v>
      </c>
      <c r="F9526" s="1" t="str">
        <f>IFERROR(__xludf.DUMMYFUNCTION("""COMPUTED_VALUE"""),"P2535")</f>
        <v>P2535</v>
      </c>
      <c r="G9526" s="1">
        <f>IFERROR(__xludf.DUMMYFUNCTION("""COMPUTED_VALUE"""),228.0)</f>
        <v>228</v>
      </c>
    </row>
    <row r="9527">
      <c r="A9527" s="1" t="str">
        <f t="shared" si="1"/>
        <v>EN P764 343</v>
      </c>
      <c r="C9527" s="1" t="str">
        <f t="shared" si="2"/>
        <v>PT P764</v>
      </c>
      <c r="E9527" s="1" t="str">
        <f>IFERROR(__xludf.DUMMYFUNCTION("SPLIT(A:A,"" "",TRUE,TRUE)"),"EN")</f>
        <v>EN</v>
      </c>
      <c r="F9527" s="1" t="str">
        <f>IFERROR(__xludf.DUMMYFUNCTION("""COMPUTED_VALUE"""),"P764")</f>
        <v>P764</v>
      </c>
      <c r="G9527" s="1">
        <f>IFERROR(__xludf.DUMMYFUNCTION("""COMPUTED_VALUE"""),343.0)</f>
        <v>343</v>
      </c>
    </row>
    <row r="9528">
      <c r="A9528" s="1" t="str">
        <f t="shared" si="1"/>
        <v>EN P4936 197</v>
      </c>
      <c r="C9528" s="1" t="str">
        <f t="shared" si="2"/>
        <v>PT P4936</v>
      </c>
      <c r="E9528" s="1" t="str">
        <f>IFERROR(__xludf.DUMMYFUNCTION("SPLIT(A:A,"" "",TRUE,TRUE)"),"EN")</f>
        <v>EN</v>
      </c>
      <c r="F9528" s="1" t="str">
        <f>IFERROR(__xludf.DUMMYFUNCTION("""COMPUTED_VALUE"""),"P4936")</f>
        <v>P4936</v>
      </c>
      <c r="G9528" s="1">
        <f>IFERROR(__xludf.DUMMYFUNCTION("""COMPUTED_VALUE"""),197.0)</f>
        <v>197</v>
      </c>
    </row>
    <row r="9529">
      <c r="A9529" s="1" t="str">
        <f t="shared" si="1"/>
        <v>EN P4025 98</v>
      </c>
      <c r="C9529" s="1" t="str">
        <f t="shared" si="2"/>
        <v>PT P4025</v>
      </c>
      <c r="E9529" s="1" t="str">
        <f>IFERROR(__xludf.DUMMYFUNCTION("SPLIT(A:A,"" "",TRUE,TRUE)"),"EN")</f>
        <v>EN</v>
      </c>
      <c r="F9529" s="1" t="str">
        <f>IFERROR(__xludf.DUMMYFUNCTION("""COMPUTED_VALUE"""),"P4025")</f>
        <v>P4025</v>
      </c>
      <c r="G9529" s="1">
        <f>IFERROR(__xludf.DUMMYFUNCTION("""COMPUTED_VALUE"""),98.0)</f>
        <v>98</v>
      </c>
    </row>
    <row r="9530">
      <c r="A9530" s="1" t="str">
        <f t="shared" si="1"/>
        <v>EN P754 102</v>
      </c>
      <c r="C9530" s="1" t="str">
        <f t="shared" si="2"/>
        <v>PT P754</v>
      </c>
      <c r="E9530" s="1" t="str">
        <f>IFERROR(__xludf.DUMMYFUNCTION("SPLIT(A:A,"" "",TRUE,TRUE)"),"EN")</f>
        <v>EN</v>
      </c>
      <c r="F9530" s="1" t="str">
        <f>IFERROR(__xludf.DUMMYFUNCTION("""COMPUTED_VALUE"""),"P754")</f>
        <v>P754</v>
      </c>
      <c r="G9530" s="1">
        <f>IFERROR(__xludf.DUMMYFUNCTION("""COMPUTED_VALUE"""),102.0)</f>
        <v>102</v>
      </c>
    </row>
    <row r="9531">
      <c r="A9531" s="1" t="str">
        <f t="shared" si="1"/>
        <v>EN P1484 163</v>
      </c>
      <c r="C9531" s="1" t="str">
        <f t="shared" si="2"/>
        <v>PT P1484</v>
      </c>
      <c r="E9531" s="1" t="str">
        <f>IFERROR(__xludf.DUMMYFUNCTION("SPLIT(A:A,"" "",TRUE,TRUE)"),"EN")</f>
        <v>EN</v>
      </c>
      <c r="F9531" s="1" t="str">
        <f>IFERROR(__xludf.DUMMYFUNCTION("""COMPUTED_VALUE"""),"P1484")</f>
        <v>P1484</v>
      </c>
      <c r="G9531" s="1">
        <f>IFERROR(__xludf.DUMMYFUNCTION("""COMPUTED_VALUE"""),163.0)</f>
        <v>163</v>
      </c>
    </row>
    <row r="9532">
      <c r="A9532" s="1" t="str">
        <f t="shared" si="1"/>
        <v>EN P3571 156</v>
      </c>
      <c r="C9532" s="1" t="str">
        <f t="shared" si="2"/>
        <v>PT P3571</v>
      </c>
      <c r="E9532" s="1" t="str">
        <f>IFERROR(__xludf.DUMMYFUNCTION("SPLIT(A:A,"" "",TRUE,TRUE)"),"EN")</f>
        <v>EN</v>
      </c>
      <c r="F9532" s="1" t="str">
        <f>IFERROR(__xludf.DUMMYFUNCTION("""COMPUTED_VALUE"""),"P3571")</f>
        <v>P3571</v>
      </c>
      <c r="G9532" s="1">
        <f>IFERROR(__xludf.DUMMYFUNCTION("""COMPUTED_VALUE"""),156.0)</f>
        <v>156</v>
      </c>
    </row>
    <row r="9533">
      <c r="A9533" s="1" t="str">
        <f t="shared" si="1"/>
        <v>EN P5392 88</v>
      </c>
      <c r="C9533" s="1" t="str">
        <f t="shared" si="2"/>
        <v>PT P5392</v>
      </c>
      <c r="E9533" s="1" t="str">
        <f>IFERROR(__xludf.DUMMYFUNCTION("SPLIT(A:A,"" "",TRUE,TRUE)"),"EN")</f>
        <v>EN</v>
      </c>
      <c r="F9533" s="1" t="str">
        <f>IFERROR(__xludf.DUMMYFUNCTION("""COMPUTED_VALUE"""),"P5392")</f>
        <v>P5392</v>
      </c>
      <c r="G9533" s="1">
        <f>IFERROR(__xludf.DUMMYFUNCTION("""COMPUTED_VALUE"""),88.0)</f>
        <v>88</v>
      </c>
    </row>
    <row r="9534">
      <c r="A9534" s="1" t="str">
        <f t="shared" si="1"/>
        <v>EN P3249 45</v>
      </c>
      <c r="C9534" s="1" t="str">
        <f t="shared" si="2"/>
        <v>PT P3249</v>
      </c>
      <c r="E9534" s="1" t="str">
        <f>IFERROR(__xludf.DUMMYFUNCTION("SPLIT(A:A,"" "",TRUE,TRUE)"),"EN")</f>
        <v>EN</v>
      </c>
      <c r="F9534" s="1" t="str">
        <f>IFERROR(__xludf.DUMMYFUNCTION("""COMPUTED_VALUE"""),"P3249")</f>
        <v>P3249</v>
      </c>
      <c r="G9534" s="1">
        <f>IFERROR(__xludf.DUMMYFUNCTION("""COMPUTED_VALUE"""),45.0)</f>
        <v>45</v>
      </c>
    </row>
    <row r="9535">
      <c r="A9535" s="1" t="str">
        <f t="shared" si="1"/>
        <v>EN P2679 152</v>
      </c>
      <c r="C9535" s="1" t="str">
        <f t="shared" si="2"/>
        <v>PT P2679</v>
      </c>
      <c r="E9535" s="1" t="str">
        <f>IFERROR(__xludf.DUMMYFUNCTION("SPLIT(A:A,"" "",TRUE,TRUE)"),"EN")</f>
        <v>EN</v>
      </c>
      <c r="F9535" s="1" t="str">
        <f>IFERROR(__xludf.DUMMYFUNCTION("""COMPUTED_VALUE"""),"P2679")</f>
        <v>P2679</v>
      </c>
      <c r="G9535" s="1">
        <f>IFERROR(__xludf.DUMMYFUNCTION("""COMPUTED_VALUE"""),152.0)</f>
        <v>152</v>
      </c>
    </row>
    <row r="9536">
      <c r="A9536" s="1" t="str">
        <f t="shared" si="1"/>
        <v>EN P699 338</v>
      </c>
      <c r="C9536" s="1" t="str">
        <f t="shared" si="2"/>
        <v>PT P699</v>
      </c>
      <c r="E9536" s="1" t="str">
        <f>IFERROR(__xludf.DUMMYFUNCTION("SPLIT(A:A,"" "",TRUE,TRUE)"),"EN")</f>
        <v>EN</v>
      </c>
      <c r="F9536" s="1" t="str">
        <f>IFERROR(__xludf.DUMMYFUNCTION("""COMPUTED_VALUE"""),"P699")</f>
        <v>P699</v>
      </c>
      <c r="G9536" s="1">
        <f>IFERROR(__xludf.DUMMYFUNCTION("""COMPUTED_VALUE"""),338.0)</f>
        <v>338</v>
      </c>
    </row>
    <row r="9537">
      <c r="A9537" s="1" t="str">
        <f t="shared" si="1"/>
        <v>EN P5930 284</v>
      </c>
      <c r="C9537" s="1" t="str">
        <f t="shared" si="2"/>
        <v>PT P5930</v>
      </c>
      <c r="E9537" s="1" t="str">
        <f>IFERROR(__xludf.DUMMYFUNCTION("SPLIT(A:A,"" "",TRUE,TRUE)"),"EN")</f>
        <v>EN</v>
      </c>
      <c r="F9537" s="1" t="str">
        <f>IFERROR(__xludf.DUMMYFUNCTION("""COMPUTED_VALUE"""),"P5930")</f>
        <v>P5930</v>
      </c>
      <c r="G9537" s="1">
        <f>IFERROR(__xludf.DUMMYFUNCTION("""COMPUTED_VALUE"""),284.0)</f>
        <v>284</v>
      </c>
    </row>
    <row r="9538">
      <c r="A9538" s="1" t="str">
        <f t="shared" si="1"/>
        <v>EN P3429 206</v>
      </c>
      <c r="C9538" s="1" t="str">
        <f t="shared" si="2"/>
        <v>PT P3429</v>
      </c>
      <c r="E9538" s="1" t="str">
        <f>IFERROR(__xludf.DUMMYFUNCTION("SPLIT(A:A,"" "",TRUE,TRUE)"),"EN")</f>
        <v>EN</v>
      </c>
      <c r="F9538" s="1" t="str">
        <f>IFERROR(__xludf.DUMMYFUNCTION("""COMPUTED_VALUE"""),"P3429")</f>
        <v>P3429</v>
      </c>
      <c r="G9538" s="1">
        <f>IFERROR(__xludf.DUMMYFUNCTION("""COMPUTED_VALUE"""),206.0)</f>
        <v>206</v>
      </c>
    </row>
    <row r="9539">
      <c r="A9539" s="1" t="str">
        <f t="shared" si="1"/>
        <v>EN P5829 242</v>
      </c>
      <c r="C9539" s="1" t="str">
        <f t="shared" si="2"/>
        <v>PT P5829</v>
      </c>
      <c r="E9539" s="1" t="str">
        <f>IFERROR(__xludf.DUMMYFUNCTION("SPLIT(A:A,"" "",TRUE,TRUE)"),"EN")</f>
        <v>EN</v>
      </c>
      <c r="F9539" s="1" t="str">
        <f>IFERROR(__xludf.DUMMYFUNCTION("""COMPUTED_VALUE"""),"P5829")</f>
        <v>P5829</v>
      </c>
      <c r="G9539" s="1">
        <f>IFERROR(__xludf.DUMMYFUNCTION("""COMPUTED_VALUE"""),242.0)</f>
        <v>242</v>
      </c>
    </row>
    <row r="9540">
      <c r="A9540" s="1" t="str">
        <f t="shared" si="1"/>
        <v>EN P4832 171</v>
      </c>
      <c r="C9540" s="1" t="str">
        <f t="shared" si="2"/>
        <v>PT P4832</v>
      </c>
      <c r="E9540" s="1" t="str">
        <f>IFERROR(__xludf.DUMMYFUNCTION("SPLIT(A:A,"" "",TRUE,TRUE)"),"EN")</f>
        <v>EN</v>
      </c>
      <c r="F9540" s="1" t="str">
        <f>IFERROR(__xludf.DUMMYFUNCTION("""COMPUTED_VALUE"""),"P4832")</f>
        <v>P4832</v>
      </c>
      <c r="G9540" s="1">
        <f>IFERROR(__xludf.DUMMYFUNCTION("""COMPUTED_VALUE"""),171.0)</f>
        <v>171</v>
      </c>
    </row>
    <row r="9541">
      <c r="A9541" s="1" t="str">
        <f t="shared" si="1"/>
        <v>EN P2231 365</v>
      </c>
      <c r="C9541" s="1" t="str">
        <f t="shared" si="2"/>
        <v>PT P2231</v>
      </c>
      <c r="E9541" s="1" t="str">
        <f>IFERROR(__xludf.DUMMYFUNCTION("SPLIT(A:A,"" "",TRUE,TRUE)"),"EN")</f>
        <v>EN</v>
      </c>
      <c r="F9541" s="1" t="str">
        <f>IFERROR(__xludf.DUMMYFUNCTION("""COMPUTED_VALUE"""),"P2231")</f>
        <v>P2231</v>
      </c>
      <c r="G9541" s="1">
        <f>IFERROR(__xludf.DUMMYFUNCTION("""COMPUTED_VALUE"""),365.0)</f>
        <v>365</v>
      </c>
    </row>
    <row r="9542">
      <c r="A9542" s="1" t="str">
        <f t="shared" si="1"/>
        <v>EN P3018 298</v>
      </c>
      <c r="C9542" s="1" t="str">
        <f t="shared" si="2"/>
        <v>PT P3018</v>
      </c>
      <c r="E9542" s="1" t="str">
        <f>IFERROR(__xludf.DUMMYFUNCTION("SPLIT(A:A,"" "",TRUE,TRUE)"),"EN")</f>
        <v>EN</v>
      </c>
      <c r="F9542" s="1" t="str">
        <f>IFERROR(__xludf.DUMMYFUNCTION("""COMPUTED_VALUE"""),"P3018")</f>
        <v>P3018</v>
      </c>
      <c r="G9542" s="1">
        <f>IFERROR(__xludf.DUMMYFUNCTION("""COMPUTED_VALUE"""),298.0)</f>
        <v>298</v>
      </c>
    </row>
    <row r="9543">
      <c r="A9543" s="1" t="str">
        <f t="shared" si="1"/>
        <v>EN P1468 147</v>
      </c>
      <c r="C9543" s="1" t="str">
        <f t="shared" si="2"/>
        <v>PT P1468</v>
      </c>
      <c r="E9543" s="1" t="str">
        <f>IFERROR(__xludf.DUMMYFUNCTION("SPLIT(A:A,"" "",TRUE,TRUE)"),"EN")</f>
        <v>EN</v>
      </c>
      <c r="F9543" s="1" t="str">
        <f>IFERROR(__xludf.DUMMYFUNCTION("""COMPUTED_VALUE"""),"P1468")</f>
        <v>P1468</v>
      </c>
      <c r="G9543" s="1">
        <f>IFERROR(__xludf.DUMMYFUNCTION("""COMPUTED_VALUE"""),147.0)</f>
        <v>147</v>
      </c>
    </row>
    <row r="9544">
      <c r="A9544" s="1" t="str">
        <f t="shared" si="1"/>
        <v>EN P2483 116</v>
      </c>
      <c r="C9544" s="1" t="str">
        <f t="shared" si="2"/>
        <v>PT P2483</v>
      </c>
      <c r="E9544" s="1" t="str">
        <f>IFERROR(__xludf.DUMMYFUNCTION("SPLIT(A:A,"" "",TRUE,TRUE)"),"EN")</f>
        <v>EN</v>
      </c>
      <c r="F9544" s="1" t="str">
        <f>IFERROR(__xludf.DUMMYFUNCTION("""COMPUTED_VALUE"""),"P2483")</f>
        <v>P2483</v>
      </c>
      <c r="G9544" s="1">
        <f>IFERROR(__xludf.DUMMYFUNCTION("""COMPUTED_VALUE"""),116.0)</f>
        <v>116</v>
      </c>
    </row>
    <row r="9545">
      <c r="A9545" s="1" t="str">
        <f t="shared" si="1"/>
        <v>EN P5564 213</v>
      </c>
      <c r="C9545" s="1" t="str">
        <f t="shared" si="2"/>
        <v>PT P5564</v>
      </c>
      <c r="E9545" s="1" t="str">
        <f>IFERROR(__xludf.DUMMYFUNCTION("SPLIT(A:A,"" "",TRUE,TRUE)"),"EN")</f>
        <v>EN</v>
      </c>
      <c r="F9545" s="1" t="str">
        <f>IFERROR(__xludf.DUMMYFUNCTION("""COMPUTED_VALUE"""),"P5564")</f>
        <v>P5564</v>
      </c>
      <c r="G9545" s="1">
        <f>IFERROR(__xludf.DUMMYFUNCTION("""COMPUTED_VALUE"""),213.0)</f>
        <v>213</v>
      </c>
    </row>
    <row r="9546">
      <c r="A9546" s="1" t="str">
        <f t="shared" si="1"/>
        <v>EN P2115 244</v>
      </c>
      <c r="C9546" s="1" t="str">
        <f t="shared" si="2"/>
        <v>PT P2115</v>
      </c>
      <c r="E9546" s="1" t="str">
        <f>IFERROR(__xludf.DUMMYFUNCTION("SPLIT(A:A,"" "",TRUE,TRUE)"),"EN")</f>
        <v>EN</v>
      </c>
      <c r="F9546" s="1" t="str">
        <f>IFERROR(__xludf.DUMMYFUNCTION("""COMPUTED_VALUE"""),"P2115")</f>
        <v>P2115</v>
      </c>
      <c r="G9546" s="1">
        <f>IFERROR(__xludf.DUMMYFUNCTION("""COMPUTED_VALUE"""),244.0)</f>
        <v>244</v>
      </c>
    </row>
    <row r="9547">
      <c r="A9547" s="1" t="str">
        <f t="shared" si="1"/>
        <v>EN P2833 37</v>
      </c>
      <c r="C9547" s="1" t="str">
        <f t="shared" si="2"/>
        <v>PT P2833</v>
      </c>
      <c r="E9547" s="1" t="str">
        <f>IFERROR(__xludf.DUMMYFUNCTION("SPLIT(A:A,"" "",TRUE,TRUE)"),"EN")</f>
        <v>EN</v>
      </c>
      <c r="F9547" s="1" t="str">
        <f>IFERROR(__xludf.DUMMYFUNCTION("""COMPUTED_VALUE"""),"P2833")</f>
        <v>P2833</v>
      </c>
      <c r="G9547" s="1">
        <f>IFERROR(__xludf.DUMMYFUNCTION("""COMPUTED_VALUE"""),37.0)</f>
        <v>37</v>
      </c>
    </row>
    <row r="9548">
      <c r="A9548" s="1" t="str">
        <f t="shared" si="1"/>
        <v>EN P1911 31</v>
      </c>
      <c r="C9548" s="1" t="str">
        <f t="shared" si="2"/>
        <v>PT P1911</v>
      </c>
      <c r="E9548" s="1" t="str">
        <f>IFERROR(__xludf.DUMMYFUNCTION("SPLIT(A:A,"" "",TRUE,TRUE)"),"EN")</f>
        <v>EN</v>
      </c>
      <c r="F9548" s="1" t="str">
        <f>IFERROR(__xludf.DUMMYFUNCTION("""COMPUTED_VALUE"""),"P1911")</f>
        <v>P1911</v>
      </c>
      <c r="G9548" s="1">
        <f>IFERROR(__xludf.DUMMYFUNCTION("""COMPUTED_VALUE"""),31.0)</f>
        <v>31</v>
      </c>
    </row>
    <row r="9549">
      <c r="A9549" s="1" t="str">
        <f t="shared" si="1"/>
        <v>EN P2810 100</v>
      </c>
      <c r="C9549" s="1" t="str">
        <f t="shared" si="2"/>
        <v>PT P2810</v>
      </c>
      <c r="E9549" s="1" t="str">
        <f>IFERROR(__xludf.DUMMYFUNCTION("SPLIT(A:A,"" "",TRUE,TRUE)"),"EN")</f>
        <v>EN</v>
      </c>
      <c r="F9549" s="1" t="str">
        <f>IFERROR(__xludf.DUMMYFUNCTION("""COMPUTED_VALUE"""),"P2810")</f>
        <v>P2810</v>
      </c>
      <c r="G9549" s="1">
        <f>IFERROR(__xludf.DUMMYFUNCTION("""COMPUTED_VALUE"""),100.0)</f>
        <v>100</v>
      </c>
    </row>
    <row r="9550">
      <c r="A9550" s="1" t="str">
        <f t="shared" si="1"/>
        <v>EN P4344 12</v>
      </c>
      <c r="C9550" s="1" t="str">
        <f t="shared" si="2"/>
        <v>PT P4344</v>
      </c>
      <c r="E9550" s="1" t="str">
        <f>IFERROR(__xludf.DUMMYFUNCTION("SPLIT(A:A,"" "",TRUE,TRUE)"),"EN")</f>
        <v>EN</v>
      </c>
      <c r="F9550" s="1" t="str">
        <f>IFERROR(__xludf.DUMMYFUNCTION("""COMPUTED_VALUE"""),"P4344")</f>
        <v>P4344</v>
      </c>
      <c r="G9550" s="1">
        <f>IFERROR(__xludf.DUMMYFUNCTION("""COMPUTED_VALUE"""),12.0)</f>
        <v>12</v>
      </c>
    </row>
    <row r="9551">
      <c r="A9551" s="1" t="str">
        <f t="shared" si="1"/>
        <v>EN P1627 385</v>
      </c>
      <c r="C9551" s="1" t="str">
        <f t="shared" si="2"/>
        <v>PT P1627</v>
      </c>
      <c r="E9551" s="1" t="str">
        <f>IFERROR(__xludf.DUMMYFUNCTION("SPLIT(A:A,"" "",TRUE,TRUE)"),"EN")</f>
        <v>EN</v>
      </c>
      <c r="F9551" s="1" t="str">
        <f>IFERROR(__xludf.DUMMYFUNCTION("""COMPUTED_VALUE"""),"P1627")</f>
        <v>P1627</v>
      </c>
      <c r="G9551" s="1">
        <f>IFERROR(__xludf.DUMMYFUNCTION("""COMPUTED_VALUE"""),385.0)</f>
        <v>385</v>
      </c>
    </row>
    <row r="9552">
      <c r="A9552" s="1" t="str">
        <f t="shared" si="1"/>
        <v>EN P581 341</v>
      </c>
      <c r="C9552" s="1" t="str">
        <f t="shared" si="2"/>
        <v>PT P581</v>
      </c>
      <c r="E9552" s="1" t="str">
        <f>IFERROR(__xludf.DUMMYFUNCTION("SPLIT(A:A,"" "",TRUE,TRUE)"),"EN")</f>
        <v>EN</v>
      </c>
      <c r="F9552" s="1" t="str">
        <f>IFERROR(__xludf.DUMMYFUNCTION("""COMPUTED_VALUE"""),"P581")</f>
        <v>P581</v>
      </c>
      <c r="G9552" s="1">
        <f>IFERROR(__xludf.DUMMYFUNCTION("""COMPUTED_VALUE"""),341.0)</f>
        <v>341</v>
      </c>
    </row>
    <row r="9553">
      <c r="A9553" s="1" t="str">
        <f t="shared" si="1"/>
        <v>EN P4787 264</v>
      </c>
      <c r="C9553" s="1" t="str">
        <f t="shared" si="2"/>
        <v>PT P4787</v>
      </c>
      <c r="E9553" s="1" t="str">
        <f>IFERROR(__xludf.DUMMYFUNCTION("SPLIT(A:A,"" "",TRUE,TRUE)"),"EN")</f>
        <v>EN</v>
      </c>
      <c r="F9553" s="1" t="str">
        <f>IFERROR(__xludf.DUMMYFUNCTION("""COMPUTED_VALUE"""),"P4787")</f>
        <v>P4787</v>
      </c>
      <c r="G9553" s="1">
        <f>IFERROR(__xludf.DUMMYFUNCTION("""COMPUTED_VALUE"""),264.0)</f>
        <v>264</v>
      </c>
    </row>
    <row r="9554">
      <c r="A9554" s="1" t="str">
        <f t="shared" si="1"/>
        <v>EN P4697 98</v>
      </c>
      <c r="C9554" s="1" t="str">
        <f t="shared" si="2"/>
        <v>PT P4697</v>
      </c>
      <c r="E9554" s="1" t="str">
        <f>IFERROR(__xludf.DUMMYFUNCTION("SPLIT(A:A,"" "",TRUE,TRUE)"),"EN")</f>
        <v>EN</v>
      </c>
      <c r="F9554" s="1" t="str">
        <f>IFERROR(__xludf.DUMMYFUNCTION("""COMPUTED_VALUE"""),"P4697")</f>
        <v>P4697</v>
      </c>
      <c r="G9554" s="1">
        <f>IFERROR(__xludf.DUMMYFUNCTION("""COMPUTED_VALUE"""),98.0)</f>
        <v>98</v>
      </c>
    </row>
    <row r="9555">
      <c r="A9555" s="1" t="str">
        <f t="shared" si="1"/>
        <v>EN P2843 71</v>
      </c>
      <c r="C9555" s="1" t="str">
        <f t="shared" si="2"/>
        <v>PT P2843</v>
      </c>
      <c r="E9555" s="1" t="str">
        <f>IFERROR(__xludf.DUMMYFUNCTION("SPLIT(A:A,"" "",TRUE,TRUE)"),"EN")</f>
        <v>EN</v>
      </c>
      <c r="F9555" s="1" t="str">
        <f>IFERROR(__xludf.DUMMYFUNCTION("""COMPUTED_VALUE"""),"P2843")</f>
        <v>P2843</v>
      </c>
      <c r="G9555" s="1">
        <f>IFERROR(__xludf.DUMMYFUNCTION("""COMPUTED_VALUE"""),71.0)</f>
        <v>71</v>
      </c>
    </row>
    <row r="9556">
      <c r="A9556" s="1" t="str">
        <f t="shared" si="1"/>
        <v>EN P657 330</v>
      </c>
      <c r="C9556" s="1" t="str">
        <f t="shared" si="2"/>
        <v>PT P657</v>
      </c>
      <c r="E9556" s="1" t="str">
        <f>IFERROR(__xludf.DUMMYFUNCTION("SPLIT(A:A,"" "",TRUE,TRUE)"),"EN")</f>
        <v>EN</v>
      </c>
      <c r="F9556" s="1" t="str">
        <f>IFERROR(__xludf.DUMMYFUNCTION("""COMPUTED_VALUE"""),"P657")</f>
        <v>P657</v>
      </c>
      <c r="G9556" s="1">
        <f>IFERROR(__xludf.DUMMYFUNCTION("""COMPUTED_VALUE"""),330.0)</f>
        <v>330</v>
      </c>
    </row>
    <row r="9557">
      <c r="A9557" s="1" t="str">
        <f t="shared" si="1"/>
        <v>EN P3692 243</v>
      </c>
      <c r="C9557" s="1" t="str">
        <f t="shared" si="2"/>
        <v>PT P3692</v>
      </c>
      <c r="E9557" s="1" t="str">
        <f>IFERROR(__xludf.DUMMYFUNCTION("SPLIT(A:A,"" "",TRUE,TRUE)"),"EN")</f>
        <v>EN</v>
      </c>
      <c r="F9557" s="1" t="str">
        <f>IFERROR(__xludf.DUMMYFUNCTION("""COMPUTED_VALUE"""),"P3692")</f>
        <v>P3692</v>
      </c>
      <c r="G9557" s="1">
        <f>IFERROR(__xludf.DUMMYFUNCTION("""COMPUTED_VALUE"""),243.0)</f>
        <v>243</v>
      </c>
    </row>
    <row r="9558">
      <c r="A9558" s="1" t="str">
        <f t="shared" si="1"/>
        <v>EN P1149 246</v>
      </c>
      <c r="C9558" s="1" t="str">
        <f t="shared" si="2"/>
        <v>PT P1149</v>
      </c>
      <c r="E9558" s="1" t="str">
        <f>IFERROR(__xludf.DUMMYFUNCTION("SPLIT(A:A,"" "",TRUE,TRUE)"),"EN")</f>
        <v>EN</v>
      </c>
      <c r="F9558" s="1" t="str">
        <f>IFERROR(__xludf.DUMMYFUNCTION("""COMPUTED_VALUE"""),"P1149")</f>
        <v>P1149</v>
      </c>
      <c r="G9558" s="1">
        <f>IFERROR(__xludf.DUMMYFUNCTION("""COMPUTED_VALUE"""),246.0)</f>
        <v>246</v>
      </c>
    </row>
    <row r="9559">
      <c r="A9559" s="1" t="str">
        <f t="shared" si="1"/>
        <v>EN P3123 356</v>
      </c>
      <c r="C9559" s="1" t="str">
        <f t="shared" si="2"/>
        <v>PT P3123</v>
      </c>
      <c r="E9559" s="1" t="str">
        <f>IFERROR(__xludf.DUMMYFUNCTION("SPLIT(A:A,"" "",TRUE,TRUE)"),"EN")</f>
        <v>EN</v>
      </c>
      <c r="F9559" s="1" t="str">
        <f>IFERROR(__xludf.DUMMYFUNCTION("""COMPUTED_VALUE"""),"P3123")</f>
        <v>P3123</v>
      </c>
      <c r="G9559" s="1">
        <f>IFERROR(__xludf.DUMMYFUNCTION("""COMPUTED_VALUE"""),356.0)</f>
        <v>356</v>
      </c>
    </row>
    <row r="9560">
      <c r="A9560" s="1" t="str">
        <f t="shared" si="1"/>
        <v>EN P381 400</v>
      </c>
      <c r="C9560" s="1" t="str">
        <f t="shared" si="2"/>
        <v>PT P381</v>
      </c>
      <c r="E9560" s="1" t="str">
        <f>IFERROR(__xludf.DUMMYFUNCTION("SPLIT(A:A,"" "",TRUE,TRUE)"),"EN")</f>
        <v>EN</v>
      </c>
      <c r="F9560" s="1" t="str">
        <f>IFERROR(__xludf.DUMMYFUNCTION("""COMPUTED_VALUE"""),"P381")</f>
        <v>P381</v>
      </c>
      <c r="G9560" s="1">
        <f>IFERROR(__xludf.DUMMYFUNCTION("""COMPUTED_VALUE"""),400.0)</f>
        <v>400</v>
      </c>
    </row>
    <row r="9561">
      <c r="A9561" s="1" t="str">
        <f t="shared" si="1"/>
        <v>EN P4857 15</v>
      </c>
      <c r="C9561" s="1" t="str">
        <f t="shared" si="2"/>
        <v>PT P4857</v>
      </c>
      <c r="E9561" s="1" t="str">
        <f>IFERROR(__xludf.DUMMYFUNCTION("SPLIT(A:A,"" "",TRUE,TRUE)"),"EN")</f>
        <v>EN</v>
      </c>
      <c r="F9561" s="1" t="str">
        <f>IFERROR(__xludf.DUMMYFUNCTION("""COMPUTED_VALUE"""),"P4857")</f>
        <v>P4857</v>
      </c>
      <c r="G9561" s="1">
        <f>IFERROR(__xludf.DUMMYFUNCTION("""COMPUTED_VALUE"""),15.0)</f>
        <v>15</v>
      </c>
    </row>
    <row r="9562">
      <c r="A9562" s="1" t="str">
        <f t="shared" si="1"/>
        <v>EN P621 63</v>
      </c>
      <c r="C9562" s="1" t="str">
        <f t="shared" si="2"/>
        <v>PT P621</v>
      </c>
      <c r="E9562" s="1" t="str">
        <f>IFERROR(__xludf.DUMMYFUNCTION("SPLIT(A:A,"" "",TRUE,TRUE)"),"EN")</f>
        <v>EN</v>
      </c>
      <c r="F9562" s="1" t="str">
        <f>IFERROR(__xludf.DUMMYFUNCTION("""COMPUTED_VALUE"""),"P621")</f>
        <v>P621</v>
      </c>
      <c r="G9562" s="1">
        <f>IFERROR(__xludf.DUMMYFUNCTION("""COMPUTED_VALUE"""),63.0)</f>
        <v>63</v>
      </c>
    </row>
    <row r="9563">
      <c r="A9563" s="1" t="str">
        <f t="shared" si="1"/>
        <v>EN P592 20</v>
      </c>
      <c r="C9563" s="1" t="str">
        <f t="shared" si="2"/>
        <v>PT P592</v>
      </c>
      <c r="E9563" s="1" t="str">
        <f>IFERROR(__xludf.DUMMYFUNCTION("SPLIT(A:A,"" "",TRUE,TRUE)"),"EN")</f>
        <v>EN</v>
      </c>
      <c r="F9563" s="1" t="str">
        <f>IFERROR(__xludf.DUMMYFUNCTION("""COMPUTED_VALUE"""),"P592")</f>
        <v>P592</v>
      </c>
      <c r="G9563" s="1">
        <f>IFERROR(__xludf.DUMMYFUNCTION("""COMPUTED_VALUE"""),20.0)</f>
        <v>20</v>
      </c>
    </row>
    <row r="9564">
      <c r="A9564" s="1" t="str">
        <f t="shared" si="1"/>
        <v>EN P4656 4</v>
      </c>
      <c r="C9564" s="1" t="str">
        <f t="shared" si="2"/>
        <v>PT P4656</v>
      </c>
      <c r="E9564" s="1" t="str">
        <f>IFERROR(__xludf.DUMMYFUNCTION("SPLIT(A:A,"" "",TRUE,TRUE)"),"EN")</f>
        <v>EN</v>
      </c>
      <c r="F9564" s="1" t="str">
        <f>IFERROR(__xludf.DUMMYFUNCTION("""COMPUTED_VALUE"""),"P4656")</f>
        <v>P4656</v>
      </c>
      <c r="G9564" s="1">
        <f>IFERROR(__xludf.DUMMYFUNCTION("""COMPUTED_VALUE"""),4.0)</f>
        <v>4</v>
      </c>
    </row>
    <row r="9565">
      <c r="A9565" s="1" t="str">
        <f t="shared" si="1"/>
        <v>EN P5545 284</v>
      </c>
      <c r="C9565" s="1" t="str">
        <f t="shared" si="2"/>
        <v>PT P5545</v>
      </c>
      <c r="E9565" s="1" t="str">
        <f>IFERROR(__xludf.DUMMYFUNCTION("SPLIT(A:A,"" "",TRUE,TRUE)"),"EN")</f>
        <v>EN</v>
      </c>
      <c r="F9565" s="1" t="str">
        <f>IFERROR(__xludf.DUMMYFUNCTION("""COMPUTED_VALUE"""),"P5545")</f>
        <v>P5545</v>
      </c>
      <c r="G9565" s="1">
        <f>IFERROR(__xludf.DUMMYFUNCTION("""COMPUTED_VALUE"""),284.0)</f>
        <v>284</v>
      </c>
    </row>
    <row r="9566">
      <c r="A9566" s="1" t="str">
        <f t="shared" si="1"/>
        <v>EN P3405 134</v>
      </c>
      <c r="C9566" s="1" t="str">
        <f t="shared" si="2"/>
        <v>PT P3405</v>
      </c>
      <c r="E9566" s="1" t="str">
        <f>IFERROR(__xludf.DUMMYFUNCTION("SPLIT(A:A,"" "",TRUE,TRUE)"),"EN")</f>
        <v>EN</v>
      </c>
      <c r="F9566" s="1" t="str">
        <f>IFERROR(__xludf.DUMMYFUNCTION("""COMPUTED_VALUE"""),"P3405")</f>
        <v>P3405</v>
      </c>
      <c r="G9566" s="1">
        <f>IFERROR(__xludf.DUMMYFUNCTION("""COMPUTED_VALUE"""),134.0)</f>
        <v>134</v>
      </c>
    </row>
    <row r="9567">
      <c r="A9567" s="1" t="str">
        <f t="shared" si="1"/>
        <v>EN P5660 268</v>
      </c>
      <c r="C9567" s="1" t="str">
        <f t="shared" si="2"/>
        <v>PT P5660</v>
      </c>
      <c r="E9567" s="1" t="str">
        <f>IFERROR(__xludf.DUMMYFUNCTION("SPLIT(A:A,"" "",TRUE,TRUE)"),"EN")</f>
        <v>EN</v>
      </c>
      <c r="F9567" s="1" t="str">
        <f>IFERROR(__xludf.DUMMYFUNCTION("""COMPUTED_VALUE"""),"P5660")</f>
        <v>P5660</v>
      </c>
      <c r="G9567" s="1">
        <f>IFERROR(__xludf.DUMMYFUNCTION("""COMPUTED_VALUE"""),268.0)</f>
        <v>268</v>
      </c>
    </row>
    <row r="9568">
      <c r="A9568" s="1" t="str">
        <f t="shared" si="1"/>
        <v>EN P3689 290</v>
      </c>
      <c r="C9568" s="1" t="str">
        <f t="shared" si="2"/>
        <v>PT P3689</v>
      </c>
      <c r="E9568" s="1" t="str">
        <f>IFERROR(__xludf.DUMMYFUNCTION("SPLIT(A:A,"" "",TRUE,TRUE)"),"EN")</f>
        <v>EN</v>
      </c>
      <c r="F9568" s="1" t="str">
        <f>IFERROR(__xludf.DUMMYFUNCTION("""COMPUTED_VALUE"""),"P3689")</f>
        <v>P3689</v>
      </c>
      <c r="G9568" s="1">
        <f>IFERROR(__xludf.DUMMYFUNCTION("""COMPUTED_VALUE"""),290.0)</f>
        <v>290</v>
      </c>
    </row>
    <row r="9569">
      <c r="A9569" s="1" t="str">
        <f t="shared" si="1"/>
        <v>EN P4979 183</v>
      </c>
      <c r="C9569" s="1" t="str">
        <f t="shared" si="2"/>
        <v>PT P4979</v>
      </c>
      <c r="E9569" s="1" t="str">
        <f>IFERROR(__xludf.DUMMYFUNCTION("SPLIT(A:A,"" "",TRUE,TRUE)"),"EN")</f>
        <v>EN</v>
      </c>
      <c r="F9569" s="1" t="str">
        <f>IFERROR(__xludf.DUMMYFUNCTION("""COMPUTED_VALUE"""),"P4979")</f>
        <v>P4979</v>
      </c>
      <c r="G9569" s="1">
        <f>IFERROR(__xludf.DUMMYFUNCTION("""COMPUTED_VALUE"""),183.0)</f>
        <v>183</v>
      </c>
    </row>
    <row r="9570">
      <c r="A9570" s="1" t="str">
        <f t="shared" si="1"/>
        <v>EN P5597 282</v>
      </c>
      <c r="C9570" s="1" t="str">
        <f t="shared" si="2"/>
        <v>PT P5597</v>
      </c>
      <c r="E9570" s="1" t="str">
        <f>IFERROR(__xludf.DUMMYFUNCTION("SPLIT(A:A,"" "",TRUE,TRUE)"),"EN")</f>
        <v>EN</v>
      </c>
      <c r="F9570" s="1" t="str">
        <f>IFERROR(__xludf.DUMMYFUNCTION("""COMPUTED_VALUE"""),"P5597")</f>
        <v>P5597</v>
      </c>
      <c r="G9570" s="1">
        <f>IFERROR(__xludf.DUMMYFUNCTION("""COMPUTED_VALUE"""),282.0)</f>
        <v>282</v>
      </c>
    </row>
    <row r="9571">
      <c r="A9571" s="1" t="str">
        <f t="shared" si="1"/>
        <v>EN P5718 112</v>
      </c>
      <c r="C9571" s="1" t="str">
        <f t="shared" si="2"/>
        <v>PT P5718</v>
      </c>
      <c r="E9571" s="1" t="str">
        <f>IFERROR(__xludf.DUMMYFUNCTION("SPLIT(A:A,"" "",TRUE,TRUE)"),"EN")</f>
        <v>EN</v>
      </c>
      <c r="F9571" s="1" t="str">
        <f>IFERROR(__xludf.DUMMYFUNCTION("""COMPUTED_VALUE"""),"P5718")</f>
        <v>P5718</v>
      </c>
      <c r="G9571" s="1">
        <f>IFERROR(__xludf.DUMMYFUNCTION("""COMPUTED_VALUE"""),112.0)</f>
        <v>112</v>
      </c>
    </row>
    <row r="9572">
      <c r="A9572" s="1" t="str">
        <f t="shared" si="1"/>
        <v>EN P2007 189</v>
      </c>
      <c r="C9572" s="1" t="str">
        <f t="shared" si="2"/>
        <v>PT P2007</v>
      </c>
      <c r="E9572" s="1" t="str">
        <f>IFERROR(__xludf.DUMMYFUNCTION("SPLIT(A:A,"" "",TRUE,TRUE)"),"EN")</f>
        <v>EN</v>
      </c>
      <c r="F9572" s="1" t="str">
        <f>IFERROR(__xludf.DUMMYFUNCTION("""COMPUTED_VALUE"""),"P2007")</f>
        <v>P2007</v>
      </c>
      <c r="G9572" s="1">
        <f>IFERROR(__xludf.DUMMYFUNCTION("""COMPUTED_VALUE"""),189.0)</f>
        <v>189</v>
      </c>
    </row>
    <row r="9573">
      <c r="A9573" s="1" t="str">
        <f t="shared" si="1"/>
        <v>EN P5331 330</v>
      </c>
      <c r="C9573" s="1" t="str">
        <f t="shared" si="2"/>
        <v>PT P5331</v>
      </c>
      <c r="E9573" s="1" t="str">
        <f>IFERROR(__xludf.DUMMYFUNCTION("SPLIT(A:A,"" "",TRUE,TRUE)"),"EN")</f>
        <v>EN</v>
      </c>
      <c r="F9573" s="1" t="str">
        <f>IFERROR(__xludf.DUMMYFUNCTION("""COMPUTED_VALUE"""),"P5331")</f>
        <v>P5331</v>
      </c>
      <c r="G9573" s="1">
        <f>IFERROR(__xludf.DUMMYFUNCTION("""COMPUTED_VALUE"""),330.0)</f>
        <v>330</v>
      </c>
    </row>
    <row r="9574">
      <c r="A9574" s="1" t="str">
        <f t="shared" si="1"/>
        <v>EN P665 177</v>
      </c>
      <c r="C9574" s="1" t="str">
        <f t="shared" si="2"/>
        <v>PT P665</v>
      </c>
      <c r="E9574" s="1" t="str">
        <f>IFERROR(__xludf.DUMMYFUNCTION("SPLIT(A:A,"" "",TRUE,TRUE)"),"EN")</f>
        <v>EN</v>
      </c>
      <c r="F9574" s="1" t="str">
        <f>IFERROR(__xludf.DUMMYFUNCTION("""COMPUTED_VALUE"""),"P665")</f>
        <v>P665</v>
      </c>
      <c r="G9574" s="1">
        <f>IFERROR(__xludf.DUMMYFUNCTION("""COMPUTED_VALUE"""),177.0)</f>
        <v>177</v>
      </c>
    </row>
    <row r="9575">
      <c r="A9575" s="1" t="str">
        <f t="shared" si="1"/>
        <v>EN P217 215</v>
      </c>
      <c r="C9575" s="1" t="str">
        <f t="shared" si="2"/>
        <v>PT P217</v>
      </c>
      <c r="E9575" s="1" t="str">
        <f>IFERROR(__xludf.DUMMYFUNCTION("SPLIT(A:A,"" "",TRUE,TRUE)"),"EN")</f>
        <v>EN</v>
      </c>
      <c r="F9575" s="1" t="str">
        <f>IFERROR(__xludf.DUMMYFUNCTION("""COMPUTED_VALUE"""),"P217")</f>
        <v>P217</v>
      </c>
      <c r="G9575" s="1">
        <f>IFERROR(__xludf.DUMMYFUNCTION("""COMPUTED_VALUE"""),215.0)</f>
        <v>215</v>
      </c>
    </row>
    <row r="9576">
      <c r="A9576" s="1" t="str">
        <f t="shared" si="1"/>
        <v>EN P1704 357</v>
      </c>
      <c r="C9576" s="1" t="str">
        <f t="shared" si="2"/>
        <v>PT P1704</v>
      </c>
      <c r="E9576" s="1" t="str">
        <f>IFERROR(__xludf.DUMMYFUNCTION("SPLIT(A:A,"" "",TRUE,TRUE)"),"EN")</f>
        <v>EN</v>
      </c>
      <c r="F9576" s="1" t="str">
        <f>IFERROR(__xludf.DUMMYFUNCTION("""COMPUTED_VALUE"""),"P1704")</f>
        <v>P1704</v>
      </c>
      <c r="G9576" s="1">
        <f>IFERROR(__xludf.DUMMYFUNCTION("""COMPUTED_VALUE"""),357.0)</f>
        <v>357</v>
      </c>
    </row>
    <row r="9577">
      <c r="A9577" s="1" t="str">
        <f t="shared" si="1"/>
        <v>EN P878 94</v>
      </c>
      <c r="C9577" s="1" t="str">
        <f t="shared" si="2"/>
        <v>PT P878</v>
      </c>
      <c r="E9577" s="1" t="str">
        <f>IFERROR(__xludf.DUMMYFUNCTION("SPLIT(A:A,"" "",TRUE,TRUE)"),"EN")</f>
        <v>EN</v>
      </c>
      <c r="F9577" s="1" t="str">
        <f>IFERROR(__xludf.DUMMYFUNCTION("""COMPUTED_VALUE"""),"P878")</f>
        <v>P878</v>
      </c>
      <c r="G9577" s="1">
        <f>IFERROR(__xludf.DUMMYFUNCTION("""COMPUTED_VALUE"""),94.0)</f>
        <v>94</v>
      </c>
    </row>
    <row r="9578">
      <c r="A9578" s="1" t="str">
        <f t="shared" si="1"/>
        <v>EN P4702 353</v>
      </c>
      <c r="C9578" s="1" t="str">
        <f t="shared" si="2"/>
        <v>PT P4702</v>
      </c>
      <c r="E9578" s="1" t="str">
        <f>IFERROR(__xludf.DUMMYFUNCTION("SPLIT(A:A,"" "",TRUE,TRUE)"),"EN")</f>
        <v>EN</v>
      </c>
      <c r="F9578" s="1" t="str">
        <f>IFERROR(__xludf.DUMMYFUNCTION("""COMPUTED_VALUE"""),"P4702")</f>
        <v>P4702</v>
      </c>
      <c r="G9578" s="1">
        <f>IFERROR(__xludf.DUMMYFUNCTION("""COMPUTED_VALUE"""),353.0)</f>
        <v>353</v>
      </c>
    </row>
    <row r="9579">
      <c r="A9579" s="1" t="str">
        <f t="shared" si="1"/>
        <v>EN P2071 118</v>
      </c>
      <c r="C9579" s="1" t="str">
        <f t="shared" si="2"/>
        <v>PT P2071</v>
      </c>
      <c r="E9579" s="1" t="str">
        <f>IFERROR(__xludf.DUMMYFUNCTION("SPLIT(A:A,"" "",TRUE,TRUE)"),"EN")</f>
        <v>EN</v>
      </c>
      <c r="F9579" s="1" t="str">
        <f>IFERROR(__xludf.DUMMYFUNCTION("""COMPUTED_VALUE"""),"P2071")</f>
        <v>P2071</v>
      </c>
      <c r="G9579" s="1">
        <f>IFERROR(__xludf.DUMMYFUNCTION("""COMPUTED_VALUE"""),118.0)</f>
        <v>118</v>
      </c>
    </row>
    <row r="9580">
      <c r="A9580" s="1" t="str">
        <f t="shared" si="1"/>
        <v>EN P1238 307</v>
      </c>
      <c r="C9580" s="1" t="str">
        <f t="shared" si="2"/>
        <v>PT P1238</v>
      </c>
      <c r="E9580" s="1" t="str">
        <f>IFERROR(__xludf.DUMMYFUNCTION("SPLIT(A:A,"" "",TRUE,TRUE)"),"EN")</f>
        <v>EN</v>
      </c>
      <c r="F9580" s="1" t="str">
        <f>IFERROR(__xludf.DUMMYFUNCTION("""COMPUTED_VALUE"""),"P1238")</f>
        <v>P1238</v>
      </c>
      <c r="G9580" s="1">
        <f>IFERROR(__xludf.DUMMYFUNCTION("""COMPUTED_VALUE"""),307.0)</f>
        <v>307</v>
      </c>
    </row>
    <row r="9581">
      <c r="A9581" s="1" t="str">
        <f t="shared" si="1"/>
        <v>EN P2019 25</v>
      </c>
      <c r="C9581" s="1" t="str">
        <f t="shared" si="2"/>
        <v>PT P2019</v>
      </c>
      <c r="E9581" s="1" t="str">
        <f>IFERROR(__xludf.DUMMYFUNCTION("SPLIT(A:A,"" "",TRUE,TRUE)"),"EN")</f>
        <v>EN</v>
      </c>
      <c r="F9581" s="1" t="str">
        <f>IFERROR(__xludf.DUMMYFUNCTION("""COMPUTED_VALUE"""),"P2019")</f>
        <v>P2019</v>
      </c>
      <c r="G9581" s="1">
        <f>IFERROR(__xludf.DUMMYFUNCTION("""COMPUTED_VALUE"""),25.0)</f>
        <v>25</v>
      </c>
    </row>
    <row r="9582">
      <c r="A9582" s="1" t="str">
        <f t="shared" si="1"/>
        <v>EN P5483 211</v>
      </c>
      <c r="C9582" s="1" t="str">
        <f t="shared" si="2"/>
        <v>PT P5483</v>
      </c>
      <c r="E9582" s="1" t="str">
        <f>IFERROR(__xludf.DUMMYFUNCTION("SPLIT(A:A,"" "",TRUE,TRUE)"),"EN")</f>
        <v>EN</v>
      </c>
      <c r="F9582" s="1" t="str">
        <f>IFERROR(__xludf.DUMMYFUNCTION("""COMPUTED_VALUE"""),"P5483")</f>
        <v>P5483</v>
      </c>
      <c r="G9582" s="1">
        <f>IFERROR(__xludf.DUMMYFUNCTION("""COMPUTED_VALUE"""),211.0)</f>
        <v>211</v>
      </c>
    </row>
    <row r="9583">
      <c r="A9583" s="1" t="str">
        <f t="shared" si="1"/>
        <v>EN P4859 235</v>
      </c>
      <c r="C9583" s="1" t="str">
        <f t="shared" si="2"/>
        <v>PT P4859</v>
      </c>
      <c r="E9583" s="1" t="str">
        <f>IFERROR(__xludf.DUMMYFUNCTION("SPLIT(A:A,"" "",TRUE,TRUE)"),"EN")</f>
        <v>EN</v>
      </c>
      <c r="F9583" s="1" t="str">
        <f>IFERROR(__xludf.DUMMYFUNCTION("""COMPUTED_VALUE"""),"P4859")</f>
        <v>P4859</v>
      </c>
      <c r="G9583" s="1">
        <f>IFERROR(__xludf.DUMMYFUNCTION("""COMPUTED_VALUE"""),235.0)</f>
        <v>235</v>
      </c>
    </row>
    <row r="9584">
      <c r="A9584" s="1" t="str">
        <f t="shared" si="1"/>
        <v>EN P628 162</v>
      </c>
      <c r="C9584" s="1" t="str">
        <f t="shared" si="2"/>
        <v>PT P628</v>
      </c>
      <c r="E9584" s="1" t="str">
        <f>IFERROR(__xludf.DUMMYFUNCTION("SPLIT(A:A,"" "",TRUE,TRUE)"),"EN")</f>
        <v>EN</v>
      </c>
      <c r="F9584" s="1" t="str">
        <f>IFERROR(__xludf.DUMMYFUNCTION("""COMPUTED_VALUE"""),"P628")</f>
        <v>P628</v>
      </c>
      <c r="G9584" s="1">
        <f>IFERROR(__xludf.DUMMYFUNCTION("""COMPUTED_VALUE"""),162.0)</f>
        <v>162</v>
      </c>
    </row>
    <row r="9585">
      <c r="A9585" s="1" t="str">
        <f t="shared" si="1"/>
        <v>EN P4401 97</v>
      </c>
      <c r="C9585" s="1" t="str">
        <f t="shared" si="2"/>
        <v>PT P4401</v>
      </c>
      <c r="E9585" s="1" t="str">
        <f>IFERROR(__xludf.DUMMYFUNCTION("SPLIT(A:A,"" "",TRUE,TRUE)"),"EN")</f>
        <v>EN</v>
      </c>
      <c r="F9585" s="1" t="str">
        <f>IFERROR(__xludf.DUMMYFUNCTION("""COMPUTED_VALUE"""),"P4401")</f>
        <v>P4401</v>
      </c>
      <c r="G9585" s="1">
        <f>IFERROR(__xludf.DUMMYFUNCTION("""COMPUTED_VALUE"""),97.0)</f>
        <v>97</v>
      </c>
    </row>
    <row r="9586">
      <c r="A9586" s="1" t="str">
        <f t="shared" si="1"/>
        <v>EN P878 101</v>
      </c>
      <c r="C9586" s="1" t="str">
        <f t="shared" si="2"/>
        <v>PT P878</v>
      </c>
      <c r="E9586" s="1" t="str">
        <f>IFERROR(__xludf.DUMMYFUNCTION("SPLIT(A:A,"" "",TRUE,TRUE)"),"EN")</f>
        <v>EN</v>
      </c>
      <c r="F9586" s="1" t="str">
        <f>IFERROR(__xludf.DUMMYFUNCTION("""COMPUTED_VALUE"""),"P878")</f>
        <v>P878</v>
      </c>
      <c r="G9586" s="1">
        <f>IFERROR(__xludf.DUMMYFUNCTION("""COMPUTED_VALUE"""),101.0)</f>
        <v>101</v>
      </c>
    </row>
    <row r="9587">
      <c r="A9587" s="1" t="str">
        <f t="shared" si="1"/>
        <v>EN P780 131</v>
      </c>
      <c r="C9587" s="1" t="str">
        <f t="shared" si="2"/>
        <v>PT P780</v>
      </c>
      <c r="E9587" s="1" t="str">
        <f>IFERROR(__xludf.DUMMYFUNCTION("SPLIT(A:A,"" "",TRUE,TRUE)"),"EN")</f>
        <v>EN</v>
      </c>
      <c r="F9587" s="1" t="str">
        <f>IFERROR(__xludf.DUMMYFUNCTION("""COMPUTED_VALUE"""),"P780")</f>
        <v>P780</v>
      </c>
      <c r="G9587" s="1">
        <f>IFERROR(__xludf.DUMMYFUNCTION("""COMPUTED_VALUE"""),131.0)</f>
        <v>131</v>
      </c>
    </row>
    <row r="9588">
      <c r="A9588" s="1" t="str">
        <f t="shared" si="1"/>
        <v>EN P5374 149</v>
      </c>
      <c r="C9588" s="1" t="str">
        <f t="shared" si="2"/>
        <v>PT P5374</v>
      </c>
      <c r="E9588" s="1" t="str">
        <f>IFERROR(__xludf.DUMMYFUNCTION("SPLIT(A:A,"" "",TRUE,TRUE)"),"EN")</f>
        <v>EN</v>
      </c>
      <c r="F9588" s="1" t="str">
        <f>IFERROR(__xludf.DUMMYFUNCTION("""COMPUTED_VALUE"""),"P5374")</f>
        <v>P5374</v>
      </c>
      <c r="G9588" s="1">
        <f>IFERROR(__xludf.DUMMYFUNCTION("""COMPUTED_VALUE"""),149.0)</f>
        <v>149</v>
      </c>
    </row>
    <row r="9589">
      <c r="A9589" s="1" t="str">
        <f t="shared" si="1"/>
        <v>EN P818 111</v>
      </c>
      <c r="C9589" s="1" t="str">
        <f t="shared" si="2"/>
        <v>PT P818</v>
      </c>
      <c r="E9589" s="1" t="str">
        <f>IFERROR(__xludf.DUMMYFUNCTION("SPLIT(A:A,"" "",TRUE,TRUE)"),"EN")</f>
        <v>EN</v>
      </c>
      <c r="F9589" s="1" t="str">
        <f>IFERROR(__xludf.DUMMYFUNCTION("""COMPUTED_VALUE"""),"P818")</f>
        <v>P818</v>
      </c>
      <c r="G9589" s="1">
        <f>IFERROR(__xludf.DUMMYFUNCTION("""COMPUTED_VALUE"""),111.0)</f>
        <v>111</v>
      </c>
    </row>
    <row r="9590">
      <c r="A9590" s="1" t="str">
        <f t="shared" si="1"/>
        <v>EN P5741 231</v>
      </c>
      <c r="C9590" s="1" t="str">
        <f t="shared" si="2"/>
        <v>PT P5741</v>
      </c>
      <c r="E9590" s="1" t="str">
        <f>IFERROR(__xludf.DUMMYFUNCTION("SPLIT(A:A,"" "",TRUE,TRUE)"),"EN")</f>
        <v>EN</v>
      </c>
      <c r="F9590" s="1" t="str">
        <f>IFERROR(__xludf.DUMMYFUNCTION("""COMPUTED_VALUE"""),"P5741")</f>
        <v>P5741</v>
      </c>
      <c r="G9590" s="1">
        <f>IFERROR(__xludf.DUMMYFUNCTION("""COMPUTED_VALUE"""),231.0)</f>
        <v>231</v>
      </c>
    </row>
    <row r="9591">
      <c r="A9591" s="1" t="str">
        <f t="shared" si="1"/>
        <v>EN P3820 266</v>
      </c>
      <c r="C9591" s="1" t="str">
        <f t="shared" si="2"/>
        <v>PT P3820</v>
      </c>
      <c r="E9591" s="1" t="str">
        <f>IFERROR(__xludf.DUMMYFUNCTION("SPLIT(A:A,"" "",TRUE,TRUE)"),"EN")</f>
        <v>EN</v>
      </c>
      <c r="F9591" s="1" t="str">
        <f>IFERROR(__xludf.DUMMYFUNCTION("""COMPUTED_VALUE"""),"P3820")</f>
        <v>P3820</v>
      </c>
      <c r="G9591" s="1">
        <f>IFERROR(__xludf.DUMMYFUNCTION("""COMPUTED_VALUE"""),266.0)</f>
        <v>266</v>
      </c>
    </row>
    <row r="9592">
      <c r="A9592" s="1" t="str">
        <f t="shared" si="1"/>
        <v>EN P4943 254</v>
      </c>
      <c r="C9592" s="1" t="str">
        <f t="shared" si="2"/>
        <v>PT P4943</v>
      </c>
      <c r="E9592" s="1" t="str">
        <f>IFERROR(__xludf.DUMMYFUNCTION("SPLIT(A:A,"" "",TRUE,TRUE)"),"EN")</f>
        <v>EN</v>
      </c>
      <c r="F9592" s="1" t="str">
        <f>IFERROR(__xludf.DUMMYFUNCTION("""COMPUTED_VALUE"""),"P4943")</f>
        <v>P4943</v>
      </c>
      <c r="G9592" s="1">
        <f>IFERROR(__xludf.DUMMYFUNCTION("""COMPUTED_VALUE"""),254.0)</f>
        <v>254</v>
      </c>
    </row>
    <row r="9593">
      <c r="A9593" s="1" t="str">
        <f t="shared" si="1"/>
        <v>EN P3137 319</v>
      </c>
      <c r="C9593" s="1" t="str">
        <f t="shared" si="2"/>
        <v>PT P3137</v>
      </c>
      <c r="E9593" s="1" t="str">
        <f>IFERROR(__xludf.DUMMYFUNCTION("SPLIT(A:A,"" "",TRUE,TRUE)"),"EN")</f>
        <v>EN</v>
      </c>
      <c r="F9593" s="1" t="str">
        <f>IFERROR(__xludf.DUMMYFUNCTION("""COMPUTED_VALUE"""),"P3137")</f>
        <v>P3137</v>
      </c>
      <c r="G9593" s="1">
        <f>IFERROR(__xludf.DUMMYFUNCTION("""COMPUTED_VALUE"""),319.0)</f>
        <v>319</v>
      </c>
    </row>
    <row r="9594">
      <c r="A9594" s="1" t="str">
        <f t="shared" si="1"/>
        <v>EN P3831 110</v>
      </c>
      <c r="C9594" s="1" t="str">
        <f t="shared" si="2"/>
        <v>PT P3831</v>
      </c>
      <c r="E9594" s="1" t="str">
        <f>IFERROR(__xludf.DUMMYFUNCTION("SPLIT(A:A,"" "",TRUE,TRUE)"),"EN")</f>
        <v>EN</v>
      </c>
      <c r="F9594" s="1" t="str">
        <f>IFERROR(__xludf.DUMMYFUNCTION("""COMPUTED_VALUE"""),"P3831")</f>
        <v>P3831</v>
      </c>
      <c r="G9594" s="1">
        <f>IFERROR(__xludf.DUMMYFUNCTION("""COMPUTED_VALUE"""),110.0)</f>
        <v>110</v>
      </c>
    </row>
    <row r="9595">
      <c r="A9595" s="1" t="str">
        <f t="shared" si="1"/>
        <v>EN P4101 134</v>
      </c>
      <c r="C9595" s="1" t="str">
        <f t="shared" si="2"/>
        <v>PT P4101</v>
      </c>
      <c r="E9595" s="1" t="str">
        <f>IFERROR(__xludf.DUMMYFUNCTION("SPLIT(A:A,"" "",TRUE,TRUE)"),"EN")</f>
        <v>EN</v>
      </c>
      <c r="F9595" s="1" t="str">
        <f>IFERROR(__xludf.DUMMYFUNCTION("""COMPUTED_VALUE"""),"P4101")</f>
        <v>P4101</v>
      </c>
      <c r="G9595" s="1">
        <f>IFERROR(__xludf.DUMMYFUNCTION("""COMPUTED_VALUE"""),134.0)</f>
        <v>134</v>
      </c>
    </row>
    <row r="9596">
      <c r="A9596" s="1" t="str">
        <f t="shared" si="1"/>
        <v>EN P5157 186</v>
      </c>
      <c r="C9596" s="1" t="str">
        <f t="shared" si="2"/>
        <v>PT P5157</v>
      </c>
      <c r="E9596" s="1" t="str">
        <f>IFERROR(__xludf.DUMMYFUNCTION("SPLIT(A:A,"" "",TRUE,TRUE)"),"EN")</f>
        <v>EN</v>
      </c>
      <c r="F9596" s="1" t="str">
        <f>IFERROR(__xludf.DUMMYFUNCTION("""COMPUTED_VALUE"""),"P5157")</f>
        <v>P5157</v>
      </c>
      <c r="G9596" s="1">
        <f>IFERROR(__xludf.DUMMYFUNCTION("""COMPUTED_VALUE"""),186.0)</f>
        <v>186</v>
      </c>
    </row>
    <row r="9597">
      <c r="A9597" s="1" t="str">
        <f t="shared" si="1"/>
        <v>EN P934 17</v>
      </c>
      <c r="C9597" s="1" t="str">
        <f t="shared" si="2"/>
        <v>PT P934</v>
      </c>
      <c r="E9597" s="1" t="str">
        <f>IFERROR(__xludf.DUMMYFUNCTION("SPLIT(A:A,"" "",TRUE,TRUE)"),"EN")</f>
        <v>EN</v>
      </c>
      <c r="F9597" s="1" t="str">
        <f>IFERROR(__xludf.DUMMYFUNCTION("""COMPUTED_VALUE"""),"P934")</f>
        <v>P934</v>
      </c>
      <c r="G9597" s="1">
        <f>IFERROR(__xludf.DUMMYFUNCTION("""COMPUTED_VALUE"""),17.0)</f>
        <v>17</v>
      </c>
    </row>
    <row r="9598">
      <c r="A9598" s="1" t="str">
        <f t="shared" si="1"/>
        <v>EN P2872 279</v>
      </c>
      <c r="C9598" s="1" t="str">
        <f t="shared" si="2"/>
        <v>PT P2872</v>
      </c>
      <c r="E9598" s="1" t="str">
        <f>IFERROR(__xludf.DUMMYFUNCTION("SPLIT(A:A,"" "",TRUE,TRUE)"),"EN")</f>
        <v>EN</v>
      </c>
      <c r="F9598" s="1" t="str">
        <f>IFERROR(__xludf.DUMMYFUNCTION("""COMPUTED_VALUE"""),"P2872")</f>
        <v>P2872</v>
      </c>
      <c r="G9598" s="1">
        <f>IFERROR(__xludf.DUMMYFUNCTION("""COMPUTED_VALUE"""),279.0)</f>
        <v>279</v>
      </c>
    </row>
    <row r="9599">
      <c r="A9599" s="1" t="str">
        <f t="shared" si="1"/>
        <v>EN P2863 173</v>
      </c>
      <c r="C9599" s="1" t="str">
        <f t="shared" si="2"/>
        <v>PT P2863</v>
      </c>
      <c r="E9599" s="1" t="str">
        <f>IFERROR(__xludf.DUMMYFUNCTION("SPLIT(A:A,"" "",TRUE,TRUE)"),"EN")</f>
        <v>EN</v>
      </c>
      <c r="F9599" s="1" t="str">
        <f>IFERROR(__xludf.DUMMYFUNCTION("""COMPUTED_VALUE"""),"P2863")</f>
        <v>P2863</v>
      </c>
      <c r="G9599" s="1">
        <f>IFERROR(__xludf.DUMMYFUNCTION("""COMPUTED_VALUE"""),173.0)</f>
        <v>173</v>
      </c>
    </row>
    <row r="9600">
      <c r="A9600" s="1" t="str">
        <f t="shared" si="1"/>
        <v>EN P3318 253</v>
      </c>
      <c r="C9600" s="1" t="str">
        <f t="shared" si="2"/>
        <v>PT P3318</v>
      </c>
      <c r="E9600" s="1" t="str">
        <f>IFERROR(__xludf.DUMMYFUNCTION("SPLIT(A:A,"" "",TRUE,TRUE)"),"EN")</f>
        <v>EN</v>
      </c>
      <c r="F9600" s="1" t="str">
        <f>IFERROR(__xludf.DUMMYFUNCTION("""COMPUTED_VALUE"""),"P3318")</f>
        <v>P3318</v>
      </c>
      <c r="G9600" s="1">
        <f>IFERROR(__xludf.DUMMYFUNCTION("""COMPUTED_VALUE"""),253.0)</f>
        <v>253</v>
      </c>
    </row>
    <row r="9601">
      <c r="A9601" s="1" t="str">
        <f t="shared" si="1"/>
        <v>EN P1061 351</v>
      </c>
      <c r="C9601" s="1" t="str">
        <f t="shared" si="2"/>
        <v>PT P1061</v>
      </c>
      <c r="E9601" s="1" t="str">
        <f>IFERROR(__xludf.DUMMYFUNCTION("SPLIT(A:A,"" "",TRUE,TRUE)"),"EN")</f>
        <v>EN</v>
      </c>
      <c r="F9601" s="1" t="str">
        <f>IFERROR(__xludf.DUMMYFUNCTION("""COMPUTED_VALUE"""),"P1061")</f>
        <v>P1061</v>
      </c>
      <c r="G9601" s="1">
        <f>IFERROR(__xludf.DUMMYFUNCTION("""COMPUTED_VALUE"""),351.0)</f>
        <v>351</v>
      </c>
    </row>
    <row r="9602">
      <c r="A9602" s="1" t="str">
        <f t="shared" si="1"/>
        <v>EN P4327 220</v>
      </c>
      <c r="C9602" s="1" t="str">
        <f t="shared" si="2"/>
        <v>PT P4327</v>
      </c>
      <c r="E9602" s="1" t="str">
        <f>IFERROR(__xludf.DUMMYFUNCTION("SPLIT(A:A,"" "",TRUE,TRUE)"),"EN")</f>
        <v>EN</v>
      </c>
      <c r="F9602" s="1" t="str">
        <f>IFERROR(__xludf.DUMMYFUNCTION("""COMPUTED_VALUE"""),"P4327")</f>
        <v>P4327</v>
      </c>
      <c r="G9602" s="1">
        <f>IFERROR(__xludf.DUMMYFUNCTION("""COMPUTED_VALUE"""),220.0)</f>
        <v>220</v>
      </c>
    </row>
    <row r="9603">
      <c r="A9603" s="1" t="str">
        <f t="shared" si="1"/>
        <v>EN P3040 159</v>
      </c>
      <c r="C9603" s="1" t="str">
        <f t="shared" si="2"/>
        <v>PT P3040</v>
      </c>
      <c r="E9603" s="1" t="str">
        <f>IFERROR(__xludf.DUMMYFUNCTION("SPLIT(A:A,"" "",TRUE,TRUE)"),"EN")</f>
        <v>EN</v>
      </c>
      <c r="F9603" s="1" t="str">
        <f>IFERROR(__xludf.DUMMYFUNCTION("""COMPUTED_VALUE"""),"P3040")</f>
        <v>P3040</v>
      </c>
      <c r="G9603" s="1">
        <f>IFERROR(__xludf.DUMMYFUNCTION("""COMPUTED_VALUE"""),159.0)</f>
        <v>159</v>
      </c>
    </row>
    <row r="9604">
      <c r="A9604" s="1" t="str">
        <f t="shared" si="1"/>
        <v>EN P405 290</v>
      </c>
      <c r="C9604" s="1" t="str">
        <f t="shared" si="2"/>
        <v>PT P405</v>
      </c>
      <c r="E9604" s="1" t="str">
        <f>IFERROR(__xludf.DUMMYFUNCTION("SPLIT(A:A,"" "",TRUE,TRUE)"),"EN")</f>
        <v>EN</v>
      </c>
      <c r="F9604" s="1" t="str">
        <f>IFERROR(__xludf.DUMMYFUNCTION("""COMPUTED_VALUE"""),"P405")</f>
        <v>P405</v>
      </c>
      <c r="G9604" s="1">
        <f>IFERROR(__xludf.DUMMYFUNCTION("""COMPUTED_VALUE"""),290.0)</f>
        <v>290</v>
      </c>
    </row>
    <row r="9605">
      <c r="A9605" s="1" t="str">
        <f t="shared" si="1"/>
        <v>EN P5857 102</v>
      </c>
      <c r="C9605" s="1" t="str">
        <f t="shared" si="2"/>
        <v>PT P5857</v>
      </c>
      <c r="E9605" s="1" t="str">
        <f>IFERROR(__xludf.DUMMYFUNCTION("SPLIT(A:A,"" "",TRUE,TRUE)"),"EN")</f>
        <v>EN</v>
      </c>
      <c r="F9605" s="1" t="str">
        <f>IFERROR(__xludf.DUMMYFUNCTION("""COMPUTED_VALUE"""),"P5857")</f>
        <v>P5857</v>
      </c>
      <c r="G9605" s="1">
        <f>IFERROR(__xludf.DUMMYFUNCTION("""COMPUTED_VALUE"""),102.0)</f>
        <v>102</v>
      </c>
    </row>
    <row r="9606">
      <c r="A9606" s="1" t="str">
        <f t="shared" si="1"/>
        <v>EN P977 6</v>
      </c>
      <c r="C9606" s="1" t="str">
        <f t="shared" si="2"/>
        <v>PT P977</v>
      </c>
      <c r="E9606" s="1" t="str">
        <f>IFERROR(__xludf.DUMMYFUNCTION("SPLIT(A:A,"" "",TRUE,TRUE)"),"EN")</f>
        <v>EN</v>
      </c>
      <c r="F9606" s="1" t="str">
        <f>IFERROR(__xludf.DUMMYFUNCTION("""COMPUTED_VALUE"""),"P977")</f>
        <v>P977</v>
      </c>
      <c r="G9606" s="1">
        <f>IFERROR(__xludf.DUMMYFUNCTION("""COMPUTED_VALUE"""),6.0)</f>
        <v>6</v>
      </c>
    </row>
    <row r="9607">
      <c r="A9607" s="1" t="str">
        <f t="shared" si="1"/>
        <v>EN P5910 85</v>
      </c>
      <c r="C9607" s="1" t="str">
        <f t="shared" si="2"/>
        <v>PT P5910</v>
      </c>
      <c r="E9607" s="1" t="str">
        <f>IFERROR(__xludf.DUMMYFUNCTION("SPLIT(A:A,"" "",TRUE,TRUE)"),"EN")</f>
        <v>EN</v>
      </c>
      <c r="F9607" s="1" t="str">
        <f>IFERROR(__xludf.DUMMYFUNCTION("""COMPUTED_VALUE"""),"P5910")</f>
        <v>P5910</v>
      </c>
      <c r="G9607" s="1">
        <f>IFERROR(__xludf.DUMMYFUNCTION("""COMPUTED_VALUE"""),85.0)</f>
        <v>85</v>
      </c>
    </row>
    <row r="9608">
      <c r="A9608" s="1" t="str">
        <f t="shared" si="1"/>
        <v>EN P2180 260</v>
      </c>
      <c r="C9608" s="1" t="str">
        <f t="shared" si="2"/>
        <v>PT P2180</v>
      </c>
      <c r="E9608" s="1" t="str">
        <f>IFERROR(__xludf.DUMMYFUNCTION("SPLIT(A:A,"" "",TRUE,TRUE)"),"EN")</f>
        <v>EN</v>
      </c>
      <c r="F9608" s="1" t="str">
        <f>IFERROR(__xludf.DUMMYFUNCTION("""COMPUTED_VALUE"""),"P2180")</f>
        <v>P2180</v>
      </c>
      <c r="G9608" s="1">
        <f>IFERROR(__xludf.DUMMYFUNCTION("""COMPUTED_VALUE"""),260.0)</f>
        <v>260</v>
      </c>
    </row>
    <row r="9609">
      <c r="A9609" s="1" t="str">
        <f t="shared" si="1"/>
        <v>EN P5205 84</v>
      </c>
      <c r="C9609" s="1" t="str">
        <f t="shared" si="2"/>
        <v>PT P5205</v>
      </c>
      <c r="E9609" s="1" t="str">
        <f>IFERROR(__xludf.DUMMYFUNCTION("SPLIT(A:A,"" "",TRUE,TRUE)"),"EN")</f>
        <v>EN</v>
      </c>
      <c r="F9609" s="1" t="str">
        <f>IFERROR(__xludf.DUMMYFUNCTION("""COMPUTED_VALUE"""),"P5205")</f>
        <v>P5205</v>
      </c>
      <c r="G9609" s="1">
        <f>IFERROR(__xludf.DUMMYFUNCTION("""COMPUTED_VALUE"""),84.0)</f>
        <v>84</v>
      </c>
    </row>
    <row r="9610">
      <c r="A9610" s="1" t="str">
        <f t="shared" si="1"/>
        <v>EN P2888 189</v>
      </c>
      <c r="C9610" s="1" t="str">
        <f t="shared" si="2"/>
        <v>PT P2888</v>
      </c>
      <c r="E9610" s="1" t="str">
        <f>IFERROR(__xludf.DUMMYFUNCTION("SPLIT(A:A,"" "",TRUE,TRUE)"),"EN")</f>
        <v>EN</v>
      </c>
      <c r="F9610" s="1" t="str">
        <f>IFERROR(__xludf.DUMMYFUNCTION("""COMPUTED_VALUE"""),"P2888")</f>
        <v>P2888</v>
      </c>
      <c r="G9610" s="1">
        <f>IFERROR(__xludf.DUMMYFUNCTION("""COMPUTED_VALUE"""),189.0)</f>
        <v>189</v>
      </c>
    </row>
    <row r="9611">
      <c r="A9611" s="1" t="str">
        <f t="shared" si="1"/>
        <v>EN P5743 29</v>
      </c>
      <c r="C9611" s="1" t="str">
        <f t="shared" si="2"/>
        <v>PT P5743</v>
      </c>
      <c r="E9611" s="1" t="str">
        <f>IFERROR(__xludf.DUMMYFUNCTION("SPLIT(A:A,"" "",TRUE,TRUE)"),"EN")</f>
        <v>EN</v>
      </c>
      <c r="F9611" s="1" t="str">
        <f>IFERROR(__xludf.DUMMYFUNCTION("""COMPUTED_VALUE"""),"P5743")</f>
        <v>P5743</v>
      </c>
      <c r="G9611" s="1">
        <f>IFERROR(__xludf.DUMMYFUNCTION("""COMPUTED_VALUE"""),29.0)</f>
        <v>29</v>
      </c>
    </row>
    <row r="9612">
      <c r="A9612" s="1" t="str">
        <f t="shared" si="1"/>
        <v>EN P4533 262</v>
      </c>
      <c r="C9612" s="1" t="str">
        <f t="shared" si="2"/>
        <v>PT P4533</v>
      </c>
      <c r="E9612" s="1" t="str">
        <f>IFERROR(__xludf.DUMMYFUNCTION("SPLIT(A:A,"" "",TRUE,TRUE)"),"EN")</f>
        <v>EN</v>
      </c>
      <c r="F9612" s="1" t="str">
        <f>IFERROR(__xludf.DUMMYFUNCTION("""COMPUTED_VALUE"""),"P4533")</f>
        <v>P4533</v>
      </c>
      <c r="G9612" s="1">
        <f>IFERROR(__xludf.DUMMYFUNCTION("""COMPUTED_VALUE"""),262.0)</f>
        <v>262</v>
      </c>
    </row>
    <row r="9613">
      <c r="A9613" s="1" t="str">
        <f t="shared" si="1"/>
        <v>EN P5162 326</v>
      </c>
      <c r="C9613" s="1" t="str">
        <f t="shared" si="2"/>
        <v>PT P5162</v>
      </c>
      <c r="E9613" s="1" t="str">
        <f>IFERROR(__xludf.DUMMYFUNCTION("SPLIT(A:A,"" "",TRUE,TRUE)"),"EN")</f>
        <v>EN</v>
      </c>
      <c r="F9613" s="1" t="str">
        <f>IFERROR(__xludf.DUMMYFUNCTION("""COMPUTED_VALUE"""),"P5162")</f>
        <v>P5162</v>
      </c>
      <c r="G9613" s="1">
        <f>IFERROR(__xludf.DUMMYFUNCTION("""COMPUTED_VALUE"""),326.0)</f>
        <v>326</v>
      </c>
    </row>
    <row r="9614">
      <c r="A9614" s="1" t="str">
        <f t="shared" si="1"/>
        <v>EN P3849 81</v>
      </c>
      <c r="C9614" s="1" t="str">
        <f t="shared" si="2"/>
        <v>PT P3849</v>
      </c>
      <c r="E9614" s="1" t="str">
        <f>IFERROR(__xludf.DUMMYFUNCTION("SPLIT(A:A,"" "",TRUE,TRUE)"),"EN")</f>
        <v>EN</v>
      </c>
      <c r="F9614" s="1" t="str">
        <f>IFERROR(__xludf.DUMMYFUNCTION("""COMPUTED_VALUE"""),"P3849")</f>
        <v>P3849</v>
      </c>
      <c r="G9614" s="1">
        <f>IFERROR(__xludf.DUMMYFUNCTION("""COMPUTED_VALUE"""),81.0)</f>
        <v>81</v>
      </c>
    </row>
    <row r="9615">
      <c r="A9615" s="1" t="str">
        <f t="shared" si="1"/>
        <v>EN P5949 3</v>
      </c>
      <c r="C9615" s="1" t="str">
        <f t="shared" si="2"/>
        <v>PT P5949</v>
      </c>
      <c r="E9615" s="1" t="str">
        <f>IFERROR(__xludf.DUMMYFUNCTION("SPLIT(A:A,"" "",TRUE,TRUE)"),"EN")</f>
        <v>EN</v>
      </c>
      <c r="F9615" s="1" t="str">
        <f>IFERROR(__xludf.DUMMYFUNCTION("""COMPUTED_VALUE"""),"P5949")</f>
        <v>P5949</v>
      </c>
      <c r="G9615" s="1">
        <f>IFERROR(__xludf.DUMMYFUNCTION("""COMPUTED_VALUE"""),3.0)</f>
        <v>3</v>
      </c>
    </row>
    <row r="9616">
      <c r="A9616" s="1" t="str">
        <f t="shared" si="1"/>
        <v>EN P1922 164</v>
      </c>
      <c r="C9616" s="1" t="str">
        <f t="shared" si="2"/>
        <v>PT P1922</v>
      </c>
      <c r="E9616" s="1" t="str">
        <f>IFERROR(__xludf.DUMMYFUNCTION("SPLIT(A:A,"" "",TRUE,TRUE)"),"EN")</f>
        <v>EN</v>
      </c>
      <c r="F9616" s="1" t="str">
        <f>IFERROR(__xludf.DUMMYFUNCTION("""COMPUTED_VALUE"""),"P1922")</f>
        <v>P1922</v>
      </c>
      <c r="G9616" s="1">
        <f>IFERROR(__xludf.DUMMYFUNCTION("""COMPUTED_VALUE"""),164.0)</f>
        <v>164</v>
      </c>
    </row>
    <row r="9617">
      <c r="A9617" s="1" t="str">
        <f t="shared" si="1"/>
        <v>EN P3349 272</v>
      </c>
      <c r="C9617" s="1" t="str">
        <f t="shared" si="2"/>
        <v>PT P3349</v>
      </c>
      <c r="E9617" s="1" t="str">
        <f>IFERROR(__xludf.DUMMYFUNCTION("SPLIT(A:A,"" "",TRUE,TRUE)"),"EN")</f>
        <v>EN</v>
      </c>
      <c r="F9617" s="1" t="str">
        <f>IFERROR(__xludf.DUMMYFUNCTION("""COMPUTED_VALUE"""),"P3349")</f>
        <v>P3349</v>
      </c>
      <c r="G9617" s="1">
        <f>IFERROR(__xludf.DUMMYFUNCTION("""COMPUTED_VALUE"""),272.0)</f>
        <v>272</v>
      </c>
    </row>
    <row r="9618">
      <c r="A9618" s="1" t="str">
        <f t="shared" si="1"/>
        <v>EN P5883 320</v>
      </c>
      <c r="C9618" s="1" t="str">
        <f t="shared" si="2"/>
        <v>PT P5883</v>
      </c>
      <c r="E9618" s="1" t="str">
        <f>IFERROR(__xludf.DUMMYFUNCTION("SPLIT(A:A,"" "",TRUE,TRUE)"),"EN")</f>
        <v>EN</v>
      </c>
      <c r="F9618" s="1" t="str">
        <f>IFERROR(__xludf.DUMMYFUNCTION("""COMPUTED_VALUE"""),"P5883")</f>
        <v>P5883</v>
      </c>
      <c r="G9618" s="1">
        <f>IFERROR(__xludf.DUMMYFUNCTION("""COMPUTED_VALUE"""),320.0)</f>
        <v>320</v>
      </c>
    </row>
    <row r="9619">
      <c r="A9619" s="1" t="str">
        <f t="shared" si="1"/>
        <v>EN P3661 97</v>
      </c>
      <c r="C9619" s="1" t="str">
        <f t="shared" si="2"/>
        <v>PT P3661</v>
      </c>
      <c r="E9619" s="1" t="str">
        <f>IFERROR(__xludf.DUMMYFUNCTION("SPLIT(A:A,"" "",TRUE,TRUE)"),"EN")</f>
        <v>EN</v>
      </c>
      <c r="F9619" s="1" t="str">
        <f>IFERROR(__xludf.DUMMYFUNCTION("""COMPUTED_VALUE"""),"P3661")</f>
        <v>P3661</v>
      </c>
      <c r="G9619" s="1">
        <f>IFERROR(__xludf.DUMMYFUNCTION("""COMPUTED_VALUE"""),97.0)</f>
        <v>97</v>
      </c>
    </row>
    <row r="9620">
      <c r="A9620" s="1" t="str">
        <f t="shared" si="1"/>
        <v>EN P5208 388</v>
      </c>
      <c r="C9620" s="1" t="str">
        <f t="shared" si="2"/>
        <v>PT P5208</v>
      </c>
      <c r="E9620" s="1" t="str">
        <f>IFERROR(__xludf.DUMMYFUNCTION("SPLIT(A:A,"" "",TRUE,TRUE)"),"EN")</f>
        <v>EN</v>
      </c>
      <c r="F9620" s="1" t="str">
        <f>IFERROR(__xludf.DUMMYFUNCTION("""COMPUTED_VALUE"""),"P5208")</f>
        <v>P5208</v>
      </c>
      <c r="G9620" s="1">
        <f>IFERROR(__xludf.DUMMYFUNCTION("""COMPUTED_VALUE"""),388.0)</f>
        <v>388</v>
      </c>
    </row>
    <row r="9621">
      <c r="A9621" s="1" t="str">
        <f t="shared" si="1"/>
        <v>EN P2840 364</v>
      </c>
      <c r="C9621" s="1" t="str">
        <f t="shared" si="2"/>
        <v>PT P2840</v>
      </c>
      <c r="E9621" s="1" t="str">
        <f>IFERROR(__xludf.DUMMYFUNCTION("SPLIT(A:A,"" "",TRUE,TRUE)"),"EN")</f>
        <v>EN</v>
      </c>
      <c r="F9621" s="1" t="str">
        <f>IFERROR(__xludf.DUMMYFUNCTION("""COMPUTED_VALUE"""),"P2840")</f>
        <v>P2840</v>
      </c>
      <c r="G9621" s="1">
        <f>IFERROR(__xludf.DUMMYFUNCTION("""COMPUTED_VALUE"""),364.0)</f>
        <v>364</v>
      </c>
    </row>
    <row r="9622">
      <c r="A9622" s="1" t="str">
        <f t="shared" si="1"/>
        <v>EN P4888 84</v>
      </c>
      <c r="C9622" s="1" t="str">
        <f t="shared" si="2"/>
        <v>PT P4888</v>
      </c>
      <c r="E9622" s="1" t="str">
        <f>IFERROR(__xludf.DUMMYFUNCTION("SPLIT(A:A,"" "",TRUE,TRUE)"),"EN")</f>
        <v>EN</v>
      </c>
      <c r="F9622" s="1" t="str">
        <f>IFERROR(__xludf.DUMMYFUNCTION("""COMPUTED_VALUE"""),"P4888")</f>
        <v>P4888</v>
      </c>
      <c r="G9622" s="1">
        <f>IFERROR(__xludf.DUMMYFUNCTION("""COMPUTED_VALUE"""),84.0)</f>
        <v>84</v>
      </c>
    </row>
    <row r="9623">
      <c r="A9623" s="1" t="str">
        <f t="shared" si="1"/>
        <v>EN P5212 109</v>
      </c>
      <c r="C9623" s="1" t="str">
        <f t="shared" si="2"/>
        <v>PT P5212</v>
      </c>
      <c r="E9623" s="1" t="str">
        <f>IFERROR(__xludf.DUMMYFUNCTION("SPLIT(A:A,"" "",TRUE,TRUE)"),"EN")</f>
        <v>EN</v>
      </c>
      <c r="F9623" s="1" t="str">
        <f>IFERROR(__xludf.DUMMYFUNCTION("""COMPUTED_VALUE"""),"P5212")</f>
        <v>P5212</v>
      </c>
      <c r="G9623" s="1">
        <f>IFERROR(__xludf.DUMMYFUNCTION("""COMPUTED_VALUE"""),109.0)</f>
        <v>109</v>
      </c>
    </row>
    <row r="9624">
      <c r="A9624" s="1" t="str">
        <f t="shared" si="1"/>
        <v>EN P2766 281</v>
      </c>
      <c r="C9624" s="1" t="str">
        <f t="shared" si="2"/>
        <v>PT P2766</v>
      </c>
      <c r="E9624" s="1" t="str">
        <f>IFERROR(__xludf.DUMMYFUNCTION("SPLIT(A:A,"" "",TRUE,TRUE)"),"EN")</f>
        <v>EN</v>
      </c>
      <c r="F9624" s="1" t="str">
        <f>IFERROR(__xludf.DUMMYFUNCTION("""COMPUTED_VALUE"""),"P2766")</f>
        <v>P2766</v>
      </c>
      <c r="G9624" s="1">
        <f>IFERROR(__xludf.DUMMYFUNCTION("""COMPUTED_VALUE"""),281.0)</f>
        <v>281</v>
      </c>
    </row>
    <row r="9625">
      <c r="A9625" s="1" t="str">
        <f t="shared" si="1"/>
        <v>EN P1735 248</v>
      </c>
      <c r="C9625" s="1" t="str">
        <f t="shared" si="2"/>
        <v>PT P1735</v>
      </c>
      <c r="E9625" s="1" t="str">
        <f>IFERROR(__xludf.DUMMYFUNCTION("SPLIT(A:A,"" "",TRUE,TRUE)"),"EN")</f>
        <v>EN</v>
      </c>
      <c r="F9625" s="1" t="str">
        <f>IFERROR(__xludf.DUMMYFUNCTION("""COMPUTED_VALUE"""),"P1735")</f>
        <v>P1735</v>
      </c>
      <c r="G9625" s="1">
        <f>IFERROR(__xludf.DUMMYFUNCTION("""COMPUTED_VALUE"""),248.0)</f>
        <v>248</v>
      </c>
    </row>
    <row r="9626">
      <c r="A9626" s="1" t="str">
        <f t="shared" si="1"/>
        <v>EN P4024 249</v>
      </c>
      <c r="C9626" s="1" t="str">
        <f t="shared" si="2"/>
        <v>PT P4024</v>
      </c>
      <c r="E9626" s="1" t="str">
        <f>IFERROR(__xludf.DUMMYFUNCTION("SPLIT(A:A,"" "",TRUE,TRUE)"),"EN")</f>
        <v>EN</v>
      </c>
      <c r="F9626" s="1" t="str">
        <f>IFERROR(__xludf.DUMMYFUNCTION("""COMPUTED_VALUE"""),"P4024")</f>
        <v>P4024</v>
      </c>
      <c r="G9626" s="1">
        <f>IFERROR(__xludf.DUMMYFUNCTION("""COMPUTED_VALUE"""),249.0)</f>
        <v>249</v>
      </c>
    </row>
    <row r="9627">
      <c r="A9627" s="1" t="str">
        <f t="shared" si="1"/>
        <v>EN P4495 370</v>
      </c>
      <c r="C9627" s="1" t="str">
        <f t="shared" si="2"/>
        <v>PT P4495</v>
      </c>
      <c r="E9627" s="1" t="str">
        <f>IFERROR(__xludf.DUMMYFUNCTION("SPLIT(A:A,"" "",TRUE,TRUE)"),"EN")</f>
        <v>EN</v>
      </c>
      <c r="F9627" s="1" t="str">
        <f>IFERROR(__xludf.DUMMYFUNCTION("""COMPUTED_VALUE"""),"P4495")</f>
        <v>P4495</v>
      </c>
      <c r="G9627" s="1">
        <f>IFERROR(__xludf.DUMMYFUNCTION("""COMPUTED_VALUE"""),370.0)</f>
        <v>370</v>
      </c>
    </row>
    <row r="9628">
      <c r="A9628" s="1" t="str">
        <f t="shared" si="1"/>
        <v>EN P4163 194</v>
      </c>
      <c r="C9628" s="1" t="str">
        <f t="shared" si="2"/>
        <v>PT P4163</v>
      </c>
      <c r="E9628" s="1" t="str">
        <f>IFERROR(__xludf.DUMMYFUNCTION("SPLIT(A:A,"" "",TRUE,TRUE)"),"EN")</f>
        <v>EN</v>
      </c>
      <c r="F9628" s="1" t="str">
        <f>IFERROR(__xludf.DUMMYFUNCTION("""COMPUTED_VALUE"""),"P4163")</f>
        <v>P4163</v>
      </c>
      <c r="G9628" s="1">
        <f>IFERROR(__xludf.DUMMYFUNCTION("""COMPUTED_VALUE"""),194.0)</f>
        <v>194</v>
      </c>
    </row>
    <row r="9629">
      <c r="A9629" s="1" t="str">
        <f t="shared" si="1"/>
        <v>EN P5148 163</v>
      </c>
      <c r="C9629" s="1" t="str">
        <f t="shared" si="2"/>
        <v>PT P5148</v>
      </c>
      <c r="E9629" s="1" t="str">
        <f>IFERROR(__xludf.DUMMYFUNCTION("SPLIT(A:A,"" "",TRUE,TRUE)"),"EN")</f>
        <v>EN</v>
      </c>
      <c r="F9629" s="1" t="str">
        <f>IFERROR(__xludf.DUMMYFUNCTION("""COMPUTED_VALUE"""),"P5148")</f>
        <v>P5148</v>
      </c>
      <c r="G9629" s="1">
        <f>IFERROR(__xludf.DUMMYFUNCTION("""COMPUTED_VALUE"""),163.0)</f>
        <v>163</v>
      </c>
    </row>
    <row r="9630">
      <c r="A9630" s="1" t="str">
        <f t="shared" si="1"/>
        <v>EN P2916 245</v>
      </c>
      <c r="C9630" s="1" t="str">
        <f t="shared" si="2"/>
        <v>PT P2916</v>
      </c>
      <c r="E9630" s="1" t="str">
        <f>IFERROR(__xludf.DUMMYFUNCTION("SPLIT(A:A,"" "",TRUE,TRUE)"),"EN")</f>
        <v>EN</v>
      </c>
      <c r="F9630" s="1" t="str">
        <f>IFERROR(__xludf.DUMMYFUNCTION("""COMPUTED_VALUE"""),"P2916")</f>
        <v>P2916</v>
      </c>
      <c r="G9630" s="1">
        <f>IFERROR(__xludf.DUMMYFUNCTION("""COMPUTED_VALUE"""),245.0)</f>
        <v>245</v>
      </c>
    </row>
    <row r="9631">
      <c r="A9631" s="1" t="str">
        <f t="shared" si="1"/>
        <v>EN P1625 360</v>
      </c>
      <c r="C9631" s="1" t="str">
        <f t="shared" si="2"/>
        <v>PT P1625</v>
      </c>
      <c r="E9631" s="1" t="str">
        <f>IFERROR(__xludf.DUMMYFUNCTION("SPLIT(A:A,"" "",TRUE,TRUE)"),"EN")</f>
        <v>EN</v>
      </c>
      <c r="F9631" s="1" t="str">
        <f>IFERROR(__xludf.DUMMYFUNCTION("""COMPUTED_VALUE"""),"P1625")</f>
        <v>P1625</v>
      </c>
      <c r="G9631" s="1">
        <f>IFERROR(__xludf.DUMMYFUNCTION("""COMPUTED_VALUE"""),360.0)</f>
        <v>360</v>
      </c>
    </row>
    <row r="9632">
      <c r="A9632" s="1" t="str">
        <f t="shared" si="1"/>
        <v>EN P1274 292</v>
      </c>
      <c r="C9632" s="1" t="str">
        <f t="shared" si="2"/>
        <v>PT P1274</v>
      </c>
      <c r="E9632" s="1" t="str">
        <f>IFERROR(__xludf.DUMMYFUNCTION("SPLIT(A:A,"" "",TRUE,TRUE)"),"EN")</f>
        <v>EN</v>
      </c>
      <c r="F9632" s="1" t="str">
        <f>IFERROR(__xludf.DUMMYFUNCTION("""COMPUTED_VALUE"""),"P1274")</f>
        <v>P1274</v>
      </c>
      <c r="G9632" s="1">
        <f>IFERROR(__xludf.DUMMYFUNCTION("""COMPUTED_VALUE"""),292.0)</f>
        <v>292</v>
      </c>
    </row>
    <row r="9633">
      <c r="A9633" s="1" t="str">
        <f t="shared" si="1"/>
        <v>EN P5808 165</v>
      </c>
      <c r="C9633" s="1" t="str">
        <f t="shared" si="2"/>
        <v>PT P5808</v>
      </c>
      <c r="E9633" s="1" t="str">
        <f>IFERROR(__xludf.DUMMYFUNCTION("SPLIT(A:A,"" "",TRUE,TRUE)"),"EN")</f>
        <v>EN</v>
      </c>
      <c r="F9633" s="1" t="str">
        <f>IFERROR(__xludf.DUMMYFUNCTION("""COMPUTED_VALUE"""),"P5808")</f>
        <v>P5808</v>
      </c>
      <c r="G9633" s="1">
        <f>IFERROR(__xludf.DUMMYFUNCTION("""COMPUTED_VALUE"""),165.0)</f>
        <v>165</v>
      </c>
    </row>
    <row r="9634">
      <c r="A9634" s="1" t="str">
        <f t="shared" si="1"/>
        <v>EN P2254 102</v>
      </c>
      <c r="C9634" s="1" t="str">
        <f t="shared" si="2"/>
        <v>PT P2254</v>
      </c>
      <c r="E9634" s="1" t="str">
        <f>IFERROR(__xludf.DUMMYFUNCTION("SPLIT(A:A,"" "",TRUE,TRUE)"),"EN")</f>
        <v>EN</v>
      </c>
      <c r="F9634" s="1" t="str">
        <f>IFERROR(__xludf.DUMMYFUNCTION("""COMPUTED_VALUE"""),"P2254")</f>
        <v>P2254</v>
      </c>
      <c r="G9634" s="1">
        <f>IFERROR(__xludf.DUMMYFUNCTION("""COMPUTED_VALUE"""),102.0)</f>
        <v>102</v>
      </c>
    </row>
    <row r="9635">
      <c r="A9635" s="1" t="str">
        <f t="shared" si="1"/>
        <v>EN P2906 222</v>
      </c>
      <c r="C9635" s="1" t="str">
        <f t="shared" si="2"/>
        <v>PT P2906</v>
      </c>
      <c r="E9635" s="1" t="str">
        <f>IFERROR(__xludf.DUMMYFUNCTION("SPLIT(A:A,"" "",TRUE,TRUE)"),"EN")</f>
        <v>EN</v>
      </c>
      <c r="F9635" s="1" t="str">
        <f>IFERROR(__xludf.DUMMYFUNCTION("""COMPUTED_VALUE"""),"P2906")</f>
        <v>P2906</v>
      </c>
      <c r="G9635" s="1">
        <f>IFERROR(__xludf.DUMMYFUNCTION("""COMPUTED_VALUE"""),222.0)</f>
        <v>222</v>
      </c>
    </row>
    <row r="9636">
      <c r="A9636" s="1" t="str">
        <f t="shared" si="1"/>
        <v>EN P1154 27</v>
      </c>
      <c r="C9636" s="1" t="str">
        <f t="shared" si="2"/>
        <v>PT P1154</v>
      </c>
      <c r="E9636" s="1" t="str">
        <f>IFERROR(__xludf.DUMMYFUNCTION("SPLIT(A:A,"" "",TRUE,TRUE)"),"EN")</f>
        <v>EN</v>
      </c>
      <c r="F9636" s="1" t="str">
        <f>IFERROR(__xludf.DUMMYFUNCTION("""COMPUTED_VALUE"""),"P1154")</f>
        <v>P1154</v>
      </c>
      <c r="G9636" s="1">
        <f>IFERROR(__xludf.DUMMYFUNCTION("""COMPUTED_VALUE"""),27.0)</f>
        <v>27</v>
      </c>
    </row>
    <row r="9637">
      <c r="A9637" s="1" t="str">
        <f t="shared" si="1"/>
        <v>EN P988 327</v>
      </c>
      <c r="C9637" s="1" t="str">
        <f t="shared" si="2"/>
        <v>PT P988</v>
      </c>
      <c r="E9637" s="1" t="str">
        <f>IFERROR(__xludf.DUMMYFUNCTION("SPLIT(A:A,"" "",TRUE,TRUE)"),"EN")</f>
        <v>EN</v>
      </c>
      <c r="F9637" s="1" t="str">
        <f>IFERROR(__xludf.DUMMYFUNCTION("""COMPUTED_VALUE"""),"P988")</f>
        <v>P988</v>
      </c>
      <c r="G9637" s="1">
        <f>IFERROR(__xludf.DUMMYFUNCTION("""COMPUTED_VALUE"""),327.0)</f>
        <v>327</v>
      </c>
    </row>
    <row r="9638">
      <c r="A9638" s="1" t="str">
        <f t="shared" si="1"/>
        <v>EN P4894 59</v>
      </c>
      <c r="C9638" s="1" t="str">
        <f t="shared" si="2"/>
        <v>PT P4894</v>
      </c>
      <c r="E9638" s="1" t="str">
        <f>IFERROR(__xludf.DUMMYFUNCTION("SPLIT(A:A,"" "",TRUE,TRUE)"),"EN")</f>
        <v>EN</v>
      </c>
      <c r="F9638" s="1" t="str">
        <f>IFERROR(__xludf.DUMMYFUNCTION("""COMPUTED_VALUE"""),"P4894")</f>
        <v>P4894</v>
      </c>
      <c r="G9638" s="1">
        <f>IFERROR(__xludf.DUMMYFUNCTION("""COMPUTED_VALUE"""),59.0)</f>
        <v>59</v>
      </c>
    </row>
    <row r="9639">
      <c r="A9639" s="1" t="str">
        <f t="shared" si="1"/>
        <v>EN P4534 370</v>
      </c>
      <c r="C9639" s="1" t="str">
        <f t="shared" si="2"/>
        <v>PT P4534</v>
      </c>
      <c r="E9639" s="1" t="str">
        <f>IFERROR(__xludf.DUMMYFUNCTION("SPLIT(A:A,"" "",TRUE,TRUE)"),"EN")</f>
        <v>EN</v>
      </c>
      <c r="F9639" s="1" t="str">
        <f>IFERROR(__xludf.DUMMYFUNCTION("""COMPUTED_VALUE"""),"P4534")</f>
        <v>P4534</v>
      </c>
      <c r="G9639" s="1">
        <f>IFERROR(__xludf.DUMMYFUNCTION("""COMPUTED_VALUE"""),370.0)</f>
        <v>370</v>
      </c>
    </row>
    <row r="9640">
      <c r="A9640" s="1" t="str">
        <f t="shared" si="1"/>
        <v>EN P4502 302</v>
      </c>
      <c r="C9640" s="1" t="str">
        <f t="shared" si="2"/>
        <v>PT P4502</v>
      </c>
      <c r="E9640" s="1" t="str">
        <f>IFERROR(__xludf.DUMMYFUNCTION("SPLIT(A:A,"" "",TRUE,TRUE)"),"EN")</f>
        <v>EN</v>
      </c>
      <c r="F9640" s="1" t="str">
        <f>IFERROR(__xludf.DUMMYFUNCTION("""COMPUTED_VALUE"""),"P4502")</f>
        <v>P4502</v>
      </c>
      <c r="G9640" s="1">
        <f>IFERROR(__xludf.DUMMYFUNCTION("""COMPUTED_VALUE"""),302.0)</f>
        <v>302</v>
      </c>
    </row>
    <row r="9641">
      <c r="A9641" s="1" t="str">
        <f t="shared" si="1"/>
        <v>EN P978 384</v>
      </c>
      <c r="C9641" s="1" t="str">
        <f t="shared" si="2"/>
        <v>PT P978</v>
      </c>
      <c r="E9641" s="1" t="str">
        <f>IFERROR(__xludf.DUMMYFUNCTION("SPLIT(A:A,"" "",TRUE,TRUE)"),"EN")</f>
        <v>EN</v>
      </c>
      <c r="F9641" s="1" t="str">
        <f>IFERROR(__xludf.DUMMYFUNCTION("""COMPUTED_VALUE"""),"P978")</f>
        <v>P978</v>
      </c>
      <c r="G9641" s="1">
        <f>IFERROR(__xludf.DUMMYFUNCTION("""COMPUTED_VALUE"""),384.0)</f>
        <v>384</v>
      </c>
    </row>
    <row r="9642">
      <c r="A9642" s="1" t="str">
        <f t="shared" si="1"/>
        <v>EN P2032 209</v>
      </c>
      <c r="C9642" s="1" t="str">
        <f t="shared" si="2"/>
        <v>PT P2032</v>
      </c>
      <c r="E9642" s="1" t="str">
        <f>IFERROR(__xludf.DUMMYFUNCTION("SPLIT(A:A,"" "",TRUE,TRUE)"),"EN")</f>
        <v>EN</v>
      </c>
      <c r="F9642" s="1" t="str">
        <f>IFERROR(__xludf.DUMMYFUNCTION("""COMPUTED_VALUE"""),"P2032")</f>
        <v>P2032</v>
      </c>
      <c r="G9642" s="1">
        <f>IFERROR(__xludf.DUMMYFUNCTION("""COMPUTED_VALUE"""),209.0)</f>
        <v>209</v>
      </c>
    </row>
    <row r="9643">
      <c r="A9643" s="1" t="str">
        <f t="shared" si="1"/>
        <v>EN P5 96</v>
      </c>
      <c r="C9643" s="1" t="str">
        <f t="shared" si="2"/>
        <v>PT P5</v>
      </c>
      <c r="E9643" s="1" t="str">
        <f>IFERROR(__xludf.DUMMYFUNCTION("SPLIT(A:A,"" "",TRUE,TRUE)"),"EN")</f>
        <v>EN</v>
      </c>
      <c r="F9643" s="1" t="str">
        <f>IFERROR(__xludf.DUMMYFUNCTION("""COMPUTED_VALUE"""),"P5")</f>
        <v>P5</v>
      </c>
      <c r="G9643" s="1">
        <f>IFERROR(__xludf.DUMMYFUNCTION("""COMPUTED_VALUE"""),96.0)</f>
        <v>96</v>
      </c>
    </row>
    <row r="9644">
      <c r="A9644" s="1" t="str">
        <f t="shared" si="1"/>
        <v>EN P3067 43</v>
      </c>
      <c r="C9644" s="1" t="str">
        <f t="shared" si="2"/>
        <v>PT P3067</v>
      </c>
      <c r="E9644" s="1" t="str">
        <f>IFERROR(__xludf.DUMMYFUNCTION("SPLIT(A:A,"" "",TRUE,TRUE)"),"EN")</f>
        <v>EN</v>
      </c>
      <c r="F9644" s="1" t="str">
        <f>IFERROR(__xludf.DUMMYFUNCTION("""COMPUTED_VALUE"""),"P3067")</f>
        <v>P3067</v>
      </c>
      <c r="G9644" s="1">
        <f>IFERROR(__xludf.DUMMYFUNCTION("""COMPUTED_VALUE"""),43.0)</f>
        <v>43</v>
      </c>
    </row>
    <row r="9645">
      <c r="A9645" s="1" t="str">
        <f t="shared" si="1"/>
        <v>EN P3804 154</v>
      </c>
      <c r="C9645" s="1" t="str">
        <f t="shared" si="2"/>
        <v>PT P3804</v>
      </c>
      <c r="E9645" s="1" t="str">
        <f>IFERROR(__xludf.DUMMYFUNCTION("SPLIT(A:A,"" "",TRUE,TRUE)"),"EN")</f>
        <v>EN</v>
      </c>
      <c r="F9645" s="1" t="str">
        <f>IFERROR(__xludf.DUMMYFUNCTION("""COMPUTED_VALUE"""),"P3804")</f>
        <v>P3804</v>
      </c>
      <c r="G9645" s="1">
        <f>IFERROR(__xludf.DUMMYFUNCTION("""COMPUTED_VALUE"""),154.0)</f>
        <v>154</v>
      </c>
    </row>
    <row r="9646">
      <c r="A9646" s="1" t="str">
        <f t="shared" si="1"/>
        <v>EN P535 359</v>
      </c>
      <c r="C9646" s="1" t="str">
        <f t="shared" si="2"/>
        <v>PT P535</v>
      </c>
      <c r="E9646" s="1" t="str">
        <f>IFERROR(__xludf.DUMMYFUNCTION("SPLIT(A:A,"" "",TRUE,TRUE)"),"EN")</f>
        <v>EN</v>
      </c>
      <c r="F9646" s="1" t="str">
        <f>IFERROR(__xludf.DUMMYFUNCTION("""COMPUTED_VALUE"""),"P535")</f>
        <v>P535</v>
      </c>
      <c r="G9646" s="1">
        <f>IFERROR(__xludf.DUMMYFUNCTION("""COMPUTED_VALUE"""),359.0)</f>
        <v>359</v>
      </c>
    </row>
    <row r="9647">
      <c r="A9647" s="1" t="str">
        <f t="shared" si="1"/>
        <v>EN P4704 181</v>
      </c>
      <c r="C9647" s="1" t="str">
        <f t="shared" si="2"/>
        <v>PT P4704</v>
      </c>
      <c r="E9647" s="1" t="str">
        <f>IFERROR(__xludf.DUMMYFUNCTION("SPLIT(A:A,"" "",TRUE,TRUE)"),"EN")</f>
        <v>EN</v>
      </c>
      <c r="F9647" s="1" t="str">
        <f>IFERROR(__xludf.DUMMYFUNCTION("""COMPUTED_VALUE"""),"P4704")</f>
        <v>P4704</v>
      </c>
      <c r="G9647" s="1">
        <f>IFERROR(__xludf.DUMMYFUNCTION("""COMPUTED_VALUE"""),181.0)</f>
        <v>181</v>
      </c>
    </row>
    <row r="9648">
      <c r="A9648" s="1" t="str">
        <f t="shared" si="1"/>
        <v>EN P4810 216</v>
      </c>
      <c r="C9648" s="1" t="str">
        <f t="shared" si="2"/>
        <v>PT P4810</v>
      </c>
      <c r="E9648" s="1" t="str">
        <f>IFERROR(__xludf.DUMMYFUNCTION("SPLIT(A:A,"" "",TRUE,TRUE)"),"EN")</f>
        <v>EN</v>
      </c>
      <c r="F9648" s="1" t="str">
        <f>IFERROR(__xludf.DUMMYFUNCTION("""COMPUTED_VALUE"""),"P4810")</f>
        <v>P4810</v>
      </c>
      <c r="G9648" s="1">
        <f>IFERROR(__xludf.DUMMYFUNCTION("""COMPUTED_VALUE"""),216.0)</f>
        <v>216</v>
      </c>
    </row>
    <row r="9649">
      <c r="A9649" s="1" t="str">
        <f t="shared" si="1"/>
        <v>EN P2407 204</v>
      </c>
      <c r="C9649" s="1" t="str">
        <f t="shared" si="2"/>
        <v>PT P2407</v>
      </c>
      <c r="E9649" s="1" t="str">
        <f>IFERROR(__xludf.DUMMYFUNCTION("SPLIT(A:A,"" "",TRUE,TRUE)"),"EN")</f>
        <v>EN</v>
      </c>
      <c r="F9649" s="1" t="str">
        <f>IFERROR(__xludf.DUMMYFUNCTION("""COMPUTED_VALUE"""),"P2407")</f>
        <v>P2407</v>
      </c>
      <c r="G9649" s="1">
        <f>IFERROR(__xludf.DUMMYFUNCTION("""COMPUTED_VALUE"""),204.0)</f>
        <v>204</v>
      </c>
    </row>
    <row r="9650">
      <c r="A9650" s="1" t="str">
        <f t="shared" si="1"/>
        <v>EN P5028 387</v>
      </c>
      <c r="C9650" s="1" t="str">
        <f t="shared" si="2"/>
        <v>PT P5028</v>
      </c>
      <c r="E9650" s="1" t="str">
        <f>IFERROR(__xludf.DUMMYFUNCTION("SPLIT(A:A,"" "",TRUE,TRUE)"),"EN")</f>
        <v>EN</v>
      </c>
      <c r="F9650" s="1" t="str">
        <f>IFERROR(__xludf.DUMMYFUNCTION("""COMPUTED_VALUE"""),"P5028")</f>
        <v>P5028</v>
      </c>
      <c r="G9650" s="1">
        <f>IFERROR(__xludf.DUMMYFUNCTION("""COMPUTED_VALUE"""),387.0)</f>
        <v>387</v>
      </c>
    </row>
    <row r="9651">
      <c r="A9651" s="1" t="str">
        <f t="shared" si="1"/>
        <v>EN P2608 197</v>
      </c>
      <c r="C9651" s="1" t="str">
        <f t="shared" si="2"/>
        <v>PT P2608</v>
      </c>
      <c r="E9651" s="1" t="str">
        <f>IFERROR(__xludf.DUMMYFUNCTION("SPLIT(A:A,"" "",TRUE,TRUE)"),"EN")</f>
        <v>EN</v>
      </c>
      <c r="F9651" s="1" t="str">
        <f>IFERROR(__xludf.DUMMYFUNCTION("""COMPUTED_VALUE"""),"P2608")</f>
        <v>P2608</v>
      </c>
      <c r="G9651" s="1">
        <f>IFERROR(__xludf.DUMMYFUNCTION("""COMPUTED_VALUE"""),197.0)</f>
        <v>197</v>
      </c>
    </row>
    <row r="9652">
      <c r="A9652" s="1" t="str">
        <f t="shared" si="1"/>
        <v>EN P1177 11</v>
      </c>
      <c r="C9652" s="1" t="str">
        <f t="shared" si="2"/>
        <v>PT P1177</v>
      </c>
      <c r="E9652" s="1" t="str">
        <f>IFERROR(__xludf.DUMMYFUNCTION("SPLIT(A:A,"" "",TRUE,TRUE)"),"EN")</f>
        <v>EN</v>
      </c>
      <c r="F9652" s="1" t="str">
        <f>IFERROR(__xludf.DUMMYFUNCTION("""COMPUTED_VALUE"""),"P1177")</f>
        <v>P1177</v>
      </c>
      <c r="G9652" s="1">
        <f>IFERROR(__xludf.DUMMYFUNCTION("""COMPUTED_VALUE"""),11.0)</f>
        <v>11</v>
      </c>
    </row>
    <row r="9653">
      <c r="A9653" s="1" t="str">
        <f t="shared" si="1"/>
        <v>EN P2002 303</v>
      </c>
      <c r="C9653" s="1" t="str">
        <f t="shared" si="2"/>
        <v>PT P2002</v>
      </c>
      <c r="E9653" s="1" t="str">
        <f>IFERROR(__xludf.DUMMYFUNCTION("SPLIT(A:A,"" "",TRUE,TRUE)"),"EN")</f>
        <v>EN</v>
      </c>
      <c r="F9653" s="1" t="str">
        <f>IFERROR(__xludf.DUMMYFUNCTION("""COMPUTED_VALUE"""),"P2002")</f>
        <v>P2002</v>
      </c>
      <c r="G9653" s="1">
        <f>IFERROR(__xludf.DUMMYFUNCTION("""COMPUTED_VALUE"""),303.0)</f>
        <v>303</v>
      </c>
    </row>
    <row r="9654">
      <c r="A9654" s="1" t="str">
        <f t="shared" si="1"/>
        <v>EN P1813 258</v>
      </c>
      <c r="C9654" s="1" t="str">
        <f t="shared" si="2"/>
        <v>PT P1813</v>
      </c>
      <c r="E9654" s="1" t="str">
        <f>IFERROR(__xludf.DUMMYFUNCTION("SPLIT(A:A,"" "",TRUE,TRUE)"),"EN")</f>
        <v>EN</v>
      </c>
      <c r="F9654" s="1" t="str">
        <f>IFERROR(__xludf.DUMMYFUNCTION("""COMPUTED_VALUE"""),"P1813")</f>
        <v>P1813</v>
      </c>
      <c r="G9654" s="1">
        <f>IFERROR(__xludf.DUMMYFUNCTION("""COMPUTED_VALUE"""),258.0)</f>
        <v>258</v>
      </c>
    </row>
    <row r="9655">
      <c r="A9655" s="1" t="str">
        <f t="shared" si="1"/>
        <v>EN P3592 126</v>
      </c>
      <c r="C9655" s="1" t="str">
        <f t="shared" si="2"/>
        <v>PT P3592</v>
      </c>
      <c r="E9655" s="1" t="str">
        <f>IFERROR(__xludf.DUMMYFUNCTION("SPLIT(A:A,"" "",TRUE,TRUE)"),"EN")</f>
        <v>EN</v>
      </c>
      <c r="F9655" s="1" t="str">
        <f>IFERROR(__xludf.DUMMYFUNCTION("""COMPUTED_VALUE"""),"P3592")</f>
        <v>P3592</v>
      </c>
      <c r="G9655" s="1">
        <f>IFERROR(__xludf.DUMMYFUNCTION("""COMPUTED_VALUE"""),126.0)</f>
        <v>126</v>
      </c>
    </row>
    <row r="9656">
      <c r="A9656" s="1" t="str">
        <f t="shared" si="1"/>
        <v>EN P2312 20</v>
      </c>
      <c r="C9656" s="1" t="str">
        <f t="shared" si="2"/>
        <v>PT P2312</v>
      </c>
      <c r="E9656" s="1" t="str">
        <f>IFERROR(__xludf.DUMMYFUNCTION("SPLIT(A:A,"" "",TRUE,TRUE)"),"EN")</f>
        <v>EN</v>
      </c>
      <c r="F9656" s="1" t="str">
        <f>IFERROR(__xludf.DUMMYFUNCTION("""COMPUTED_VALUE"""),"P2312")</f>
        <v>P2312</v>
      </c>
      <c r="G9656" s="1">
        <f>IFERROR(__xludf.DUMMYFUNCTION("""COMPUTED_VALUE"""),20.0)</f>
        <v>20</v>
      </c>
    </row>
    <row r="9657">
      <c r="A9657" s="1" t="str">
        <f t="shared" si="1"/>
        <v>EN P2814 120</v>
      </c>
      <c r="C9657" s="1" t="str">
        <f t="shared" si="2"/>
        <v>PT P2814</v>
      </c>
      <c r="E9657" s="1" t="str">
        <f>IFERROR(__xludf.DUMMYFUNCTION("SPLIT(A:A,"" "",TRUE,TRUE)"),"EN")</f>
        <v>EN</v>
      </c>
      <c r="F9657" s="1" t="str">
        <f>IFERROR(__xludf.DUMMYFUNCTION("""COMPUTED_VALUE"""),"P2814")</f>
        <v>P2814</v>
      </c>
      <c r="G9657" s="1">
        <f>IFERROR(__xludf.DUMMYFUNCTION("""COMPUTED_VALUE"""),120.0)</f>
        <v>120</v>
      </c>
    </row>
    <row r="9658">
      <c r="A9658" s="1" t="str">
        <f t="shared" si="1"/>
        <v>EN P5203 191</v>
      </c>
      <c r="C9658" s="1" t="str">
        <f t="shared" si="2"/>
        <v>PT P5203</v>
      </c>
      <c r="E9658" s="1" t="str">
        <f>IFERROR(__xludf.DUMMYFUNCTION("SPLIT(A:A,"" "",TRUE,TRUE)"),"EN")</f>
        <v>EN</v>
      </c>
      <c r="F9658" s="1" t="str">
        <f>IFERROR(__xludf.DUMMYFUNCTION("""COMPUTED_VALUE"""),"P5203")</f>
        <v>P5203</v>
      </c>
      <c r="G9658" s="1">
        <f>IFERROR(__xludf.DUMMYFUNCTION("""COMPUTED_VALUE"""),191.0)</f>
        <v>191</v>
      </c>
    </row>
    <row r="9659">
      <c r="A9659" s="1" t="str">
        <f t="shared" si="1"/>
        <v>EN P5277 370</v>
      </c>
      <c r="C9659" s="1" t="str">
        <f t="shared" si="2"/>
        <v>PT P5277</v>
      </c>
      <c r="E9659" s="1" t="str">
        <f>IFERROR(__xludf.DUMMYFUNCTION("SPLIT(A:A,"" "",TRUE,TRUE)"),"EN")</f>
        <v>EN</v>
      </c>
      <c r="F9659" s="1" t="str">
        <f>IFERROR(__xludf.DUMMYFUNCTION("""COMPUTED_VALUE"""),"P5277")</f>
        <v>P5277</v>
      </c>
      <c r="G9659" s="1">
        <f>IFERROR(__xludf.DUMMYFUNCTION("""COMPUTED_VALUE"""),370.0)</f>
        <v>370</v>
      </c>
    </row>
    <row r="9660">
      <c r="A9660" s="1" t="str">
        <f t="shared" si="1"/>
        <v>EN P3545 133</v>
      </c>
      <c r="C9660" s="1" t="str">
        <f t="shared" si="2"/>
        <v>PT P3545</v>
      </c>
      <c r="E9660" s="1" t="str">
        <f>IFERROR(__xludf.DUMMYFUNCTION("SPLIT(A:A,"" "",TRUE,TRUE)"),"EN")</f>
        <v>EN</v>
      </c>
      <c r="F9660" s="1" t="str">
        <f>IFERROR(__xludf.DUMMYFUNCTION("""COMPUTED_VALUE"""),"P3545")</f>
        <v>P3545</v>
      </c>
      <c r="G9660" s="1">
        <f>IFERROR(__xludf.DUMMYFUNCTION("""COMPUTED_VALUE"""),133.0)</f>
        <v>133</v>
      </c>
    </row>
    <row r="9661">
      <c r="A9661" s="1" t="str">
        <f t="shared" si="1"/>
        <v>EN P904 306</v>
      </c>
      <c r="C9661" s="1" t="str">
        <f t="shared" si="2"/>
        <v>PT P904</v>
      </c>
      <c r="E9661" s="1" t="str">
        <f>IFERROR(__xludf.DUMMYFUNCTION("SPLIT(A:A,"" "",TRUE,TRUE)"),"EN")</f>
        <v>EN</v>
      </c>
      <c r="F9661" s="1" t="str">
        <f>IFERROR(__xludf.DUMMYFUNCTION("""COMPUTED_VALUE"""),"P904")</f>
        <v>P904</v>
      </c>
      <c r="G9661" s="1">
        <f>IFERROR(__xludf.DUMMYFUNCTION("""COMPUTED_VALUE"""),306.0)</f>
        <v>306</v>
      </c>
    </row>
    <row r="9662">
      <c r="A9662" s="1" t="str">
        <f t="shared" si="1"/>
        <v>EN P374 347</v>
      </c>
      <c r="C9662" s="1" t="str">
        <f t="shared" si="2"/>
        <v>PT P374</v>
      </c>
      <c r="E9662" s="1" t="str">
        <f>IFERROR(__xludf.DUMMYFUNCTION("SPLIT(A:A,"" "",TRUE,TRUE)"),"EN")</f>
        <v>EN</v>
      </c>
      <c r="F9662" s="1" t="str">
        <f>IFERROR(__xludf.DUMMYFUNCTION("""COMPUTED_VALUE"""),"P374")</f>
        <v>P374</v>
      </c>
      <c r="G9662" s="1">
        <f>IFERROR(__xludf.DUMMYFUNCTION("""COMPUTED_VALUE"""),347.0)</f>
        <v>347</v>
      </c>
    </row>
    <row r="9663">
      <c r="A9663" s="1" t="str">
        <f t="shared" si="1"/>
        <v>EN P2893 379</v>
      </c>
      <c r="C9663" s="1" t="str">
        <f t="shared" si="2"/>
        <v>PT P2893</v>
      </c>
      <c r="E9663" s="1" t="str">
        <f>IFERROR(__xludf.DUMMYFUNCTION("SPLIT(A:A,"" "",TRUE,TRUE)"),"EN")</f>
        <v>EN</v>
      </c>
      <c r="F9663" s="1" t="str">
        <f>IFERROR(__xludf.DUMMYFUNCTION("""COMPUTED_VALUE"""),"P2893")</f>
        <v>P2893</v>
      </c>
      <c r="G9663" s="1">
        <f>IFERROR(__xludf.DUMMYFUNCTION("""COMPUTED_VALUE"""),379.0)</f>
        <v>379</v>
      </c>
    </row>
    <row r="9664">
      <c r="A9664" s="1" t="str">
        <f t="shared" si="1"/>
        <v>EN P5988 386</v>
      </c>
      <c r="C9664" s="1" t="str">
        <f t="shared" si="2"/>
        <v>PT P5988</v>
      </c>
      <c r="E9664" s="1" t="str">
        <f>IFERROR(__xludf.DUMMYFUNCTION("SPLIT(A:A,"" "",TRUE,TRUE)"),"EN")</f>
        <v>EN</v>
      </c>
      <c r="F9664" s="1" t="str">
        <f>IFERROR(__xludf.DUMMYFUNCTION("""COMPUTED_VALUE"""),"P5988")</f>
        <v>P5988</v>
      </c>
      <c r="G9664" s="1">
        <f>IFERROR(__xludf.DUMMYFUNCTION("""COMPUTED_VALUE"""),386.0)</f>
        <v>386</v>
      </c>
    </row>
    <row r="9665">
      <c r="A9665" s="1" t="str">
        <f t="shared" si="1"/>
        <v>EN P1312 231</v>
      </c>
      <c r="C9665" s="1" t="str">
        <f t="shared" si="2"/>
        <v>PT P1312</v>
      </c>
      <c r="E9665" s="1" t="str">
        <f>IFERROR(__xludf.DUMMYFUNCTION("SPLIT(A:A,"" "",TRUE,TRUE)"),"EN")</f>
        <v>EN</v>
      </c>
      <c r="F9665" s="1" t="str">
        <f>IFERROR(__xludf.DUMMYFUNCTION("""COMPUTED_VALUE"""),"P1312")</f>
        <v>P1312</v>
      </c>
      <c r="G9665" s="1">
        <f>IFERROR(__xludf.DUMMYFUNCTION("""COMPUTED_VALUE"""),231.0)</f>
        <v>231</v>
      </c>
    </row>
    <row r="9666">
      <c r="A9666" s="1" t="str">
        <f t="shared" si="1"/>
        <v>EN P2295 316</v>
      </c>
      <c r="C9666" s="1" t="str">
        <f t="shared" si="2"/>
        <v>PT P2295</v>
      </c>
      <c r="E9666" s="1" t="str">
        <f>IFERROR(__xludf.DUMMYFUNCTION("SPLIT(A:A,"" "",TRUE,TRUE)"),"EN")</f>
        <v>EN</v>
      </c>
      <c r="F9666" s="1" t="str">
        <f>IFERROR(__xludf.DUMMYFUNCTION("""COMPUTED_VALUE"""),"P2295")</f>
        <v>P2295</v>
      </c>
      <c r="G9666" s="1">
        <f>IFERROR(__xludf.DUMMYFUNCTION("""COMPUTED_VALUE"""),316.0)</f>
        <v>316</v>
      </c>
    </row>
    <row r="9667">
      <c r="A9667" s="1" t="str">
        <f t="shared" si="1"/>
        <v>EN P121 174</v>
      </c>
      <c r="C9667" s="1" t="str">
        <f t="shared" si="2"/>
        <v>PT P121</v>
      </c>
      <c r="E9667" s="1" t="str">
        <f>IFERROR(__xludf.DUMMYFUNCTION("SPLIT(A:A,"" "",TRUE,TRUE)"),"EN")</f>
        <v>EN</v>
      </c>
      <c r="F9667" s="1" t="str">
        <f>IFERROR(__xludf.DUMMYFUNCTION("""COMPUTED_VALUE"""),"P121")</f>
        <v>P121</v>
      </c>
      <c r="G9667" s="1">
        <f>IFERROR(__xludf.DUMMYFUNCTION("""COMPUTED_VALUE"""),174.0)</f>
        <v>174</v>
      </c>
    </row>
    <row r="9668">
      <c r="A9668" s="1" t="str">
        <f t="shared" si="1"/>
        <v>EN P5580 276</v>
      </c>
      <c r="C9668" s="1" t="str">
        <f t="shared" si="2"/>
        <v>PT P5580</v>
      </c>
      <c r="E9668" s="1" t="str">
        <f>IFERROR(__xludf.DUMMYFUNCTION("SPLIT(A:A,"" "",TRUE,TRUE)"),"EN")</f>
        <v>EN</v>
      </c>
      <c r="F9668" s="1" t="str">
        <f>IFERROR(__xludf.DUMMYFUNCTION("""COMPUTED_VALUE"""),"P5580")</f>
        <v>P5580</v>
      </c>
      <c r="G9668" s="1">
        <f>IFERROR(__xludf.DUMMYFUNCTION("""COMPUTED_VALUE"""),276.0)</f>
        <v>276</v>
      </c>
    </row>
    <row r="9669">
      <c r="A9669" s="1" t="str">
        <f t="shared" si="1"/>
        <v>EN P3206 311</v>
      </c>
      <c r="C9669" s="1" t="str">
        <f t="shared" si="2"/>
        <v>PT P3206</v>
      </c>
      <c r="E9669" s="1" t="str">
        <f>IFERROR(__xludf.DUMMYFUNCTION("SPLIT(A:A,"" "",TRUE,TRUE)"),"EN")</f>
        <v>EN</v>
      </c>
      <c r="F9669" s="1" t="str">
        <f>IFERROR(__xludf.DUMMYFUNCTION("""COMPUTED_VALUE"""),"P3206")</f>
        <v>P3206</v>
      </c>
      <c r="G9669" s="1">
        <f>IFERROR(__xludf.DUMMYFUNCTION("""COMPUTED_VALUE"""),311.0)</f>
        <v>311</v>
      </c>
    </row>
    <row r="9670">
      <c r="A9670" s="1" t="str">
        <f t="shared" si="1"/>
        <v>EN P1847 369</v>
      </c>
      <c r="C9670" s="1" t="str">
        <f t="shared" si="2"/>
        <v>PT P1847</v>
      </c>
      <c r="E9670" s="1" t="str">
        <f>IFERROR(__xludf.DUMMYFUNCTION("SPLIT(A:A,"" "",TRUE,TRUE)"),"EN")</f>
        <v>EN</v>
      </c>
      <c r="F9670" s="1" t="str">
        <f>IFERROR(__xludf.DUMMYFUNCTION("""COMPUTED_VALUE"""),"P1847")</f>
        <v>P1847</v>
      </c>
      <c r="G9670" s="1">
        <f>IFERROR(__xludf.DUMMYFUNCTION("""COMPUTED_VALUE"""),369.0)</f>
        <v>369</v>
      </c>
    </row>
    <row r="9671">
      <c r="A9671" s="1" t="str">
        <f t="shared" si="1"/>
        <v>EN P5356 392</v>
      </c>
      <c r="C9671" s="1" t="str">
        <f t="shared" si="2"/>
        <v>PT P5356</v>
      </c>
      <c r="E9671" s="1" t="str">
        <f>IFERROR(__xludf.DUMMYFUNCTION("SPLIT(A:A,"" "",TRUE,TRUE)"),"EN")</f>
        <v>EN</v>
      </c>
      <c r="F9671" s="1" t="str">
        <f>IFERROR(__xludf.DUMMYFUNCTION("""COMPUTED_VALUE"""),"P5356")</f>
        <v>P5356</v>
      </c>
      <c r="G9671" s="1">
        <f>IFERROR(__xludf.DUMMYFUNCTION("""COMPUTED_VALUE"""),392.0)</f>
        <v>392</v>
      </c>
    </row>
    <row r="9672">
      <c r="A9672" s="1" t="str">
        <f t="shared" si="1"/>
        <v>EN P4424 184</v>
      </c>
      <c r="C9672" s="1" t="str">
        <f t="shared" si="2"/>
        <v>PT P4424</v>
      </c>
      <c r="E9672" s="1" t="str">
        <f>IFERROR(__xludf.DUMMYFUNCTION("SPLIT(A:A,"" "",TRUE,TRUE)"),"EN")</f>
        <v>EN</v>
      </c>
      <c r="F9672" s="1" t="str">
        <f>IFERROR(__xludf.DUMMYFUNCTION("""COMPUTED_VALUE"""),"P4424")</f>
        <v>P4424</v>
      </c>
      <c r="G9672" s="1">
        <f>IFERROR(__xludf.DUMMYFUNCTION("""COMPUTED_VALUE"""),184.0)</f>
        <v>184</v>
      </c>
    </row>
    <row r="9673">
      <c r="A9673" s="1" t="str">
        <f t="shared" si="1"/>
        <v>EN P2263 183</v>
      </c>
      <c r="C9673" s="1" t="str">
        <f t="shared" si="2"/>
        <v>PT P2263</v>
      </c>
      <c r="E9673" s="1" t="str">
        <f>IFERROR(__xludf.DUMMYFUNCTION("SPLIT(A:A,"" "",TRUE,TRUE)"),"EN")</f>
        <v>EN</v>
      </c>
      <c r="F9673" s="1" t="str">
        <f>IFERROR(__xludf.DUMMYFUNCTION("""COMPUTED_VALUE"""),"P2263")</f>
        <v>P2263</v>
      </c>
      <c r="G9673" s="1">
        <f>IFERROR(__xludf.DUMMYFUNCTION("""COMPUTED_VALUE"""),183.0)</f>
        <v>183</v>
      </c>
    </row>
    <row r="9674">
      <c r="A9674" s="1" t="str">
        <f t="shared" si="1"/>
        <v>EN P3700 177</v>
      </c>
      <c r="C9674" s="1" t="str">
        <f t="shared" si="2"/>
        <v>PT P3700</v>
      </c>
      <c r="E9674" s="1" t="str">
        <f>IFERROR(__xludf.DUMMYFUNCTION("SPLIT(A:A,"" "",TRUE,TRUE)"),"EN")</f>
        <v>EN</v>
      </c>
      <c r="F9674" s="1" t="str">
        <f>IFERROR(__xludf.DUMMYFUNCTION("""COMPUTED_VALUE"""),"P3700")</f>
        <v>P3700</v>
      </c>
      <c r="G9674" s="1">
        <f>IFERROR(__xludf.DUMMYFUNCTION("""COMPUTED_VALUE"""),177.0)</f>
        <v>177</v>
      </c>
    </row>
    <row r="9675">
      <c r="A9675" s="1" t="str">
        <f t="shared" si="1"/>
        <v>EN P5381 135</v>
      </c>
      <c r="C9675" s="1" t="str">
        <f t="shared" si="2"/>
        <v>PT P5381</v>
      </c>
      <c r="E9675" s="1" t="str">
        <f>IFERROR(__xludf.DUMMYFUNCTION("SPLIT(A:A,"" "",TRUE,TRUE)"),"EN")</f>
        <v>EN</v>
      </c>
      <c r="F9675" s="1" t="str">
        <f>IFERROR(__xludf.DUMMYFUNCTION("""COMPUTED_VALUE"""),"P5381")</f>
        <v>P5381</v>
      </c>
      <c r="G9675" s="1">
        <f>IFERROR(__xludf.DUMMYFUNCTION("""COMPUTED_VALUE"""),135.0)</f>
        <v>135</v>
      </c>
    </row>
    <row r="9676">
      <c r="A9676" s="1" t="str">
        <f t="shared" si="1"/>
        <v>EN P3730 217</v>
      </c>
      <c r="C9676" s="1" t="str">
        <f t="shared" si="2"/>
        <v>PT P3730</v>
      </c>
      <c r="E9676" s="1" t="str">
        <f>IFERROR(__xludf.DUMMYFUNCTION("SPLIT(A:A,"" "",TRUE,TRUE)"),"EN")</f>
        <v>EN</v>
      </c>
      <c r="F9676" s="1" t="str">
        <f>IFERROR(__xludf.DUMMYFUNCTION("""COMPUTED_VALUE"""),"P3730")</f>
        <v>P3730</v>
      </c>
      <c r="G9676" s="1">
        <f>IFERROR(__xludf.DUMMYFUNCTION("""COMPUTED_VALUE"""),217.0)</f>
        <v>217</v>
      </c>
    </row>
    <row r="9677">
      <c r="A9677" s="1" t="str">
        <f t="shared" si="1"/>
        <v>EN P2982 77</v>
      </c>
      <c r="C9677" s="1" t="str">
        <f t="shared" si="2"/>
        <v>PT P2982</v>
      </c>
      <c r="E9677" s="1" t="str">
        <f>IFERROR(__xludf.DUMMYFUNCTION("SPLIT(A:A,"" "",TRUE,TRUE)"),"EN")</f>
        <v>EN</v>
      </c>
      <c r="F9677" s="1" t="str">
        <f>IFERROR(__xludf.DUMMYFUNCTION("""COMPUTED_VALUE"""),"P2982")</f>
        <v>P2982</v>
      </c>
      <c r="G9677" s="1">
        <f>IFERROR(__xludf.DUMMYFUNCTION("""COMPUTED_VALUE"""),77.0)</f>
        <v>77</v>
      </c>
    </row>
    <row r="9678">
      <c r="A9678" s="1" t="str">
        <f t="shared" si="1"/>
        <v>EN P2045 344</v>
      </c>
      <c r="C9678" s="1" t="str">
        <f t="shared" si="2"/>
        <v>PT P2045</v>
      </c>
      <c r="E9678" s="1" t="str">
        <f>IFERROR(__xludf.DUMMYFUNCTION("SPLIT(A:A,"" "",TRUE,TRUE)"),"EN")</f>
        <v>EN</v>
      </c>
      <c r="F9678" s="1" t="str">
        <f>IFERROR(__xludf.DUMMYFUNCTION("""COMPUTED_VALUE"""),"P2045")</f>
        <v>P2045</v>
      </c>
      <c r="G9678" s="1">
        <f>IFERROR(__xludf.DUMMYFUNCTION("""COMPUTED_VALUE"""),344.0)</f>
        <v>344</v>
      </c>
    </row>
    <row r="9679">
      <c r="A9679" s="1" t="str">
        <f t="shared" si="1"/>
        <v>EN P5879 29</v>
      </c>
      <c r="C9679" s="1" t="str">
        <f t="shared" si="2"/>
        <v>PT P5879</v>
      </c>
      <c r="E9679" s="1" t="str">
        <f>IFERROR(__xludf.DUMMYFUNCTION("SPLIT(A:A,"" "",TRUE,TRUE)"),"EN")</f>
        <v>EN</v>
      </c>
      <c r="F9679" s="1" t="str">
        <f>IFERROR(__xludf.DUMMYFUNCTION("""COMPUTED_VALUE"""),"P5879")</f>
        <v>P5879</v>
      </c>
      <c r="G9679" s="1">
        <f>IFERROR(__xludf.DUMMYFUNCTION("""COMPUTED_VALUE"""),29.0)</f>
        <v>29</v>
      </c>
    </row>
    <row r="9680">
      <c r="A9680" s="1" t="str">
        <f t="shared" si="1"/>
        <v>EN P5223 311</v>
      </c>
      <c r="C9680" s="1" t="str">
        <f t="shared" si="2"/>
        <v>PT P5223</v>
      </c>
      <c r="E9680" s="1" t="str">
        <f>IFERROR(__xludf.DUMMYFUNCTION("SPLIT(A:A,"" "",TRUE,TRUE)"),"EN")</f>
        <v>EN</v>
      </c>
      <c r="F9680" s="1" t="str">
        <f>IFERROR(__xludf.DUMMYFUNCTION("""COMPUTED_VALUE"""),"P5223")</f>
        <v>P5223</v>
      </c>
      <c r="G9680" s="1">
        <f>IFERROR(__xludf.DUMMYFUNCTION("""COMPUTED_VALUE"""),311.0)</f>
        <v>311</v>
      </c>
    </row>
    <row r="9681">
      <c r="A9681" s="1" t="str">
        <f t="shared" si="1"/>
        <v>EN P5157 47</v>
      </c>
      <c r="C9681" s="1" t="str">
        <f t="shared" si="2"/>
        <v>PT P5157</v>
      </c>
      <c r="E9681" s="1" t="str">
        <f>IFERROR(__xludf.DUMMYFUNCTION("SPLIT(A:A,"" "",TRUE,TRUE)"),"EN")</f>
        <v>EN</v>
      </c>
      <c r="F9681" s="1" t="str">
        <f>IFERROR(__xludf.DUMMYFUNCTION("""COMPUTED_VALUE"""),"P5157")</f>
        <v>P5157</v>
      </c>
      <c r="G9681" s="1">
        <f>IFERROR(__xludf.DUMMYFUNCTION("""COMPUTED_VALUE"""),47.0)</f>
        <v>47</v>
      </c>
    </row>
    <row r="9682">
      <c r="A9682" s="1" t="str">
        <f t="shared" si="1"/>
        <v>EN P5755 248</v>
      </c>
      <c r="C9682" s="1" t="str">
        <f t="shared" si="2"/>
        <v>PT P5755</v>
      </c>
      <c r="E9682" s="1" t="str">
        <f>IFERROR(__xludf.DUMMYFUNCTION("SPLIT(A:A,"" "",TRUE,TRUE)"),"EN")</f>
        <v>EN</v>
      </c>
      <c r="F9682" s="1" t="str">
        <f>IFERROR(__xludf.DUMMYFUNCTION("""COMPUTED_VALUE"""),"P5755")</f>
        <v>P5755</v>
      </c>
      <c r="G9682" s="1">
        <f>IFERROR(__xludf.DUMMYFUNCTION("""COMPUTED_VALUE"""),248.0)</f>
        <v>248</v>
      </c>
    </row>
    <row r="9683">
      <c r="A9683" s="1" t="str">
        <f t="shared" si="1"/>
        <v>EN P1782 1</v>
      </c>
      <c r="C9683" s="1" t="str">
        <f t="shared" si="2"/>
        <v>PT P1782</v>
      </c>
      <c r="E9683" s="1" t="str">
        <f>IFERROR(__xludf.DUMMYFUNCTION("SPLIT(A:A,"" "",TRUE,TRUE)"),"EN")</f>
        <v>EN</v>
      </c>
      <c r="F9683" s="1" t="str">
        <f>IFERROR(__xludf.DUMMYFUNCTION("""COMPUTED_VALUE"""),"P1782")</f>
        <v>P1782</v>
      </c>
      <c r="G9683" s="1">
        <f>IFERROR(__xludf.DUMMYFUNCTION("""COMPUTED_VALUE"""),1.0)</f>
        <v>1</v>
      </c>
    </row>
    <row r="9684">
      <c r="A9684" s="1" t="str">
        <f t="shared" si="1"/>
        <v>EN P1338 306</v>
      </c>
      <c r="C9684" s="1" t="str">
        <f t="shared" si="2"/>
        <v>PT P1338</v>
      </c>
      <c r="E9684" s="1" t="str">
        <f>IFERROR(__xludf.DUMMYFUNCTION("SPLIT(A:A,"" "",TRUE,TRUE)"),"EN")</f>
        <v>EN</v>
      </c>
      <c r="F9684" s="1" t="str">
        <f>IFERROR(__xludf.DUMMYFUNCTION("""COMPUTED_VALUE"""),"P1338")</f>
        <v>P1338</v>
      </c>
      <c r="G9684" s="1">
        <f>IFERROR(__xludf.DUMMYFUNCTION("""COMPUTED_VALUE"""),306.0)</f>
        <v>306</v>
      </c>
    </row>
    <row r="9685">
      <c r="A9685" s="1" t="str">
        <f t="shared" si="1"/>
        <v>EN P2194 193</v>
      </c>
      <c r="C9685" s="1" t="str">
        <f t="shared" si="2"/>
        <v>PT P2194</v>
      </c>
      <c r="E9685" s="1" t="str">
        <f>IFERROR(__xludf.DUMMYFUNCTION("SPLIT(A:A,"" "",TRUE,TRUE)"),"EN")</f>
        <v>EN</v>
      </c>
      <c r="F9685" s="1" t="str">
        <f>IFERROR(__xludf.DUMMYFUNCTION("""COMPUTED_VALUE"""),"P2194")</f>
        <v>P2194</v>
      </c>
      <c r="G9685" s="1">
        <f>IFERROR(__xludf.DUMMYFUNCTION("""COMPUTED_VALUE"""),193.0)</f>
        <v>193</v>
      </c>
    </row>
    <row r="9686">
      <c r="A9686" s="1" t="str">
        <f t="shared" si="1"/>
        <v>EN P4075 167</v>
      </c>
      <c r="C9686" s="1" t="str">
        <f t="shared" si="2"/>
        <v>PT P4075</v>
      </c>
      <c r="E9686" s="1" t="str">
        <f>IFERROR(__xludf.DUMMYFUNCTION("SPLIT(A:A,"" "",TRUE,TRUE)"),"EN")</f>
        <v>EN</v>
      </c>
      <c r="F9686" s="1" t="str">
        <f>IFERROR(__xludf.DUMMYFUNCTION("""COMPUTED_VALUE"""),"P4075")</f>
        <v>P4075</v>
      </c>
      <c r="G9686" s="1">
        <f>IFERROR(__xludf.DUMMYFUNCTION("""COMPUTED_VALUE"""),167.0)</f>
        <v>167</v>
      </c>
    </row>
    <row r="9687">
      <c r="A9687" s="1" t="str">
        <f t="shared" si="1"/>
        <v>EN P5875 174</v>
      </c>
      <c r="C9687" s="1" t="str">
        <f t="shared" si="2"/>
        <v>PT P5875</v>
      </c>
      <c r="E9687" s="1" t="str">
        <f>IFERROR(__xludf.DUMMYFUNCTION("SPLIT(A:A,"" "",TRUE,TRUE)"),"EN")</f>
        <v>EN</v>
      </c>
      <c r="F9687" s="1" t="str">
        <f>IFERROR(__xludf.DUMMYFUNCTION("""COMPUTED_VALUE"""),"P5875")</f>
        <v>P5875</v>
      </c>
      <c r="G9687" s="1">
        <f>IFERROR(__xludf.DUMMYFUNCTION("""COMPUTED_VALUE"""),174.0)</f>
        <v>174</v>
      </c>
    </row>
    <row r="9688">
      <c r="A9688" s="1" t="str">
        <f t="shared" si="1"/>
        <v>EN P2046 34</v>
      </c>
      <c r="C9688" s="1" t="str">
        <f t="shared" si="2"/>
        <v>PT P2046</v>
      </c>
      <c r="E9688" s="1" t="str">
        <f>IFERROR(__xludf.DUMMYFUNCTION("SPLIT(A:A,"" "",TRUE,TRUE)"),"EN")</f>
        <v>EN</v>
      </c>
      <c r="F9688" s="1" t="str">
        <f>IFERROR(__xludf.DUMMYFUNCTION("""COMPUTED_VALUE"""),"P2046")</f>
        <v>P2046</v>
      </c>
      <c r="G9688" s="1">
        <f>IFERROR(__xludf.DUMMYFUNCTION("""COMPUTED_VALUE"""),34.0)</f>
        <v>34</v>
      </c>
    </row>
    <row r="9689">
      <c r="A9689" s="1" t="str">
        <f t="shared" si="1"/>
        <v>EN P515 344</v>
      </c>
      <c r="C9689" s="1" t="str">
        <f t="shared" si="2"/>
        <v>PT P515</v>
      </c>
      <c r="E9689" s="1" t="str">
        <f>IFERROR(__xludf.DUMMYFUNCTION("SPLIT(A:A,"" "",TRUE,TRUE)"),"EN")</f>
        <v>EN</v>
      </c>
      <c r="F9689" s="1" t="str">
        <f>IFERROR(__xludf.DUMMYFUNCTION("""COMPUTED_VALUE"""),"P515")</f>
        <v>P515</v>
      </c>
      <c r="G9689" s="1">
        <f>IFERROR(__xludf.DUMMYFUNCTION("""COMPUTED_VALUE"""),344.0)</f>
        <v>344</v>
      </c>
    </row>
    <row r="9690">
      <c r="A9690" s="1" t="str">
        <f t="shared" si="1"/>
        <v>EN P5416 158</v>
      </c>
      <c r="C9690" s="1" t="str">
        <f t="shared" si="2"/>
        <v>PT P5416</v>
      </c>
      <c r="E9690" s="1" t="str">
        <f>IFERROR(__xludf.DUMMYFUNCTION("SPLIT(A:A,"" "",TRUE,TRUE)"),"EN")</f>
        <v>EN</v>
      </c>
      <c r="F9690" s="1" t="str">
        <f>IFERROR(__xludf.DUMMYFUNCTION("""COMPUTED_VALUE"""),"P5416")</f>
        <v>P5416</v>
      </c>
      <c r="G9690" s="1">
        <f>IFERROR(__xludf.DUMMYFUNCTION("""COMPUTED_VALUE"""),158.0)</f>
        <v>158</v>
      </c>
    </row>
    <row r="9691">
      <c r="A9691" s="1" t="str">
        <f t="shared" si="1"/>
        <v>EN P1661 172</v>
      </c>
      <c r="C9691" s="1" t="str">
        <f t="shared" si="2"/>
        <v>PT P1661</v>
      </c>
      <c r="E9691" s="1" t="str">
        <f>IFERROR(__xludf.DUMMYFUNCTION("SPLIT(A:A,"" "",TRUE,TRUE)"),"EN")</f>
        <v>EN</v>
      </c>
      <c r="F9691" s="1" t="str">
        <f>IFERROR(__xludf.DUMMYFUNCTION("""COMPUTED_VALUE"""),"P1661")</f>
        <v>P1661</v>
      </c>
      <c r="G9691" s="1">
        <f>IFERROR(__xludf.DUMMYFUNCTION("""COMPUTED_VALUE"""),172.0)</f>
        <v>172</v>
      </c>
    </row>
    <row r="9692">
      <c r="A9692" s="1" t="str">
        <f t="shared" si="1"/>
        <v>EN P3638 337</v>
      </c>
      <c r="C9692" s="1" t="str">
        <f t="shared" si="2"/>
        <v>PT P3638</v>
      </c>
      <c r="E9692" s="1" t="str">
        <f>IFERROR(__xludf.DUMMYFUNCTION("SPLIT(A:A,"" "",TRUE,TRUE)"),"EN")</f>
        <v>EN</v>
      </c>
      <c r="F9692" s="1" t="str">
        <f>IFERROR(__xludf.DUMMYFUNCTION("""COMPUTED_VALUE"""),"P3638")</f>
        <v>P3638</v>
      </c>
      <c r="G9692" s="1">
        <f>IFERROR(__xludf.DUMMYFUNCTION("""COMPUTED_VALUE"""),337.0)</f>
        <v>337</v>
      </c>
    </row>
    <row r="9693">
      <c r="A9693" s="1" t="str">
        <f t="shared" si="1"/>
        <v>EN P4731 147</v>
      </c>
      <c r="C9693" s="1" t="str">
        <f t="shared" si="2"/>
        <v>PT P4731</v>
      </c>
      <c r="E9693" s="1" t="str">
        <f>IFERROR(__xludf.DUMMYFUNCTION("SPLIT(A:A,"" "",TRUE,TRUE)"),"EN")</f>
        <v>EN</v>
      </c>
      <c r="F9693" s="1" t="str">
        <f>IFERROR(__xludf.DUMMYFUNCTION("""COMPUTED_VALUE"""),"P4731")</f>
        <v>P4731</v>
      </c>
      <c r="G9693" s="1">
        <f>IFERROR(__xludf.DUMMYFUNCTION("""COMPUTED_VALUE"""),147.0)</f>
        <v>147</v>
      </c>
    </row>
    <row r="9694">
      <c r="A9694" s="1" t="str">
        <f t="shared" si="1"/>
        <v>EN P1342 269</v>
      </c>
      <c r="C9694" s="1" t="str">
        <f t="shared" si="2"/>
        <v>PT P1342</v>
      </c>
      <c r="E9694" s="1" t="str">
        <f>IFERROR(__xludf.DUMMYFUNCTION("SPLIT(A:A,"" "",TRUE,TRUE)"),"EN")</f>
        <v>EN</v>
      </c>
      <c r="F9694" s="1" t="str">
        <f>IFERROR(__xludf.DUMMYFUNCTION("""COMPUTED_VALUE"""),"P1342")</f>
        <v>P1342</v>
      </c>
      <c r="G9694" s="1">
        <f>IFERROR(__xludf.DUMMYFUNCTION("""COMPUTED_VALUE"""),269.0)</f>
        <v>269</v>
      </c>
    </row>
    <row r="9695">
      <c r="A9695" s="1" t="str">
        <f t="shared" si="1"/>
        <v>EN P5909 248</v>
      </c>
      <c r="C9695" s="1" t="str">
        <f t="shared" si="2"/>
        <v>PT P5909</v>
      </c>
      <c r="E9695" s="1" t="str">
        <f>IFERROR(__xludf.DUMMYFUNCTION("SPLIT(A:A,"" "",TRUE,TRUE)"),"EN")</f>
        <v>EN</v>
      </c>
      <c r="F9695" s="1" t="str">
        <f>IFERROR(__xludf.DUMMYFUNCTION("""COMPUTED_VALUE"""),"P5909")</f>
        <v>P5909</v>
      </c>
      <c r="G9695" s="1">
        <f>IFERROR(__xludf.DUMMYFUNCTION("""COMPUTED_VALUE"""),248.0)</f>
        <v>248</v>
      </c>
    </row>
    <row r="9696">
      <c r="A9696" s="1" t="str">
        <f t="shared" si="1"/>
        <v>EN P4312 46</v>
      </c>
      <c r="C9696" s="1" t="str">
        <f t="shared" si="2"/>
        <v>PT P4312</v>
      </c>
      <c r="E9696" s="1" t="str">
        <f>IFERROR(__xludf.DUMMYFUNCTION("SPLIT(A:A,"" "",TRUE,TRUE)"),"EN")</f>
        <v>EN</v>
      </c>
      <c r="F9696" s="1" t="str">
        <f>IFERROR(__xludf.DUMMYFUNCTION("""COMPUTED_VALUE"""),"P4312")</f>
        <v>P4312</v>
      </c>
      <c r="G9696" s="1">
        <f>IFERROR(__xludf.DUMMYFUNCTION("""COMPUTED_VALUE"""),46.0)</f>
        <v>46</v>
      </c>
    </row>
    <row r="9697">
      <c r="A9697" s="1" t="str">
        <f t="shared" si="1"/>
        <v>EN P4816 205</v>
      </c>
      <c r="C9697" s="1" t="str">
        <f t="shared" si="2"/>
        <v>PT P4816</v>
      </c>
      <c r="E9697" s="1" t="str">
        <f>IFERROR(__xludf.DUMMYFUNCTION("SPLIT(A:A,"" "",TRUE,TRUE)"),"EN")</f>
        <v>EN</v>
      </c>
      <c r="F9697" s="1" t="str">
        <f>IFERROR(__xludf.DUMMYFUNCTION("""COMPUTED_VALUE"""),"P4816")</f>
        <v>P4816</v>
      </c>
      <c r="G9697" s="1">
        <f>IFERROR(__xludf.DUMMYFUNCTION("""COMPUTED_VALUE"""),205.0)</f>
        <v>205</v>
      </c>
    </row>
    <row r="9698">
      <c r="A9698" s="1" t="str">
        <f t="shared" si="1"/>
        <v>EN P3338 364</v>
      </c>
      <c r="C9698" s="1" t="str">
        <f t="shared" si="2"/>
        <v>PT P3338</v>
      </c>
      <c r="E9698" s="1" t="str">
        <f>IFERROR(__xludf.DUMMYFUNCTION("SPLIT(A:A,"" "",TRUE,TRUE)"),"EN")</f>
        <v>EN</v>
      </c>
      <c r="F9698" s="1" t="str">
        <f>IFERROR(__xludf.DUMMYFUNCTION("""COMPUTED_VALUE"""),"P3338")</f>
        <v>P3338</v>
      </c>
      <c r="G9698" s="1">
        <f>IFERROR(__xludf.DUMMYFUNCTION("""COMPUTED_VALUE"""),364.0)</f>
        <v>364</v>
      </c>
    </row>
    <row r="9699">
      <c r="A9699" s="1" t="str">
        <f t="shared" si="1"/>
        <v>EN P1870 132</v>
      </c>
      <c r="C9699" s="1" t="str">
        <f t="shared" si="2"/>
        <v>PT P1870</v>
      </c>
      <c r="E9699" s="1" t="str">
        <f>IFERROR(__xludf.DUMMYFUNCTION("SPLIT(A:A,"" "",TRUE,TRUE)"),"EN")</f>
        <v>EN</v>
      </c>
      <c r="F9699" s="1" t="str">
        <f>IFERROR(__xludf.DUMMYFUNCTION("""COMPUTED_VALUE"""),"P1870")</f>
        <v>P1870</v>
      </c>
      <c r="G9699" s="1">
        <f>IFERROR(__xludf.DUMMYFUNCTION("""COMPUTED_VALUE"""),132.0)</f>
        <v>132</v>
      </c>
    </row>
    <row r="9700">
      <c r="A9700" s="1" t="str">
        <f t="shared" si="1"/>
        <v>EN P4898 42</v>
      </c>
      <c r="C9700" s="1" t="str">
        <f t="shared" si="2"/>
        <v>PT P4898</v>
      </c>
      <c r="E9700" s="1" t="str">
        <f>IFERROR(__xludf.DUMMYFUNCTION("SPLIT(A:A,"" "",TRUE,TRUE)"),"EN")</f>
        <v>EN</v>
      </c>
      <c r="F9700" s="1" t="str">
        <f>IFERROR(__xludf.DUMMYFUNCTION("""COMPUTED_VALUE"""),"P4898")</f>
        <v>P4898</v>
      </c>
      <c r="G9700" s="1">
        <f>IFERROR(__xludf.DUMMYFUNCTION("""COMPUTED_VALUE"""),42.0)</f>
        <v>42</v>
      </c>
    </row>
    <row r="9701">
      <c r="A9701" s="1" t="str">
        <f t="shared" si="1"/>
        <v>EN P2977 232</v>
      </c>
      <c r="C9701" s="1" t="str">
        <f t="shared" si="2"/>
        <v>PT P2977</v>
      </c>
      <c r="E9701" s="1" t="str">
        <f>IFERROR(__xludf.DUMMYFUNCTION("SPLIT(A:A,"" "",TRUE,TRUE)"),"EN")</f>
        <v>EN</v>
      </c>
      <c r="F9701" s="1" t="str">
        <f>IFERROR(__xludf.DUMMYFUNCTION("""COMPUTED_VALUE"""),"P2977")</f>
        <v>P2977</v>
      </c>
      <c r="G9701" s="1">
        <f>IFERROR(__xludf.DUMMYFUNCTION("""COMPUTED_VALUE"""),232.0)</f>
        <v>232</v>
      </c>
    </row>
    <row r="9702">
      <c r="A9702" s="1" t="str">
        <f t="shared" si="1"/>
        <v>EN P1445 337</v>
      </c>
      <c r="C9702" s="1" t="str">
        <f t="shared" si="2"/>
        <v>PT P1445</v>
      </c>
      <c r="E9702" s="1" t="str">
        <f>IFERROR(__xludf.DUMMYFUNCTION("SPLIT(A:A,"" "",TRUE,TRUE)"),"EN")</f>
        <v>EN</v>
      </c>
      <c r="F9702" s="1" t="str">
        <f>IFERROR(__xludf.DUMMYFUNCTION("""COMPUTED_VALUE"""),"P1445")</f>
        <v>P1445</v>
      </c>
      <c r="G9702" s="1">
        <f>IFERROR(__xludf.DUMMYFUNCTION("""COMPUTED_VALUE"""),337.0)</f>
        <v>337</v>
      </c>
    </row>
    <row r="9703">
      <c r="A9703" s="1" t="str">
        <f t="shared" si="1"/>
        <v>EN P3614 397</v>
      </c>
      <c r="C9703" s="1" t="str">
        <f t="shared" si="2"/>
        <v>PT P3614</v>
      </c>
      <c r="E9703" s="1" t="str">
        <f>IFERROR(__xludf.DUMMYFUNCTION("SPLIT(A:A,"" "",TRUE,TRUE)"),"EN")</f>
        <v>EN</v>
      </c>
      <c r="F9703" s="1" t="str">
        <f>IFERROR(__xludf.DUMMYFUNCTION("""COMPUTED_VALUE"""),"P3614")</f>
        <v>P3614</v>
      </c>
      <c r="G9703" s="1">
        <f>IFERROR(__xludf.DUMMYFUNCTION("""COMPUTED_VALUE"""),397.0)</f>
        <v>397</v>
      </c>
    </row>
    <row r="9704">
      <c r="A9704" s="1" t="str">
        <f t="shared" si="1"/>
        <v>EN P545 37</v>
      </c>
      <c r="C9704" s="1" t="str">
        <f t="shared" si="2"/>
        <v>PT P545</v>
      </c>
      <c r="E9704" s="1" t="str">
        <f>IFERROR(__xludf.DUMMYFUNCTION("SPLIT(A:A,"" "",TRUE,TRUE)"),"EN")</f>
        <v>EN</v>
      </c>
      <c r="F9704" s="1" t="str">
        <f>IFERROR(__xludf.DUMMYFUNCTION("""COMPUTED_VALUE"""),"P545")</f>
        <v>P545</v>
      </c>
      <c r="G9704" s="1">
        <f>IFERROR(__xludf.DUMMYFUNCTION("""COMPUTED_VALUE"""),37.0)</f>
        <v>37</v>
      </c>
    </row>
    <row r="9705">
      <c r="A9705" s="1" t="str">
        <f t="shared" si="1"/>
        <v>EN P5447 265</v>
      </c>
      <c r="C9705" s="1" t="str">
        <f t="shared" si="2"/>
        <v>PT P5447</v>
      </c>
      <c r="E9705" s="1" t="str">
        <f>IFERROR(__xludf.DUMMYFUNCTION("SPLIT(A:A,"" "",TRUE,TRUE)"),"EN")</f>
        <v>EN</v>
      </c>
      <c r="F9705" s="1" t="str">
        <f>IFERROR(__xludf.DUMMYFUNCTION("""COMPUTED_VALUE"""),"P5447")</f>
        <v>P5447</v>
      </c>
      <c r="G9705" s="1">
        <f>IFERROR(__xludf.DUMMYFUNCTION("""COMPUTED_VALUE"""),265.0)</f>
        <v>265</v>
      </c>
    </row>
    <row r="9706">
      <c r="A9706" s="1" t="str">
        <f t="shared" si="1"/>
        <v>EN P1346 380</v>
      </c>
      <c r="C9706" s="1" t="str">
        <f t="shared" si="2"/>
        <v>PT P1346</v>
      </c>
      <c r="E9706" s="1" t="str">
        <f>IFERROR(__xludf.DUMMYFUNCTION("SPLIT(A:A,"" "",TRUE,TRUE)"),"EN")</f>
        <v>EN</v>
      </c>
      <c r="F9706" s="1" t="str">
        <f>IFERROR(__xludf.DUMMYFUNCTION("""COMPUTED_VALUE"""),"P1346")</f>
        <v>P1346</v>
      </c>
      <c r="G9706" s="1">
        <f>IFERROR(__xludf.DUMMYFUNCTION("""COMPUTED_VALUE"""),380.0)</f>
        <v>380</v>
      </c>
    </row>
    <row r="9707">
      <c r="A9707" s="1" t="str">
        <f t="shared" si="1"/>
        <v>EN P3446 58</v>
      </c>
      <c r="C9707" s="1" t="str">
        <f t="shared" si="2"/>
        <v>PT P3446</v>
      </c>
      <c r="E9707" s="1" t="str">
        <f>IFERROR(__xludf.DUMMYFUNCTION("SPLIT(A:A,"" "",TRUE,TRUE)"),"EN")</f>
        <v>EN</v>
      </c>
      <c r="F9707" s="1" t="str">
        <f>IFERROR(__xludf.DUMMYFUNCTION("""COMPUTED_VALUE"""),"P3446")</f>
        <v>P3446</v>
      </c>
      <c r="G9707" s="1">
        <f>IFERROR(__xludf.DUMMYFUNCTION("""COMPUTED_VALUE"""),58.0)</f>
        <v>58</v>
      </c>
    </row>
    <row r="9708">
      <c r="A9708" s="1" t="str">
        <f t="shared" si="1"/>
        <v>EN P722 188</v>
      </c>
      <c r="C9708" s="1" t="str">
        <f t="shared" si="2"/>
        <v>PT P722</v>
      </c>
      <c r="E9708" s="1" t="str">
        <f>IFERROR(__xludf.DUMMYFUNCTION("SPLIT(A:A,"" "",TRUE,TRUE)"),"EN")</f>
        <v>EN</v>
      </c>
      <c r="F9708" s="1" t="str">
        <f>IFERROR(__xludf.DUMMYFUNCTION("""COMPUTED_VALUE"""),"P722")</f>
        <v>P722</v>
      </c>
      <c r="G9708" s="1">
        <f>IFERROR(__xludf.DUMMYFUNCTION("""COMPUTED_VALUE"""),188.0)</f>
        <v>188</v>
      </c>
    </row>
    <row r="9709">
      <c r="A9709" s="1" t="str">
        <f t="shared" si="1"/>
        <v>EN P1894 286</v>
      </c>
      <c r="C9709" s="1" t="str">
        <f t="shared" si="2"/>
        <v>PT P1894</v>
      </c>
      <c r="E9709" s="1" t="str">
        <f>IFERROR(__xludf.DUMMYFUNCTION("SPLIT(A:A,"" "",TRUE,TRUE)"),"EN")</f>
        <v>EN</v>
      </c>
      <c r="F9709" s="1" t="str">
        <f>IFERROR(__xludf.DUMMYFUNCTION("""COMPUTED_VALUE"""),"P1894")</f>
        <v>P1894</v>
      </c>
      <c r="G9709" s="1">
        <f>IFERROR(__xludf.DUMMYFUNCTION("""COMPUTED_VALUE"""),286.0)</f>
        <v>286</v>
      </c>
    </row>
    <row r="9710">
      <c r="A9710" s="1" t="str">
        <f t="shared" si="1"/>
        <v>EN P3986 305</v>
      </c>
      <c r="C9710" s="1" t="str">
        <f t="shared" si="2"/>
        <v>PT P3986</v>
      </c>
      <c r="E9710" s="1" t="str">
        <f>IFERROR(__xludf.DUMMYFUNCTION("SPLIT(A:A,"" "",TRUE,TRUE)"),"EN")</f>
        <v>EN</v>
      </c>
      <c r="F9710" s="1" t="str">
        <f>IFERROR(__xludf.DUMMYFUNCTION("""COMPUTED_VALUE"""),"P3986")</f>
        <v>P3986</v>
      </c>
      <c r="G9710" s="1">
        <f>IFERROR(__xludf.DUMMYFUNCTION("""COMPUTED_VALUE"""),305.0)</f>
        <v>305</v>
      </c>
    </row>
    <row r="9711">
      <c r="A9711" s="1" t="str">
        <f t="shared" si="1"/>
        <v>EN P5874 180</v>
      </c>
      <c r="C9711" s="1" t="str">
        <f t="shared" si="2"/>
        <v>PT P5874</v>
      </c>
      <c r="E9711" s="1" t="str">
        <f>IFERROR(__xludf.DUMMYFUNCTION("SPLIT(A:A,"" "",TRUE,TRUE)"),"EN")</f>
        <v>EN</v>
      </c>
      <c r="F9711" s="1" t="str">
        <f>IFERROR(__xludf.DUMMYFUNCTION("""COMPUTED_VALUE"""),"P5874")</f>
        <v>P5874</v>
      </c>
      <c r="G9711" s="1">
        <f>IFERROR(__xludf.DUMMYFUNCTION("""COMPUTED_VALUE"""),180.0)</f>
        <v>180</v>
      </c>
    </row>
    <row r="9712">
      <c r="A9712" s="1" t="str">
        <f t="shared" si="1"/>
        <v>EN P2363 179</v>
      </c>
      <c r="C9712" s="1" t="str">
        <f t="shared" si="2"/>
        <v>PT P2363</v>
      </c>
      <c r="E9712" s="1" t="str">
        <f>IFERROR(__xludf.DUMMYFUNCTION("SPLIT(A:A,"" "",TRUE,TRUE)"),"EN")</f>
        <v>EN</v>
      </c>
      <c r="F9712" s="1" t="str">
        <f>IFERROR(__xludf.DUMMYFUNCTION("""COMPUTED_VALUE"""),"P2363")</f>
        <v>P2363</v>
      </c>
      <c r="G9712" s="1">
        <f>IFERROR(__xludf.DUMMYFUNCTION("""COMPUTED_VALUE"""),179.0)</f>
        <v>179</v>
      </c>
    </row>
    <row r="9713">
      <c r="A9713" s="1" t="str">
        <f t="shared" si="1"/>
        <v>EN P4675 107</v>
      </c>
      <c r="C9713" s="1" t="str">
        <f t="shared" si="2"/>
        <v>PT P4675</v>
      </c>
      <c r="E9713" s="1" t="str">
        <f>IFERROR(__xludf.DUMMYFUNCTION("SPLIT(A:A,"" "",TRUE,TRUE)"),"EN")</f>
        <v>EN</v>
      </c>
      <c r="F9713" s="1" t="str">
        <f>IFERROR(__xludf.DUMMYFUNCTION("""COMPUTED_VALUE"""),"P4675")</f>
        <v>P4675</v>
      </c>
      <c r="G9713" s="1">
        <f>IFERROR(__xludf.DUMMYFUNCTION("""COMPUTED_VALUE"""),107.0)</f>
        <v>107</v>
      </c>
    </row>
    <row r="9714">
      <c r="A9714" s="1" t="str">
        <f t="shared" si="1"/>
        <v>EN P3317 168</v>
      </c>
      <c r="C9714" s="1" t="str">
        <f t="shared" si="2"/>
        <v>PT P3317</v>
      </c>
      <c r="E9714" s="1" t="str">
        <f>IFERROR(__xludf.DUMMYFUNCTION("SPLIT(A:A,"" "",TRUE,TRUE)"),"EN")</f>
        <v>EN</v>
      </c>
      <c r="F9714" s="1" t="str">
        <f>IFERROR(__xludf.DUMMYFUNCTION("""COMPUTED_VALUE"""),"P3317")</f>
        <v>P3317</v>
      </c>
      <c r="G9714" s="1">
        <f>IFERROR(__xludf.DUMMYFUNCTION("""COMPUTED_VALUE"""),168.0)</f>
        <v>168</v>
      </c>
    </row>
    <row r="9715">
      <c r="A9715" s="1" t="str">
        <f t="shared" si="1"/>
        <v>EN P5065 229</v>
      </c>
      <c r="C9715" s="1" t="str">
        <f t="shared" si="2"/>
        <v>PT P5065</v>
      </c>
      <c r="E9715" s="1" t="str">
        <f>IFERROR(__xludf.DUMMYFUNCTION("SPLIT(A:A,"" "",TRUE,TRUE)"),"EN")</f>
        <v>EN</v>
      </c>
      <c r="F9715" s="1" t="str">
        <f>IFERROR(__xludf.DUMMYFUNCTION("""COMPUTED_VALUE"""),"P5065")</f>
        <v>P5065</v>
      </c>
      <c r="G9715" s="1">
        <f>IFERROR(__xludf.DUMMYFUNCTION("""COMPUTED_VALUE"""),229.0)</f>
        <v>229</v>
      </c>
    </row>
    <row r="9716">
      <c r="A9716" s="1" t="str">
        <f t="shared" si="1"/>
        <v>EN P4484 98</v>
      </c>
      <c r="C9716" s="1" t="str">
        <f t="shared" si="2"/>
        <v>PT P4484</v>
      </c>
      <c r="E9716" s="1" t="str">
        <f>IFERROR(__xludf.DUMMYFUNCTION("SPLIT(A:A,"" "",TRUE,TRUE)"),"EN")</f>
        <v>EN</v>
      </c>
      <c r="F9716" s="1" t="str">
        <f>IFERROR(__xludf.DUMMYFUNCTION("""COMPUTED_VALUE"""),"P4484")</f>
        <v>P4484</v>
      </c>
      <c r="G9716" s="1">
        <f>IFERROR(__xludf.DUMMYFUNCTION("""COMPUTED_VALUE"""),98.0)</f>
        <v>98</v>
      </c>
    </row>
    <row r="9717">
      <c r="A9717" s="1" t="str">
        <f t="shared" si="1"/>
        <v>EN P5632 276</v>
      </c>
      <c r="C9717" s="1" t="str">
        <f t="shared" si="2"/>
        <v>PT P5632</v>
      </c>
      <c r="E9717" s="1" t="str">
        <f>IFERROR(__xludf.DUMMYFUNCTION("SPLIT(A:A,"" "",TRUE,TRUE)"),"EN")</f>
        <v>EN</v>
      </c>
      <c r="F9717" s="1" t="str">
        <f>IFERROR(__xludf.DUMMYFUNCTION("""COMPUTED_VALUE"""),"P5632")</f>
        <v>P5632</v>
      </c>
      <c r="G9717" s="1">
        <f>IFERROR(__xludf.DUMMYFUNCTION("""COMPUTED_VALUE"""),276.0)</f>
        <v>276</v>
      </c>
    </row>
    <row r="9718">
      <c r="A9718" s="1" t="str">
        <f t="shared" si="1"/>
        <v>EN P1260 202</v>
      </c>
      <c r="C9718" s="1" t="str">
        <f t="shared" si="2"/>
        <v>PT P1260</v>
      </c>
      <c r="E9718" s="1" t="str">
        <f>IFERROR(__xludf.DUMMYFUNCTION("SPLIT(A:A,"" "",TRUE,TRUE)"),"EN")</f>
        <v>EN</v>
      </c>
      <c r="F9718" s="1" t="str">
        <f>IFERROR(__xludf.DUMMYFUNCTION("""COMPUTED_VALUE"""),"P1260")</f>
        <v>P1260</v>
      </c>
      <c r="G9718" s="1">
        <f>IFERROR(__xludf.DUMMYFUNCTION("""COMPUTED_VALUE"""),202.0)</f>
        <v>202</v>
      </c>
    </row>
    <row r="9719">
      <c r="A9719" s="1" t="str">
        <f t="shared" si="1"/>
        <v>EN P4287 340</v>
      </c>
      <c r="C9719" s="1" t="str">
        <f t="shared" si="2"/>
        <v>PT P4287</v>
      </c>
      <c r="E9719" s="1" t="str">
        <f>IFERROR(__xludf.DUMMYFUNCTION("SPLIT(A:A,"" "",TRUE,TRUE)"),"EN")</f>
        <v>EN</v>
      </c>
      <c r="F9719" s="1" t="str">
        <f>IFERROR(__xludf.DUMMYFUNCTION("""COMPUTED_VALUE"""),"P4287")</f>
        <v>P4287</v>
      </c>
      <c r="G9719" s="1">
        <f>IFERROR(__xludf.DUMMYFUNCTION("""COMPUTED_VALUE"""),340.0)</f>
        <v>340</v>
      </c>
    </row>
    <row r="9720">
      <c r="A9720" s="1" t="str">
        <f t="shared" si="1"/>
        <v>EN P4124 326</v>
      </c>
      <c r="C9720" s="1" t="str">
        <f t="shared" si="2"/>
        <v>PT P4124</v>
      </c>
      <c r="E9720" s="1" t="str">
        <f>IFERROR(__xludf.DUMMYFUNCTION("SPLIT(A:A,"" "",TRUE,TRUE)"),"EN")</f>
        <v>EN</v>
      </c>
      <c r="F9720" s="1" t="str">
        <f>IFERROR(__xludf.DUMMYFUNCTION("""COMPUTED_VALUE"""),"P4124")</f>
        <v>P4124</v>
      </c>
      <c r="G9720" s="1">
        <f>IFERROR(__xludf.DUMMYFUNCTION("""COMPUTED_VALUE"""),326.0)</f>
        <v>326</v>
      </c>
    </row>
    <row r="9721">
      <c r="A9721" s="1" t="str">
        <f t="shared" si="1"/>
        <v>EN P3646 37</v>
      </c>
      <c r="C9721" s="1" t="str">
        <f t="shared" si="2"/>
        <v>PT P3646</v>
      </c>
      <c r="E9721" s="1" t="str">
        <f>IFERROR(__xludf.DUMMYFUNCTION("SPLIT(A:A,"" "",TRUE,TRUE)"),"EN")</f>
        <v>EN</v>
      </c>
      <c r="F9721" s="1" t="str">
        <f>IFERROR(__xludf.DUMMYFUNCTION("""COMPUTED_VALUE"""),"P3646")</f>
        <v>P3646</v>
      </c>
      <c r="G9721" s="1">
        <f>IFERROR(__xludf.DUMMYFUNCTION("""COMPUTED_VALUE"""),37.0)</f>
        <v>37</v>
      </c>
    </row>
    <row r="9722">
      <c r="A9722" s="1" t="str">
        <f t="shared" si="1"/>
        <v>EN P4447 101</v>
      </c>
      <c r="C9722" s="1" t="str">
        <f t="shared" si="2"/>
        <v>PT P4447</v>
      </c>
      <c r="E9722" s="1" t="str">
        <f>IFERROR(__xludf.DUMMYFUNCTION("SPLIT(A:A,"" "",TRUE,TRUE)"),"EN")</f>
        <v>EN</v>
      </c>
      <c r="F9722" s="1" t="str">
        <f>IFERROR(__xludf.DUMMYFUNCTION("""COMPUTED_VALUE"""),"P4447")</f>
        <v>P4447</v>
      </c>
      <c r="G9722" s="1">
        <f>IFERROR(__xludf.DUMMYFUNCTION("""COMPUTED_VALUE"""),101.0)</f>
        <v>101</v>
      </c>
    </row>
    <row r="9723">
      <c r="A9723" s="1" t="str">
        <f t="shared" si="1"/>
        <v>EN P3258 18</v>
      </c>
      <c r="C9723" s="1" t="str">
        <f t="shared" si="2"/>
        <v>PT P3258</v>
      </c>
      <c r="E9723" s="1" t="str">
        <f>IFERROR(__xludf.DUMMYFUNCTION("SPLIT(A:A,"" "",TRUE,TRUE)"),"EN")</f>
        <v>EN</v>
      </c>
      <c r="F9723" s="1" t="str">
        <f>IFERROR(__xludf.DUMMYFUNCTION("""COMPUTED_VALUE"""),"P3258")</f>
        <v>P3258</v>
      </c>
      <c r="G9723" s="1">
        <f>IFERROR(__xludf.DUMMYFUNCTION("""COMPUTED_VALUE"""),18.0)</f>
        <v>18</v>
      </c>
    </row>
    <row r="9724">
      <c r="A9724" s="1" t="str">
        <f t="shared" si="1"/>
        <v>EN P4927 180</v>
      </c>
      <c r="C9724" s="1" t="str">
        <f t="shared" si="2"/>
        <v>PT P4927</v>
      </c>
      <c r="E9724" s="1" t="str">
        <f>IFERROR(__xludf.DUMMYFUNCTION("SPLIT(A:A,"" "",TRUE,TRUE)"),"EN")</f>
        <v>EN</v>
      </c>
      <c r="F9724" s="1" t="str">
        <f>IFERROR(__xludf.DUMMYFUNCTION("""COMPUTED_VALUE"""),"P4927")</f>
        <v>P4927</v>
      </c>
      <c r="G9724" s="1">
        <f>IFERROR(__xludf.DUMMYFUNCTION("""COMPUTED_VALUE"""),180.0)</f>
        <v>180</v>
      </c>
    </row>
    <row r="9725">
      <c r="A9725" s="1" t="str">
        <f t="shared" si="1"/>
        <v>EN P5664 121</v>
      </c>
      <c r="C9725" s="1" t="str">
        <f t="shared" si="2"/>
        <v>PT P5664</v>
      </c>
      <c r="E9725" s="1" t="str">
        <f>IFERROR(__xludf.DUMMYFUNCTION("SPLIT(A:A,"" "",TRUE,TRUE)"),"EN")</f>
        <v>EN</v>
      </c>
      <c r="F9725" s="1" t="str">
        <f>IFERROR(__xludf.DUMMYFUNCTION("""COMPUTED_VALUE"""),"P5664")</f>
        <v>P5664</v>
      </c>
      <c r="G9725" s="1">
        <f>IFERROR(__xludf.DUMMYFUNCTION("""COMPUTED_VALUE"""),121.0)</f>
        <v>121</v>
      </c>
    </row>
    <row r="9726">
      <c r="A9726" s="1" t="str">
        <f t="shared" si="1"/>
        <v>EN P4860 271</v>
      </c>
      <c r="C9726" s="1" t="str">
        <f t="shared" si="2"/>
        <v>PT P4860</v>
      </c>
      <c r="E9726" s="1" t="str">
        <f>IFERROR(__xludf.DUMMYFUNCTION("SPLIT(A:A,"" "",TRUE,TRUE)"),"EN")</f>
        <v>EN</v>
      </c>
      <c r="F9726" s="1" t="str">
        <f>IFERROR(__xludf.DUMMYFUNCTION("""COMPUTED_VALUE"""),"P4860")</f>
        <v>P4860</v>
      </c>
      <c r="G9726" s="1">
        <f>IFERROR(__xludf.DUMMYFUNCTION("""COMPUTED_VALUE"""),271.0)</f>
        <v>271</v>
      </c>
    </row>
    <row r="9727">
      <c r="A9727" s="1" t="str">
        <f t="shared" si="1"/>
        <v>EN P896 271</v>
      </c>
      <c r="C9727" s="1" t="str">
        <f t="shared" si="2"/>
        <v>PT P896</v>
      </c>
      <c r="E9727" s="1" t="str">
        <f>IFERROR(__xludf.DUMMYFUNCTION("SPLIT(A:A,"" "",TRUE,TRUE)"),"EN")</f>
        <v>EN</v>
      </c>
      <c r="F9727" s="1" t="str">
        <f>IFERROR(__xludf.DUMMYFUNCTION("""COMPUTED_VALUE"""),"P896")</f>
        <v>P896</v>
      </c>
      <c r="G9727" s="1">
        <f>IFERROR(__xludf.DUMMYFUNCTION("""COMPUTED_VALUE"""),271.0)</f>
        <v>271</v>
      </c>
    </row>
    <row r="9728">
      <c r="A9728" s="1" t="str">
        <f t="shared" si="1"/>
        <v>EN P5217 323</v>
      </c>
      <c r="C9728" s="1" t="str">
        <f t="shared" si="2"/>
        <v>PT P5217</v>
      </c>
      <c r="E9728" s="1" t="str">
        <f>IFERROR(__xludf.DUMMYFUNCTION("SPLIT(A:A,"" "",TRUE,TRUE)"),"EN")</f>
        <v>EN</v>
      </c>
      <c r="F9728" s="1" t="str">
        <f>IFERROR(__xludf.DUMMYFUNCTION("""COMPUTED_VALUE"""),"P5217")</f>
        <v>P5217</v>
      </c>
      <c r="G9728" s="1">
        <f>IFERROR(__xludf.DUMMYFUNCTION("""COMPUTED_VALUE"""),323.0)</f>
        <v>323</v>
      </c>
    </row>
    <row r="9729">
      <c r="A9729" s="1" t="str">
        <f t="shared" si="1"/>
        <v>EN P1402 197</v>
      </c>
      <c r="C9729" s="1" t="str">
        <f t="shared" si="2"/>
        <v>PT P1402</v>
      </c>
      <c r="E9729" s="1" t="str">
        <f>IFERROR(__xludf.DUMMYFUNCTION("SPLIT(A:A,"" "",TRUE,TRUE)"),"EN")</f>
        <v>EN</v>
      </c>
      <c r="F9729" s="1" t="str">
        <f>IFERROR(__xludf.DUMMYFUNCTION("""COMPUTED_VALUE"""),"P1402")</f>
        <v>P1402</v>
      </c>
      <c r="G9729" s="1">
        <f>IFERROR(__xludf.DUMMYFUNCTION("""COMPUTED_VALUE"""),197.0)</f>
        <v>197</v>
      </c>
    </row>
    <row r="9730">
      <c r="A9730" s="1" t="str">
        <f t="shared" si="1"/>
        <v>EN P1926 83</v>
      </c>
      <c r="C9730" s="1" t="str">
        <f t="shared" si="2"/>
        <v>PT P1926</v>
      </c>
      <c r="E9730" s="1" t="str">
        <f>IFERROR(__xludf.DUMMYFUNCTION("SPLIT(A:A,"" "",TRUE,TRUE)"),"EN")</f>
        <v>EN</v>
      </c>
      <c r="F9730" s="1" t="str">
        <f>IFERROR(__xludf.DUMMYFUNCTION("""COMPUTED_VALUE"""),"P1926")</f>
        <v>P1926</v>
      </c>
      <c r="G9730" s="1">
        <f>IFERROR(__xludf.DUMMYFUNCTION("""COMPUTED_VALUE"""),83.0)</f>
        <v>83</v>
      </c>
    </row>
    <row r="9731">
      <c r="A9731" s="1" t="str">
        <f t="shared" si="1"/>
        <v>EN P2408 273</v>
      </c>
      <c r="C9731" s="1" t="str">
        <f t="shared" si="2"/>
        <v>PT P2408</v>
      </c>
      <c r="E9731" s="1" t="str">
        <f>IFERROR(__xludf.DUMMYFUNCTION("SPLIT(A:A,"" "",TRUE,TRUE)"),"EN")</f>
        <v>EN</v>
      </c>
      <c r="F9731" s="1" t="str">
        <f>IFERROR(__xludf.DUMMYFUNCTION("""COMPUTED_VALUE"""),"P2408")</f>
        <v>P2408</v>
      </c>
      <c r="G9731" s="1">
        <f>IFERROR(__xludf.DUMMYFUNCTION("""COMPUTED_VALUE"""),273.0)</f>
        <v>273</v>
      </c>
    </row>
    <row r="9732">
      <c r="A9732" s="1" t="str">
        <f t="shared" si="1"/>
        <v>EN P5898 73</v>
      </c>
      <c r="C9732" s="1" t="str">
        <f t="shared" si="2"/>
        <v>PT P5898</v>
      </c>
      <c r="E9732" s="1" t="str">
        <f>IFERROR(__xludf.DUMMYFUNCTION("SPLIT(A:A,"" "",TRUE,TRUE)"),"EN")</f>
        <v>EN</v>
      </c>
      <c r="F9732" s="1" t="str">
        <f>IFERROR(__xludf.DUMMYFUNCTION("""COMPUTED_VALUE"""),"P5898")</f>
        <v>P5898</v>
      </c>
      <c r="G9732" s="1">
        <f>IFERROR(__xludf.DUMMYFUNCTION("""COMPUTED_VALUE"""),73.0)</f>
        <v>73</v>
      </c>
    </row>
    <row r="9733">
      <c r="A9733" s="1" t="str">
        <f t="shared" si="1"/>
        <v>EN P3443 151</v>
      </c>
      <c r="C9733" s="1" t="str">
        <f t="shared" si="2"/>
        <v>PT P3443</v>
      </c>
      <c r="E9733" s="1" t="str">
        <f>IFERROR(__xludf.DUMMYFUNCTION("SPLIT(A:A,"" "",TRUE,TRUE)"),"EN")</f>
        <v>EN</v>
      </c>
      <c r="F9733" s="1" t="str">
        <f>IFERROR(__xludf.DUMMYFUNCTION("""COMPUTED_VALUE"""),"P3443")</f>
        <v>P3443</v>
      </c>
      <c r="G9733" s="1">
        <f>IFERROR(__xludf.DUMMYFUNCTION("""COMPUTED_VALUE"""),151.0)</f>
        <v>151</v>
      </c>
    </row>
    <row r="9734">
      <c r="A9734" s="1" t="str">
        <f t="shared" si="1"/>
        <v>EN P5169 346</v>
      </c>
      <c r="C9734" s="1" t="str">
        <f t="shared" si="2"/>
        <v>PT P5169</v>
      </c>
      <c r="E9734" s="1" t="str">
        <f>IFERROR(__xludf.DUMMYFUNCTION("SPLIT(A:A,"" "",TRUE,TRUE)"),"EN")</f>
        <v>EN</v>
      </c>
      <c r="F9734" s="1" t="str">
        <f>IFERROR(__xludf.DUMMYFUNCTION("""COMPUTED_VALUE"""),"P5169")</f>
        <v>P5169</v>
      </c>
      <c r="G9734" s="1">
        <f>IFERROR(__xludf.DUMMYFUNCTION("""COMPUTED_VALUE"""),346.0)</f>
        <v>346</v>
      </c>
    </row>
    <row r="9735">
      <c r="A9735" s="1" t="str">
        <f t="shared" si="1"/>
        <v>EN P3195 165</v>
      </c>
      <c r="C9735" s="1" t="str">
        <f t="shared" si="2"/>
        <v>PT P3195</v>
      </c>
      <c r="E9735" s="1" t="str">
        <f>IFERROR(__xludf.DUMMYFUNCTION("SPLIT(A:A,"" "",TRUE,TRUE)"),"EN")</f>
        <v>EN</v>
      </c>
      <c r="F9735" s="1" t="str">
        <f>IFERROR(__xludf.DUMMYFUNCTION("""COMPUTED_VALUE"""),"P3195")</f>
        <v>P3195</v>
      </c>
      <c r="G9735" s="1">
        <f>IFERROR(__xludf.DUMMYFUNCTION("""COMPUTED_VALUE"""),165.0)</f>
        <v>165</v>
      </c>
    </row>
    <row r="9736">
      <c r="A9736" s="1" t="str">
        <f t="shared" si="1"/>
        <v>EN P2000 38</v>
      </c>
      <c r="C9736" s="1" t="str">
        <f t="shared" si="2"/>
        <v>PT P2000</v>
      </c>
      <c r="E9736" s="1" t="str">
        <f>IFERROR(__xludf.DUMMYFUNCTION("SPLIT(A:A,"" "",TRUE,TRUE)"),"EN")</f>
        <v>EN</v>
      </c>
      <c r="F9736" s="1" t="str">
        <f>IFERROR(__xludf.DUMMYFUNCTION("""COMPUTED_VALUE"""),"P2000")</f>
        <v>P2000</v>
      </c>
      <c r="G9736" s="1">
        <f>IFERROR(__xludf.DUMMYFUNCTION("""COMPUTED_VALUE"""),38.0)</f>
        <v>38</v>
      </c>
    </row>
    <row r="9737">
      <c r="A9737" s="1" t="str">
        <f t="shared" si="1"/>
        <v>EN P5930 28</v>
      </c>
      <c r="C9737" s="1" t="str">
        <f t="shared" si="2"/>
        <v>PT P5930</v>
      </c>
      <c r="E9737" s="1" t="str">
        <f>IFERROR(__xludf.DUMMYFUNCTION("SPLIT(A:A,"" "",TRUE,TRUE)"),"EN")</f>
        <v>EN</v>
      </c>
      <c r="F9737" s="1" t="str">
        <f>IFERROR(__xludf.DUMMYFUNCTION("""COMPUTED_VALUE"""),"P5930")</f>
        <v>P5930</v>
      </c>
      <c r="G9737" s="1">
        <f>IFERROR(__xludf.DUMMYFUNCTION("""COMPUTED_VALUE"""),28.0)</f>
        <v>28</v>
      </c>
    </row>
    <row r="9738">
      <c r="A9738" s="1" t="str">
        <f t="shared" si="1"/>
        <v>EN P5 37</v>
      </c>
      <c r="C9738" s="1" t="str">
        <f t="shared" si="2"/>
        <v>PT P5</v>
      </c>
      <c r="E9738" s="1" t="str">
        <f>IFERROR(__xludf.DUMMYFUNCTION("SPLIT(A:A,"" "",TRUE,TRUE)"),"EN")</f>
        <v>EN</v>
      </c>
      <c r="F9738" s="1" t="str">
        <f>IFERROR(__xludf.DUMMYFUNCTION("""COMPUTED_VALUE"""),"P5")</f>
        <v>P5</v>
      </c>
      <c r="G9738" s="1">
        <f>IFERROR(__xludf.DUMMYFUNCTION("""COMPUTED_VALUE"""),37.0)</f>
        <v>37</v>
      </c>
    </row>
    <row r="9739">
      <c r="A9739" s="1" t="str">
        <f t="shared" si="1"/>
        <v>EN P1519 89</v>
      </c>
      <c r="C9739" s="1" t="str">
        <f t="shared" si="2"/>
        <v>PT P1519</v>
      </c>
      <c r="E9739" s="1" t="str">
        <f>IFERROR(__xludf.DUMMYFUNCTION("SPLIT(A:A,"" "",TRUE,TRUE)"),"EN")</f>
        <v>EN</v>
      </c>
      <c r="F9739" s="1" t="str">
        <f>IFERROR(__xludf.DUMMYFUNCTION("""COMPUTED_VALUE"""),"P1519")</f>
        <v>P1519</v>
      </c>
      <c r="G9739" s="1">
        <f>IFERROR(__xludf.DUMMYFUNCTION("""COMPUTED_VALUE"""),89.0)</f>
        <v>89</v>
      </c>
    </row>
    <row r="9740">
      <c r="A9740" s="1" t="str">
        <f t="shared" si="1"/>
        <v>EN P1239 204</v>
      </c>
      <c r="C9740" s="1" t="str">
        <f t="shared" si="2"/>
        <v>PT P1239</v>
      </c>
      <c r="E9740" s="1" t="str">
        <f>IFERROR(__xludf.DUMMYFUNCTION("SPLIT(A:A,"" "",TRUE,TRUE)"),"EN")</f>
        <v>EN</v>
      </c>
      <c r="F9740" s="1" t="str">
        <f>IFERROR(__xludf.DUMMYFUNCTION("""COMPUTED_VALUE"""),"P1239")</f>
        <v>P1239</v>
      </c>
      <c r="G9740" s="1">
        <f>IFERROR(__xludf.DUMMYFUNCTION("""COMPUTED_VALUE"""),204.0)</f>
        <v>204</v>
      </c>
    </row>
    <row r="9741">
      <c r="A9741" s="1" t="str">
        <f t="shared" si="1"/>
        <v>EN P4581 9</v>
      </c>
      <c r="C9741" s="1" t="str">
        <f t="shared" si="2"/>
        <v>PT P4581</v>
      </c>
      <c r="E9741" s="1" t="str">
        <f>IFERROR(__xludf.DUMMYFUNCTION("SPLIT(A:A,"" "",TRUE,TRUE)"),"EN")</f>
        <v>EN</v>
      </c>
      <c r="F9741" s="1" t="str">
        <f>IFERROR(__xludf.DUMMYFUNCTION("""COMPUTED_VALUE"""),"P4581")</f>
        <v>P4581</v>
      </c>
      <c r="G9741" s="1">
        <f>IFERROR(__xludf.DUMMYFUNCTION("""COMPUTED_VALUE"""),9.0)</f>
        <v>9</v>
      </c>
    </row>
    <row r="9742">
      <c r="A9742" s="1" t="str">
        <f t="shared" si="1"/>
        <v>EN P4754 298</v>
      </c>
      <c r="C9742" s="1" t="str">
        <f t="shared" si="2"/>
        <v>PT P4754</v>
      </c>
      <c r="E9742" s="1" t="str">
        <f>IFERROR(__xludf.DUMMYFUNCTION("SPLIT(A:A,"" "",TRUE,TRUE)"),"EN")</f>
        <v>EN</v>
      </c>
      <c r="F9742" s="1" t="str">
        <f>IFERROR(__xludf.DUMMYFUNCTION("""COMPUTED_VALUE"""),"P4754")</f>
        <v>P4754</v>
      </c>
      <c r="G9742" s="1">
        <f>IFERROR(__xludf.DUMMYFUNCTION("""COMPUTED_VALUE"""),298.0)</f>
        <v>298</v>
      </c>
    </row>
    <row r="9743">
      <c r="A9743" s="1" t="str">
        <f t="shared" si="1"/>
        <v>EN P3410 57</v>
      </c>
      <c r="C9743" s="1" t="str">
        <f t="shared" si="2"/>
        <v>PT P3410</v>
      </c>
      <c r="E9743" s="1" t="str">
        <f>IFERROR(__xludf.DUMMYFUNCTION("SPLIT(A:A,"" "",TRUE,TRUE)"),"EN")</f>
        <v>EN</v>
      </c>
      <c r="F9743" s="1" t="str">
        <f>IFERROR(__xludf.DUMMYFUNCTION("""COMPUTED_VALUE"""),"P3410")</f>
        <v>P3410</v>
      </c>
      <c r="G9743" s="1">
        <f>IFERROR(__xludf.DUMMYFUNCTION("""COMPUTED_VALUE"""),57.0)</f>
        <v>57</v>
      </c>
    </row>
    <row r="9744">
      <c r="A9744" s="1" t="str">
        <f t="shared" si="1"/>
        <v>EN P387 98</v>
      </c>
      <c r="C9744" s="1" t="str">
        <f t="shared" si="2"/>
        <v>PT P387</v>
      </c>
      <c r="E9744" s="1" t="str">
        <f>IFERROR(__xludf.DUMMYFUNCTION("SPLIT(A:A,"" "",TRUE,TRUE)"),"EN")</f>
        <v>EN</v>
      </c>
      <c r="F9744" s="1" t="str">
        <f>IFERROR(__xludf.DUMMYFUNCTION("""COMPUTED_VALUE"""),"P387")</f>
        <v>P387</v>
      </c>
      <c r="G9744" s="1">
        <f>IFERROR(__xludf.DUMMYFUNCTION("""COMPUTED_VALUE"""),98.0)</f>
        <v>98</v>
      </c>
    </row>
    <row r="9745">
      <c r="A9745" s="1" t="str">
        <f t="shared" si="1"/>
        <v>EN P221 255</v>
      </c>
      <c r="C9745" s="1" t="str">
        <f t="shared" si="2"/>
        <v>PT P221</v>
      </c>
      <c r="E9745" s="1" t="str">
        <f>IFERROR(__xludf.DUMMYFUNCTION("SPLIT(A:A,"" "",TRUE,TRUE)"),"EN")</f>
        <v>EN</v>
      </c>
      <c r="F9745" s="1" t="str">
        <f>IFERROR(__xludf.DUMMYFUNCTION("""COMPUTED_VALUE"""),"P221")</f>
        <v>P221</v>
      </c>
      <c r="G9745" s="1">
        <f>IFERROR(__xludf.DUMMYFUNCTION("""COMPUTED_VALUE"""),255.0)</f>
        <v>255</v>
      </c>
    </row>
    <row r="9746">
      <c r="A9746" s="1" t="str">
        <f t="shared" si="1"/>
        <v>EN P470 354</v>
      </c>
      <c r="C9746" s="1" t="str">
        <f t="shared" si="2"/>
        <v>PT P470</v>
      </c>
      <c r="E9746" s="1" t="str">
        <f>IFERROR(__xludf.DUMMYFUNCTION("SPLIT(A:A,"" "",TRUE,TRUE)"),"EN")</f>
        <v>EN</v>
      </c>
      <c r="F9746" s="1" t="str">
        <f>IFERROR(__xludf.DUMMYFUNCTION("""COMPUTED_VALUE"""),"P470")</f>
        <v>P470</v>
      </c>
      <c r="G9746" s="1">
        <f>IFERROR(__xludf.DUMMYFUNCTION("""COMPUTED_VALUE"""),354.0)</f>
        <v>354</v>
      </c>
    </row>
    <row r="9747">
      <c r="A9747" s="1" t="str">
        <f t="shared" si="1"/>
        <v>EN P2756 168</v>
      </c>
      <c r="C9747" s="1" t="str">
        <f t="shared" si="2"/>
        <v>PT P2756</v>
      </c>
      <c r="E9747" s="1" t="str">
        <f>IFERROR(__xludf.DUMMYFUNCTION("SPLIT(A:A,"" "",TRUE,TRUE)"),"EN")</f>
        <v>EN</v>
      </c>
      <c r="F9747" s="1" t="str">
        <f>IFERROR(__xludf.DUMMYFUNCTION("""COMPUTED_VALUE"""),"P2756")</f>
        <v>P2756</v>
      </c>
      <c r="G9747" s="1">
        <f>IFERROR(__xludf.DUMMYFUNCTION("""COMPUTED_VALUE"""),168.0)</f>
        <v>168</v>
      </c>
    </row>
    <row r="9748">
      <c r="A9748" s="1" t="str">
        <f t="shared" si="1"/>
        <v>EN P1823 163</v>
      </c>
      <c r="C9748" s="1" t="str">
        <f t="shared" si="2"/>
        <v>PT P1823</v>
      </c>
      <c r="E9748" s="1" t="str">
        <f>IFERROR(__xludf.DUMMYFUNCTION("SPLIT(A:A,"" "",TRUE,TRUE)"),"EN")</f>
        <v>EN</v>
      </c>
      <c r="F9748" s="1" t="str">
        <f>IFERROR(__xludf.DUMMYFUNCTION("""COMPUTED_VALUE"""),"P1823")</f>
        <v>P1823</v>
      </c>
      <c r="G9748" s="1">
        <f>IFERROR(__xludf.DUMMYFUNCTION("""COMPUTED_VALUE"""),163.0)</f>
        <v>163</v>
      </c>
    </row>
    <row r="9749">
      <c r="A9749" s="1" t="str">
        <f t="shared" si="1"/>
        <v>EN P5553 186</v>
      </c>
      <c r="C9749" s="1" t="str">
        <f t="shared" si="2"/>
        <v>PT P5553</v>
      </c>
      <c r="E9749" s="1" t="str">
        <f>IFERROR(__xludf.DUMMYFUNCTION("SPLIT(A:A,"" "",TRUE,TRUE)"),"EN")</f>
        <v>EN</v>
      </c>
      <c r="F9749" s="1" t="str">
        <f>IFERROR(__xludf.DUMMYFUNCTION("""COMPUTED_VALUE"""),"P5553")</f>
        <v>P5553</v>
      </c>
      <c r="G9749" s="1">
        <f>IFERROR(__xludf.DUMMYFUNCTION("""COMPUTED_VALUE"""),186.0)</f>
        <v>186</v>
      </c>
    </row>
    <row r="9750">
      <c r="A9750" s="1" t="str">
        <f t="shared" si="1"/>
        <v>EN P2661 141</v>
      </c>
      <c r="C9750" s="1" t="str">
        <f t="shared" si="2"/>
        <v>PT P2661</v>
      </c>
      <c r="E9750" s="1" t="str">
        <f>IFERROR(__xludf.DUMMYFUNCTION("SPLIT(A:A,"" "",TRUE,TRUE)"),"EN")</f>
        <v>EN</v>
      </c>
      <c r="F9750" s="1" t="str">
        <f>IFERROR(__xludf.DUMMYFUNCTION("""COMPUTED_VALUE"""),"P2661")</f>
        <v>P2661</v>
      </c>
      <c r="G9750" s="1">
        <f>IFERROR(__xludf.DUMMYFUNCTION("""COMPUTED_VALUE"""),141.0)</f>
        <v>141</v>
      </c>
    </row>
    <row r="9751">
      <c r="A9751" s="1" t="str">
        <f t="shared" si="1"/>
        <v>EN P5053 352</v>
      </c>
      <c r="C9751" s="1" t="str">
        <f t="shared" si="2"/>
        <v>PT P5053</v>
      </c>
      <c r="E9751" s="1" t="str">
        <f>IFERROR(__xludf.DUMMYFUNCTION("SPLIT(A:A,"" "",TRUE,TRUE)"),"EN")</f>
        <v>EN</v>
      </c>
      <c r="F9751" s="1" t="str">
        <f>IFERROR(__xludf.DUMMYFUNCTION("""COMPUTED_VALUE"""),"P5053")</f>
        <v>P5053</v>
      </c>
      <c r="G9751" s="1">
        <f>IFERROR(__xludf.DUMMYFUNCTION("""COMPUTED_VALUE"""),352.0)</f>
        <v>352</v>
      </c>
    </row>
    <row r="9752">
      <c r="A9752" s="1" t="str">
        <f t="shared" si="1"/>
        <v>EN P4083 350</v>
      </c>
      <c r="C9752" s="1" t="str">
        <f t="shared" si="2"/>
        <v>PT P4083</v>
      </c>
      <c r="E9752" s="1" t="str">
        <f>IFERROR(__xludf.DUMMYFUNCTION("SPLIT(A:A,"" "",TRUE,TRUE)"),"EN")</f>
        <v>EN</v>
      </c>
      <c r="F9752" s="1" t="str">
        <f>IFERROR(__xludf.DUMMYFUNCTION("""COMPUTED_VALUE"""),"P4083")</f>
        <v>P4083</v>
      </c>
      <c r="G9752" s="1">
        <f>IFERROR(__xludf.DUMMYFUNCTION("""COMPUTED_VALUE"""),350.0)</f>
        <v>350</v>
      </c>
    </row>
    <row r="9753">
      <c r="A9753" s="1" t="str">
        <f t="shared" si="1"/>
        <v>EN P4369 28</v>
      </c>
      <c r="C9753" s="1" t="str">
        <f t="shared" si="2"/>
        <v>PT P4369</v>
      </c>
      <c r="E9753" s="1" t="str">
        <f>IFERROR(__xludf.DUMMYFUNCTION("SPLIT(A:A,"" "",TRUE,TRUE)"),"EN")</f>
        <v>EN</v>
      </c>
      <c r="F9753" s="1" t="str">
        <f>IFERROR(__xludf.DUMMYFUNCTION("""COMPUTED_VALUE"""),"P4369")</f>
        <v>P4369</v>
      </c>
      <c r="G9753" s="1">
        <f>IFERROR(__xludf.DUMMYFUNCTION("""COMPUTED_VALUE"""),28.0)</f>
        <v>28</v>
      </c>
    </row>
    <row r="9754">
      <c r="A9754" s="1" t="str">
        <f t="shared" si="1"/>
        <v>EN P5501 112</v>
      </c>
      <c r="C9754" s="1" t="str">
        <f t="shared" si="2"/>
        <v>PT P5501</v>
      </c>
      <c r="E9754" s="1" t="str">
        <f>IFERROR(__xludf.DUMMYFUNCTION("SPLIT(A:A,"" "",TRUE,TRUE)"),"EN")</f>
        <v>EN</v>
      </c>
      <c r="F9754" s="1" t="str">
        <f>IFERROR(__xludf.DUMMYFUNCTION("""COMPUTED_VALUE"""),"P5501")</f>
        <v>P5501</v>
      </c>
      <c r="G9754" s="1">
        <f>IFERROR(__xludf.DUMMYFUNCTION("""COMPUTED_VALUE"""),112.0)</f>
        <v>112</v>
      </c>
    </row>
    <row r="9755">
      <c r="A9755" s="1" t="str">
        <f t="shared" si="1"/>
        <v>EN P2763 169</v>
      </c>
      <c r="C9755" s="1" t="str">
        <f t="shared" si="2"/>
        <v>PT P2763</v>
      </c>
      <c r="E9755" s="1" t="str">
        <f>IFERROR(__xludf.DUMMYFUNCTION("SPLIT(A:A,"" "",TRUE,TRUE)"),"EN")</f>
        <v>EN</v>
      </c>
      <c r="F9755" s="1" t="str">
        <f>IFERROR(__xludf.DUMMYFUNCTION("""COMPUTED_VALUE"""),"P2763")</f>
        <v>P2763</v>
      </c>
      <c r="G9755" s="1">
        <f>IFERROR(__xludf.DUMMYFUNCTION("""COMPUTED_VALUE"""),169.0)</f>
        <v>169</v>
      </c>
    </row>
    <row r="9756">
      <c r="A9756" s="1" t="str">
        <f t="shared" si="1"/>
        <v>EN P3740 89</v>
      </c>
      <c r="C9756" s="1" t="str">
        <f t="shared" si="2"/>
        <v>PT P3740</v>
      </c>
      <c r="E9756" s="1" t="str">
        <f>IFERROR(__xludf.DUMMYFUNCTION("SPLIT(A:A,"" "",TRUE,TRUE)"),"EN")</f>
        <v>EN</v>
      </c>
      <c r="F9756" s="1" t="str">
        <f>IFERROR(__xludf.DUMMYFUNCTION("""COMPUTED_VALUE"""),"P3740")</f>
        <v>P3740</v>
      </c>
      <c r="G9756" s="1">
        <f>IFERROR(__xludf.DUMMYFUNCTION("""COMPUTED_VALUE"""),89.0)</f>
        <v>89</v>
      </c>
    </row>
    <row r="9757">
      <c r="A9757" s="1" t="str">
        <f t="shared" si="1"/>
        <v>EN P5925 3</v>
      </c>
      <c r="C9757" s="1" t="str">
        <f t="shared" si="2"/>
        <v>PT P5925</v>
      </c>
      <c r="E9757" s="1" t="str">
        <f>IFERROR(__xludf.DUMMYFUNCTION("SPLIT(A:A,"" "",TRUE,TRUE)"),"EN")</f>
        <v>EN</v>
      </c>
      <c r="F9757" s="1" t="str">
        <f>IFERROR(__xludf.DUMMYFUNCTION("""COMPUTED_VALUE"""),"P5925")</f>
        <v>P5925</v>
      </c>
      <c r="G9757" s="1">
        <f>IFERROR(__xludf.DUMMYFUNCTION("""COMPUTED_VALUE"""),3.0)</f>
        <v>3</v>
      </c>
    </row>
    <row r="9758">
      <c r="A9758" s="1" t="str">
        <f t="shared" si="1"/>
        <v>EN P4603 6</v>
      </c>
      <c r="C9758" s="1" t="str">
        <f t="shared" si="2"/>
        <v>PT P4603</v>
      </c>
      <c r="E9758" s="1" t="str">
        <f>IFERROR(__xludf.DUMMYFUNCTION("SPLIT(A:A,"" "",TRUE,TRUE)"),"EN")</f>
        <v>EN</v>
      </c>
      <c r="F9758" s="1" t="str">
        <f>IFERROR(__xludf.DUMMYFUNCTION("""COMPUTED_VALUE"""),"P4603")</f>
        <v>P4603</v>
      </c>
      <c r="G9758" s="1">
        <f>IFERROR(__xludf.DUMMYFUNCTION("""COMPUTED_VALUE"""),6.0)</f>
        <v>6</v>
      </c>
    </row>
    <row r="9759">
      <c r="A9759" s="1" t="str">
        <f t="shared" si="1"/>
        <v>EN P3748 43</v>
      </c>
      <c r="C9759" s="1" t="str">
        <f t="shared" si="2"/>
        <v>PT P3748</v>
      </c>
      <c r="E9759" s="1" t="str">
        <f>IFERROR(__xludf.DUMMYFUNCTION("SPLIT(A:A,"" "",TRUE,TRUE)"),"EN")</f>
        <v>EN</v>
      </c>
      <c r="F9759" s="1" t="str">
        <f>IFERROR(__xludf.DUMMYFUNCTION("""COMPUTED_VALUE"""),"P3748")</f>
        <v>P3748</v>
      </c>
      <c r="G9759" s="1">
        <f>IFERROR(__xludf.DUMMYFUNCTION("""COMPUTED_VALUE"""),43.0)</f>
        <v>43</v>
      </c>
    </row>
    <row r="9760">
      <c r="A9760" s="1" t="str">
        <f t="shared" si="1"/>
        <v>EN P5472 225</v>
      </c>
      <c r="C9760" s="1" t="str">
        <f t="shared" si="2"/>
        <v>PT P5472</v>
      </c>
      <c r="E9760" s="1" t="str">
        <f>IFERROR(__xludf.DUMMYFUNCTION("SPLIT(A:A,"" "",TRUE,TRUE)"),"EN")</f>
        <v>EN</v>
      </c>
      <c r="F9760" s="1" t="str">
        <f>IFERROR(__xludf.DUMMYFUNCTION("""COMPUTED_VALUE"""),"P5472")</f>
        <v>P5472</v>
      </c>
      <c r="G9760" s="1">
        <f>IFERROR(__xludf.DUMMYFUNCTION("""COMPUTED_VALUE"""),225.0)</f>
        <v>225</v>
      </c>
    </row>
    <row r="9761">
      <c r="A9761" s="1" t="str">
        <f t="shared" si="1"/>
        <v>EN P2679 191</v>
      </c>
      <c r="C9761" s="1" t="str">
        <f t="shared" si="2"/>
        <v>PT P2679</v>
      </c>
      <c r="E9761" s="1" t="str">
        <f>IFERROR(__xludf.DUMMYFUNCTION("SPLIT(A:A,"" "",TRUE,TRUE)"),"EN")</f>
        <v>EN</v>
      </c>
      <c r="F9761" s="1" t="str">
        <f>IFERROR(__xludf.DUMMYFUNCTION("""COMPUTED_VALUE"""),"P2679")</f>
        <v>P2679</v>
      </c>
      <c r="G9761" s="1">
        <f>IFERROR(__xludf.DUMMYFUNCTION("""COMPUTED_VALUE"""),191.0)</f>
        <v>191</v>
      </c>
    </row>
    <row r="9762">
      <c r="A9762" s="1" t="str">
        <f t="shared" si="1"/>
        <v>EN P5946 49</v>
      </c>
      <c r="C9762" s="1" t="str">
        <f t="shared" si="2"/>
        <v>PT P5946</v>
      </c>
      <c r="E9762" s="1" t="str">
        <f>IFERROR(__xludf.DUMMYFUNCTION("SPLIT(A:A,"" "",TRUE,TRUE)"),"EN")</f>
        <v>EN</v>
      </c>
      <c r="F9762" s="1" t="str">
        <f>IFERROR(__xludf.DUMMYFUNCTION("""COMPUTED_VALUE"""),"P5946")</f>
        <v>P5946</v>
      </c>
      <c r="G9762" s="1">
        <f>IFERROR(__xludf.DUMMYFUNCTION("""COMPUTED_VALUE"""),49.0)</f>
        <v>49</v>
      </c>
    </row>
    <row r="9763">
      <c r="A9763" s="1" t="str">
        <f t="shared" si="1"/>
        <v>EN P5746 247</v>
      </c>
      <c r="C9763" s="1" t="str">
        <f t="shared" si="2"/>
        <v>PT P5746</v>
      </c>
      <c r="E9763" s="1" t="str">
        <f>IFERROR(__xludf.DUMMYFUNCTION("SPLIT(A:A,"" "",TRUE,TRUE)"),"EN")</f>
        <v>EN</v>
      </c>
      <c r="F9763" s="1" t="str">
        <f>IFERROR(__xludf.DUMMYFUNCTION("""COMPUTED_VALUE"""),"P5746")</f>
        <v>P5746</v>
      </c>
      <c r="G9763" s="1">
        <f>IFERROR(__xludf.DUMMYFUNCTION("""COMPUTED_VALUE"""),247.0)</f>
        <v>247</v>
      </c>
    </row>
    <row r="9764">
      <c r="A9764" s="1" t="str">
        <f t="shared" si="1"/>
        <v>EN P2629 74</v>
      </c>
      <c r="C9764" s="1" t="str">
        <f t="shared" si="2"/>
        <v>PT P2629</v>
      </c>
      <c r="E9764" s="1" t="str">
        <f>IFERROR(__xludf.DUMMYFUNCTION("SPLIT(A:A,"" "",TRUE,TRUE)"),"EN")</f>
        <v>EN</v>
      </c>
      <c r="F9764" s="1" t="str">
        <f>IFERROR(__xludf.DUMMYFUNCTION("""COMPUTED_VALUE"""),"P2629")</f>
        <v>P2629</v>
      </c>
      <c r="G9764" s="1">
        <f>IFERROR(__xludf.DUMMYFUNCTION("""COMPUTED_VALUE"""),74.0)</f>
        <v>74</v>
      </c>
    </row>
    <row r="9765">
      <c r="A9765" s="1" t="str">
        <f t="shared" si="1"/>
        <v>EN P1106 227</v>
      </c>
      <c r="C9765" s="1" t="str">
        <f t="shared" si="2"/>
        <v>PT P1106</v>
      </c>
      <c r="E9765" s="1" t="str">
        <f>IFERROR(__xludf.DUMMYFUNCTION("SPLIT(A:A,"" "",TRUE,TRUE)"),"EN")</f>
        <v>EN</v>
      </c>
      <c r="F9765" s="1" t="str">
        <f>IFERROR(__xludf.DUMMYFUNCTION("""COMPUTED_VALUE"""),"P1106")</f>
        <v>P1106</v>
      </c>
      <c r="G9765" s="1">
        <f>IFERROR(__xludf.DUMMYFUNCTION("""COMPUTED_VALUE"""),227.0)</f>
        <v>227</v>
      </c>
    </row>
    <row r="9766">
      <c r="A9766" s="1" t="str">
        <f t="shared" si="1"/>
        <v>EN P2051 173</v>
      </c>
      <c r="C9766" s="1" t="str">
        <f t="shared" si="2"/>
        <v>PT P2051</v>
      </c>
      <c r="E9766" s="1" t="str">
        <f>IFERROR(__xludf.DUMMYFUNCTION("SPLIT(A:A,"" "",TRUE,TRUE)"),"EN")</f>
        <v>EN</v>
      </c>
      <c r="F9766" s="1" t="str">
        <f>IFERROR(__xludf.DUMMYFUNCTION("""COMPUTED_VALUE"""),"P2051")</f>
        <v>P2051</v>
      </c>
      <c r="G9766" s="1">
        <f>IFERROR(__xludf.DUMMYFUNCTION("""COMPUTED_VALUE"""),173.0)</f>
        <v>173</v>
      </c>
    </row>
    <row r="9767">
      <c r="A9767" s="1" t="str">
        <f t="shared" si="1"/>
        <v>EN P3332 25</v>
      </c>
      <c r="C9767" s="1" t="str">
        <f t="shared" si="2"/>
        <v>PT P3332</v>
      </c>
      <c r="E9767" s="1" t="str">
        <f>IFERROR(__xludf.DUMMYFUNCTION("SPLIT(A:A,"" "",TRUE,TRUE)"),"EN")</f>
        <v>EN</v>
      </c>
      <c r="F9767" s="1" t="str">
        <f>IFERROR(__xludf.DUMMYFUNCTION("""COMPUTED_VALUE"""),"P3332")</f>
        <v>P3332</v>
      </c>
      <c r="G9767" s="1">
        <f>IFERROR(__xludf.DUMMYFUNCTION("""COMPUTED_VALUE"""),25.0)</f>
        <v>25</v>
      </c>
    </row>
    <row r="9768">
      <c r="A9768" s="1" t="str">
        <f t="shared" si="1"/>
        <v>EN P149 21</v>
      </c>
      <c r="C9768" s="1" t="str">
        <f t="shared" si="2"/>
        <v>PT P149</v>
      </c>
      <c r="E9768" s="1" t="str">
        <f>IFERROR(__xludf.DUMMYFUNCTION("SPLIT(A:A,"" "",TRUE,TRUE)"),"EN")</f>
        <v>EN</v>
      </c>
      <c r="F9768" s="1" t="str">
        <f>IFERROR(__xludf.DUMMYFUNCTION("""COMPUTED_VALUE"""),"P149")</f>
        <v>P149</v>
      </c>
      <c r="G9768" s="1">
        <f>IFERROR(__xludf.DUMMYFUNCTION("""COMPUTED_VALUE"""),21.0)</f>
        <v>21</v>
      </c>
    </row>
    <row r="9769">
      <c r="A9769" s="1" t="str">
        <f t="shared" si="1"/>
        <v>EN P2808 92</v>
      </c>
      <c r="C9769" s="1" t="str">
        <f t="shared" si="2"/>
        <v>PT P2808</v>
      </c>
      <c r="E9769" s="1" t="str">
        <f>IFERROR(__xludf.DUMMYFUNCTION("SPLIT(A:A,"" "",TRUE,TRUE)"),"EN")</f>
        <v>EN</v>
      </c>
      <c r="F9769" s="1" t="str">
        <f>IFERROR(__xludf.DUMMYFUNCTION("""COMPUTED_VALUE"""),"P2808")</f>
        <v>P2808</v>
      </c>
      <c r="G9769" s="1">
        <f>IFERROR(__xludf.DUMMYFUNCTION("""COMPUTED_VALUE"""),92.0)</f>
        <v>92</v>
      </c>
    </row>
    <row r="9770">
      <c r="A9770" s="1" t="str">
        <f t="shared" si="1"/>
        <v>EN P5976 112</v>
      </c>
      <c r="C9770" s="1" t="str">
        <f t="shared" si="2"/>
        <v>PT P5976</v>
      </c>
      <c r="E9770" s="1" t="str">
        <f>IFERROR(__xludf.DUMMYFUNCTION("SPLIT(A:A,"" "",TRUE,TRUE)"),"EN")</f>
        <v>EN</v>
      </c>
      <c r="F9770" s="1" t="str">
        <f>IFERROR(__xludf.DUMMYFUNCTION("""COMPUTED_VALUE"""),"P5976")</f>
        <v>P5976</v>
      </c>
      <c r="G9770" s="1">
        <f>IFERROR(__xludf.DUMMYFUNCTION("""COMPUTED_VALUE"""),112.0)</f>
        <v>112</v>
      </c>
    </row>
    <row r="9771">
      <c r="A9771" s="1" t="str">
        <f t="shared" si="1"/>
        <v>EN P1343 179</v>
      </c>
      <c r="C9771" s="1" t="str">
        <f t="shared" si="2"/>
        <v>PT P1343</v>
      </c>
      <c r="E9771" s="1" t="str">
        <f>IFERROR(__xludf.DUMMYFUNCTION("SPLIT(A:A,"" "",TRUE,TRUE)"),"EN")</f>
        <v>EN</v>
      </c>
      <c r="F9771" s="1" t="str">
        <f>IFERROR(__xludf.DUMMYFUNCTION("""COMPUTED_VALUE"""),"P1343")</f>
        <v>P1343</v>
      </c>
      <c r="G9771" s="1">
        <f>IFERROR(__xludf.DUMMYFUNCTION("""COMPUTED_VALUE"""),179.0)</f>
        <v>179</v>
      </c>
    </row>
    <row r="9772">
      <c r="A9772" s="1" t="str">
        <f t="shared" si="1"/>
        <v>EN P3161 173</v>
      </c>
      <c r="C9772" s="1" t="str">
        <f t="shared" si="2"/>
        <v>PT P3161</v>
      </c>
      <c r="E9772" s="1" t="str">
        <f>IFERROR(__xludf.DUMMYFUNCTION("SPLIT(A:A,"" "",TRUE,TRUE)"),"EN")</f>
        <v>EN</v>
      </c>
      <c r="F9772" s="1" t="str">
        <f>IFERROR(__xludf.DUMMYFUNCTION("""COMPUTED_VALUE"""),"P3161")</f>
        <v>P3161</v>
      </c>
      <c r="G9772" s="1">
        <f>IFERROR(__xludf.DUMMYFUNCTION("""COMPUTED_VALUE"""),173.0)</f>
        <v>173</v>
      </c>
    </row>
    <row r="9773">
      <c r="A9773" s="1" t="str">
        <f t="shared" si="1"/>
        <v>EN P618 125</v>
      </c>
      <c r="C9773" s="1" t="str">
        <f t="shared" si="2"/>
        <v>PT P618</v>
      </c>
      <c r="E9773" s="1" t="str">
        <f>IFERROR(__xludf.DUMMYFUNCTION("SPLIT(A:A,"" "",TRUE,TRUE)"),"EN")</f>
        <v>EN</v>
      </c>
      <c r="F9773" s="1" t="str">
        <f>IFERROR(__xludf.DUMMYFUNCTION("""COMPUTED_VALUE"""),"P618")</f>
        <v>P618</v>
      </c>
      <c r="G9773" s="1">
        <f>IFERROR(__xludf.DUMMYFUNCTION("""COMPUTED_VALUE"""),125.0)</f>
        <v>125</v>
      </c>
    </row>
    <row r="9774">
      <c r="A9774" s="1" t="str">
        <f t="shared" si="1"/>
        <v>EN P1224 176</v>
      </c>
      <c r="C9774" s="1" t="str">
        <f t="shared" si="2"/>
        <v>PT P1224</v>
      </c>
      <c r="E9774" s="1" t="str">
        <f>IFERROR(__xludf.DUMMYFUNCTION("SPLIT(A:A,"" "",TRUE,TRUE)"),"EN")</f>
        <v>EN</v>
      </c>
      <c r="F9774" s="1" t="str">
        <f>IFERROR(__xludf.DUMMYFUNCTION("""COMPUTED_VALUE"""),"P1224")</f>
        <v>P1224</v>
      </c>
      <c r="G9774" s="1">
        <f>IFERROR(__xludf.DUMMYFUNCTION("""COMPUTED_VALUE"""),176.0)</f>
        <v>176</v>
      </c>
    </row>
    <row r="9775">
      <c r="A9775" s="1" t="str">
        <f t="shared" si="1"/>
        <v>EN P4225 85</v>
      </c>
      <c r="C9775" s="1" t="str">
        <f t="shared" si="2"/>
        <v>PT P4225</v>
      </c>
      <c r="E9775" s="1" t="str">
        <f>IFERROR(__xludf.DUMMYFUNCTION("SPLIT(A:A,"" "",TRUE,TRUE)"),"EN")</f>
        <v>EN</v>
      </c>
      <c r="F9775" s="1" t="str">
        <f>IFERROR(__xludf.DUMMYFUNCTION("""COMPUTED_VALUE"""),"P4225")</f>
        <v>P4225</v>
      </c>
      <c r="G9775" s="1">
        <f>IFERROR(__xludf.DUMMYFUNCTION("""COMPUTED_VALUE"""),85.0)</f>
        <v>85</v>
      </c>
    </row>
    <row r="9776">
      <c r="A9776" s="1" t="str">
        <f t="shared" si="1"/>
        <v>EN P4098 107</v>
      </c>
      <c r="C9776" s="1" t="str">
        <f t="shared" si="2"/>
        <v>PT P4098</v>
      </c>
      <c r="E9776" s="1" t="str">
        <f>IFERROR(__xludf.DUMMYFUNCTION("SPLIT(A:A,"" "",TRUE,TRUE)"),"EN")</f>
        <v>EN</v>
      </c>
      <c r="F9776" s="1" t="str">
        <f>IFERROR(__xludf.DUMMYFUNCTION("""COMPUTED_VALUE"""),"P4098")</f>
        <v>P4098</v>
      </c>
      <c r="G9776" s="1">
        <f>IFERROR(__xludf.DUMMYFUNCTION("""COMPUTED_VALUE"""),107.0)</f>
        <v>107</v>
      </c>
    </row>
    <row r="9777">
      <c r="A9777" s="1" t="str">
        <f t="shared" si="1"/>
        <v>EN P1922 138</v>
      </c>
      <c r="C9777" s="1" t="str">
        <f t="shared" si="2"/>
        <v>PT P1922</v>
      </c>
      <c r="E9777" s="1" t="str">
        <f>IFERROR(__xludf.DUMMYFUNCTION("SPLIT(A:A,"" "",TRUE,TRUE)"),"EN")</f>
        <v>EN</v>
      </c>
      <c r="F9777" s="1" t="str">
        <f>IFERROR(__xludf.DUMMYFUNCTION("""COMPUTED_VALUE"""),"P1922")</f>
        <v>P1922</v>
      </c>
      <c r="G9777" s="1">
        <f>IFERROR(__xludf.DUMMYFUNCTION("""COMPUTED_VALUE"""),138.0)</f>
        <v>138</v>
      </c>
    </row>
    <row r="9778">
      <c r="A9778" s="1" t="str">
        <f t="shared" si="1"/>
        <v>EN P3155 159</v>
      </c>
      <c r="C9778" s="1" t="str">
        <f t="shared" si="2"/>
        <v>PT P3155</v>
      </c>
      <c r="E9778" s="1" t="str">
        <f>IFERROR(__xludf.DUMMYFUNCTION("SPLIT(A:A,"" "",TRUE,TRUE)"),"EN")</f>
        <v>EN</v>
      </c>
      <c r="F9778" s="1" t="str">
        <f>IFERROR(__xludf.DUMMYFUNCTION("""COMPUTED_VALUE"""),"P3155")</f>
        <v>P3155</v>
      </c>
      <c r="G9778" s="1">
        <f>IFERROR(__xludf.DUMMYFUNCTION("""COMPUTED_VALUE"""),159.0)</f>
        <v>159</v>
      </c>
    </row>
    <row r="9779">
      <c r="A9779" s="1" t="str">
        <f t="shared" si="1"/>
        <v>EN P251 281</v>
      </c>
      <c r="C9779" s="1" t="str">
        <f t="shared" si="2"/>
        <v>PT P251</v>
      </c>
      <c r="E9779" s="1" t="str">
        <f>IFERROR(__xludf.DUMMYFUNCTION("SPLIT(A:A,"" "",TRUE,TRUE)"),"EN")</f>
        <v>EN</v>
      </c>
      <c r="F9779" s="1" t="str">
        <f>IFERROR(__xludf.DUMMYFUNCTION("""COMPUTED_VALUE"""),"P251")</f>
        <v>P251</v>
      </c>
      <c r="G9779" s="1">
        <f>IFERROR(__xludf.DUMMYFUNCTION("""COMPUTED_VALUE"""),281.0)</f>
        <v>281</v>
      </c>
    </row>
    <row r="9780">
      <c r="A9780" s="1" t="str">
        <f t="shared" si="1"/>
        <v>EN P2671 37</v>
      </c>
      <c r="C9780" s="1" t="str">
        <f t="shared" si="2"/>
        <v>PT P2671</v>
      </c>
      <c r="E9780" s="1" t="str">
        <f>IFERROR(__xludf.DUMMYFUNCTION("SPLIT(A:A,"" "",TRUE,TRUE)"),"EN")</f>
        <v>EN</v>
      </c>
      <c r="F9780" s="1" t="str">
        <f>IFERROR(__xludf.DUMMYFUNCTION("""COMPUTED_VALUE"""),"P2671")</f>
        <v>P2671</v>
      </c>
      <c r="G9780" s="1">
        <f>IFERROR(__xludf.DUMMYFUNCTION("""COMPUTED_VALUE"""),37.0)</f>
        <v>37</v>
      </c>
    </row>
    <row r="9781">
      <c r="A9781" s="1" t="str">
        <f t="shared" si="1"/>
        <v>EN P2898 361</v>
      </c>
      <c r="C9781" s="1" t="str">
        <f t="shared" si="2"/>
        <v>PT P2898</v>
      </c>
      <c r="E9781" s="1" t="str">
        <f>IFERROR(__xludf.DUMMYFUNCTION("SPLIT(A:A,"" "",TRUE,TRUE)"),"EN")</f>
        <v>EN</v>
      </c>
      <c r="F9781" s="1" t="str">
        <f>IFERROR(__xludf.DUMMYFUNCTION("""COMPUTED_VALUE"""),"P2898")</f>
        <v>P2898</v>
      </c>
      <c r="G9781" s="1">
        <f>IFERROR(__xludf.DUMMYFUNCTION("""COMPUTED_VALUE"""),361.0)</f>
        <v>361</v>
      </c>
    </row>
    <row r="9782">
      <c r="A9782" s="1" t="str">
        <f t="shared" si="1"/>
        <v>EN P2973 365</v>
      </c>
      <c r="C9782" s="1" t="str">
        <f t="shared" si="2"/>
        <v>PT P2973</v>
      </c>
      <c r="E9782" s="1" t="str">
        <f>IFERROR(__xludf.DUMMYFUNCTION("SPLIT(A:A,"" "",TRUE,TRUE)"),"EN")</f>
        <v>EN</v>
      </c>
      <c r="F9782" s="1" t="str">
        <f>IFERROR(__xludf.DUMMYFUNCTION("""COMPUTED_VALUE"""),"P2973")</f>
        <v>P2973</v>
      </c>
      <c r="G9782" s="1">
        <f>IFERROR(__xludf.DUMMYFUNCTION("""COMPUTED_VALUE"""),365.0)</f>
        <v>365</v>
      </c>
    </row>
    <row r="9783">
      <c r="A9783" s="1" t="str">
        <f t="shared" si="1"/>
        <v>EN P3084 191</v>
      </c>
      <c r="C9783" s="1" t="str">
        <f t="shared" si="2"/>
        <v>PT P3084</v>
      </c>
      <c r="E9783" s="1" t="str">
        <f>IFERROR(__xludf.DUMMYFUNCTION("SPLIT(A:A,"" "",TRUE,TRUE)"),"EN")</f>
        <v>EN</v>
      </c>
      <c r="F9783" s="1" t="str">
        <f>IFERROR(__xludf.DUMMYFUNCTION("""COMPUTED_VALUE"""),"P3084")</f>
        <v>P3084</v>
      </c>
      <c r="G9783" s="1">
        <f>IFERROR(__xludf.DUMMYFUNCTION("""COMPUTED_VALUE"""),191.0)</f>
        <v>191</v>
      </c>
    </row>
    <row r="9784">
      <c r="A9784" s="1" t="str">
        <f t="shared" si="1"/>
        <v>EN P4525 225</v>
      </c>
      <c r="C9784" s="1" t="str">
        <f t="shared" si="2"/>
        <v>PT P4525</v>
      </c>
      <c r="E9784" s="1" t="str">
        <f>IFERROR(__xludf.DUMMYFUNCTION("SPLIT(A:A,"" "",TRUE,TRUE)"),"EN")</f>
        <v>EN</v>
      </c>
      <c r="F9784" s="1" t="str">
        <f>IFERROR(__xludf.DUMMYFUNCTION("""COMPUTED_VALUE"""),"P4525")</f>
        <v>P4525</v>
      </c>
      <c r="G9784" s="1">
        <f>IFERROR(__xludf.DUMMYFUNCTION("""COMPUTED_VALUE"""),225.0)</f>
        <v>225</v>
      </c>
    </row>
    <row r="9785">
      <c r="A9785" s="1" t="str">
        <f t="shared" si="1"/>
        <v>EN P886 282</v>
      </c>
      <c r="C9785" s="1" t="str">
        <f t="shared" si="2"/>
        <v>PT P886</v>
      </c>
      <c r="E9785" s="1" t="str">
        <f>IFERROR(__xludf.DUMMYFUNCTION("SPLIT(A:A,"" "",TRUE,TRUE)"),"EN")</f>
        <v>EN</v>
      </c>
      <c r="F9785" s="1" t="str">
        <f>IFERROR(__xludf.DUMMYFUNCTION("""COMPUTED_VALUE"""),"P886")</f>
        <v>P886</v>
      </c>
      <c r="G9785" s="1">
        <f>IFERROR(__xludf.DUMMYFUNCTION("""COMPUTED_VALUE"""),282.0)</f>
        <v>282</v>
      </c>
    </row>
    <row r="9786">
      <c r="A9786" s="1" t="str">
        <f t="shared" si="1"/>
        <v>EN P4895 33</v>
      </c>
      <c r="C9786" s="1" t="str">
        <f t="shared" si="2"/>
        <v>PT P4895</v>
      </c>
      <c r="E9786" s="1" t="str">
        <f>IFERROR(__xludf.DUMMYFUNCTION("SPLIT(A:A,"" "",TRUE,TRUE)"),"EN")</f>
        <v>EN</v>
      </c>
      <c r="F9786" s="1" t="str">
        <f>IFERROR(__xludf.DUMMYFUNCTION("""COMPUTED_VALUE"""),"P4895")</f>
        <v>P4895</v>
      </c>
      <c r="G9786" s="1">
        <f>IFERROR(__xludf.DUMMYFUNCTION("""COMPUTED_VALUE"""),33.0)</f>
        <v>33</v>
      </c>
    </row>
    <row r="9787">
      <c r="A9787" s="1" t="str">
        <f t="shared" si="1"/>
        <v>EN P4642 316</v>
      </c>
      <c r="C9787" s="1" t="str">
        <f t="shared" si="2"/>
        <v>PT P4642</v>
      </c>
      <c r="E9787" s="1" t="str">
        <f>IFERROR(__xludf.DUMMYFUNCTION("SPLIT(A:A,"" "",TRUE,TRUE)"),"EN")</f>
        <v>EN</v>
      </c>
      <c r="F9787" s="1" t="str">
        <f>IFERROR(__xludf.DUMMYFUNCTION("""COMPUTED_VALUE"""),"P4642")</f>
        <v>P4642</v>
      </c>
      <c r="G9787" s="1">
        <f>IFERROR(__xludf.DUMMYFUNCTION("""COMPUTED_VALUE"""),316.0)</f>
        <v>316</v>
      </c>
    </row>
    <row r="9788">
      <c r="A9788" s="1" t="str">
        <f t="shared" si="1"/>
        <v>EN P5933 357</v>
      </c>
      <c r="C9788" s="1" t="str">
        <f t="shared" si="2"/>
        <v>PT P5933</v>
      </c>
      <c r="E9788" s="1" t="str">
        <f>IFERROR(__xludf.DUMMYFUNCTION("SPLIT(A:A,"" "",TRUE,TRUE)"),"EN")</f>
        <v>EN</v>
      </c>
      <c r="F9788" s="1" t="str">
        <f>IFERROR(__xludf.DUMMYFUNCTION("""COMPUTED_VALUE"""),"P5933")</f>
        <v>P5933</v>
      </c>
      <c r="G9788" s="1">
        <f>IFERROR(__xludf.DUMMYFUNCTION("""COMPUTED_VALUE"""),357.0)</f>
        <v>357</v>
      </c>
    </row>
    <row r="9789">
      <c r="A9789" s="1" t="str">
        <f t="shared" si="1"/>
        <v>EN P1615 330</v>
      </c>
      <c r="C9789" s="1" t="str">
        <f t="shared" si="2"/>
        <v>PT P1615</v>
      </c>
      <c r="E9789" s="1" t="str">
        <f>IFERROR(__xludf.DUMMYFUNCTION("SPLIT(A:A,"" "",TRUE,TRUE)"),"EN")</f>
        <v>EN</v>
      </c>
      <c r="F9789" s="1" t="str">
        <f>IFERROR(__xludf.DUMMYFUNCTION("""COMPUTED_VALUE"""),"P1615")</f>
        <v>P1615</v>
      </c>
      <c r="G9789" s="1">
        <f>IFERROR(__xludf.DUMMYFUNCTION("""COMPUTED_VALUE"""),330.0)</f>
        <v>330</v>
      </c>
    </row>
    <row r="9790">
      <c r="A9790" s="1" t="str">
        <f t="shared" si="1"/>
        <v>EN P2565 131</v>
      </c>
      <c r="C9790" s="1" t="str">
        <f t="shared" si="2"/>
        <v>PT P2565</v>
      </c>
      <c r="E9790" s="1" t="str">
        <f>IFERROR(__xludf.DUMMYFUNCTION("SPLIT(A:A,"" "",TRUE,TRUE)"),"EN")</f>
        <v>EN</v>
      </c>
      <c r="F9790" s="1" t="str">
        <f>IFERROR(__xludf.DUMMYFUNCTION("""COMPUTED_VALUE"""),"P2565")</f>
        <v>P2565</v>
      </c>
      <c r="G9790" s="1">
        <f>IFERROR(__xludf.DUMMYFUNCTION("""COMPUTED_VALUE"""),131.0)</f>
        <v>131</v>
      </c>
    </row>
    <row r="9791">
      <c r="A9791" s="1" t="str">
        <f t="shared" si="1"/>
        <v>EN P719 270</v>
      </c>
      <c r="C9791" s="1" t="str">
        <f t="shared" si="2"/>
        <v>PT P719</v>
      </c>
      <c r="E9791" s="1" t="str">
        <f>IFERROR(__xludf.DUMMYFUNCTION("SPLIT(A:A,"" "",TRUE,TRUE)"),"EN")</f>
        <v>EN</v>
      </c>
      <c r="F9791" s="1" t="str">
        <f>IFERROR(__xludf.DUMMYFUNCTION("""COMPUTED_VALUE"""),"P719")</f>
        <v>P719</v>
      </c>
      <c r="G9791" s="1">
        <f>IFERROR(__xludf.DUMMYFUNCTION("""COMPUTED_VALUE"""),270.0)</f>
        <v>270</v>
      </c>
    </row>
    <row r="9792">
      <c r="A9792" s="1" t="str">
        <f t="shared" si="1"/>
        <v>EN P3336 323</v>
      </c>
      <c r="C9792" s="1" t="str">
        <f t="shared" si="2"/>
        <v>PT P3336</v>
      </c>
      <c r="E9792" s="1" t="str">
        <f>IFERROR(__xludf.DUMMYFUNCTION("SPLIT(A:A,"" "",TRUE,TRUE)"),"EN")</f>
        <v>EN</v>
      </c>
      <c r="F9792" s="1" t="str">
        <f>IFERROR(__xludf.DUMMYFUNCTION("""COMPUTED_VALUE"""),"P3336")</f>
        <v>P3336</v>
      </c>
      <c r="G9792" s="1">
        <f>IFERROR(__xludf.DUMMYFUNCTION("""COMPUTED_VALUE"""),323.0)</f>
        <v>323</v>
      </c>
    </row>
    <row r="9793">
      <c r="A9793" s="1" t="str">
        <f t="shared" si="1"/>
        <v>EN P3466 251</v>
      </c>
      <c r="C9793" s="1" t="str">
        <f t="shared" si="2"/>
        <v>PT P3466</v>
      </c>
      <c r="E9793" s="1" t="str">
        <f>IFERROR(__xludf.DUMMYFUNCTION("SPLIT(A:A,"" "",TRUE,TRUE)"),"EN")</f>
        <v>EN</v>
      </c>
      <c r="F9793" s="1" t="str">
        <f>IFERROR(__xludf.DUMMYFUNCTION("""COMPUTED_VALUE"""),"P3466")</f>
        <v>P3466</v>
      </c>
      <c r="G9793" s="1">
        <f>IFERROR(__xludf.DUMMYFUNCTION("""COMPUTED_VALUE"""),251.0)</f>
        <v>251</v>
      </c>
    </row>
    <row r="9794">
      <c r="A9794" s="1" t="str">
        <f t="shared" si="1"/>
        <v>EN P318 396</v>
      </c>
      <c r="C9794" s="1" t="str">
        <f t="shared" si="2"/>
        <v>PT P318</v>
      </c>
      <c r="E9794" s="1" t="str">
        <f>IFERROR(__xludf.DUMMYFUNCTION("SPLIT(A:A,"" "",TRUE,TRUE)"),"EN")</f>
        <v>EN</v>
      </c>
      <c r="F9794" s="1" t="str">
        <f>IFERROR(__xludf.DUMMYFUNCTION("""COMPUTED_VALUE"""),"P318")</f>
        <v>P318</v>
      </c>
      <c r="G9794" s="1">
        <f>IFERROR(__xludf.DUMMYFUNCTION("""COMPUTED_VALUE"""),396.0)</f>
        <v>396</v>
      </c>
    </row>
    <row r="9795">
      <c r="A9795" s="1" t="str">
        <f t="shared" si="1"/>
        <v>EN P339 185</v>
      </c>
      <c r="C9795" s="1" t="str">
        <f t="shared" si="2"/>
        <v>PT P339</v>
      </c>
      <c r="E9795" s="1" t="str">
        <f>IFERROR(__xludf.DUMMYFUNCTION("SPLIT(A:A,"" "",TRUE,TRUE)"),"EN")</f>
        <v>EN</v>
      </c>
      <c r="F9795" s="1" t="str">
        <f>IFERROR(__xludf.DUMMYFUNCTION("""COMPUTED_VALUE"""),"P339")</f>
        <v>P339</v>
      </c>
      <c r="G9795" s="1">
        <f>IFERROR(__xludf.DUMMYFUNCTION("""COMPUTED_VALUE"""),185.0)</f>
        <v>185</v>
      </c>
    </row>
    <row r="9796">
      <c r="A9796" s="1" t="str">
        <f t="shared" si="1"/>
        <v>EN P2093 319</v>
      </c>
      <c r="C9796" s="1" t="str">
        <f t="shared" si="2"/>
        <v>PT P2093</v>
      </c>
      <c r="E9796" s="1" t="str">
        <f>IFERROR(__xludf.DUMMYFUNCTION("SPLIT(A:A,"" "",TRUE,TRUE)"),"EN")</f>
        <v>EN</v>
      </c>
      <c r="F9796" s="1" t="str">
        <f>IFERROR(__xludf.DUMMYFUNCTION("""COMPUTED_VALUE"""),"P2093")</f>
        <v>P2093</v>
      </c>
      <c r="G9796" s="1">
        <f>IFERROR(__xludf.DUMMYFUNCTION("""COMPUTED_VALUE"""),319.0)</f>
        <v>319</v>
      </c>
    </row>
    <row r="9797">
      <c r="A9797" s="1" t="str">
        <f t="shared" si="1"/>
        <v>EN P2518 130</v>
      </c>
      <c r="C9797" s="1" t="str">
        <f t="shared" si="2"/>
        <v>PT P2518</v>
      </c>
      <c r="E9797" s="1" t="str">
        <f>IFERROR(__xludf.DUMMYFUNCTION("SPLIT(A:A,"" "",TRUE,TRUE)"),"EN")</f>
        <v>EN</v>
      </c>
      <c r="F9797" s="1" t="str">
        <f>IFERROR(__xludf.DUMMYFUNCTION("""COMPUTED_VALUE"""),"P2518")</f>
        <v>P2518</v>
      </c>
      <c r="G9797" s="1">
        <f>IFERROR(__xludf.DUMMYFUNCTION("""COMPUTED_VALUE"""),130.0)</f>
        <v>130</v>
      </c>
    </row>
    <row r="9798">
      <c r="A9798" s="1" t="str">
        <f t="shared" si="1"/>
        <v>EN P368 203</v>
      </c>
      <c r="C9798" s="1" t="str">
        <f t="shared" si="2"/>
        <v>PT P368</v>
      </c>
      <c r="E9798" s="1" t="str">
        <f>IFERROR(__xludf.DUMMYFUNCTION("SPLIT(A:A,"" "",TRUE,TRUE)"),"EN")</f>
        <v>EN</v>
      </c>
      <c r="F9798" s="1" t="str">
        <f>IFERROR(__xludf.DUMMYFUNCTION("""COMPUTED_VALUE"""),"P368")</f>
        <v>P368</v>
      </c>
      <c r="G9798" s="1">
        <f>IFERROR(__xludf.DUMMYFUNCTION("""COMPUTED_VALUE"""),203.0)</f>
        <v>203</v>
      </c>
    </row>
    <row r="9799">
      <c r="A9799" s="1" t="str">
        <f t="shared" si="1"/>
        <v>EN P3286 266</v>
      </c>
      <c r="C9799" s="1" t="str">
        <f t="shared" si="2"/>
        <v>PT P3286</v>
      </c>
      <c r="E9799" s="1" t="str">
        <f>IFERROR(__xludf.DUMMYFUNCTION("SPLIT(A:A,"" "",TRUE,TRUE)"),"EN")</f>
        <v>EN</v>
      </c>
      <c r="F9799" s="1" t="str">
        <f>IFERROR(__xludf.DUMMYFUNCTION("""COMPUTED_VALUE"""),"P3286")</f>
        <v>P3286</v>
      </c>
      <c r="G9799" s="1">
        <f>IFERROR(__xludf.DUMMYFUNCTION("""COMPUTED_VALUE"""),266.0)</f>
        <v>266</v>
      </c>
    </row>
    <row r="9800">
      <c r="A9800" s="1" t="str">
        <f t="shared" si="1"/>
        <v>EN P261 292</v>
      </c>
      <c r="C9800" s="1" t="str">
        <f t="shared" si="2"/>
        <v>PT P261</v>
      </c>
      <c r="E9800" s="1" t="str">
        <f>IFERROR(__xludf.DUMMYFUNCTION("SPLIT(A:A,"" "",TRUE,TRUE)"),"EN")</f>
        <v>EN</v>
      </c>
      <c r="F9800" s="1" t="str">
        <f>IFERROR(__xludf.DUMMYFUNCTION("""COMPUTED_VALUE"""),"P261")</f>
        <v>P261</v>
      </c>
      <c r="G9800" s="1">
        <f>IFERROR(__xludf.DUMMYFUNCTION("""COMPUTED_VALUE"""),292.0)</f>
        <v>292</v>
      </c>
    </row>
    <row r="9801">
      <c r="A9801" s="1" t="str">
        <f t="shared" si="1"/>
        <v>EN P3562 115</v>
      </c>
      <c r="C9801" s="1" t="str">
        <f t="shared" si="2"/>
        <v>PT P3562</v>
      </c>
      <c r="E9801" s="1" t="str">
        <f>IFERROR(__xludf.DUMMYFUNCTION("SPLIT(A:A,"" "",TRUE,TRUE)"),"EN")</f>
        <v>EN</v>
      </c>
      <c r="F9801" s="1" t="str">
        <f>IFERROR(__xludf.DUMMYFUNCTION("""COMPUTED_VALUE"""),"P3562")</f>
        <v>P3562</v>
      </c>
      <c r="G9801" s="1">
        <f>IFERROR(__xludf.DUMMYFUNCTION("""COMPUTED_VALUE"""),115.0)</f>
        <v>115</v>
      </c>
    </row>
    <row r="9802">
      <c r="A9802" s="1" t="str">
        <f t="shared" si="1"/>
        <v>EN P4512 130</v>
      </c>
      <c r="C9802" s="1" t="str">
        <f t="shared" si="2"/>
        <v>PT P4512</v>
      </c>
      <c r="E9802" s="1" t="str">
        <f>IFERROR(__xludf.DUMMYFUNCTION("SPLIT(A:A,"" "",TRUE,TRUE)"),"EN")</f>
        <v>EN</v>
      </c>
      <c r="F9802" s="1" t="str">
        <f>IFERROR(__xludf.DUMMYFUNCTION("""COMPUTED_VALUE"""),"P4512")</f>
        <v>P4512</v>
      </c>
      <c r="G9802" s="1">
        <f>IFERROR(__xludf.DUMMYFUNCTION("""COMPUTED_VALUE"""),130.0)</f>
        <v>130</v>
      </c>
    </row>
    <row r="9803">
      <c r="A9803" s="1" t="str">
        <f t="shared" si="1"/>
        <v>EN P3779 213</v>
      </c>
      <c r="C9803" s="1" t="str">
        <f t="shared" si="2"/>
        <v>PT P3779</v>
      </c>
      <c r="E9803" s="1" t="str">
        <f>IFERROR(__xludf.DUMMYFUNCTION("SPLIT(A:A,"" "",TRUE,TRUE)"),"EN")</f>
        <v>EN</v>
      </c>
      <c r="F9803" s="1" t="str">
        <f>IFERROR(__xludf.DUMMYFUNCTION("""COMPUTED_VALUE"""),"P3779")</f>
        <v>P3779</v>
      </c>
      <c r="G9803" s="1">
        <f>IFERROR(__xludf.DUMMYFUNCTION("""COMPUTED_VALUE"""),213.0)</f>
        <v>213</v>
      </c>
    </row>
    <row r="9804">
      <c r="A9804" s="1" t="str">
        <f t="shared" si="1"/>
        <v>EN P2740 75</v>
      </c>
      <c r="C9804" s="1" t="str">
        <f t="shared" si="2"/>
        <v>PT P2740</v>
      </c>
      <c r="E9804" s="1" t="str">
        <f>IFERROR(__xludf.DUMMYFUNCTION("SPLIT(A:A,"" "",TRUE,TRUE)"),"EN")</f>
        <v>EN</v>
      </c>
      <c r="F9804" s="1" t="str">
        <f>IFERROR(__xludf.DUMMYFUNCTION("""COMPUTED_VALUE"""),"P2740")</f>
        <v>P2740</v>
      </c>
      <c r="G9804" s="1">
        <f>IFERROR(__xludf.DUMMYFUNCTION("""COMPUTED_VALUE"""),75.0)</f>
        <v>75</v>
      </c>
    </row>
    <row r="9805">
      <c r="A9805" s="1" t="str">
        <f t="shared" si="1"/>
        <v>EN P5803 178</v>
      </c>
      <c r="C9805" s="1" t="str">
        <f t="shared" si="2"/>
        <v>PT P5803</v>
      </c>
      <c r="E9805" s="1" t="str">
        <f>IFERROR(__xludf.DUMMYFUNCTION("SPLIT(A:A,"" "",TRUE,TRUE)"),"EN")</f>
        <v>EN</v>
      </c>
      <c r="F9805" s="1" t="str">
        <f>IFERROR(__xludf.DUMMYFUNCTION("""COMPUTED_VALUE"""),"P5803")</f>
        <v>P5803</v>
      </c>
      <c r="G9805" s="1">
        <f>IFERROR(__xludf.DUMMYFUNCTION("""COMPUTED_VALUE"""),178.0)</f>
        <v>178</v>
      </c>
    </row>
    <row r="9806">
      <c r="A9806" s="1" t="str">
        <f t="shared" si="1"/>
        <v>EN P2434 3</v>
      </c>
      <c r="C9806" s="1" t="str">
        <f t="shared" si="2"/>
        <v>PT P2434</v>
      </c>
      <c r="E9806" s="1" t="str">
        <f>IFERROR(__xludf.DUMMYFUNCTION("SPLIT(A:A,"" "",TRUE,TRUE)"),"EN")</f>
        <v>EN</v>
      </c>
      <c r="F9806" s="1" t="str">
        <f>IFERROR(__xludf.DUMMYFUNCTION("""COMPUTED_VALUE"""),"P2434")</f>
        <v>P2434</v>
      </c>
      <c r="G9806" s="1">
        <f>IFERROR(__xludf.DUMMYFUNCTION("""COMPUTED_VALUE"""),3.0)</f>
        <v>3</v>
      </c>
    </row>
    <row r="9807">
      <c r="A9807" s="1" t="str">
        <f t="shared" si="1"/>
        <v>EN P1758 300</v>
      </c>
      <c r="C9807" s="1" t="str">
        <f t="shared" si="2"/>
        <v>PT P1758</v>
      </c>
      <c r="E9807" s="1" t="str">
        <f>IFERROR(__xludf.DUMMYFUNCTION("SPLIT(A:A,"" "",TRUE,TRUE)"),"EN")</f>
        <v>EN</v>
      </c>
      <c r="F9807" s="1" t="str">
        <f>IFERROR(__xludf.DUMMYFUNCTION("""COMPUTED_VALUE"""),"P1758")</f>
        <v>P1758</v>
      </c>
      <c r="G9807" s="1">
        <f>IFERROR(__xludf.DUMMYFUNCTION("""COMPUTED_VALUE"""),300.0)</f>
        <v>300</v>
      </c>
    </row>
    <row r="9808">
      <c r="A9808" s="1" t="str">
        <f t="shared" si="1"/>
        <v>EN P2633 16</v>
      </c>
      <c r="C9808" s="1" t="str">
        <f t="shared" si="2"/>
        <v>PT P2633</v>
      </c>
      <c r="E9808" s="1" t="str">
        <f>IFERROR(__xludf.DUMMYFUNCTION("SPLIT(A:A,"" "",TRUE,TRUE)"),"EN")</f>
        <v>EN</v>
      </c>
      <c r="F9808" s="1" t="str">
        <f>IFERROR(__xludf.DUMMYFUNCTION("""COMPUTED_VALUE"""),"P2633")</f>
        <v>P2633</v>
      </c>
      <c r="G9808" s="1">
        <f>IFERROR(__xludf.DUMMYFUNCTION("""COMPUTED_VALUE"""),16.0)</f>
        <v>16</v>
      </c>
    </row>
    <row r="9809">
      <c r="A9809" s="1" t="str">
        <f t="shared" si="1"/>
        <v>EN P5465 193</v>
      </c>
      <c r="C9809" s="1" t="str">
        <f t="shared" si="2"/>
        <v>PT P5465</v>
      </c>
      <c r="E9809" s="1" t="str">
        <f>IFERROR(__xludf.DUMMYFUNCTION("SPLIT(A:A,"" "",TRUE,TRUE)"),"EN")</f>
        <v>EN</v>
      </c>
      <c r="F9809" s="1" t="str">
        <f>IFERROR(__xludf.DUMMYFUNCTION("""COMPUTED_VALUE"""),"P5465")</f>
        <v>P5465</v>
      </c>
      <c r="G9809" s="1">
        <f>IFERROR(__xludf.DUMMYFUNCTION("""COMPUTED_VALUE"""),193.0)</f>
        <v>193</v>
      </c>
    </row>
    <row r="9810">
      <c r="A9810" s="1" t="str">
        <f t="shared" si="1"/>
        <v>EN P4190 98</v>
      </c>
      <c r="C9810" s="1" t="str">
        <f t="shared" si="2"/>
        <v>PT P4190</v>
      </c>
      <c r="E9810" s="1" t="str">
        <f>IFERROR(__xludf.DUMMYFUNCTION("SPLIT(A:A,"" "",TRUE,TRUE)"),"EN")</f>
        <v>EN</v>
      </c>
      <c r="F9810" s="1" t="str">
        <f>IFERROR(__xludf.DUMMYFUNCTION("""COMPUTED_VALUE"""),"P4190")</f>
        <v>P4190</v>
      </c>
      <c r="G9810" s="1">
        <f>IFERROR(__xludf.DUMMYFUNCTION("""COMPUTED_VALUE"""),98.0)</f>
        <v>98</v>
      </c>
    </row>
    <row r="9811">
      <c r="A9811" s="1" t="str">
        <f t="shared" si="1"/>
        <v>EN P4734 22</v>
      </c>
      <c r="C9811" s="1" t="str">
        <f t="shared" si="2"/>
        <v>PT P4734</v>
      </c>
      <c r="E9811" s="1" t="str">
        <f>IFERROR(__xludf.DUMMYFUNCTION("SPLIT(A:A,"" "",TRUE,TRUE)"),"EN")</f>
        <v>EN</v>
      </c>
      <c r="F9811" s="1" t="str">
        <f>IFERROR(__xludf.DUMMYFUNCTION("""COMPUTED_VALUE"""),"P4734")</f>
        <v>P4734</v>
      </c>
      <c r="G9811" s="1">
        <f>IFERROR(__xludf.DUMMYFUNCTION("""COMPUTED_VALUE"""),22.0)</f>
        <v>22</v>
      </c>
    </row>
    <row r="9812">
      <c r="A9812" s="1" t="str">
        <f t="shared" si="1"/>
        <v>EN P134 34</v>
      </c>
      <c r="C9812" s="1" t="str">
        <f t="shared" si="2"/>
        <v>PT P134</v>
      </c>
      <c r="E9812" s="1" t="str">
        <f>IFERROR(__xludf.DUMMYFUNCTION("SPLIT(A:A,"" "",TRUE,TRUE)"),"EN")</f>
        <v>EN</v>
      </c>
      <c r="F9812" s="1" t="str">
        <f>IFERROR(__xludf.DUMMYFUNCTION("""COMPUTED_VALUE"""),"P134")</f>
        <v>P134</v>
      </c>
      <c r="G9812" s="1">
        <f>IFERROR(__xludf.DUMMYFUNCTION("""COMPUTED_VALUE"""),34.0)</f>
        <v>34</v>
      </c>
    </row>
    <row r="9813">
      <c r="A9813" s="1" t="str">
        <f t="shared" si="1"/>
        <v>EN P5001 255</v>
      </c>
      <c r="C9813" s="1" t="str">
        <f t="shared" si="2"/>
        <v>PT P5001</v>
      </c>
      <c r="E9813" s="1" t="str">
        <f>IFERROR(__xludf.DUMMYFUNCTION("SPLIT(A:A,"" "",TRUE,TRUE)"),"EN")</f>
        <v>EN</v>
      </c>
      <c r="F9813" s="1" t="str">
        <f>IFERROR(__xludf.DUMMYFUNCTION("""COMPUTED_VALUE"""),"P5001")</f>
        <v>P5001</v>
      </c>
      <c r="G9813" s="1">
        <f>IFERROR(__xludf.DUMMYFUNCTION("""COMPUTED_VALUE"""),255.0)</f>
        <v>255</v>
      </c>
    </row>
    <row r="9814">
      <c r="A9814" s="1" t="str">
        <f t="shared" si="1"/>
        <v>EN P1976 265</v>
      </c>
      <c r="C9814" s="1" t="str">
        <f t="shared" si="2"/>
        <v>PT P1976</v>
      </c>
      <c r="E9814" s="1" t="str">
        <f>IFERROR(__xludf.DUMMYFUNCTION("SPLIT(A:A,"" "",TRUE,TRUE)"),"EN")</f>
        <v>EN</v>
      </c>
      <c r="F9814" s="1" t="str">
        <f>IFERROR(__xludf.DUMMYFUNCTION("""COMPUTED_VALUE"""),"P1976")</f>
        <v>P1976</v>
      </c>
      <c r="G9814" s="1">
        <f>IFERROR(__xludf.DUMMYFUNCTION("""COMPUTED_VALUE"""),265.0)</f>
        <v>265</v>
      </c>
    </row>
    <row r="9815">
      <c r="A9815" s="1" t="str">
        <f t="shared" si="1"/>
        <v>EN P4665 308</v>
      </c>
      <c r="C9815" s="1" t="str">
        <f t="shared" si="2"/>
        <v>PT P4665</v>
      </c>
      <c r="E9815" s="1" t="str">
        <f>IFERROR(__xludf.DUMMYFUNCTION("SPLIT(A:A,"" "",TRUE,TRUE)"),"EN")</f>
        <v>EN</v>
      </c>
      <c r="F9815" s="1" t="str">
        <f>IFERROR(__xludf.DUMMYFUNCTION("""COMPUTED_VALUE"""),"P4665")</f>
        <v>P4665</v>
      </c>
      <c r="G9815" s="1">
        <f>IFERROR(__xludf.DUMMYFUNCTION("""COMPUTED_VALUE"""),308.0)</f>
        <v>308</v>
      </c>
    </row>
    <row r="9816">
      <c r="A9816" s="1" t="str">
        <f t="shared" si="1"/>
        <v>EN P4809 344</v>
      </c>
      <c r="C9816" s="1" t="str">
        <f t="shared" si="2"/>
        <v>PT P4809</v>
      </c>
      <c r="E9816" s="1" t="str">
        <f>IFERROR(__xludf.DUMMYFUNCTION("SPLIT(A:A,"" "",TRUE,TRUE)"),"EN")</f>
        <v>EN</v>
      </c>
      <c r="F9816" s="1" t="str">
        <f>IFERROR(__xludf.DUMMYFUNCTION("""COMPUTED_VALUE"""),"P4809")</f>
        <v>P4809</v>
      </c>
      <c r="G9816" s="1">
        <f>IFERROR(__xludf.DUMMYFUNCTION("""COMPUTED_VALUE"""),344.0)</f>
        <v>344</v>
      </c>
    </row>
    <row r="9817">
      <c r="A9817" s="1" t="str">
        <f t="shared" si="1"/>
        <v>EN P2131 103</v>
      </c>
      <c r="C9817" s="1" t="str">
        <f t="shared" si="2"/>
        <v>PT P2131</v>
      </c>
      <c r="E9817" s="1" t="str">
        <f>IFERROR(__xludf.DUMMYFUNCTION("SPLIT(A:A,"" "",TRUE,TRUE)"),"EN")</f>
        <v>EN</v>
      </c>
      <c r="F9817" s="1" t="str">
        <f>IFERROR(__xludf.DUMMYFUNCTION("""COMPUTED_VALUE"""),"P2131")</f>
        <v>P2131</v>
      </c>
      <c r="G9817" s="1">
        <f>IFERROR(__xludf.DUMMYFUNCTION("""COMPUTED_VALUE"""),103.0)</f>
        <v>103</v>
      </c>
    </row>
    <row r="9818">
      <c r="A9818" s="1" t="str">
        <f t="shared" si="1"/>
        <v>EN P5740 271</v>
      </c>
      <c r="C9818" s="1" t="str">
        <f t="shared" si="2"/>
        <v>PT P5740</v>
      </c>
      <c r="E9818" s="1" t="str">
        <f>IFERROR(__xludf.DUMMYFUNCTION("SPLIT(A:A,"" "",TRUE,TRUE)"),"EN")</f>
        <v>EN</v>
      </c>
      <c r="F9818" s="1" t="str">
        <f>IFERROR(__xludf.DUMMYFUNCTION("""COMPUTED_VALUE"""),"P5740")</f>
        <v>P5740</v>
      </c>
      <c r="G9818" s="1">
        <f>IFERROR(__xludf.DUMMYFUNCTION("""COMPUTED_VALUE"""),271.0)</f>
        <v>271</v>
      </c>
    </row>
    <row r="9819">
      <c r="A9819" s="1" t="str">
        <f t="shared" si="1"/>
        <v>EN P5821 193</v>
      </c>
      <c r="C9819" s="1" t="str">
        <f t="shared" si="2"/>
        <v>PT P5821</v>
      </c>
      <c r="E9819" s="1" t="str">
        <f>IFERROR(__xludf.DUMMYFUNCTION("SPLIT(A:A,"" "",TRUE,TRUE)"),"EN")</f>
        <v>EN</v>
      </c>
      <c r="F9819" s="1" t="str">
        <f>IFERROR(__xludf.DUMMYFUNCTION("""COMPUTED_VALUE"""),"P5821")</f>
        <v>P5821</v>
      </c>
      <c r="G9819" s="1">
        <f>IFERROR(__xludf.DUMMYFUNCTION("""COMPUTED_VALUE"""),193.0)</f>
        <v>193</v>
      </c>
    </row>
    <row r="9820">
      <c r="A9820" s="1" t="str">
        <f t="shared" si="1"/>
        <v>EN P4575 354</v>
      </c>
      <c r="C9820" s="1" t="str">
        <f t="shared" si="2"/>
        <v>PT P4575</v>
      </c>
      <c r="E9820" s="1" t="str">
        <f>IFERROR(__xludf.DUMMYFUNCTION("SPLIT(A:A,"" "",TRUE,TRUE)"),"EN")</f>
        <v>EN</v>
      </c>
      <c r="F9820" s="1" t="str">
        <f>IFERROR(__xludf.DUMMYFUNCTION("""COMPUTED_VALUE"""),"P4575")</f>
        <v>P4575</v>
      </c>
      <c r="G9820" s="1">
        <f>IFERROR(__xludf.DUMMYFUNCTION("""COMPUTED_VALUE"""),354.0)</f>
        <v>354</v>
      </c>
    </row>
    <row r="9821">
      <c r="A9821" s="1" t="str">
        <f t="shared" si="1"/>
        <v>EN P5398 203</v>
      </c>
      <c r="C9821" s="1" t="str">
        <f t="shared" si="2"/>
        <v>PT P5398</v>
      </c>
      <c r="E9821" s="1" t="str">
        <f>IFERROR(__xludf.DUMMYFUNCTION("SPLIT(A:A,"" "",TRUE,TRUE)"),"EN")</f>
        <v>EN</v>
      </c>
      <c r="F9821" s="1" t="str">
        <f>IFERROR(__xludf.DUMMYFUNCTION("""COMPUTED_VALUE"""),"P5398")</f>
        <v>P5398</v>
      </c>
      <c r="G9821" s="1">
        <f>IFERROR(__xludf.DUMMYFUNCTION("""COMPUTED_VALUE"""),203.0)</f>
        <v>203</v>
      </c>
    </row>
    <row r="9822">
      <c r="A9822" s="1" t="str">
        <f t="shared" si="1"/>
        <v>EN P4749 318</v>
      </c>
      <c r="C9822" s="1" t="str">
        <f t="shared" si="2"/>
        <v>PT P4749</v>
      </c>
      <c r="E9822" s="1" t="str">
        <f>IFERROR(__xludf.DUMMYFUNCTION("SPLIT(A:A,"" "",TRUE,TRUE)"),"EN")</f>
        <v>EN</v>
      </c>
      <c r="F9822" s="1" t="str">
        <f>IFERROR(__xludf.DUMMYFUNCTION("""COMPUTED_VALUE"""),"P4749")</f>
        <v>P4749</v>
      </c>
      <c r="G9822" s="1">
        <f>IFERROR(__xludf.DUMMYFUNCTION("""COMPUTED_VALUE"""),318.0)</f>
        <v>318</v>
      </c>
    </row>
    <row r="9823">
      <c r="A9823" s="1" t="str">
        <f t="shared" si="1"/>
        <v>EN P1105 173</v>
      </c>
      <c r="C9823" s="1" t="str">
        <f t="shared" si="2"/>
        <v>PT P1105</v>
      </c>
      <c r="E9823" s="1" t="str">
        <f>IFERROR(__xludf.DUMMYFUNCTION("SPLIT(A:A,"" "",TRUE,TRUE)"),"EN")</f>
        <v>EN</v>
      </c>
      <c r="F9823" s="1" t="str">
        <f>IFERROR(__xludf.DUMMYFUNCTION("""COMPUTED_VALUE"""),"P1105")</f>
        <v>P1105</v>
      </c>
      <c r="G9823" s="1">
        <f>IFERROR(__xludf.DUMMYFUNCTION("""COMPUTED_VALUE"""),173.0)</f>
        <v>173</v>
      </c>
    </row>
    <row r="9824">
      <c r="A9824" s="1" t="str">
        <f t="shared" si="1"/>
        <v>EN P242 373</v>
      </c>
      <c r="C9824" s="1" t="str">
        <f t="shared" si="2"/>
        <v>PT P242</v>
      </c>
      <c r="E9824" s="1" t="str">
        <f>IFERROR(__xludf.DUMMYFUNCTION("SPLIT(A:A,"" "",TRUE,TRUE)"),"EN")</f>
        <v>EN</v>
      </c>
      <c r="F9824" s="1" t="str">
        <f>IFERROR(__xludf.DUMMYFUNCTION("""COMPUTED_VALUE"""),"P242")</f>
        <v>P242</v>
      </c>
      <c r="G9824" s="1">
        <f>IFERROR(__xludf.DUMMYFUNCTION("""COMPUTED_VALUE"""),373.0)</f>
        <v>373</v>
      </c>
    </row>
    <row r="9825">
      <c r="A9825" s="1" t="str">
        <f t="shared" si="1"/>
        <v>EN P4485 338</v>
      </c>
      <c r="C9825" s="1" t="str">
        <f t="shared" si="2"/>
        <v>PT P4485</v>
      </c>
      <c r="E9825" s="1" t="str">
        <f>IFERROR(__xludf.DUMMYFUNCTION("SPLIT(A:A,"" "",TRUE,TRUE)"),"EN")</f>
        <v>EN</v>
      </c>
      <c r="F9825" s="1" t="str">
        <f>IFERROR(__xludf.DUMMYFUNCTION("""COMPUTED_VALUE"""),"P4485")</f>
        <v>P4485</v>
      </c>
      <c r="G9825" s="1">
        <f>IFERROR(__xludf.DUMMYFUNCTION("""COMPUTED_VALUE"""),338.0)</f>
        <v>338</v>
      </c>
    </row>
    <row r="9826">
      <c r="A9826" s="1" t="str">
        <f t="shared" si="1"/>
        <v>EN P2679 24</v>
      </c>
      <c r="C9826" s="1" t="str">
        <f t="shared" si="2"/>
        <v>PT P2679</v>
      </c>
      <c r="E9826" s="1" t="str">
        <f>IFERROR(__xludf.DUMMYFUNCTION("SPLIT(A:A,"" "",TRUE,TRUE)"),"EN")</f>
        <v>EN</v>
      </c>
      <c r="F9826" s="1" t="str">
        <f>IFERROR(__xludf.DUMMYFUNCTION("""COMPUTED_VALUE"""),"P2679")</f>
        <v>P2679</v>
      </c>
      <c r="G9826" s="1">
        <f>IFERROR(__xludf.DUMMYFUNCTION("""COMPUTED_VALUE"""),24.0)</f>
        <v>24</v>
      </c>
    </row>
    <row r="9827">
      <c r="A9827" s="1" t="str">
        <f t="shared" si="1"/>
        <v>EN P5773 116</v>
      </c>
      <c r="C9827" s="1" t="str">
        <f t="shared" si="2"/>
        <v>PT P5773</v>
      </c>
      <c r="E9827" s="1" t="str">
        <f>IFERROR(__xludf.DUMMYFUNCTION("SPLIT(A:A,"" "",TRUE,TRUE)"),"EN")</f>
        <v>EN</v>
      </c>
      <c r="F9827" s="1" t="str">
        <f>IFERROR(__xludf.DUMMYFUNCTION("""COMPUTED_VALUE"""),"P5773")</f>
        <v>P5773</v>
      </c>
      <c r="G9827" s="1">
        <f>IFERROR(__xludf.DUMMYFUNCTION("""COMPUTED_VALUE"""),116.0)</f>
        <v>116</v>
      </c>
    </row>
    <row r="9828">
      <c r="A9828" s="1" t="str">
        <f t="shared" si="1"/>
        <v>EN P1927 61</v>
      </c>
      <c r="C9828" s="1" t="str">
        <f t="shared" si="2"/>
        <v>PT P1927</v>
      </c>
      <c r="E9828" s="1" t="str">
        <f>IFERROR(__xludf.DUMMYFUNCTION("SPLIT(A:A,"" "",TRUE,TRUE)"),"EN")</f>
        <v>EN</v>
      </c>
      <c r="F9828" s="1" t="str">
        <f>IFERROR(__xludf.DUMMYFUNCTION("""COMPUTED_VALUE"""),"P1927")</f>
        <v>P1927</v>
      </c>
      <c r="G9828" s="1">
        <f>IFERROR(__xludf.DUMMYFUNCTION("""COMPUTED_VALUE"""),61.0)</f>
        <v>61</v>
      </c>
    </row>
    <row r="9829">
      <c r="A9829" s="1" t="str">
        <f t="shared" si="1"/>
        <v>EN P4969 51</v>
      </c>
      <c r="C9829" s="1" t="str">
        <f t="shared" si="2"/>
        <v>PT P4969</v>
      </c>
      <c r="E9829" s="1" t="str">
        <f>IFERROR(__xludf.DUMMYFUNCTION("SPLIT(A:A,"" "",TRUE,TRUE)"),"EN")</f>
        <v>EN</v>
      </c>
      <c r="F9829" s="1" t="str">
        <f>IFERROR(__xludf.DUMMYFUNCTION("""COMPUTED_VALUE"""),"P4969")</f>
        <v>P4969</v>
      </c>
      <c r="G9829" s="1">
        <f>IFERROR(__xludf.DUMMYFUNCTION("""COMPUTED_VALUE"""),51.0)</f>
        <v>51</v>
      </c>
    </row>
    <row r="9830">
      <c r="A9830" s="1" t="str">
        <f t="shared" si="1"/>
        <v>EN P5325 240</v>
      </c>
      <c r="C9830" s="1" t="str">
        <f t="shared" si="2"/>
        <v>PT P5325</v>
      </c>
      <c r="E9830" s="1" t="str">
        <f>IFERROR(__xludf.DUMMYFUNCTION("SPLIT(A:A,"" "",TRUE,TRUE)"),"EN")</f>
        <v>EN</v>
      </c>
      <c r="F9830" s="1" t="str">
        <f>IFERROR(__xludf.DUMMYFUNCTION("""COMPUTED_VALUE"""),"P5325")</f>
        <v>P5325</v>
      </c>
      <c r="G9830" s="1">
        <f>IFERROR(__xludf.DUMMYFUNCTION("""COMPUTED_VALUE"""),240.0)</f>
        <v>240</v>
      </c>
    </row>
    <row r="9831">
      <c r="A9831" s="1" t="str">
        <f t="shared" si="1"/>
        <v>EN P1037 149</v>
      </c>
      <c r="C9831" s="1" t="str">
        <f t="shared" si="2"/>
        <v>PT P1037</v>
      </c>
      <c r="E9831" s="1" t="str">
        <f>IFERROR(__xludf.DUMMYFUNCTION("SPLIT(A:A,"" "",TRUE,TRUE)"),"EN")</f>
        <v>EN</v>
      </c>
      <c r="F9831" s="1" t="str">
        <f>IFERROR(__xludf.DUMMYFUNCTION("""COMPUTED_VALUE"""),"P1037")</f>
        <v>P1037</v>
      </c>
      <c r="G9831" s="1">
        <f>IFERROR(__xludf.DUMMYFUNCTION("""COMPUTED_VALUE"""),149.0)</f>
        <v>149</v>
      </c>
    </row>
    <row r="9832">
      <c r="A9832" s="1" t="str">
        <f t="shared" si="1"/>
        <v>EN P5202 37</v>
      </c>
      <c r="C9832" s="1" t="str">
        <f t="shared" si="2"/>
        <v>PT P5202</v>
      </c>
      <c r="E9832" s="1" t="str">
        <f>IFERROR(__xludf.DUMMYFUNCTION("SPLIT(A:A,"" "",TRUE,TRUE)"),"EN")</f>
        <v>EN</v>
      </c>
      <c r="F9832" s="1" t="str">
        <f>IFERROR(__xludf.DUMMYFUNCTION("""COMPUTED_VALUE"""),"P5202")</f>
        <v>P5202</v>
      </c>
      <c r="G9832" s="1">
        <f>IFERROR(__xludf.DUMMYFUNCTION("""COMPUTED_VALUE"""),37.0)</f>
        <v>37</v>
      </c>
    </row>
    <row r="9833">
      <c r="A9833" s="1" t="str">
        <f t="shared" si="1"/>
        <v>EN P4748 201</v>
      </c>
      <c r="C9833" s="1" t="str">
        <f t="shared" si="2"/>
        <v>PT P4748</v>
      </c>
      <c r="E9833" s="1" t="str">
        <f>IFERROR(__xludf.DUMMYFUNCTION("SPLIT(A:A,"" "",TRUE,TRUE)"),"EN")</f>
        <v>EN</v>
      </c>
      <c r="F9833" s="1" t="str">
        <f>IFERROR(__xludf.DUMMYFUNCTION("""COMPUTED_VALUE"""),"P4748")</f>
        <v>P4748</v>
      </c>
      <c r="G9833" s="1">
        <f>IFERROR(__xludf.DUMMYFUNCTION("""COMPUTED_VALUE"""),201.0)</f>
        <v>201</v>
      </c>
    </row>
    <row r="9834">
      <c r="A9834" s="1" t="str">
        <f t="shared" si="1"/>
        <v>EN P3508 185</v>
      </c>
      <c r="C9834" s="1" t="str">
        <f t="shared" si="2"/>
        <v>PT P3508</v>
      </c>
      <c r="E9834" s="1" t="str">
        <f>IFERROR(__xludf.DUMMYFUNCTION("SPLIT(A:A,"" "",TRUE,TRUE)"),"EN")</f>
        <v>EN</v>
      </c>
      <c r="F9834" s="1" t="str">
        <f>IFERROR(__xludf.DUMMYFUNCTION("""COMPUTED_VALUE"""),"P3508")</f>
        <v>P3508</v>
      </c>
      <c r="G9834" s="1">
        <f>IFERROR(__xludf.DUMMYFUNCTION("""COMPUTED_VALUE"""),185.0)</f>
        <v>185</v>
      </c>
    </row>
    <row r="9835">
      <c r="A9835" s="1" t="str">
        <f t="shared" si="1"/>
        <v>EN P1491 228</v>
      </c>
      <c r="C9835" s="1" t="str">
        <f t="shared" si="2"/>
        <v>PT P1491</v>
      </c>
      <c r="E9835" s="1" t="str">
        <f>IFERROR(__xludf.DUMMYFUNCTION("SPLIT(A:A,"" "",TRUE,TRUE)"),"EN")</f>
        <v>EN</v>
      </c>
      <c r="F9835" s="1" t="str">
        <f>IFERROR(__xludf.DUMMYFUNCTION("""COMPUTED_VALUE"""),"P1491")</f>
        <v>P1491</v>
      </c>
      <c r="G9835" s="1">
        <f>IFERROR(__xludf.DUMMYFUNCTION("""COMPUTED_VALUE"""),228.0)</f>
        <v>228</v>
      </c>
    </row>
    <row r="9836">
      <c r="A9836" s="1" t="str">
        <f t="shared" si="1"/>
        <v>EN P2287 376</v>
      </c>
      <c r="C9836" s="1" t="str">
        <f t="shared" si="2"/>
        <v>PT P2287</v>
      </c>
      <c r="E9836" s="1" t="str">
        <f>IFERROR(__xludf.DUMMYFUNCTION("SPLIT(A:A,"" "",TRUE,TRUE)"),"EN")</f>
        <v>EN</v>
      </c>
      <c r="F9836" s="1" t="str">
        <f>IFERROR(__xludf.DUMMYFUNCTION("""COMPUTED_VALUE"""),"P2287")</f>
        <v>P2287</v>
      </c>
      <c r="G9836" s="1">
        <f>IFERROR(__xludf.DUMMYFUNCTION("""COMPUTED_VALUE"""),376.0)</f>
        <v>376</v>
      </c>
    </row>
    <row r="9837">
      <c r="A9837" s="1" t="str">
        <f t="shared" si="1"/>
        <v>EN P841 183</v>
      </c>
      <c r="C9837" s="1" t="str">
        <f t="shared" si="2"/>
        <v>PT P841</v>
      </c>
      <c r="E9837" s="1" t="str">
        <f>IFERROR(__xludf.DUMMYFUNCTION("SPLIT(A:A,"" "",TRUE,TRUE)"),"EN")</f>
        <v>EN</v>
      </c>
      <c r="F9837" s="1" t="str">
        <f>IFERROR(__xludf.DUMMYFUNCTION("""COMPUTED_VALUE"""),"P841")</f>
        <v>P841</v>
      </c>
      <c r="G9837" s="1">
        <f>IFERROR(__xludf.DUMMYFUNCTION("""COMPUTED_VALUE"""),183.0)</f>
        <v>183</v>
      </c>
    </row>
    <row r="9838">
      <c r="A9838" s="1" t="str">
        <f t="shared" si="1"/>
        <v>EN P1272 64</v>
      </c>
      <c r="C9838" s="1" t="str">
        <f t="shared" si="2"/>
        <v>PT P1272</v>
      </c>
      <c r="E9838" s="1" t="str">
        <f>IFERROR(__xludf.DUMMYFUNCTION("SPLIT(A:A,"" "",TRUE,TRUE)"),"EN")</f>
        <v>EN</v>
      </c>
      <c r="F9838" s="1" t="str">
        <f>IFERROR(__xludf.DUMMYFUNCTION("""COMPUTED_VALUE"""),"P1272")</f>
        <v>P1272</v>
      </c>
      <c r="G9838" s="1">
        <f>IFERROR(__xludf.DUMMYFUNCTION("""COMPUTED_VALUE"""),64.0)</f>
        <v>64</v>
      </c>
    </row>
    <row r="9839">
      <c r="A9839" s="1" t="str">
        <f t="shared" si="1"/>
        <v>EN P5838 166</v>
      </c>
      <c r="C9839" s="1" t="str">
        <f t="shared" si="2"/>
        <v>PT P5838</v>
      </c>
      <c r="E9839" s="1" t="str">
        <f>IFERROR(__xludf.DUMMYFUNCTION("SPLIT(A:A,"" "",TRUE,TRUE)"),"EN")</f>
        <v>EN</v>
      </c>
      <c r="F9839" s="1" t="str">
        <f>IFERROR(__xludf.DUMMYFUNCTION("""COMPUTED_VALUE"""),"P5838")</f>
        <v>P5838</v>
      </c>
      <c r="G9839" s="1">
        <f>IFERROR(__xludf.DUMMYFUNCTION("""COMPUTED_VALUE"""),166.0)</f>
        <v>166</v>
      </c>
    </row>
    <row r="9840">
      <c r="A9840" s="1" t="str">
        <f t="shared" si="1"/>
        <v>EN P1146 223</v>
      </c>
      <c r="C9840" s="1" t="str">
        <f t="shared" si="2"/>
        <v>PT P1146</v>
      </c>
      <c r="E9840" s="1" t="str">
        <f>IFERROR(__xludf.DUMMYFUNCTION("SPLIT(A:A,"" "",TRUE,TRUE)"),"EN")</f>
        <v>EN</v>
      </c>
      <c r="F9840" s="1" t="str">
        <f>IFERROR(__xludf.DUMMYFUNCTION("""COMPUTED_VALUE"""),"P1146")</f>
        <v>P1146</v>
      </c>
      <c r="G9840" s="1">
        <f>IFERROR(__xludf.DUMMYFUNCTION("""COMPUTED_VALUE"""),223.0)</f>
        <v>223</v>
      </c>
    </row>
    <row r="9841">
      <c r="A9841" s="1" t="str">
        <f t="shared" si="1"/>
        <v>EN P2778 258</v>
      </c>
      <c r="C9841" s="1" t="str">
        <f t="shared" si="2"/>
        <v>PT P2778</v>
      </c>
      <c r="E9841" s="1" t="str">
        <f>IFERROR(__xludf.DUMMYFUNCTION("SPLIT(A:A,"" "",TRUE,TRUE)"),"EN")</f>
        <v>EN</v>
      </c>
      <c r="F9841" s="1" t="str">
        <f>IFERROR(__xludf.DUMMYFUNCTION("""COMPUTED_VALUE"""),"P2778")</f>
        <v>P2778</v>
      </c>
      <c r="G9841" s="1">
        <f>IFERROR(__xludf.DUMMYFUNCTION("""COMPUTED_VALUE"""),258.0)</f>
        <v>258</v>
      </c>
    </row>
    <row r="9842">
      <c r="A9842" s="1" t="str">
        <f t="shared" si="1"/>
        <v>EN P2957 259</v>
      </c>
      <c r="C9842" s="1" t="str">
        <f t="shared" si="2"/>
        <v>PT P2957</v>
      </c>
      <c r="E9842" s="1" t="str">
        <f>IFERROR(__xludf.DUMMYFUNCTION("SPLIT(A:A,"" "",TRUE,TRUE)"),"EN")</f>
        <v>EN</v>
      </c>
      <c r="F9842" s="1" t="str">
        <f>IFERROR(__xludf.DUMMYFUNCTION("""COMPUTED_VALUE"""),"P2957")</f>
        <v>P2957</v>
      </c>
      <c r="G9842" s="1">
        <f>IFERROR(__xludf.DUMMYFUNCTION("""COMPUTED_VALUE"""),259.0)</f>
        <v>259</v>
      </c>
    </row>
    <row r="9843">
      <c r="A9843" s="1" t="str">
        <f t="shared" si="1"/>
        <v>EN P5865 49</v>
      </c>
      <c r="C9843" s="1" t="str">
        <f t="shared" si="2"/>
        <v>PT P5865</v>
      </c>
      <c r="E9843" s="1" t="str">
        <f>IFERROR(__xludf.DUMMYFUNCTION("SPLIT(A:A,"" "",TRUE,TRUE)"),"EN")</f>
        <v>EN</v>
      </c>
      <c r="F9843" s="1" t="str">
        <f>IFERROR(__xludf.DUMMYFUNCTION("""COMPUTED_VALUE"""),"P5865")</f>
        <v>P5865</v>
      </c>
      <c r="G9843" s="1">
        <f>IFERROR(__xludf.DUMMYFUNCTION("""COMPUTED_VALUE"""),49.0)</f>
        <v>49</v>
      </c>
    </row>
    <row r="9844">
      <c r="A9844" s="1" t="str">
        <f t="shared" si="1"/>
        <v>EN P2803 53</v>
      </c>
      <c r="C9844" s="1" t="str">
        <f t="shared" si="2"/>
        <v>PT P2803</v>
      </c>
      <c r="E9844" s="1" t="str">
        <f>IFERROR(__xludf.DUMMYFUNCTION("SPLIT(A:A,"" "",TRUE,TRUE)"),"EN")</f>
        <v>EN</v>
      </c>
      <c r="F9844" s="1" t="str">
        <f>IFERROR(__xludf.DUMMYFUNCTION("""COMPUTED_VALUE"""),"P2803")</f>
        <v>P2803</v>
      </c>
      <c r="G9844" s="1">
        <f>IFERROR(__xludf.DUMMYFUNCTION("""COMPUTED_VALUE"""),53.0)</f>
        <v>53</v>
      </c>
    </row>
    <row r="9845">
      <c r="A9845" s="1" t="str">
        <f t="shared" si="1"/>
        <v>EN P279 148</v>
      </c>
      <c r="C9845" s="1" t="str">
        <f t="shared" si="2"/>
        <v>PT P279</v>
      </c>
      <c r="E9845" s="1" t="str">
        <f>IFERROR(__xludf.DUMMYFUNCTION("SPLIT(A:A,"" "",TRUE,TRUE)"),"EN")</f>
        <v>EN</v>
      </c>
      <c r="F9845" s="1" t="str">
        <f>IFERROR(__xludf.DUMMYFUNCTION("""COMPUTED_VALUE"""),"P279")</f>
        <v>P279</v>
      </c>
      <c r="G9845" s="1">
        <f>IFERROR(__xludf.DUMMYFUNCTION("""COMPUTED_VALUE"""),148.0)</f>
        <v>148</v>
      </c>
    </row>
    <row r="9846">
      <c r="A9846" s="1" t="str">
        <f t="shared" si="1"/>
        <v>EN P224 259</v>
      </c>
      <c r="C9846" s="1" t="str">
        <f t="shared" si="2"/>
        <v>PT P224</v>
      </c>
      <c r="E9846" s="1" t="str">
        <f>IFERROR(__xludf.DUMMYFUNCTION("SPLIT(A:A,"" "",TRUE,TRUE)"),"EN")</f>
        <v>EN</v>
      </c>
      <c r="F9846" s="1" t="str">
        <f>IFERROR(__xludf.DUMMYFUNCTION("""COMPUTED_VALUE"""),"P224")</f>
        <v>P224</v>
      </c>
      <c r="G9846" s="1">
        <f>IFERROR(__xludf.DUMMYFUNCTION("""COMPUTED_VALUE"""),259.0)</f>
        <v>259</v>
      </c>
    </row>
    <row r="9847">
      <c r="A9847" s="1" t="str">
        <f t="shared" si="1"/>
        <v>EN P2140 229</v>
      </c>
      <c r="C9847" s="1" t="str">
        <f t="shared" si="2"/>
        <v>PT P2140</v>
      </c>
      <c r="E9847" s="1" t="str">
        <f>IFERROR(__xludf.DUMMYFUNCTION("SPLIT(A:A,"" "",TRUE,TRUE)"),"EN")</f>
        <v>EN</v>
      </c>
      <c r="F9847" s="1" t="str">
        <f>IFERROR(__xludf.DUMMYFUNCTION("""COMPUTED_VALUE"""),"P2140")</f>
        <v>P2140</v>
      </c>
      <c r="G9847" s="1">
        <f>IFERROR(__xludf.DUMMYFUNCTION("""COMPUTED_VALUE"""),229.0)</f>
        <v>229</v>
      </c>
    </row>
    <row r="9848">
      <c r="A9848" s="1" t="str">
        <f t="shared" si="1"/>
        <v>EN P2732 192</v>
      </c>
      <c r="C9848" s="1" t="str">
        <f t="shared" si="2"/>
        <v>PT P2732</v>
      </c>
      <c r="E9848" s="1" t="str">
        <f>IFERROR(__xludf.DUMMYFUNCTION("SPLIT(A:A,"" "",TRUE,TRUE)"),"EN")</f>
        <v>EN</v>
      </c>
      <c r="F9848" s="1" t="str">
        <f>IFERROR(__xludf.DUMMYFUNCTION("""COMPUTED_VALUE"""),"P2732")</f>
        <v>P2732</v>
      </c>
      <c r="G9848" s="1">
        <f>IFERROR(__xludf.DUMMYFUNCTION("""COMPUTED_VALUE"""),192.0)</f>
        <v>192</v>
      </c>
    </row>
    <row r="9849">
      <c r="A9849" s="1" t="str">
        <f t="shared" si="1"/>
        <v>EN P2450 349</v>
      </c>
      <c r="C9849" s="1" t="str">
        <f t="shared" si="2"/>
        <v>PT P2450</v>
      </c>
      <c r="E9849" s="1" t="str">
        <f>IFERROR(__xludf.DUMMYFUNCTION("SPLIT(A:A,"" "",TRUE,TRUE)"),"EN")</f>
        <v>EN</v>
      </c>
      <c r="F9849" s="1" t="str">
        <f>IFERROR(__xludf.DUMMYFUNCTION("""COMPUTED_VALUE"""),"P2450")</f>
        <v>P2450</v>
      </c>
      <c r="G9849" s="1">
        <f>IFERROR(__xludf.DUMMYFUNCTION("""COMPUTED_VALUE"""),349.0)</f>
        <v>349</v>
      </c>
    </row>
    <row r="9850">
      <c r="A9850" s="1" t="str">
        <f t="shared" si="1"/>
        <v>EN P1634 212</v>
      </c>
      <c r="C9850" s="1" t="str">
        <f t="shared" si="2"/>
        <v>PT P1634</v>
      </c>
      <c r="E9850" s="1" t="str">
        <f>IFERROR(__xludf.DUMMYFUNCTION("SPLIT(A:A,"" "",TRUE,TRUE)"),"EN")</f>
        <v>EN</v>
      </c>
      <c r="F9850" s="1" t="str">
        <f>IFERROR(__xludf.DUMMYFUNCTION("""COMPUTED_VALUE"""),"P1634")</f>
        <v>P1634</v>
      </c>
      <c r="G9850" s="1">
        <f>IFERROR(__xludf.DUMMYFUNCTION("""COMPUTED_VALUE"""),212.0)</f>
        <v>212</v>
      </c>
    </row>
    <row r="9851">
      <c r="A9851" s="1" t="str">
        <f t="shared" si="1"/>
        <v>EN P374 192</v>
      </c>
      <c r="C9851" s="1" t="str">
        <f t="shared" si="2"/>
        <v>PT P374</v>
      </c>
      <c r="E9851" s="1" t="str">
        <f>IFERROR(__xludf.DUMMYFUNCTION("SPLIT(A:A,"" "",TRUE,TRUE)"),"EN")</f>
        <v>EN</v>
      </c>
      <c r="F9851" s="1" t="str">
        <f>IFERROR(__xludf.DUMMYFUNCTION("""COMPUTED_VALUE"""),"P374")</f>
        <v>P374</v>
      </c>
      <c r="G9851" s="1">
        <f>IFERROR(__xludf.DUMMYFUNCTION("""COMPUTED_VALUE"""),192.0)</f>
        <v>192</v>
      </c>
    </row>
    <row r="9852">
      <c r="A9852" s="1" t="str">
        <f t="shared" si="1"/>
        <v>EN P5639 141</v>
      </c>
      <c r="C9852" s="1" t="str">
        <f t="shared" si="2"/>
        <v>PT P5639</v>
      </c>
      <c r="E9852" s="1" t="str">
        <f>IFERROR(__xludf.DUMMYFUNCTION("SPLIT(A:A,"" "",TRUE,TRUE)"),"EN")</f>
        <v>EN</v>
      </c>
      <c r="F9852" s="1" t="str">
        <f>IFERROR(__xludf.DUMMYFUNCTION("""COMPUTED_VALUE"""),"P5639")</f>
        <v>P5639</v>
      </c>
      <c r="G9852" s="1">
        <f>IFERROR(__xludf.DUMMYFUNCTION("""COMPUTED_VALUE"""),141.0)</f>
        <v>141</v>
      </c>
    </row>
    <row r="9853">
      <c r="A9853" s="1" t="str">
        <f t="shared" si="1"/>
        <v>EN P3193 307</v>
      </c>
      <c r="C9853" s="1" t="str">
        <f t="shared" si="2"/>
        <v>PT P3193</v>
      </c>
      <c r="E9853" s="1" t="str">
        <f>IFERROR(__xludf.DUMMYFUNCTION("SPLIT(A:A,"" "",TRUE,TRUE)"),"EN")</f>
        <v>EN</v>
      </c>
      <c r="F9853" s="1" t="str">
        <f>IFERROR(__xludf.DUMMYFUNCTION("""COMPUTED_VALUE"""),"P3193")</f>
        <v>P3193</v>
      </c>
      <c r="G9853" s="1">
        <f>IFERROR(__xludf.DUMMYFUNCTION("""COMPUTED_VALUE"""),307.0)</f>
        <v>307</v>
      </c>
    </row>
    <row r="9854">
      <c r="A9854" s="1" t="str">
        <f t="shared" si="1"/>
        <v>EN P4854 70</v>
      </c>
      <c r="C9854" s="1" t="str">
        <f t="shared" si="2"/>
        <v>PT P4854</v>
      </c>
      <c r="E9854" s="1" t="str">
        <f>IFERROR(__xludf.DUMMYFUNCTION("SPLIT(A:A,"" "",TRUE,TRUE)"),"EN")</f>
        <v>EN</v>
      </c>
      <c r="F9854" s="1" t="str">
        <f>IFERROR(__xludf.DUMMYFUNCTION("""COMPUTED_VALUE"""),"P4854")</f>
        <v>P4854</v>
      </c>
      <c r="G9854" s="1">
        <f>IFERROR(__xludf.DUMMYFUNCTION("""COMPUTED_VALUE"""),70.0)</f>
        <v>70</v>
      </c>
    </row>
    <row r="9855">
      <c r="A9855" s="1" t="str">
        <f t="shared" si="1"/>
        <v>EN P5937 111</v>
      </c>
      <c r="C9855" s="1" t="str">
        <f t="shared" si="2"/>
        <v>PT P5937</v>
      </c>
      <c r="E9855" s="1" t="str">
        <f>IFERROR(__xludf.DUMMYFUNCTION("SPLIT(A:A,"" "",TRUE,TRUE)"),"EN")</f>
        <v>EN</v>
      </c>
      <c r="F9855" s="1" t="str">
        <f>IFERROR(__xludf.DUMMYFUNCTION("""COMPUTED_VALUE"""),"P5937")</f>
        <v>P5937</v>
      </c>
      <c r="G9855" s="1">
        <f>IFERROR(__xludf.DUMMYFUNCTION("""COMPUTED_VALUE"""),111.0)</f>
        <v>111</v>
      </c>
    </row>
    <row r="9856">
      <c r="A9856" s="1" t="str">
        <f t="shared" si="1"/>
        <v>EN P2488 118</v>
      </c>
      <c r="C9856" s="1" t="str">
        <f t="shared" si="2"/>
        <v>PT P2488</v>
      </c>
      <c r="E9856" s="1" t="str">
        <f>IFERROR(__xludf.DUMMYFUNCTION("SPLIT(A:A,"" "",TRUE,TRUE)"),"EN")</f>
        <v>EN</v>
      </c>
      <c r="F9856" s="1" t="str">
        <f>IFERROR(__xludf.DUMMYFUNCTION("""COMPUTED_VALUE"""),"P2488")</f>
        <v>P2488</v>
      </c>
      <c r="G9856" s="1">
        <f>IFERROR(__xludf.DUMMYFUNCTION("""COMPUTED_VALUE"""),118.0)</f>
        <v>118</v>
      </c>
    </row>
    <row r="9857">
      <c r="A9857" s="1" t="str">
        <f t="shared" si="1"/>
        <v>EN P5047 122</v>
      </c>
      <c r="C9857" s="1" t="str">
        <f t="shared" si="2"/>
        <v>PT P5047</v>
      </c>
      <c r="E9857" s="1" t="str">
        <f>IFERROR(__xludf.DUMMYFUNCTION("SPLIT(A:A,"" "",TRUE,TRUE)"),"EN")</f>
        <v>EN</v>
      </c>
      <c r="F9857" s="1" t="str">
        <f>IFERROR(__xludf.DUMMYFUNCTION("""COMPUTED_VALUE"""),"P5047")</f>
        <v>P5047</v>
      </c>
      <c r="G9857" s="1">
        <f>IFERROR(__xludf.DUMMYFUNCTION("""COMPUTED_VALUE"""),122.0)</f>
        <v>122</v>
      </c>
    </row>
    <row r="9858">
      <c r="A9858" s="1" t="str">
        <f t="shared" si="1"/>
        <v>EN P5075 213</v>
      </c>
      <c r="C9858" s="1" t="str">
        <f t="shared" si="2"/>
        <v>PT P5075</v>
      </c>
      <c r="E9858" s="1" t="str">
        <f>IFERROR(__xludf.DUMMYFUNCTION("SPLIT(A:A,"" "",TRUE,TRUE)"),"EN")</f>
        <v>EN</v>
      </c>
      <c r="F9858" s="1" t="str">
        <f>IFERROR(__xludf.DUMMYFUNCTION("""COMPUTED_VALUE"""),"P5075")</f>
        <v>P5075</v>
      </c>
      <c r="G9858" s="1">
        <f>IFERROR(__xludf.DUMMYFUNCTION("""COMPUTED_VALUE"""),213.0)</f>
        <v>213</v>
      </c>
    </row>
    <row r="9859">
      <c r="A9859" s="1" t="str">
        <f t="shared" si="1"/>
        <v>EN P5452 177</v>
      </c>
      <c r="C9859" s="1" t="str">
        <f t="shared" si="2"/>
        <v>PT P5452</v>
      </c>
      <c r="E9859" s="1" t="str">
        <f>IFERROR(__xludf.DUMMYFUNCTION("SPLIT(A:A,"" "",TRUE,TRUE)"),"EN")</f>
        <v>EN</v>
      </c>
      <c r="F9859" s="1" t="str">
        <f>IFERROR(__xludf.DUMMYFUNCTION("""COMPUTED_VALUE"""),"P5452")</f>
        <v>P5452</v>
      </c>
      <c r="G9859" s="1">
        <f>IFERROR(__xludf.DUMMYFUNCTION("""COMPUTED_VALUE"""),177.0)</f>
        <v>177</v>
      </c>
    </row>
    <row r="9860">
      <c r="A9860" s="1" t="str">
        <f t="shared" si="1"/>
        <v>EN P4094 350</v>
      </c>
      <c r="C9860" s="1" t="str">
        <f t="shared" si="2"/>
        <v>PT P4094</v>
      </c>
      <c r="E9860" s="1" t="str">
        <f>IFERROR(__xludf.DUMMYFUNCTION("SPLIT(A:A,"" "",TRUE,TRUE)"),"EN")</f>
        <v>EN</v>
      </c>
      <c r="F9860" s="1" t="str">
        <f>IFERROR(__xludf.DUMMYFUNCTION("""COMPUTED_VALUE"""),"P4094")</f>
        <v>P4094</v>
      </c>
      <c r="G9860" s="1">
        <f>IFERROR(__xludf.DUMMYFUNCTION("""COMPUTED_VALUE"""),350.0)</f>
        <v>350</v>
      </c>
    </row>
    <row r="9861">
      <c r="A9861" s="1" t="str">
        <f t="shared" si="1"/>
        <v>EN P1171 114</v>
      </c>
      <c r="C9861" s="1" t="str">
        <f t="shared" si="2"/>
        <v>PT P1171</v>
      </c>
      <c r="E9861" s="1" t="str">
        <f>IFERROR(__xludf.DUMMYFUNCTION("SPLIT(A:A,"" "",TRUE,TRUE)"),"EN")</f>
        <v>EN</v>
      </c>
      <c r="F9861" s="1" t="str">
        <f>IFERROR(__xludf.DUMMYFUNCTION("""COMPUTED_VALUE"""),"P1171")</f>
        <v>P1171</v>
      </c>
      <c r="G9861" s="1">
        <f>IFERROR(__xludf.DUMMYFUNCTION("""COMPUTED_VALUE"""),114.0)</f>
        <v>114</v>
      </c>
    </row>
    <row r="9862">
      <c r="A9862" s="1" t="str">
        <f t="shared" si="1"/>
        <v>EN P2747 319</v>
      </c>
      <c r="C9862" s="1" t="str">
        <f t="shared" si="2"/>
        <v>PT P2747</v>
      </c>
      <c r="E9862" s="1" t="str">
        <f>IFERROR(__xludf.DUMMYFUNCTION("SPLIT(A:A,"" "",TRUE,TRUE)"),"EN")</f>
        <v>EN</v>
      </c>
      <c r="F9862" s="1" t="str">
        <f>IFERROR(__xludf.DUMMYFUNCTION("""COMPUTED_VALUE"""),"P2747")</f>
        <v>P2747</v>
      </c>
      <c r="G9862" s="1">
        <f>IFERROR(__xludf.DUMMYFUNCTION("""COMPUTED_VALUE"""),319.0)</f>
        <v>319</v>
      </c>
    </row>
    <row r="9863">
      <c r="A9863" s="1" t="str">
        <f t="shared" si="1"/>
        <v>EN P3967 122</v>
      </c>
      <c r="C9863" s="1" t="str">
        <f t="shared" si="2"/>
        <v>PT P3967</v>
      </c>
      <c r="E9863" s="1" t="str">
        <f>IFERROR(__xludf.DUMMYFUNCTION("SPLIT(A:A,"" "",TRUE,TRUE)"),"EN")</f>
        <v>EN</v>
      </c>
      <c r="F9863" s="1" t="str">
        <f>IFERROR(__xludf.DUMMYFUNCTION("""COMPUTED_VALUE"""),"P3967")</f>
        <v>P3967</v>
      </c>
      <c r="G9863" s="1">
        <f>IFERROR(__xludf.DUMMYFUNCTION("""COMPUTED_VALUE"""),122.0)</f>
        <v>122</v>
      </c>
    </row>
    <row r="9864">
      <c r="A9864" s="1" t="str">
        <f t="shared" si="1"/>
        <v>EN P5126 139</v>
      </c>
      <c r="C9864" s="1" t="str">
        <f t="shared" si="2"/>
        <v>PT P5126</v>
      </c>
      <c r="E9864" s="1" t="str">
        <f>IFERROR(__xludf.DUMMYFUNCTION("SPLIT(A:A,"" "",TRUE,TRUE)"),"EN")</f>
        <v>EN</v>
      </c>
      <c r="F9864" s="1" t="str">
        <f>IFERROR(__xludf.DUMMYFUNCTION("""COMPUTED_VALUE"""),"P5126")</f>
        <v>P5126</v>
      </c>
      <c r="G9864" s="1">
        <f>IFERROR(__xludf.DUMMYFUNCTION("""COMPUTED_VALUE"""),139.0)</f>
        <v>139</v>
      </c>
    </row>
    <row r="9865">
      <c r="A9865" s="1" t="str">
        <f t="shared" si="1"/>
        <v>EN P2678 317</v>
      </c>
      <c r="C9865" s="1" t="str">
        <f t="shared" si="2"/>
        <v>PT P2678</v>
      </c>
      <c r="E9865" s="1" t="str">
        <f>IFERROR(__xludf.DUMMYFUNCTION("SPLIT(A:A,"" "",TRUE,TRUE)"),"EN")</f>
        <v>EN</v>
      </c>
      <c r="F9865" s="1" t="str">
        <f>IFERROR(__xludf.DUMMYFUNCTION("""COMPUTED_VALUE"""),"P2678")</f>
        <v>P2678</v>
      </c>
      <c r="G9865" s="1">
        <f>IFERROR(__xludf.DUMMYFUNCTION("""COMPUTED_VALUE"""),317.0)</f>
        <v>317</v>
      </c>
    </row>
    <row r="9866">
      <c r="A9866" s="1" t="str">
        <f t="shared" si="1"/>
        <v>EN P5186 154</v>
      </c>
      <c r="C9866" s="1" t="str">
        <f t="shared" si="2"/>
        <v>PT P5186</v>
      </c>
      <c r="E9866" s="1" t="str">
        <f>IFERROR(__xludf.DUMMYFUNCTION("SPLIT(A:A,"" "",TRUE,TRUE)"),"EN")</f>
        <v>EN</v>
      </c>
      <c r="F9866" s="1" t="str">
        <f>IFERROR(__xludf.DUMMYFUNCTION("""COMPUTED_VALUE"""),"P5186")</f>
        <v>P5186</v>
      </c>
      <c r="G9866" s="1">
        <f>IFERROR(__xludf.DUMMYFUNCTION("""COMPUTED_VALUE"""),154.0)</f>
        <v>154</v>
      </c>
    </row>
    <row r="9867">
      <c r="A9867" s="1" t="str">
        <f t="shared" si="1"/>
        <v>EN P1632 222</v>
      </c>
      <c r="C9867" s="1" t="str">
        <f t="shared" si="2"/>
        <v>PT P1632</v>
      </c>
      <c r="E9867" s="1" t="str">
        <f>IFERROR(__xludf.DUMMYFUNCTION("SPLIT(A:A,"" "",TRUE,TRUE)"),"EN")</f>
        <v>EN</v>
      </c>
      <c r="F9867" s="1" t="str">
        <f>IFERROR(__xludf.DUMMYFUNCTION("""COMPUTED_VALUE"""),"P1632")</f>
        <v>P1632</v>
      </c>
      <c r="G9867" s="1">
        <f>IFERROR(__xludf.DUMMYFUNCTION("""COMPUTED_VALUE"""),222.0)</f>
        <v>222</v>
      </c>
    </row>
    <row r="9868">
      <c r="A9868" s="1" t="str">
        <f t="shared" si="1"/>
        <v>EN P5859 34</v>
      </c>
      <c r="C9868" s="1" t="str">
        <f t="shared" si="2"/>
        <v>PT P5859</v>
      </c>
      <c r="E9868" s="1" t="str">
        <f>IFERROR(__xludf.DUMMYFUNCTION("SPLIT(A:A,"" "",TRUE,TRUE)"),"EN")</f>
        <v>EN</v>
      </c>
      <c r="F9868" s="1" t="str">
        <f>IFERROR(__xludf.DUMMYFUNCTION("""COMPUTED_VALUE"""),"P5859")</f>
        <v>P5859</v>
      </c>
      <c r="G9868" s="1">
        <f>IFERROR(__xludf.DUMMYFUNCTION("""COMPUTED_VALUE"""),34.0)</f>
        <v>34</v>
      </c>
    </row>
    <row r="9869">
      <c r="A9869" s="1" t="str">
        <f t="shared" si="1"/>
        <v>EN P2033 46</v>
      </c>
      <c r="C9869" s="1" t="str">
        <f t="shared" si="2"/>
        <v>PT P2033</v>
      </c>
      <c r="E9869" s="1" t="str">
        <f>IFERROR(__xludf.DUMMYFUNCTION("SPLIT(A:A,"" "",TRUE,TRUE)"),"EN")</f>
        <v>EN</v>
      </c>
      <c r="F9869" s="1" t="str">
        <f>IFERROR(__xludf.DUMMYFUNCTION("""COMPUTED_VALUE"""),"P2033")</f>
        <v>P2033</v>
      </c>
      <c r="G9869" s="1">
        <f>IFERROR(__xludf.DUMMYFUNCTION("""COMPUTED_VALUE"""),46.0)</f>
        <v>46</v>
      </c>
    </row>
    <row r="9870">
      <c r="A9870" s="1" t="str">
        <f t="shared" si="1"/>
        <v>EN P169 79</v>
      </c>
      <c r="C9870" s="1" t="str">
        <f t="shared" si="2"/>
        <v>PT P169</v>
      </c>
      <c r="E9870" s="1" t="str">
        <f>IFERROR(__xludf.DUMMYFUNCTION("SPLIT(A:A,"" "",TRUE,TRUE)"),"EN")</f>
        <v>EN</v>
      </c>
      <c r="F9870" s="1" t="str">
        <f>IFERROR(__xludf.DUMMYFUNCTION("""COMPUTED_VALUE"""),"P169")</f>
        <v>P169</v>
      </c>
      <c r="G9870" s="1">
        <f>IFERROR(__xludf.DUMMYFUNCTION("""COMPUTED_VALUE"""),79.0)</f>
        <v>79</v>
      </c>
    </row>
    <row r="9871">
      <c r="A9871" s="1" t="str">
        <f t="shared" si="1"/>
        <v>EN P5367 384</v>
      </c>
      <c r="C9871" s="1" t="str">
        <f t="shared" si="2"/>
        <v>PT P5367</v>
      </c>
      <c r="E9871" s="1" t="str">
        <f>IFERROR(__xludf.DUMMYFUNCTION("SPLIT(A:A,"" "",TRUE,TRUE)"),"EN")</f>
        <v>EN</v>
      </c>
      <c r="F9871" s="1" t="str">
        <f>IFERROR(__xludf.DUMMYFUNCTION("""COMPUTED_VALUE"""),"P5367")</f>
        <v>P5367</v>
      </c>
      <c r="G9871" s="1">
        <f>IFERROR(__xludf.DUMMYFUNCTION("""COMPUTED_VALUE"""),384.0)</f>
        <v>384</v>
      </c>
    </row>
    <row r="9872">
      <c r="A9872" s="1" t="str">
        <f t="shared" si="1"/>
        <v>EN P4500 124</v>
      </c>
      <c r="C9872" s="1" t="str">
        <f t="shared" si="2"/>
        <v>PT P4500</v>
      </c>
      <c r="E9872" s="1" t="str">
        <f>IFERROR(__xludf.DUMMYFUNCTION("SPLIT(A:A,"" "",TRUE,TRUE)"),"EN")</f>
        <v>EN</v>
      </c>
      <c r="F9872" s="1" t="str">
        <f>IFERROR(__xludf.DUMMYFUNCTION("""COMPUTED_VALUE"""),"P4500")</f>
        <v>P4500</v>
      </c>
      <c r="G9872" s="1">
        <f>IFERROR(__xludf.DUMMYFUNCTION("""COMPUTED_VALUE"""),124.0)</f>
        <v>124</v>
      </c>
    </row>
    <row r="9873">
      <c r="A9873" s="1" t="str">
        <f t="shared" si="1"/>
        <v>EN P4723 186</v>
      </c>
      <c r="C9873" s="1" t="str">
        <f t="shared" si="2"/>
        <v>PT P4723</v>
      </c>
      <c r="E9873" s="1" t="str">
        <f>IFERROR(__xludf.DUMMYFUNCTION("SPLIT(A:A,"" "",TRUE,TRUE)"),"EN")</f>
        <v>EN</v>
      </c>
      <c r="F9873" s="1" t="str">
        <f>IFERROR(__xludf.DUMMYFUNCTION("""COMPUTED_VALUE"""),"P4723")</f>
        <v>P4723</v>
      </c>
      <c r="G9873" s="1">
        <f>IFERROR(__xludf.DUMMYFUNCTION("""COMPUTED_VALUE"""),186.0)</f>
        <v>186</v>
      </c>
    </row>
    <row r="9874">
      <c r="A9874" s="1" t="str">
        <f t="shared" si="1"/>
        <v>EN P1085 320</v>
      </c>
      <c r="C9874" s="1" t="str">
        <f t="shared" si="2"/>
        <v>PT P1085</v>
      </c>
      <c r="E9874" s="1" t="str">
        <f>IFERROR(__xludf.DUMMYFUNCTION("SPLIT(A:A,"" "",TRUE,TRUE)"),"EN")</f>
        <v>EN</v>
      </c>
      <c r="F9874" s="1" t="str">
        <f>IFERROR(__xludf.DUMMYFUNCTION("""COMPUTED_VALUE"""),"P1085")</f>
        <v>P1085</v>
      </c>
      <c r="G9874" s="1">
        <f>IFERROR(__xludf.DUMMYFUNCTION("""COMPUTED_VALUE"""),320.0)</f>
        <v>320</v>
      </c>
    </row>
    <row r="9875">
      <c r="A9875" s="1" t="str">
        <f t="shared" si="1"/>
        <v>EN P4465 31</v>
      </c>
      <c r="C9875" s="1" t="str">
        <f t="shared" si="2"/>
        <v>PT P4465</v>
      </c>
      <c r="E9875" s="1" t="str">
        <f>IFERROR(__xludf.DUMMYFUNCTION("SPLIT(A:A,"" "",TRUE,TRUE)"),"EN")</f>
        <v>EN</v>
      </c>
      <c r="F9875" s="1" t="str">
        <f>IFERROR(__xludf.DUMMYFUNCTION("""COMPUTED_VALUE"""),"P4465")</f>
        <v>P4465</v>
      </c>
      <c r="G9875" s="1">
        <f>IFERROR(__xludf.DUMMYFUNCTION("""COMPUTED_VALUE"""),31.0)</f>
        <v>31</v>
      </c>
    </row>
    <row r="9876">
      <c r="A9876" s="1" t="str">
        <f t="shared" si="1"/>
        <v>EN P435 393</v>
      </c>
      <c r="C9876" s="1" t="str">
        <f t="shared" si="2"/>
        <v>PT P435</v>
      </c>
      <c r="E9876" s="1" t="str">
        <f>IFERROR(__xludf.DUMMYFUNCTION("SPLIT(A:A,"" "",TRUE,TRUE)"),"EN")</f>
        <v>EN</v>
      </c>
      <c r="F9876" s="1" t="str">
        <f>IFERROR(__xludf.DUMMYFUNCTION("""COMPUTED_VALUE"""),"P435")</f>
        <v>P435</v>
      </c>
      <c r="G9876" s="1">
        <f>IFERROR(__xludf.DUMMYFUNCTION("""COMPUTED_VALUE"""),393.0)</f>
        <v>393</v>
      </c>
    </row>
    <row r="9877">
      <c r="A9877" s="1" t="str">
        <f t="shared" si="1"/>
        <v>EN P4913 164</v>
      </c>
      <c r="C9877" s="1" t="str">
        <f t="shared" si="2"/>
        <v>PT P4913</v>
      </c>
      <c r="E9877" s="1" t="str">
        <f>IFERROR(__xludf.DUMMYFUNCTION("SPLIT(A:A,"" "",TRUE,TRUE)"),"EN")</f>
        <v>EN</v>
      </c>
      <c r="F9877" s="1" t="str">
        <f>IFERROR(__xludf.DUMMYFUNCTION("""COMPUTED_VALUE"""),"P4913")</f>
        <v>P4913</v>
      </c>
      <c r="G9877" s="1">
        <f>IFERROR(__xludf.DUMMYFUNCTION("""COMPUTED_VALUE"""),164.0)</f>
        <v>164</v>
      </c>
    </row>
    <row r="9878">
      <c r="A9878" s="1" t="str">
        <f t="shared" si="1"/>
        <v>EN P731 204</v>
      </c>
      <c r="C9878" s="1" t="str">
        <f t="shared" si="2"/>
        <v>PT P731</v>
      </c>
      <c r="E9878" s="1" t="str">
        <f>IFERROR(__xludf.DUMMYFUNCTION("SPLIT(A:A,"" "",TRUE,TRUE)"),"EN")</f>
        <v>EN</v>
      </c>
      <c r="F9878" s="1" t="str">
        <f>IFERROR(__xludf.DUMMYFUNCTION("""COMPUTED_VALUE"""),"P731")</f>
        <v>P731</v>
      </c>
      <c r="G9878" s="1">
        <f>IFERROR(__xludf.DUMMYFUNCTION("""COMPUTED_VALUE"""),204.0)</f>
        <v>204</v>
      </c>
    </row>
    <row r="9879">
      <c r="A9879" s="1" t="str">
        <f t="shared" si="1"/>
        <v>EN P2602 374</v>
      </c>
      <c r="C9879" s="1" t="str">
        <f t="shared" si="2"/>
        <v>PT P2602</v>
      </c>
      <c r="E9879" s="1" t="str">
        <f>IFERROR(__xludf.DUMMYFUNCTION("SPLIT(A:A,"" "",TRUE,TRUE)"),"EN")</f>
        <v>EN</v>
      </c>
      <c r="F9879" s="1" t="str">
        <f>IFERROR(__xludf.DUMMYFUNCTION("""COMPUTED_VALUE"""),"P2602")</f>
        <v>P2602</v>
      </c>
      <c r="G9879" s="1">
        <f>IFERROR(__xludf.DUMMYFUNCTION("""COMPUTED_VALUE"""),374.0)</f>
        <v>374</v>
      </c>
    </row>
    <row r="9880">
      <c r="A9880" s="1" t="str">
        <f t="shared" si="1"/>
        <v>EN P2224 353</v>
      </c>
      <c r="C9880" s="1" t="str">
        <f t="shared" si="2"/>
        <v>PT P2224</v>
      </c>
      <c r="E9880" s="1" t="str">
        <f>IFERROR(__xludf.DUMMYFUNCTION("SPLIT(A:A,"" "",TRUE,TRUE)"),"EN")</f>
        <v>EN</v>
      </c>
      <c r="F9880" s="1" t="str">
        <f>IFERROR(__xludf.DUMMYFUNCTION("""COMPUTED_VALUE"""),"P2224")</f>
        <v>P2224</v>
      </c>
      <c r="G9880" s="1">
        <f>IFERROR(__xludf.DUMMYFUNCTION("""COMPUTED_VALUE"""),353.0)</f>
        <v>353</v>
      </c>
    </row>
    <row r="9881">
      <c r="A9881" s="1" t="str">
        <f t="shared" si="1"/>
        <v>EN P4297 48</v>
      </c>
      <c r="C9881" s="1" t="str">
        <f t="shared" si="2"/>
        <v>PT P4297</v>
      </c>
      <c r="E9881" s="1" t="str">
        <f>IFERROR(__xludf.DUMMYFUNCTION("SPLIT(A:A,"" "",TRUE,TRUE)"),"EN")</f>
        <v>EN</v>
      </c>
      <c r="F9881" s="1" t="str">
        <f>IFERROR(__xludf.DUMMYFUNCTION("""COMPUTED_VALUE"""),"P4297")</f>
        <v>P4297</v>
      </c>
      <c r="G9881" s="1">
        <f>IFERROR(__xludf.DUMMYFUNCTION("""COMPUTED_VALUE"""),48.0)</f>
        <v>48</v>
      </c>
    </row>
    <row r="9882">
      <c r="A9882" s="1" t="str">
        <f t="shared" si="1"/>
        <v>EN P2347 228</v>
      </c>
      <c r="C9882" s="1" t="str">
        <f t="shared" si="2"/>
        <v>PT P2347</v>
      </c>
      <c r="E9882" s="1" t="str">
        <f>IFERROR(__xludf.DUMMYFUNCTION("SPLIT(A:A,"" "",TRUE,TRUE)"),"EN")</f>
        <v>EN</v>
      </c>
      <c r="F9882" s="1" t="str">
        <f>IFERROR(__xludf.DUMMYFUNCTION("""COMPUTED_VALUE"""),"P2347")</f>
        <v>P2347</v>
      </c>
      <c r="G9882" s="1">
        <f>IFERROR(__xludf.DUMMYFUNCTION("""COMPUTED_VALUE"""),228.0)</f>
        <v>228</v>
      </c>
    </row>
    <row r="9883">
      <c r="A9883" s="1" t="str">
        <f t="shared" si="1"/>
        <v>EN P2208 370</v>
      </c>
      <c r="C9883" s="1" t="str">
        <f t="shared" si="2"/>
        <v>PT P2208</v>
      </c>
      <c r="E9883" s="1" t="str">
        <f>IFERROR(__xludf.DUMMYFUNCTION("SPLIT(A:A,"" "",TRUE,TRUE)"),"EN")</f>
        <v>EN</v>
      </c>
      <c r="F9883" s="1" t="str">
        <f>IFERROR(__xludf.DUMMYFUNCTION("""COMPUTED_VALUE"""),"P2208")</f>
        <v>P2208</v>
      </c>
      <c r="G9883" s="1">
        <f>IFERROR(__xludf.DUMMYFUNCTION("""COMPUTED_VALUE"""),370.0)</f>
        <v>370</v>
      </c>
    </row>
    <row r="9884">
      <c r="A9884" s="1" t="str">
        <f t="shared" si="1"/>
        <v>EN P5689 83</v>
      </c>
      <c r="C9884" s="1" t="str">
        <f t="shared" si="2"/>
        <v>PT P5689</v>
      </c>
      <c r="E9884" s="1" t="str">
        <f>IFERROR(__xludf.DUMMYFUNCTION("SPLIT(A:A,"" "",TRUE,TRUE)"),"EN")</f>
        <v>EN</v>
      </c>
      <c r="F9884" s="1" t="str">
        <f>IFERROR(__xludf.DUMMYFUNCTION("""COMPUTED_VALUE"""),"P5689")</f>
        <v>P5689</v>
      </c>
      <c r="G9884" s="1">
        <f>IFERROR(__xludf.DUMMYFUNCTION("""COMPUTED_VALUE"""),83.0)</f>
        <v>83</v>
      </c>
    </row>
    <row r="9885">
      <c r="A9885" s="1" t="str">
        <f t="shared" si="1"/>
        <v>EN P856 320</v>
      </c>
      <c r="C9885" s="1" t="str">
        <f t="shared" si="2"/>
        <v>PT P856</v>
      </c>
      <c r="E9885" s="1" t="str">
        <f>IFERROR(__xludf.DUMMYFUNCTION("SPLIT(A:A,"" "",TRUE,TRUE)"),"EN")</f>
        <v>EN</v>
      </c>
      <c r="F9885" s="1" t="str">
        <f>IFERROR(__xludf.DUMMYFUNCTION("""COMPUTED_VALUE"""),"P856")</f>
        <v>P856</v>
      </c>
      <c r="G9885" s="1">
        <f>IFERROR(__xludf.DUMMYFUNCTION("""COMPUTED_VALUE"""),320.0)</f>
        <v>320</v>
      </c>
    </row>
    <row r="9886">
      <c r="A9886" s="1" t="str">
        <f t="shared" si="1"/>
        <v>EN P3961 327</v>
      </c>
      <c r="C9886" s="1" t="str">
        <f t="shared" si="2"/>
        <v>PT P3961</v>
      </c>
      <c r="E9886" s="1" t="str">
        <f>IFERROR(__xludf.DUMMYFUNCTION("SPLIT(A:A,"" "",TRUE,TRUE)"),"EN")</f>
        <v>EN</v>
      </c>
      <c r="F9886" s="1" t="str">
        <f>IFERROR(__xludf.DUMMYFUNCTION("""COMPUTED_VALUE"""),"P3961")</f>
        <v>P3961</v>
      </c>
      <c r="G9886" s="1">
        <f>IFERROR(__xludf.DUMMYFUNCTION("""COMPUTED_VALUE"""),327.0)</f>
        <v>327</v>
      </c>
    </row>
    <row r="9887">
      <c r="A9887" s="1" t="str">
        <f t="shared" si="1"/>
        <v>EN P665 182</v>
      </c>
      <c r="C9887" s="1" t="str">
        <f t="shared" si="2"/>
        <v>PT P665</v>
      </c>
      <c r="E9887" s="1" t="str">
        <f>IFERROR(__xludf.DUMMYFUNCTION("SPLIT(A:A,"" "",TRUE,TRUE)"),"EN")</f>
        <v>EN</v>
      </c>
      <c r="F9887" s="1" t="str">
        <f>IFERROR(__xludf.DUMMYFUNCTION("""COMPUTED_VALUE"""),"P665")</f>
        <v>P665</v>
      </c>
      <c r="G9887" s="1">
        <f>IFERROR(__xludf.DUMMYFUNCTION("""COMPUTED_VALUE"""),182.0)</f>
        <v>182</v>
      </c>
    </row>
    <row r="9888">
      <c r="A9888" s="1" t="str">
        <f t="shared" si="1"/>
        <v>EN P4925 109</v>
      </c>
      <c r="C9888" s="1" t="str">
        <f t="shared" si="2"/>
        <v>PT P4925</v>
      </c>
      <c r="E9888" s="1" t="str">
        <f>IFERROR(__xludf.DUMMYFUNCTION("SPLIT(A:A,"" "",TRUE,TRUE)"),"EN")</f>
        <v>EN</v>
      </c>
      <c r="F9888" s="1" t="str">
        <f>IFERROR(__xludf.DUMMYFUNCTION("""COMPUTED_VALUE"""),"P4925")</f>
        <v>P4925</v>
      </c>
      <c r="G9888" s="1">
        <f>IFERROR(__xludf.DUMMYFUNCTION("""COMPUTED_VALUE"""),109.0)</f>
        <v>109</v>
      </c>
    </row>
    <row r="9889">
      <c r="A9889" s="1" t="str">
        <f t="shared" si="1"/>
        <v>EN P1736 391</v>
      </c>
      <c r="C9889" s="1" t="str">
        <f t="shared" si="2"/>
        <v>PT P1736</v>
      </c>
      <c r="E9889" s="1" t="str">
        <f>IFERROR(__xludf.DUMMYFUNCTION("SPLIT(A:A,"" "",TRUE,TRUE)"),"EN")</f>
        <v>EN</v>
      </c>
      <c r="F9889" s="1" t="str">
        <f>IFERROR(__xludf.DUMMYFUNCTION("""COMPUTED_VALUE"""),"P1736")</f>
        <v>P1736</v>
      </c>
      <c r="G9889" s="1">
        <f>IFERROR(__xludf.DUMMYFUNCTION("""COMPUTED_VALUE"""),391.0)</f>
        <v>391</v>
      </c>
    </row>
    <row r="9890">
      <c r="A9890" s="1" t="str">
        <f t="shared" si="1"/>
        <v>EN P5645 238</v>
      </c>
      <c r="C9890" s="1" t="str">
        <f t="shared" si="2"/>
        <v>PT P5645</v>
      </c>
      <c r="E9890" s="1" t="str">
        <f>IFERROR(__xludf.DUMMYFUNCTION("SPLIT(A:A,"" "",TRUE,TRUE)"),"EN")</f>
        <v>EN</v>
      </c>
      <c r="F9890" s="1" t="str">
        <f>IFERROR(__xludf.DUMMYFUNCTION("""COMPUTED_VALUE"""),"P5645")</f>
        <v>P5645</v>
      </c>
      <c r="G9890" s="1">
        <f>IFERROR(__xludf.DUMMYFUNCTION("""COMPUTED_VALUE"""),238.0)</f>
        <v>238</v>
      </c>
    </row>
    <row r="9891">
      <c r="A9891" s="1" t="str">
        <f t="shared" si="1"/>
        <v>EN P5287 27</v>
      </c>
      <c r="C9891" s="1" t="str">
        <f t="shared" si="2"/>
        <v>PT P5287</v>
      </c>
      <c r="E9891" s="1" t="str">
        <f>IFERROR(__xludf.DUMMYFUNCTION("SPLIT(A:A,"" "",TRUE,TRUE)"),"EN")</f>
        <v>EN</v>
      </c>
      <c r="F9891" s="1" t="str">
        <f>IFERROR(__xludf.DUMMYFUNCTION("""COMPUTED_VALUE"""),"P5287")</f>
        <v>P5287</v>
      </c>
      <c r="G9891" s="1">
        <f>IFERROR(__xludf.DUMMYFUNCTION("""COMPUTED_VALUE"""),27.0)</f>
        <v>27</v>
      </c>
    </row>
    <row r="9892">
      <c r="A9892" s="1" t="str">
        <f t="shared" si="1"/>
        <v>EN P4567 39</v>
      </c>
      <c r="C9892" s="1" t="str">
        <f t="shared" si="2"/>
        <v>PT P4567</v>
      </c>
      <c r="E9892" s="1" t="str">
        <f>IFERROR(__xludf.DUMMYFUNCTION("SPLIT(A:A,"" "",TRUE,TRUE)"),"EN")</f>
        <v>EN</v>
      </c>
      <c r="F9892" s="1" t="str">
        <f>IFERROR(__xludf.DUMMYFUNCTION("""COMPUTED_VALUE"""),"P4567")</f>
        <v>P4567</v>
      </c>
      <c r="G9892" s="1">
        <f>IFERROR(__xludf.DUMMYFUNCTION("""COMPUTED_VALUE"""),39.0)</f>
        <v>39</v>
      </c>
    </row>
    <row r="9893">
      <c r="A9893" s="1" t="str">
        <f t="shared" si="1"/>
        <v>EN P1949 192</v>
      </c>
      <c r="C9893" s="1" t="str">
        <f t="shared" si="2"/>
        <v>PT P1949</v>
      </c>
      <c r="E9893" s="1" t="str">
        <f>IFERROR(__xludf.DUMMYFUNCTION("SPLIT(A:A,"" "",TRUE,TRUE)"),"EN")</f>
        <v>EN</v>
      </c>
      <c r="F9893" s="1" t="str">
        <f>IFERROR(__xludf.DUMMYFUNCTION("""COMPUTED_VALUE"""),"P1949")</f>
        <v>P1949</v>
      </c>
      <c r="G9893" s="1">
        <f>IFERROR(__xludf.DUMMYFUNCTION("""COMPUTED_VALUE"""),192.0)</f>
        <v>192</v>
      </c>
    </row>
    <row r="9894">
      <c r="A9894" s="1" t="str">
        <f t="shared" si="1"/>
        <v>EN P2762 319</v>
      </c>
      <c r="C9894" s="1" t="str">
        <f t="shared" si="2"/>
        <v>PT P2762</v>
      </c>
      <c r="E9894" s="1" t="str">
        <f>IFERROR(__xludf.DUMMYFUNCTION("SPLIT(A:A,"" "",TRUE,TRUE)"),"EN")</f>
        <v>EN</v>
      </c>
      <c r="F9894" s="1" t="str">
        <f>IFERROR(__xludf.DUMMYFUNCTION("""COMPUTED_VALUE"""),"P2762")</f>
        <v>P2762</v>
      </c>
      <c r="G9894" s="1">
        <f>IFERROR(__xludf.DUMMYFUNCTION("""COMPUTED_VALUE"""),319.0)</f>
        <v>319</v>
      </c>
    </row>
    <row r="9895">
      <c r="A9895" s="1" t="str">
        <f t="shared" si="1"/>
        <v>EN P3552 30</v>
      </c>
      <c r="C9895" s="1" t="str">
        <f t="shared" si="2"/>
        <v>PT P3552</v>
      </c>
      <c r="E9895" s="1" t="str">
        <f>IFERROR(__xludf.DUMMYFUNCTION("SPLIT(A:A,"" "",TRUE,TRUE)"),"EN")</f>
        <v>EN</v>
      </c>
      <c r="F9895" s="1" t="str">
        <f>IFERROR(__xludf.DUMMYFUNCTION("""COMPUTED_VALUE"""),"P3552")</f>
        <v>P3552</v>
      </c>
      <c r="G9895" s="1">
        <f>IFERROR(__xludf.DUMMYFUNCTION("""COMPUTED_VALUE"""),30.0)</f>
        <v>30</v>
      </c>
    </row>
    <row r="9896">
      <c r="A9896" s="1" t="str">
        <f t="shared" si="1"/>
        <v>EN P3158 389</v>
      </c>
      <c r="C9896" s="1" t="str">
        <f t="shared" si="2"/>
        <v>PT P3158</v>
      </c>
      <c r="E9896" s="1" t="str">
        <f>IFERROR(__xludf.DUMMYFUNCTION("SPLIT(A:A,"" "",TRUE,TRUE)"),"EN")</f>
        <v>EN</v>
      </c>
      <c r="F9896" s="1" t="str">
        <f>IFERROR(__xludf.DUMMYFUNCTION("""COMPUTED_VALUE"""),"P3158")</f>
        <v>P3158</v>
      </c>
      <c r="G9896" s="1">
        <f>IFERROR(__xludf.DUMMYFUNCTION("""COMPUTED_VALUE"""),389.0)</f>
        <v>389</v>
      </c>
    </row>
    <row r="9897">
      <c r="A9897" s="1" t="str">
        <f t="shared" si="1"/>
        <v>EN P4116 104</v>
      </c>
      <c r="C9897" s="1" t="str">
        <f t="shared" si="2"/>
        <v>PT P4116</v>
      </c>
      <c r="E9897" s="1" t="str">
        <f>IFERROR(__xludf.DUMMYFUNCTION("SPLIT(A:A,"" "",TRUE,TRUE)"),"EN")</f>
        <v>EN</v>
      </c>
      <c r="F9897" s="1" t="str">
        <f>IFERROR(__xludf.DUMMYFUNCTION("""COMPUTED_VALUE"""),"P4116")</f>
        <v>P4116</v>
      </c>
      <c r="G9897" s="1">
        <f>IFERROR(__xludf.DUMMYFUNCTION("""COMPUTED_VALUE"""),104.0)</f>
        <v>104</v>
      </c>
    </row>
    <row r="9898">
      <c r="A9898" s="1" t="str">
        <f t="shared" si="1"/>
        <v>EN P1784 112</v>
      </c>
      <c r="C9898" s="1" t="str">
        <f t="shared" si="2"/>
        <v>PT P1784</v>
      </c>
      <c r="E9898" s="1" t="str">
        <f>IFERROR(__xludf.DUMMYFUNCTION("SPLIT(A:A,"" "",TRUE,TRUE)"),"EN")</f>
        <v>EN</v>
      </c>
      <c r="F9898" s="1" t="str">
        <f>IFERROR(__xludf.DUMMYFUNCTION("""COMPUTED_VALUE"""),"P1784")</f>
        <v>P1784</v>
      </c>
      <c r="G9898" s="1">
        <f>IFERROR(__xludf.DUMMYFUNCTION("""COMPUTED_VALUE"""),112.0)</f>
        <v>112</v>
      </c>
    </row>
    <row r="9899">
      <c r="A9899" s="1" t="str">
        <f t="shared" si="1"/>
        <v>EN P536 366</v>
      </c>
      <c r="C9899" s="1" t="str">
        <f t="shared" si="2"/>
        <v>PT P536</v>
      </c>
      <c r="E9899" s="1" t="str">
        <f>IFERROR(__xludf.DUMMYFUNCTION("SPLIT(A:A,"" "",TRUE,TRUE)"),"EN")</f>
        <v>EN</v>
      </c>
      <c r="F9899" s="1" t="str">
        <f>IFERROR(__xludf.DUMMYFUNCTION("""COMPUTED_VALUE"""),"P536")</f>
        <v>P536</v>
      </c>
      <c r="G9899" s="1">
        <f>IFERROR(__xludf.DUMMYFUNCTION("""COMPUTED_VALUE"""),366.0)</f>
        <v>366</v>
      </c>
    </row>
    <row r="9900">
      <c r="A9900" s="1" t="str">
        <f t="shared" si="1"/>
        <v>EN P2946 122</v>
      </c>
      <c r="C9900" s="1" t="str">
        <f t="shared" si="2"/>
        <v>PT P2946</v>
      </c>
      <c r="E9900" s="1" t="str">
        <f>IFERROR(__xludf.DUMMYFUNCTION("SPLIT(A:A,"" "",TRUE,TRUE)"),"EN")</f>
        <v>EN</v>
      </c>
      <c r="F9900" s="1" t="str">
        <f>IFERROR(__xludf.DUMMYFUNCTION("""COMPUTED_VALUE"""),"P2946")</f>
        <v>P2946</v>
      </c>
      <c r="G9900" s="1">
        <f>IFERROR(__xludf.DUMMYFUNCTION("""COMPUTED_VALUE"""),122.0)</f>
        <v>122</v>
      </c>
    </row>
    <row r="9901">
      <c r="A9901" s="1" t="str">
        <f t="shared" si="1"/>
        <v>EN P5965 171</v>
      </c>
      <c r="C9901" s="1" t="str">
        <f t="shared" si="2"/>
        <v>PT P5965</v>
      </c>
      <c r="E9901" s="1" t="str">
        <f>IFERROR(__xludf.DUMMYFUNCTION("SPLIT(A:A,"" "",TRUE,TRUE)"),"EN")</f>
        <v>EN</v>
      </c>
      <c r="F9901" s="1" t="str">
        <f>IFERROR(__xludf.DUMMYFUNCTION("""COMPUTED_VALUE"""),"P5965")</f>
        <v>P5965</v>
      </c>
      <c r="G9901" s="1">
        <f>IFERROR(__xludf.DUMMYFUNCTION("""COMPUTED_VALUE"""),171.0)</f>
        <v>171</v>
      </c>
    </row>
    <row r="9902">
      <c r="A9902" s="1" t="str">
        <f t="shared" si="1"/>
        <v>EN P780 16</v>
      </c>
      <c r="C9902" s="1" t="str">
        <f t="shared" si="2"/>
        <v>PT P780</v>
      </c>
      <c r="E9902" s="1" t="str">
        <f>IFERROR(__xludf.DUMMYFUNCTION("SPLIT(A:A,"" "",TRUE,TRUE)"),"EN")</f>
        <v>EN</v>
      </c>
      <c r="F9902" s="1" t="str">
        <f>IFERROR(__xludf.DUMMYFUNCTION("""COMPUTED_VALUE"""),"P780")</f>
        <v>P780</v>
      </c>
      <c r="G9902" s="1">
        <f>IFERROR(__xludf.DUMMYFUNCTION("""COMPUTED_VALUE"""),16.0)</f>
        <v>16</v>
      </c>
    </row>
    <row r="9903">
      <c r="A9903" s="1" t="str">
        <f t="shared" si="1"/>
        <v>EN P3016 307</v>
      </c>
      <c r="C9903" s="1" t="str">
        <f t="shared" si="2"/>
        <v>PT P3016</v>
      </c>
      <c r="E9903" s="1" t="str">
        <f>IFERROR(__xludf.DUMMYFUNCTION("SPLIT(A:A,"" "",TRUE,TRUE)"),"EN")</f>
        <v>EN</v>
      </c>
      <c r="F9903" s="1" t="str">
        <f>IFERROR(__xludf.DUMMYFUNCTION("""COMPUTED_VALUE"""),"P3016")</f>
        <v>P3016</v>
      </c>
      <c r="G9903" s="1">
        <f>IFERROR(__xludf.DUMMYFUNCTION("""COMPUTED_VALUE"""),307.0)</f>
        <v>307</v>
      </c>
    </row>
    <row r="9904">
      <c r="A9904" s="1" t="str">
        <f t="shared" si="1"/>
        <v>EN P953 126</v>
      </c>
      <c r="C9904" s="1" t="str">
        <f t="shared" si="2"/>
        <v>PT P953</v>
      </c>
      <c r="E9904" s="1" t="str">
        <f>IFERROR(__xludf.DUMMYFUNCTION("SPLIT(A:A,"" "",TRUE,TRUE)"),"EN")</f>
        <v>EN</v>
      </c>
      <c r="F9904" s="1" t="str">
        <f>IFERROR(__xludf.DUMMYFUNCTION("""COMPUTED_VALUE"""),"P953")</f>
        <v>P953</v>
      </c>
      <c r="G9904" s="1">
        <f>IFERROR(__xludf.DUMMYFUNCTION("""COMPUTED_VALUE"""),126.0)</f>
        <v>126</v>
      </c>
    </row>
    <row r="9905">
      <c r="A9905" s="1" t="str">
        <f t="shared" si="1"/>
        <v>EN P3783 55</v>
      </c>
      <c r="C9905" s="1" t="str">
        <f t="shared" si="2"/>
        <v>PT P3783</v>
      </c>
      <c r="E9905" s="1" t="str">
        <f>IFERROR(__xludf.DUMMYFUNCTION("SPLIT(A:A,"" "",TRUE,TRUE)"),"EN")</f>
        <v>EN</v>
      </c>
      <c r="F9905" s="1" t="str">
        <f>IFERROR(__xludf.DUMMYFUNCTION("""COMPUTED_VALUE"""),"P3783")</f>
        <v>P3783</v>
      </c>
      <c r="G9905" s="1">
        <f>IFERROR(__xludf.DUMMYFUNCTION("""COMPUTED_VALUE"""),55.0)</f>
        <v>55</v>
      </c>
    </row>
    <row r="9906">
      <c r="A9906" s="1" t="str">
        <f t="shared" si="1"/>
        <v>EN P4144 354</v>
      </c>
      <c r="C9906" s="1" t="str">
        <f t="shared" si="2"/>
        <v>PT P4144</v>
      </c>
      <c r="E9906" s="1" t="str">
        <f>IFERROR(__xludf.DUMMYFUNCTION("SPLIT(A:A,"" "",TRUE,TRUE)"),"EN")</f>
        <v>EN</v>
      </c>
      <c r="F9906" s="1" t="str">
        <f>IFERROR(__xludf.DUMMYFUNCTION("""COMPUTED_VALUE"""),"P4144")</f>
        <v>P4144</v>
      </c>
      <c r="G9906" s="1">
        <f>IFERROR(__xludf.DUMMYFUNCTION("""COMPUTED_VALUE"""),354.0)</f>
        <v>354</v>
      </c>
    </row>
    <row r="9907">
      <c r="A9907" s="1" t="str">
        <f t="shared" si="1"/>
        <v>EN P5207 69</v>
      </c>
      <c r="C9907" s="1" t="str">
        <f t="shared" si="2"/>
        <v>PT P5207</v>
      </c>
      <c r="E9907" s="1" t="str">
        <f>IFERROR(__xludf.DUMMYFUNCTION("SPLIT(A:A,"" "",TRUE,TRUE)"),"EN")</f>
        <v>EN</v>
      </c>
      <c r="F9907" s="1" t="str">
        <f>IFERROR(__xludf.DUMMYFUNCTION("""COMPUTED_VALUE"""),"P5207")</f>
        <v>P5207</v>
      </c>
      <c r="G9907" s="1">
        <f>IFERROR(__xludf.DUMMYFUNCTION("""COMPUTED_VALUE"""),69.0)</f>
        <v>69</v>
      </c>
    </row>
    <row r="9908">
      <c r="A9908" s="1" t="str">
        <f t="shared" si="1"/>
        <v>EN P1642 167</v>
      </c>
      <c r="C9908" s="1" t="str">
        <f t="shared" si="2"/>
        <v>PT P1642</v>
      </c>
      <c r="E9908" s="1" t="str">
        <f>IFERROR(__xludf.DUMMYFUNCTION("SPLIT(A:A,"" "",TRUE,TRUE)"),"EN")</f>
        <v>EN</v>
      </c>
      <c r="F9908" s="1" t="str">
        <f>IFERROR(__xludf.DUMMYFUNCTION("""COMPUTED_VALUE"""),"P1642")</f>
        <v>P1642</v>
      </c>
      <c r="G9908" s="1">
        <f>IFERROR(__xludf.DUMMYFUNCTION("""COMPUTED_VALUE"""),167.0)</f>
        <v>167</v>
      </c>
    </row>
    <row r="9909">
      <c r="A9909" s="1" t="str">
        <f t="shared" si="1"/>
        <v>EN P1542 79</v>
      </c>
      <c r="C9909" s="1" t="str">
        <f t="shared" si="2"/>
        <v>PT P1542</v>
      </c>
      <c r="E9909" s="1" t="str">
        <f>IFERROR(__xludf.DUMMYFUNCTION("SPLIT(A:A,"" "",TRUE,TRUE)"),"EN")</f>
        <v>EN</v>
      </c>
      <c r="F9909" s="1" t="str">
        <f>IFERROR(__xludf.DUMMYFUNCTION("""COMPUTED_VALUE"""),"P1542")</f>
        <v>P1542</v>
      </c>
      <c r="G9909" s="1">
        <f>IFERROR(__xludf.DUMMYFUNCTION("""COMPUTED_VALUE"""),79.0)</f>
        <v>79</v>
      </c>
    </row>
    <row r="9910">
      <c r="A9910" s="1" t="str">
        <f t="shared" si="1"/>
        <v>EN P4664 207</v>
      </c>
      <c r="C9910" s="1" t="str">
        <f t="shared" si="2"/>
        <v>PT P4664</v>
      </c>
      <c r="E9910" s="1" t="str">
        <f>IFERROR(__xludf.DUMMYFUNCTION("SPLIT(A:A,"" "",TRUE,TRUE)"),"EN")</f>
        <v>EN</v>
      </c>
      <c r="F9910" s="1" t="str">
        <f>IFERROR(__xludf.DUMMYFUNCTION("""COMPUTED_VALUE"""),"P4664")</f>
        <v>P4664</v>
      </c>
      <c r="G9910" s="1">
        <f>IFERROR(__xludf.DUMMYFUNCTION("""COMPUTED_VALUE"""),207.0)</f>
        <v>207</v>
      </c>
    </row>
    <row r="9911">
      <c r="A9911" s="1" t="str">
        <f t="shared" si="1"/>
        <v>EN P2582 268</v>
      </c>
      <c r="C9911" s="1" t="str">
        <f t="shared" si="2"/>
        <v>PT P2582</v>
      </c>
      <c r="E9911" s="1" t="str">
        <f>IFERROR(__xludf.DUMMYFUNCTION("SPLIT(A:A,"" "",TRUE,TRUE)"),"EN")</f>
        <v>EN</v>
      </c>
      <c r="F9911" s="1" t="str">
        <f>IFERROR(__xludf.DUMMYFUNCTION("""COMPUTED_VALUE"""),"P2582")</f>
        <v>P2582</v>
      </c>
      <c r="G9911" s="1">
        <f>IFERROR(__xludf.DUMMYFUNCTION("""COMPUTED_VALUE"""),268.0)</f>
        <v>268</v>
      </c>
    </row>
    <row r="9912">
      <c r="A9912" s="1" t="str">
        <f t="shared" si="1"/>
        <v>EN P3028 125</v>
      </c>
      <c r="C9912" s="1" t="str">
        <f t="shared" si="2"/>
        <v>PT P3028</v>
      </c>
      <c r="E9912" s="1" t="str">
        <f>IFERROR(__xludf.DUMMYFUNCTION("SPLIT(A:A,"" "",TRUE,TRUE)"),"EN")</f>
        <v>EN</v>
      </c>
      <c r="F9912" s="1" t="str">
        <f>IFERROR(__xludf.DUMMYFUNCTION("""COMPUTED_VALUE"""),"P3028")</f>
        <v>P3028</v>
      </c>
      <c r="G9912" s="1">
        <f>IFERROR(__xludf.DUMMYFUNCTION("""COMPUTED_VALUE"""),125.0)</f>
        <v>125</v>
      </c>
    </row>
    <row r="9913">
      <c r="A9913" s="1" t="str">
        <f t="shared" si="1"/>
        <v>EN P4914 207</v>
      </c>
      <c r="C9913" s="1" t="str">
        <f t="shared" si="2"/>
        <v>PT P4914</v>
      </c>
      <c r="E9913" s="1" t="str">
        <f>IFERROR(__xludf.DUMMYFUNCTION("SPLIT(A:A,"" "",TRUE,TRUE)"),"EN")</f>
        <v>EN</v>
      </c>
      <c r="F9913" s="1" t="str">
        <f>IFERROR(__xludf.DUMMYFUNCTION("""COMPUTED_VALUE"""),"P4914")</f>
        <v>P4914</v>
      </c>
      <c r="G9913" s="1">
        <f>IFERROR(__xludf.DUMMYFUNCTION("""COMPUTED_VALUE"""),207.0)</f>
        <v>207</v>
      </c>
    </row>
    <row r="9914">
      <c r="A9914" s="1" t="str">
        <f t="shared" si="1"/>
        <v>EN P5509 98</v>
      </c>
      <c r="C9914" s="1" t="str">
        <f t="shared" si="2"/>
        <v>PT P5509</v>
      </c>
      <c r="E9914" s="1" t="str">
        <f>IFERROR(__xludf.DUMMYFUNCTION("SPLIT(A:A,"" "",TRUE,TRUE)"),"EN")</f>
        <v>EN</v>
      </c>
      <c r="F9914" s="1" t="str">
        <f>IFERROR(__xludf.DUMMYFUNCTION("""COMPUTED_VALUE"""),"P5509")</f>
        <v>P5509</v>
      </c>
      <c r="G9914" s="1">
        <f>IFERROR(__xludf.DUMMYFUNCTION("""COMPUTED_VALUE"""),98.0)</f>
        <v>98</v>
      </c>
    </row>
    <row r="9915">
      <c r="A9915" s="1" t="str">
        <f t="shared" si="1"/>
        <v>EN P1752 267</v>
      </c>
      <c r="C9915" s="1" t="str">
        <f t="shared" si="2"/>
        <v>PT P1752</v>
      </c>
      <c r="E9915" s="1" t="str">
        <f>IFERROR(__xludf.DUMMYFUNCTION("SPLIT(A:A,"" "",TRUE,TRUE)"),"EN")</f>
        <v>EN</v>
      </c>
      <c r="F9915" s="1" t="str">
        <f>IFERROR(__xludf.DUMMYFUNCTION("""COMPUTED_VALUE"""),"P1752")</f>
        <v>P1752</v>
      </c>
      <c r="G9915" s="1">
        <f>IFERROR(__xludf.DUMMYFUNCTION("""COMPUTED_VALUE"""),267.0)</f>
        <v>267</v>
      </c>
    </row>
    <row r="9916">
      <c r="A9916" s="1" t="str">
        <f t="shared" si="1"/>
        <v>EN P5565 57</v>
      </c>
      <c r="C9916" s="1" t="str">
        <f t="shared" si="2"/>
        <v>PT P5565</v>
      </c>
      <c r="E9916" s="1" t="str">
        <f>IFERROR(__xludf.DUMMYFUNCTION("SPLIT(A:A,"" "",TRUE,TRUE)"),"EN")</f>
        <v>EN</v>
      </c>
      <c r="F9916" s="1" t="str">
        <f>IFERROR(__xludf.DUMMYFUNCTION("""COMPUTED_VALUE"""),"P5565")</f>
        <v>P5565</v>
      </c>
      <c r="G9916" s="1">
        <f>IFERROR(__xludf.DUMMYFUNCTION("""COMPUTED_VALUE"""),57.0)</f>
        <v>57</v>
      </c>
    </row>
    <row r="9917">
      <c r="A9917" s="1" t="str">
        <f t="shared" si="1"/>
        <v>EN P4872 327</v>
      </c>
      <c r="C9917" s="1" t="str">
        <f t="shared" si="2"/>
        <v>PT P4872</v>
      </c>
      <c r="E9917" s="1" t="str">
        <f>IFERROR(__xludf.DUMMYFUNCTION("SPLIT(A:A,"" "",TRUE,TRUE)"),"EN")</f>
        <v>EN</v>
      </c>
      <c r="F9917" s="1" t="str">
        <f>IFERROR(__xludf.DUMMYFUNCTION("""COMPUTED_VALUE"""),"P4872")</f>
        <v>P4872</v>
      </c>
      <c r="G9917" s="1">
        <f>IFERROR(__xludf.DUMMYFUNCTION("""COMPUTED_VALUE"""),327.0)</f>
        <v>327</v>
      </c>
    </row>
    <row r="9918">
      <c r="A9918" s="1" t="str">
        <f t="shared" si="1"/>
        <v>EN P224 288</v>
      </c>
      <c r="C9918" s="1" t="str">
        <f t="shared" si="2"/>
        <v>PT P224</v>
      </c>
      <c r="E9918" s="1" t="str">
        <f>IFERROR(__xludf.DUMMYFUNCTION("SPLIT(A:A,"" "",TRUE,TRUE)"),"EN")</f>
        <v>EN</v>
      </c>
      <c r="F9918" s="1" t="str">
        <f>IFERROR(__xludf.DUMMYFUNCTION("""COMPUTED_VALUE"""),"P224")</f>
        <v>P224</v>
      </c>
      <c r="G9918" s="1">
        <f>IFERROR(__xludf.DUMMYFUNCTION("""COMPUTED_VALUE"""),288.0)</f>
        <v>288</v>
      </c>
    </row>
    <row r="9919">
      <c r="A9919" s="1" t="str">
        <f t="shared" si="1"/>
        <v>EN P1847 45</v>
      </c>
      <c r="C9919" s="1" t="str">
        <f t="shared" si="2"/>
        <v>PT P1847</v>
      </c>
      <c r="E9919" s="1" t="str">
        <f>IFERROR(__xludf.DUMMYFUNCTION("SPLIT(A:A,"" "",TRUE,TRUE)"),"EN")</f>
        <v>EN</v>
      </c>
      <c r="F9919" s="1" t="str">
        <f>IFERROR(__xludf.DUMMYFUNCTION("""COMPUTED_VALUE"""),"P1847")</f>
        <v>P1847</v>
      </c>
      <c r="G9919" s="1">
        <f>IFERROR(__xludf.DUMMYFUNCTION("""COMPUTED_VALUE"""),45.0)</f>
        <v>45</v>
      </c>
    </row>
    <row r="9920">
      <c r="A9920" s="1" t="str">
        <f t="shared" si="1"/>
        <v>EN P4640 111</v>
      </c>
      <c r="C9920" s="1" t="str">
        <f t="shared" si="2"/>
        <v>PT P4640</v>
      </c>
      <c r="E9920" s="1" t="str">
        <f>IFERROR(__xludf.DUMMYFUNCTION("SPLIT(A:A,"" "",TRUE,TRUE)"),"EN")</f>
        <v>EN</v>
      </c>
      <c r="F9920" s="1" t="str">
        <f>IFERROR(__xludf.DUMMYFUNCTION("""COMPUTED_VALUE"""),"P4640")</f>
        <v>P4640</v>
      </c>
      <c r="G9920" s="1">
        <f>IFERROR(__xludf.DUMMYFUNCTION("""COMPUTED_VALUE"""),111.0)</f>
        <v>111</v>
      </c>
    </row>
    <row r="9921">
      <c r="A9921" s="1" t="str">
        <f t="shared" si="1"/>
        <v>EN P5102 68</v>
      </c>
      <c r="C9921" s="1" t="str">
        <f t="shared" si="2"/>
        <v>PT P5102</v>
      </c>
      <c r="E9921" s="1" t="str">
        <f>IFERROR(__xludf.DUMMYFUNCTION("SPLIT(A:A,"" "",TRUE,TRUE)"),"EN")</f>
        <v>EN</v>
      </c>
      <c r="F9921" s="1" t="str">
        <f>IFERROR(__xludf.DUMMYFUNCTION("""COMPUTED_VALUE"""),"P5102")</f>
        <v>P5102</v>
      </c>
      <c r="G9921" s="1">
        <f>IFERROR(__xludf.DUMMYFUNCTION("""COMPUTED_VALUE"""),68.0)</f>
        <v>68</v>
      </c>
    </row>
    <row r="9922">
      <c r="A9922" s="1" t="str">
        <f t="shared" si="1"/>
        <v>EN P4309 177</v>
      </c>
      <c r="C9922" s="1" t="str">
        <f t="shared" si="2"/>
        <v>PT P4309</v>
      </c>
      <c r="E9922" s="1" t="str">
        <f>IFERROR(__xludf.DUMMYFUNCTION("SPLIT(A:A,"" "",TRUE,TRUE)"),"EN")</f>
        <v>EN</v>
      </c>
      <c r="F9922" s="1" t="str">
        <f>IFERROR(__xludf.DUMMYFUNCTION("""COMPUTED_VALUE"""),"P4309")</f>
        <v>P4309</v>
      </c>
      <c r="G9922" s="1">
        <f>IFERROR(__xludf.DUMMYFUNCTION("""COMPUTED_VALUE"""),177.0)</f>
        <v>177</v>
      </c>
    </row>
    <row r="9923">
      <c r="A9923" s="1" t="str">
        <f t="shared" si="1"/>
        <v>EN P2382 259</v>
      </c>
      <c r="C9923" s="1" t="str">
        <f t="shared" si="2"/>
        <v>PT P2382</v>
      </c>
      <c r="E9923" s="1" t="str">
        <f>IFERROR(__xludf.DUMMYFUNCTION("SPLIT(A:A,"" "",TRUE,TRUE)"),"EN")</f>
        <v>EN</v>
      </c>
      <c r="F9923" s="1" t="str">
        <f>IFERROR(__xludf.DUMMYFUNCTION("""COMPUTED_VALUE"""),"P2382")</f>
        <v>P2382</v>
      </c>
      <c r="G9923" s="1">
        <f>IFERROR(__xludf.DUMMYFUNCTION("""COMPUTED_VALUE"""),259.0)</f>
        <v>259</v>
      </c>
    </row>
    <row r="9924">
      <c r="A9924" s="1" t="str">
        <f t="shared" si="1"/>
        <v>EN P1021 200</v>
      </c>
      <c r="C9924" s="1" t="str">
        <f t="shared" si="2"/>
        <v>PT P1021</v>
      </c>
      <c r="E9924" s="1" t="str">
        <f>IFERROR(__xludf.DUMMYFUNCTION("SPLIT(A:A,"" "",TRUE,TRUE)"),"EN")</f>
        <v>EN</v>
      </c>
      <c r="F9924" s="1" t="str">
        <f>IFERROR(__xludf.DUMMYFUNCTION("""COMPUTED_VALUE"""),"P1021")</f>
        <v>P1021</v>
      </c>
      <c r="G9924" s="1">
        <f>IFERROR(__xludf.DUMMYFUNCTION("""COMPUTED_VALUE"""),200.0)</f>
        <v>200</v>
      </c>
    </row>
    <row r="9925">
      <c r="A9925" s="1" t="str">
        <f t="shared" si="1"/>
        <v>EN P4926 118</v>
      </c>
      <c r="C9925" s="1" t="str">
        <f t="shared" si="2"/>
        <v>PT P4926</v>
      </c>
      <c r="E9925" s="1" t="str">
        <f>IFERROR(__xludf.DUMMYFUNCTION("SPLIT(A:A,"" "",TRUE,TRUE)"),"EN")</f>
        <v>EN</v>
      </c>
      <c r="F9925" s="1" t="str">
        <f>IFERROR(__xludf.DUMMYFUNCTION("""COMPUTED_VALUE"""),"P4926")</f>
        <v>P4926</v>
      </c>
      <c r="G9925" s="1">
        <f>IFERROR(__xludf.DUMMYFUNCTION("""COMPUTED_VALUE"""),118.0)</f>
        <v>118</v>
      </c>
    </row>
    <row r="9926">
      <c r="A9926" s="1" t="str">
        <f t="shared" si="1"/>
        <v>EN P5492 379</v>
      </c>
      <c r="C9926" s="1" t="str">
        <f t="shared" si="2"/>
        <v>PT P5492</v>
      </c>
      <c r="E9926" s="1" t="str">
        <f>IFERROR(__xludf.DUMMYFUNCTION("SPLIT(A:A,"" "",TRUE,TRUE)"),"EN")</f>
        <v>EN</v>
      </c>
      <c r="F9926" s="1" t="str">
        <f>IFERROR(__xludf.DUMMYFUNCTION("""COMPUTED_VALUE"""),"P5492")</f>
        <v>P5492</v>
      </c>
      <c r="G9926" s="1">
        <f>IFERROR(__xludf.DUMMYFUNCTION("""COMPUTED_VALUE"""),379.0)</f>
        <v>379</v>
      </c>
    </row>
    <row r="9927">
      <c r="A9927" s="1" t="str">
        <f t="shared" si="1"/>
        <v>EN P4048 129</v>
      </c>
      <c r="C9927" s="1" t="str">
        <f t="shared" si="2"/>
        <v>PT P4048</v>
      </c>
      <c r="E9927" s="1" t="str">
        <f>IFERROR(__xludf.DUMMYFUNCTION("SPLIT(A:A,"" "",TRUE,TRUE)"),"EN")</f>
        <v>EN</v>
      </c>
      <c r="F9927" s="1" t="str">
        <f>IFERROR(__xludf.DUMMYFUNCTION("""COMPUTED_VALUE"""),"P4048")</f>
        <v>P4048</v>
      </c>
      <c r="G9927" s="1">
        <f>IFERROR(__xludf.DUMMYFUNCTION("""COMPUTED_VALUE"""),129.0)</f>
        <v>129</v>
      </c>
    </row>
    <row r="9928">
      <c r="A9928" s="1" t="str">
        <f t="shared" si="1"/>
        <v>EN P5084 296</v>
      </c>
      <c r="C9928" s="1" t="str">
        <f t="shared" si="2"/>
        <v>PT P5084</v>
      </c>
      <c r="E9928" s="1" t="str">
        <f>IFERROR(__xludf.DUMMYFUNCTION("SPLIT(A:A,"" "",TRUE,TRUE)"),"EN")</f>
        <v>EN</v>
      </c>
      <c r="F9928" s="1" t="str">
        <f>IFERROR(__xludf.DUMMYFUNCTION("""COMPUTED_VALUE"""),"P5084")</f>
        <v>P5084</v>
      </c>
      <c r="G9928" s="1">
        <f>IFERROR(__xludf.DUMMYFUNCTION("""COMPUTED_VALUE"""),296.0)</f>
        <v>296</v>
      </c>
    </row>
    <row r="9929">
      <c r="A9929" s="1" t="str">
        <f t="shared" si="1"/>
        <v>EN P958 288</v>
      </c>
      <c r="C9929" s="1" t="str">
        <f t="shared" si="2"/>
        <v>PT P958</v>
      </c>
      <c r="E9929" s="1" t="str">
        <f>IFERROR(__xludf.DUMMYFUNCTION("SPLIT(A:A,"" "",TRUE,TRUE)"),"EN")</f>
        <v>EN</v>
      </c>
      <c r="F9929" s="1" t="str">
        <f>IFERROR(__xludf.DUMMYFUNCTION("""COMPUTED_VALUE"""),"P958")</f>
        <v>P958</v>
      </c>
      <c r="G9929" s="1">
        <f>IFERROR(__xludf.DUMMYFUNCTION("""COMPUTED_VALUE"""),288.0)</f>
        <v>288</v>
      </c>
    </row>
    <row r="9930">
      <c r="A9930" s="1" t="str">
        <f t="shared" si="1"/>
        <v>EN P1246 341</v>
      </c>
      <c r="C9930" s="1" t="str">
        <f t="shared" si="2"/>
        <v>PT P1246</v>
      </c>
      <c r="E9930" s="1" t="str">
        <f>IFERROR(__xludf.DUMMYFUNCTION("SPLIT(A:A,"" "",TRUE,TRUE)"),"EN")</f>
        <v>EN</v>
      </c>
      <c r="F9930" s="1" t="str">
        <f>IFERROR(__xludf.DUMMYFUNCTION("""COMPUTED_VALUE"""),"P1246")</f>
        <v>P1246</v>
      </c>
      <c r="G9930" s="1">
        <f>IFERROR(__xludf.DUMMYFUNCTION("""COMPUTED_VALUE"""),341.0)</f>
        <v>341</v>
      </c>
    </row>
    <row r="9931">
      <c r="A9931" s="1" t="str">
        <f t="shared" si="1"/>
        <v>EN P400 20</v>
      </c>
      <c r="C9931" s="1" t="str">
        <f t="shared" si="2"/>
        <v>PT P400</v>
      </c>
      <c r="E9931" s="1" t="str">
        <f>IFERROR(__xludf.DUMMYFUNCTION("SPLIT(A:A,"" "",TRUE,TRUE)"),"EN")</f>
        <v>EN</v>
      </c>
      <c r="F9931" s="1" t="str">
        <f>IFERROR(__xludf.DUMMYFUNCTION("""COMPUTED_VALUE"""),"P400")</f>
        <v>P400</v>
      </c>
      <c r="G9931" s="1">
        <f>IFERROR(__xludf.DUMMYFUNCTION("""COMPUTED_VALUE"""),20.0)</f>
        <v>20</v>
      </c>
    </row>
    <row r="9932">
      <c r="A9932" s="1" t="str">
        <f t="shared" si="1"/>
        <v>EN P161 229</v>
      </c>
      <c r="C9932" s="1" t="str">
        <f t="shared" si="2"/>
        <v>PT P161</v>
      </c>
      <c r="E9932" s="1" t="str">
        <f>IFERROR(__xludf.DUMMYFUNCTION("SPLIT(A:A,"" "",TRUE,TRUE)"),"EN")</f>
        <v>EN</v>
      </c>
      <c r="F9932" s="1" t="str">
        <f>IFERROR(__xludf.DUMMYFUNCTION("""COMPUTED_VALUE"""),"P161")</f>
        <v>P161</v>
      </c>
      <c r="G9932" s="1">
        <f>IFERROR(__xludf.DUMMYFUNCTION("""COMPUTED_VALUE"""),229.0)</f>
        <v>229</v>
      </c>
    </row>
    <row r="9933">
      <c r="A9933" s="1" t="str">
        <f t="shared" si="1"/>
        <v>EN P192 77</v>
      </c>
      <c r="C9933" s="1" t="str">
        <f t="shared" si="2"/>
        <v>PT P192</v>
      </c>
      <c r="E9933" s="1" t="str">
        <f>IFERROR(__xludf.DUMMYFUNCTION("SPLIT(A:A,"" "",TRUE,TRUE)"),"EN")</f>
        <v>EN</v>
      </c>
      <c r="F9933" s="1" t="str">
        <f>IFERROR(__xludf.DUMMYFUNCTION("""COMPUTED_VALUE"""),"P192")</f>
        <v>P192</v>
      </c>
      <c r="G9933" s="1">
        <f>IFERROR(__xludf.DUMMYFUNCTION("""COMPUTED_VALUE"""),77.0)</f>
        <v>77</v>
      </c>
    </row>
    <row r="9934">
      <c r="A9934" s="1" t="str">
        <f t="shared" si="1"/>
        <v>EN P5677 103</v>
      </c>
      <c r="C9934" s="1" t="str">
        <f t="shared" si="2"/>
        <v>PT P5677</v>
      </c>
      <c r="E9934" s="1" t="str">
        <f>IFERROR(__xludf.DUMMYFUNCTION("SPLIT(A:A,"" "",TRUE,TRUE)"),"EN")</f>
        <v>EN</v>
      </c>
      <c r="F9934" s="1" t="str">
        <f>IFERROR(__xludf.DUMMYFUNCTION("""COMPUTED_VALUE"""),"P5677")</f>
        <v>P5677</v>
      </c>
      <c r="G9934" s="1">
        <f>IFERROR(__xludf.DUMMYFUNCTION("""COMPUTED_VALUE"""),103.0)</f>
        <v>103</v>
      </c>
    </row>
    <row r="9935">
      <c r="A9935" s="1" t="str">
        <f t="shared" si="1"/>
        <v>EN P1904 151</v>
      </c>
      <c r="C9935" s="1" t="str">
        <f t="shared" si="2"/>
        <v>PT P1904</v>
      </c>
      <c r="E9935" s="1" t="str">
        <f>IFERROR(__xludf.DUMMYFUNCTION("SPLIT(A:A,"" "",TRUE,TRUE)"),"EN")</f>
        <v>EN</v>
      </c>
      <c r="F9935" s="1" t="str">
        <f>IFERROR(__xludf.DUMMYFUNCTION("""COMPUTED_VALUE"""),"P1904")</f>
        <v>P1904</v>
      </c>
      <c r="G9935" s="1">
        <f>IFERROR(__xludf.DUMMYFUNCTION("""COMPUTED_VALUE"""),151.0)</f>
        <v>151</v>
      </c>
    </row>
    <row r="9936">
      <c r="A9936" s="1" t="str">
        <f t="shared" si="1"/>
        <v>EN P5845 59</v>
      </c>
      <c r="C9936" s="1" t="str">
        <f t="shared" si="2"/>
        <v>PT P5845</v>
      </c>
      <c r="E9936" s="1" t="str">
        <f>IFERROR(__xludf.DUMMYFUNCTION("SPLIT(A:A,"" "",TRUE,TRUE)"),"EN")</f>
        <v>EN</v>
      </c>
      <c r="F9936" s="1" t="str">
        <f>IFERROR(__xludf.DUMMYFUNCTION("""COMPUTED_VALUE"""),"P5845")</f>
        <v>P5845</v>
      </c>
      <c r="G9936" s="1">
        <f>IFERROR(__xludf.DUMMYFUNCTION("""COMPUTED_VALUE"""),59.0)</f>
        <v>59</v>
      </c>
    </row>
    <row r="9937">
      <c r="A9937" s="1" t="str">
        <f t="shared" si="1"/>
        <v>EN P2744 385</v>
      </c>
      <c r="C9937" s="1" t="str">
        <f t="shared" si="2"/>
        <v>PT P2744</v>
      </c>
      <c r="E9937" s="1" t="str">
        <f>IFERROR(__xludf.DUMMYFUNCTION("SPLIT(A:A,"" "",TRUE,TRUE)"),"EN")</f>
        <v>EN</v>
      </c>
      <c r="F9937" s="1" t="str">
        <f>IFERROR(__xludf.DUMMYFUNCTION("""COMPUTED_VALUE"""),"P2744")</f>
        <v>P2744</v>
      </c>
      <c r="G9937" s="1">
        <f>IFERROR(__xludf.DUMMYFUNCTION("""COMPUTED_VALUE"""),385.0)</f>
        <v>385</v>
      </c>
    </row>
    <row r="9938">
      <c r="A9938" s="1" t="str">
        <f t="shared" si="1"/>
        <v>EN P5328 47</v>
      </c>
      <c r="C9938" s="1" t="str">
        <f t="shared" si="2"/>
        <v>PT P5328</v>
      </c>
      <c r="E9938" s="1" t="str">
        <f>IFERROR(__xludf.DUMMYFUNCTION("SPLIT(A:A,"" "",TRUE,TRUE)"),"EN")</f>
        <v>EN</v>
      </c>
      <c r="F9938" s="1" t="str">
        <f>IFERROR(__xludf.DUMMYFUNCTION("""COMPUTED_VALUE"""),"P5328")</f>
        <v>P5328</v>
      </c>
      <c r="G9938" s="1">
        <f>IFERROR(__xludf.DUMMYFUNCTION("""COMPUTED_VALUE"""),47.0)</f>
        <v>47</v>
      </c>
    </row>
    <row r="9939">
      <c r="A9939" s="1" t="str">
        <f t="shared" si="1"/>
        <v>EN P3298 102</v>
      </c>
      <c r="C9939" s="1" t="str">
        <f t="shared" si="2"/>
        <v>PT P3298</v>
      </c>
      <c r="E9939" s="1" t="str">
        <f>IFERROR(__xludf.DUMMYFUNCTION("SPLIT(A:A,"" "",TRUE,TRUE)"),"EN")</f>
        <v>EN</v>
      </c>
      <c r="F9939" s="1" t="str">
        <f>IFERROR(__xludf.DUMMYFUNCTION("""COMPUTED_VALUE"""),"P3298")</f>
        <v>P3298</v>
      </c>
      <c r="G9939" s="1">
        <f>IFERROR(__xludf.DUMMYFUNCTION("""COMPUTED_VALUE"""),102.0)</f>
        <v>102</v>
      </c>
    </row>
    <row r="9940">
      <c r="A9940" s="1" t="str">
        <f t="shared" si="1"/>
        <v>EN P5582 111</v>
      </c>
      <c r="C9940" s="1" t="str">
        <f t="shared" si="2"/>
        <v>PT P5582</v>
      </c>
      <c r="E9940" s="1" t="str">
        <f>IFERROR(__xludf.DUMMYFUNCTION("SPLIT(A:A,"" "",TRUE,TRUE)"),"EN")</f>
        <v>EN</v>
      </c>
      <c r="F9940" s="1" t="str">
        <f>IFERROR(__xludf.DUMMYFUNCTION("""COMPUTED_VALUE"""),"P5582")</f>
        <v>P5582</v>
      </c>
      <c r="G9940" s="1">
        <f>IFERROR(__xludf.DUMMYFUNCTION("""COMPUTED_VALUE"""),111.0)</f>
        <v>111</v>
      </c>
    </row>
    <row r="9941">
      <c r="A9941" s="1" t="str">
        <f t="shared" si="1"/>
        <v>EN P3947 333</v>
      </c>
      <c r="C9941" s="1" t="str">
        <f t="shared" si="2"/>
        <v>PT P3947</v>
      </c>
      <c r="E9941" s="1" t="str">
        <f>IFERROR(__xludf.DUMMYFUNCTION("SPLIT(A:A,"" "",TRUE,TRUE)"),"EN")</f>
        <v>EN</v>
      </c>
      <c r="F9941" s="1" t="str">
        <f>IFERROR(__xludf.DUMMYFUNCTION("""COMPUTED_VALUE"""),"P3947")</f>
        <v>P3947</v>
      </c>
      <c r="G9941" s="1">
        <f>IFERROR(__xludf.DUMMYFUNCTION("""COMPUTED_VALUE"""),333.0)</f>
        <v>333</v>
      </c>
    </row>
    <row r="9942">
      <c r="A9942" s="1" t="str">
        <f t="shared" si="1"/>
        <v>EN P1021 237</v>
      </c>
      <c r="C9942" s="1" t="str">
        <f t="shared" si="2"/>
        <v>PT P1021</v>
      </c>
      <c r="E9942" s="1" t="str">
        <f>IFERROR(__xludf.DUMMYFUNCTION("SPLIT(A:A,"" "",TRUE,TRUE)"),"EN")</f>
        <v>EN</v>
      </c>
      <c r="F9942" s="1" t="str">
        <f>IFERROR(__xludf.DUMMYFUNCTION("""COMPUTED_VALUE"""),"P1021")</f>
        <v>P1021</v>
      </c>
      <c r="G9942" s="1">
        <f>IFERROR(__xludf.DUMMYFUNCTION("""COMPUTED_VALUE"""),237.0)</f>
        <v>237</v>
      </c>
    </row>
    <row r="9943">
      <c r="A9943" s="1" t="str">
        <f t="shared" si="1"/>
        <v>EN P4732 350</v>
      </c>
      <c r="C9943" s="1" t="str">
        <f t="shared" si="2"/>
        <v>PT P4732</v>
      </c>
      <c r="E9943" s="1" t="str">
        <f>IFERROR(__xludf.DUMMYFUNCTION("SPLIT(A:A,"" "",TRUE,TRUE)"),"EN")</f>
        <v>EN</v>
      </c>
      <c r="F9943" s="1" t="str">
        <f>IFERROR(__xludf.DUMMYFUNCTION("""COMPUTED_VALUE"""),"P4732")</f>
        <v>P4732</v>
      </c>
      <c r="G9943" s="1">
        <f>IFERROR(__xludf.DUMMYFUNCTION("""COMPUTED_VALUE"""),350.0)</f>
        <v>350</v>
      </c>
    </row>
    <row r="9944">
      <c r="A9944" s="1" t="str">
        <f t="shared" si="1"/>
        <v>EN P2396 334</v>
      </c>
      <c r="C9944" s="1" t="str">
        <f t="shared" si="2"/>
        <v>PT P2396</v>
      </c>
      <c r="E9944" s="1" t="str">
        <f>IFERROR(__xludf.DUMMYFUNCTION("SPLIT(A:A,"" "",TRUE,TRUE)"),"EN")</f>
        <v>EN</v>
      </c>
      <c r="F9944" s="1" t="str">
        <f>IFERROR(__xludf.DUMMYFUNCTION("""COMPUTED_VALUE"""),"P2396")</f>
        <v>P2396</v>
      </c>
      <c r="G9944" s="1">
        <f>IFERROR(__xludf.DUMMYFUNCTION("""COMPUTED_VALUE"""),334.0)</f>
        <v>334</v>
      </c>
    </row>
    <row r="9945">
      <c r="A9945" s="1" t="str">
        <f t="shared" si="1"/>
        <v>EN P1025 25</v>
      </c>
      <c r="C9945" s="1" t="str">
        <f t="shared" si="2"/>
        <v>PT P1025</v>
      </c>
      <c r="E9945" s="1" t="str">
        <f>IFERROR(__xludf.DUMMYFUNCTION("SPLIT(A:A,"" "",TRUE,TRUE)"),"EN")</f>
        <v>EN</v>
      </c>
      <c r="F9945" s="1" t="str">
        <f>IFERROR(__xludf.DUMMYFUNCTION("""COMPUTED_VALUE"""),"P1025")</f>
        <v>P1025</v>
      </c>
      <c r="G9945" s="1">
        <f>IFERROR(__xludf.DUMMYFUNCTION("""COMPUTED_VALUE"""),25.0)</f>
        <v>25</v>
      </c>
    </row>
    <row r="9946">
      <c r="A9946" s="1" t="str">
        <f t="shared" si="1"/>
        <v>EN P4296 212</v>
      </c>
      <c r="C9946" s="1" t="str">
        <f t="shared" si="2"/>
        <v>PT P4296</v>
      </c>
      <c r="E9946" s="1" t="str">
        <f>IFERROR(__xludf.DUMMYFUNCTION("SPLIT(A:A,"" "",TRUE,TRUE)"),"EN")</f>
        <v>EN</v>
      </c>
      <c r="F9946" s="1" t="str">
        <f>IFERROR(__xludf.DUMMYFUNCTION("""COMPUTED_VALUE"""),"P4296")</f>
        <v>P4296</v>
      </c>
      <c r="G9946" s="1">
        <f>IFERROR(__xludf.DUMMYFUNCTION("""COMPUTED_VALUE"""),212.0)</f>
        <v>212</v>
      </c>
    </row>
    <row r="9947">
      <c r="A9947" s="1" t="str">
        <f t="shared" si="1"/>
        <v>EN P644 315</v>
      </c>
      <c r="C9947" s="1" t="str">
        <f t="shared" si="2"/>
        <v>PT P644</v>
      </c>
      <c r="E9947" s="1" t="str">
        <f>IFERROR(__xludf.DUMMYFUNCTION("SPLIT(A:A,"" "",TRUE,TRUE)"),"EN")</f>
        <v>EN</v>
      </c>
      <c r="F9947" s="1" t="str">
        <f>IFERROR(__xludf.DUMMYFUNCTION("""COMPUTED_VALUE"""),"P644")</f>
        <v>P644</v>
      </c>
      <c r="G9947" s="1">
        <f>IFERROR(__xludf.DUMMYFUNCTION("""COMPUTED_VALUE"""),315.0)</f>
        <v>315</v>
      </c>
    </row>
    <row r="9948">
      <c r="A9948" s="1" t="str">
        <f t="shared" si="1"/>
        <v>EN P74 273</v>
      </c>
      <c r="C9948" s="1" t="str">
        <f t="shared" si="2"/>
        <v>PT P74</v>
      </c>
      <c r="E9948" s="1" t="str">
        <f>IFERROR(__xludf.DUMMYFUNCTION("SPLIT(A:A,"" "",TRUE,TRUE)"),"EN")</f>
        <v>EN</v>
      </c>
      <c r="F9948" s="1" t="str">
        <f>IFERROR(__xludf.DUMMYFUNCTION("""COMPUTED_VALUE"""),"P74")</f>
        <v>P74</v>
      </c>
      <c r="G9948" s="1">
        <f>IFERROR(__xludf.DUMMYFUNCTION("""COMPUTED_VALUE"""),273.0)</f>
        <v>273</v>
      </c>
    </row>
    <row r="9949">
      <c r="A9949" s="1" t="str">
        <f t="shared" si="1"/>
        <v>EN P3041 233</v>
      </c>
      <c r="C9949" s="1" t="str">
        <f t="shared" si="2"/>
        <v>PT P3041</v>
      </c>
      <c r="E9949" s="1" t="str">
        <f>IFERROR(__xludf.DUMMYFUNCTION("SPLIT(A:A,"" "",TRUE,TRUE)"),"EN")</f>
        <v>EN</v>
      </c>
      <c r="F9949" s="1" t="str">
        <f>IFERROR(__xludf.DUMMYFUNCTION("""COMPUTED_VALUE"""),"P3041")</f>
        <v>P3041</v>
      </c>
      <c r="G9949" s="1">
        <f>IFERROR(__xludf.DUMMYFUNCTION("""COMPUTED_VALUE"""),233.0)</f>
        <v>233</v>
      </c>
    </row>
    <row r="9950">
      <c r="A9950" s="1" t="str">
        <f t="shared" si="1"/>
        <v>EN P2552 214</v>
      </c>
      <c r="C9950" s="1" t="str">
        <f t="shared" si="2"/>
        <v>PT P2552</v>
      </c>
      <c r="E9950" s="1" t="str">
        <f>IFERROR(__xludf.DUMMYFUNCTION("SPLIT(A:A,"" "",TRUE,TRUE)"),"EN")</f>
        <v>EN</v>
      </c>
      <c r="F9950" s="1" t="str">
        <f>IFERROR(__xludf.DUMMYFUNCTION("""COMPUTED_VALUE"""),"P2552")</f>
        <v>P2552</v>
      </c>
      <c r="G9950" s="1">
        <f>IFERROR(__xludf.DUMMYFUNCTION("""COMPUTED_VALUE"""),214.0)</f>
        <v>214</v>
      </c>
    </row>
    <row r="9951">
      <c r="A9951" s="1" t="str">
        <f t="shared" si="1"/>
        <v>EN P1838 328</v>
      </c>
      <c r="C9951" s="1" t="str">
        <f t="shared" si="2"/>
        <v>PT P1838</v>
      </c>
      <c r="E9951" s="1" t="str">
        <f>IFERROR(__xludf.DUMMYFUNCTION("SPLIT(A:A,"" "",TRUE,TRUE)"),"EN")</f>
        <v>EN</v>
      </c>
      <c r="F9951" s="1" t="str">
        <f>IFERROR(__xludf.DUMMYFUNCTION("""COMPUTED_VALUE"""),"P1838")</f>
        <v>P1838</v>
      </c>
      <c r="G9951" s="1">
        <f>IFERROR(__xludf.DUMMYFUNCTION("""COMPUTED_VALUE"""),328.0)</f>
        <v>328</v>
      </c>
    </row>
    <row r="9952">
      <c r="A9952" s="1" t="str">
        <f t="shared" si="1"/>
        <v>EN P2648 320</v>
      </c>
      <c r="C9952" s="1" t="str">
        <f t="shared" si="2"/>
        <v>PT P2648</v>
      </c>
      <c r="E9952" s="1" t="str">
        <f>IFERROR(__xludf.DUMMYFUNCTION("SPLIT(A:A,"" "",TRUE,TRUE)"),"EN")</f>
        <v>EN</v>
      </c>
      <c r="F9952" s="1" t="str">
        <f>IFERROR(__xludf.DUMMYFUNCTION("""COMPUTED_VALUE"""),"P2648")</f>
        <v>P2648</v>
      </c>
      <c r="G9952" s="1">
        <f>IFERROR(__xludf.DUMMYFUNCTION("""COMPUTED_VALUE"""),320.0)</f>
        <v>320</v>
      </c>
    </row>
    <row r="9953">
      <c r="A9953" s="1" t="str">
        <f t="shared" si="1"/>
        <v>EN P2344 22</v>
      </c>
      <c r="C9953" s="1" t="str">
        <f t="shared" si="2"/>
        <v>PT P2344</v>
      </c>
      <c r="E9953" s="1" t="str">
        <f>IFERROR(__xludf.DUMMYFUNCTION("SPLIT(A:A,"" "",TRUE,TRUE)"),"EN")</f>
        <v>EN</v>
      </c>
      <c r="F9953" s="1" t="str">
        <f>IFERROR(__xludf.DUMMYFUNCTION("""COMPUTED_VALUE"""),"P2344")</f>
        <v>P2344</v>
      </c>
      <c r="G9953" s="1">
        <f>IFERROR(__xludf.DUMMYFUNCTION("""COMPUTED_VALUE"""),22.0)</f>
        <v>22</v>
      </c>
    </row>
    <row r="9954">
      <c r="A9954" s="1" t="str">
        <f t="shared" si="1"/>
        <v>EN P4457 128</v>
      </c>
      <c r="C9954" s="1" t="str">
        <f t="shared" si="2"/>
        <v>PT P4457</v>
      </c>
      <c r="E9954" s="1" t="str">
        <f>IFERROR(__xludf.DUMMYFUNCTION("SPLIT(A:A,"" "",TRUE,TRUE)"),"EN")</f>
        <v>EN</v>
      </c>
      <c r="F9954" s="1" t="str">
        <f>IFERROR(__xludf.DUMMYFUNCTION("""COMPUTED_VALUE"""),"P4457")</f>
        <v>P4457</v>
      </c>
      <c r="G9954" s="1">
        <f>IFERROR(__xludf.DUMMYFUNCTION("""COMPUTED_VALUE"""),128.0)</f>
        <v>128</v>
      </c>
    </row>
    <row r="9955">
      <c r="A9955" s="1" t="str">
        <f t="shared" si="1"/>
        <v>EN P1724 212</v>
      </c>
      <c r="C9955" s="1" t="str">
        <f t="shared" si="2"/>
        <v>PT P1724</v>
      </c>
      <c r="E9955" s="1" t="str">
        <f>IFERROR(__xludf.DUMMYFUNCTION("SPLIT(A:A,"" "",TRUE,TRUE)"),"EN")</f>
        <v>EN</v>
      </c>
      <c r="F9955" s="1" t="str">
        <f>IFERROR(__xludf.DUMMYFUNCTION("""COMPUTED_VALUE"""),"P1724")</f>
        <v>P1724</v>
      </c>
      <c r="G9955" s="1">
        <f>IFERROR(__xludf.DUMMYFUNCTION("""COMPUTED_VALUE"""),212.0)</f>
        <v>212</v>
      </c>
    </row>
    <row r="9956">
      <c r="A9956" s="1" t="str">
        <f t="shared" si="1"/>
        <v>EN P517 139</v>
      </c>
      <c r="C9956" s="1" t="str">
        <f t="shared" si="2"/>
        <v>PT P517</v>
      </c>
      <c r="E9956" s="1" t="str">
        <f>IFERROR(__xludf.DUMMYFUNCTION("SPLIT(A:A,"" "",TRUE,TRUE)"),"EN")</f>
        <v>EN</v>
      </c>
      <c r="F9956" s="1" t="str">
        <f>IFERROR(__xludf.DUMMYFUNCTION("""COMPUTED_VALUE"""),"P517")</f>
        <v>P517</v>
      </c>
      <c r="G9956" s="1">
        <f>IFERROR(__xludf.DUMMYFUNCTION("""COMPUTED_VALUE"""),139.0)</f>
        <v>139</v>
      </c>
    </row>
    <row r="9957">
      <c r="A9957" s="1" t="str">
        <f t="shared" si="1"/>
        <v>EN P5213 295</v>
      </c>
      <c r="C9957" s="1" t="str">
        <f t="shared" si="2"/>
        <v>PT P5213</v>
      </c>
      <c r="E9957" s="1" t="str">
        <f>IFERROR(__xludf.DUMMYFUNCTION("SPLIT(A:A,"" "",TRUE,TRUE)"),"EN")</f>
        <v>EN</v>
      </c>
      <c r="F9957" s="1" t="str">
        <f>IFERROR(__xludf.DUMMYFUNCTION("""COMPUTED_VALUE"""),"P5213")</f>
        <v>P5213</v>
      </c>
      <c r="G9957" s="1">
        <f>IFERROR(__xludf.DUMMYFUNCTION("""COMPUTED_VALUE"""),295.0)</f>
        <v>295</v>
      </c>
    </row>
    <row r="9958">
      <c r="A9958" s="1" t="str">
        <f t="shared" si="1"/>
        <v>EN P2737 103</v>
      </c>
      <c r="C9958" s="1" t="str">
        <f t="shared" si="2"/>
        <v>PT P2737</v>
      </c>
      <c r="E9958" s="1" t="str">
        <f>IFERROR(__xludf.DUMMYFUNCTION("SPLIT(A:A,"" "",TRUE,TRUE)"),"EN")</f>
        <v>EN</v>
      </c>
      <c r="F9958" s="1" t="str">
        <f>IFERROR(__xludf.DUMMYFUNCTION("""COMPUTED_VALUE"""),"P2737")</f>
        <v>P2737</v>
      </c>
      <c r="G9958" s="1">
        <f>IFERROR(__xludf.DUMMYFUNCTION("""COMPUTED_VALUE"""),103.0)</f>
        <v>103</v>
      </c>
    </row>
    <row r="9959">
      <c r="A9959" s="1" t="str">
        <f t="shared" si="1"/>
        <v>EN P3176 96</v>
      </c>
      <c r="C9959" s="1" t="str">
        <f t="shared" si="2"/>
        <v>PT P3176</v>
      </c>
      <c r="E9959" s="1" t="str">
        <f>IFERROR(__xludf.DUMMYFUNCTION("SPLIT(A:A,"" "",TRUE,TRUE)"),"EN")</f>
        <v>EN</v>
      </c>
      <c r="F9959" s="1" t="str">
        <f>IFERROR(__xludf.DUMMYFUNCTION("""COMPUTED_VALUE"""),"P3176")</f>
        <v>P3176</v>
      </c>
      <c r="G9959" s="1">
        <f>IFERROR(__xludf.DUMMYFUNCTION("""COMPUTED_VALUE"""),96.0)</f>
        <v>96</v>
      </c>
    </row>
    <row r="9960">
      <c r="A9960" s="1" t="str">
        <f t="shared" si="1"/>
        <v>EN P3039 303</v>
      </c>
      <c r="C9960" s="1" t="str">
        <f t="shared" si="2"/>
        <v>PT P3039</v>
      </c>
      <c r="E9960" s="1" t="str">
        <f>IFERROR(__xludf.DUMMYFUNCTION("SPLIT(A:A,"" "",TRUE,TRUE)"),"EN")</f>
        <v>EN</v>
      </c>
      <c r="F9960" s="1" t="str">
        <f>IFERROR(__xludf.DUMMYFUNCTION("""COMPUTED_VALUE"""),"P3039")</f>
        <v>P3039</v>
      </c>
      <c r="G9960" s="1">
        <f>IFERROR(__xludf.DUMMYFUNCTION("""COMPUTED_VALUE"""),303.0)</f>
        <v>303</v>
      </c>
    </row>
    <row r="9961">
      <c r="A9961" s="1" t="str">
        <f t="shared" si="1"/>
        <v>EN P4924 93</v>
      </c>
      <c r="C9961" s="1" t="str">
        <f t="shared" si="2"/>
        <v>PT P4924</v>
      </c>
      <c r="E9961" s="1" t="str">
        <f>IFERROR(__xludf.DUMMYFUNCTION("SPLIT(A:A,"" "",TRUE,TRUE)"),"EN")</f>
        <v>EN</v>
      </c>
      <c r="F9961" s="1" t="str">
        <f>IFERROR(__xludf.DUMMYFUNCTION("""COMPUTED_VALUE"""),"P4924")</f>
        <v>P4924</v>
      </c>
      <c r="G9961" s="1">
        <f>IFERROR(__xludf.DUMMYFUNCTION("""COMPUTED_VALUE"""),93.0)</f>
        <v>93</v>
      </c>
    </row>
    <row r="9962">
      <c r="A9962" s="1" t="str">
        <f t="shared" si="1"/>
        <v>EN P4904 145</v>
      </c>
      <c r="C9962" s="1" t="str">
        <f t="shared" si="2"/>
        <v>PT P4904</v>
      </c>
      <c r="E9962" s="1" t="str">
        <f>IFERROR(__xludf.DUMMYFUNCTION("SPLIT(A:A,"" "",TRUE,TRUE)"),"EN")</f>
        <v>EN</v>
      </c>
      <c r="F9962" s="1" t="str">
        <f>IFERROR(__xludf.DUMMYFUNCTION("""COMPUTED_VALUE"""),"P4904")</f>
        <v>P4904</v>
      </c>
      <c r="G9962" s="1">
        <f>IFERROR(__xludf.DUMMYFUNCTION("""COMPUTED_VALUE"""),145.0)</f>
        <v>145</v>
      </c>
    </row>
    <row r="9963">
      <c r="A9963" s="1" t="str">
        <f t="shared" si="1"/>
        <v>EN P1974 343</v>
      </c>
      <c r="C9963" s="1" t="str">
        <f t="shared" si="2"/>
        <v>PT P1974</v>
      </c>
      <c r="E9963" s="1" t="str">
        <f>IFERROR(__xludf.DUMMYFUNCTION("SPLIT(A:A,"" "",TRUE,TRUE)"),"EN")</f>
        <v>EN</v>
      </c>
      <c r="F9963" s="1" t="str">
        <f>IFERROR(__xludf.DUMMYFUNCTION("""COMPUTED_VALUE"""),"P1974")</f>
        <v>P1974</v>
      </c>
      <c r="G9963" s="1">
        <f>IFERROR(__xludf.DUMMYFUNCTION("""COMPUTED_VALUE"""),343.0)</f>
        <v>343</v>
      </c>
    </row>
    <row r="9964">
      <c r="A9964" s="1" t="str">
        <f t="shared" si="1"/>
        <v>EN P4926 83</v>
      </c>
      <c r="C9964" s="1" t="str">
        <f t="shared" si="2"/>
        <v>PT P4926</v>
      </c>
      <c r="E9964" s="1" t="str">
        <f>IFERROR(__xludf.DUMMYFUNCTION("SPLIT(A:A,"" "",TRUE,TRUE)"),"EN")</f>
        <v>EN</v>
      </c>
      <c r="F9964" s="1" t="str">
        <f>IFERROR(__xludf.DUMMYFUNCTION("""COMPUTED_VALUE"""),"P4926")</f>
        <v>P4926</v>
      </c>
      <c r="G9964" s="1">
        <f>IFERROR(__xludf.DUMMYFUNCTION("""COMPUTED_VALUE"""),83.0)</f>
        <v>83</v>
      </c>
    </row>
    <row r="9965">
      <c r="A9965" s="1" t="str">
        <f t="shared" si="1"/>
        <v>EN P3930 206</v>
      </c>
      <c r="C9965" s="1" t="str">
        <f t="shared" si="2"/>
        <v>PT P3930</v>
      </c>
      <c r="E9965" s="1" t="str">
        <f>IFERROR(__xludf.DUMMYFUNCTION("SPLIT(A:A,"" "",TRUE,TRUE)"),"EN")</f>
        <v>EN</v>
      </c>
      <c r="F9965" s="1" t="str">
        <f>IFERROR(__xludf.DUMMYFUNCTION("""COMPUTED_VALUE"""),"P3930")</f>
        <v>P3930</v>
      </c>
      <c r="G9965" s="1">
        <f>IFERROR(__xludf.DUMMYFUNCTION("""COMPUTED_VALUE"""),206.0)</f>
        <v>206</v>
      </c>
    </row>
    <row r="9966">
      <c r="A9966" s="1" t="str">
        <f t="shared" si="1"/>
        <v>EN P2031 41</v>
      </c>
      <c r="C9966" s="1" t="str">
        <f t="shared" si="2"/>
        <v>PT P2031</v>
      </c>
      <c r="E9966" s="1" t="str">
        <f>IFERROR(__xludf.DUMMYFUNCTION("SPLIT(A:A,"" "",TRUE,TRUE)"),"EN")</f>
        <v>EN</v>
      </c>
      <c r="F9966" s="1" t="str">
        <f>IFERROR(__xludf.DUMMYFUNCTION("""COMPUTED_VALUE"""),"P2031")</f>
        <v>P2031</v>
      </c>
      <c r="G9966" s="1">
        <f>IFERROR(__xludf.DUMMYFUNCTION("""COMPUTED_VALUE"""),41.0)</f>
        <v>41</v>
      </c>
    </row>
    <row r="9967">
      <c r="A9967" s="1" t="str">
        <f t="shared" si="1"/>
        <v>EN P4290 9</v>
      </c>
      <c r="C9967" s="1" t="str">
        <f t="shared" si="2"/>
        <v>PT P4290</v>
      </c>
      <c r="E9967" s="1" t="str">
        <f>IFERROR(__xludf.DUMMYFUNCTION("SPLIT(A:A,"" "",TRUE,TRUE)"),"EN")</f>
        <v>EN</v>
      </c>
      <c r="F9967" s="1" t="str">
        <f>IFERROR(__xludf.DUMMYFUNCTION("""COMPUTED_VALUE"""),"P4290")</f>
        <v>P4290</v>
      </c>
      <c r="G9967" s="1">
        <f>IFERROR(__xludf.DUMMYFUNCTION("""COMPUTED_VALUE"""),9.0)</f>
        <v>9</v>
      </c>
    </row>
    <row r="9968">
      <c r="A9968" s="1" t="str">
        <f t="shared" si="1"/>
        <v>EN P3285 387</v>
      </c>
      <c r="C9968" s="1" t="str">
        <f t="shared" si="2"/>
        <v>PT P3285</v>
      </c>
      <c r="E9968" s="1" t="str">
        <f>IFERROR(__xludf.DUMMYFUNCTION("SPLIT(A:A,"" "",TRUE,TRUE)"),"EN")</f>
        <v>EN</v>
      </c>
      <c r="F9968" s="1" t="str">
        <f>IFERROR(__xludf.DUMMYFUNCTION("""COMPUTED_VALUE"""),"P3285")</f>
        <v>P3285</v>
      </c>
      <c r="G9968" s="1">
        <f>IFERROR(__xludf.DUMMYFUNCTION("""COMPUTED_VALUE"""),387.0)</f>
        <v>387</v>
      </c>
    </row>
    <row r="9969">
      <c r="A9969" s="1" t="str">
        <f t="shared" si="1"/>
        <v>EN P1390 347</v>
      </c>
      <c r="C9969" s="1" t="str">
        <f t="shared" si="2"/>
        <v>PT P1390</v>
      </c>
      <c r="E9969" s="1" t="str">
        <f>IFERROR(__xludf.DUMMYFUNCTION("SPLIT(A:A,"" "",TRUE,TRUE)"),"EN")</f>
        <v>EN</v>
      </c>
      <c r="F9969" s="1" t="str">
        <f>IFERROR(__xludf.DUMMYFUNCTION("""COMPUTED_VALUE"""),"P1390")</f>
        <v>P1390</v>
      </c>
      <c r="G9969" s="1">
        <f>IFERROR(__xludf.DUMMYFUNCTION("""COMPUTED_VALUE"""),347.0)</f>
        <v>347</v>
      </c>
    </row>
    <row r="9970">
      <c r="A9970" s="1" t="str">
        <f t="shared" si="1"/>
        <v>EN P5144 311</v>
      </c>
      <c r="C9970" s="1" t="str">
        <f t="shared" si="2"/>
        <v>PT P5144</v>
      </c>
      <c r="E9970" s="1" t="str">
        <f>IFERROR(__xludf.DUMMYFUNCTION("SPLIT(A:A,"" "",TRUE,TRUE)"),"EN")</f>
        <v>EN</v>
      </c>
      <c r="F9970" s="1" t="str">
        <f>IFERROR(__xludf.DUMMYFUNCTION("""COMPUTED_VALUE"""),"P5144")</f>
        <v>P5144</v>
      </c>
      <c r="G9970" s="1">
        <f>IFERROR(__xludf.DUMMYFUNCTION("""COMPUTED_VALUE"""),311.0)</f>
        <v>311</v>
      </c>
    </row>
    <row r="9971">
      <c r="A9971" s="1" t="str">
        <f t="shared" si="1"/>
        <v>EN P1174 120</v>
      </c>
      <c r="C9971" s="1" t="str">
        <f t="shared" si="2"/>
        <v>PT P1174</v>
      </c>
      <c r="E9971" s="1" t="str">
        <f>IFERROR(__xludf.DUMMYFUNCTION("SPLIT(A:A,"" "",TRUE,TRUE)"),"EN")</f>
        <v>EN</v>
      </c>
      <c r="F9971" s="1" t="str">
        <f>IFERROR(__xludf.DUMMYFUNCTION("""COMPUTED_VALUE"""),"P1174")</f>
        <v>P1174</v>
      </c>
      <c r="G9971" s="1">
        <f>IFERROR(__xludf.DUMMYFUNCTION("""COMPUTED_VALUE"""),120.0)</f>
        <v>120</v>
      </c>
    </row>
    <row r="9972">
      <c r="A9972" s="1" t="str">
        <f t="shared" si="1"/>
        <v>EN P3641 199</v>
      </c>
      <c r="C9972" s="1" t="str">
        <f t="shared" si="2"/>
        <v>PT P3641</v>
      </c>
      <c r="E9972" s="1" t="str">
        <f>IFERROR(__xludf.DUMMYFUNCTION("SPLIT(A:A,"" "",TRUE,TRUE)"),"EN")</f>
        <v>EN</v>
      </c>
      <c r="F9972" s="1" t="str">
        <f>IFERROR(__xludf.DUMMYFUNCTION("""COMPUTED_VALUE"""),"P3641")</f>
        <v>P3641</v>
      </c>
      <c r="G9972" s="1">
        <f>IFERROR(__xludf.DUMMYFUNCTION("""COMPUTED_VALUE"""),199.0)</f>
        <v>199</v>
      </c>
    </row>
    <row r="9973">
      <c r="A9973" s="1" t="str">
        <f t="shared" si="1"/>
        <v>EN P1740 246</v>
      </c>
      <c r="C9973" s="1" t="str">
        <f t="shared" si="2"/>
        <v>PT P1740</v>
      </c>
      <c r="E9973" s="1" t="str">
        <f>IFERROR(__xludf.DUMMYFUNCTION("SPLIT(A:A,"" "",TRUE,TRUE)"),"EN")</f>
        <v>EN</v>
      </c>
      <c r="F9973" s="1" t="str">
        <f>IFERROR(__xludf.DUMMYFUNCTION("""COMPUTED_VALUE"""),"P1740")</f>
        <v>P1740</v>
      </c>
      <c r="G9973" s="1">
        <f>IFERROR(__xludf.DUMMYFUNCTION("""COMPUTED_VALUE"""),246.0)</f>
        <v>246</v>
      </c>
    </row>
    <row r="9974">
      <c r="A9974" s="1" t="str">
        <f t="shared" si="1"/>
        <v>EN P4327 140</v>
      </c>
      <c r="C9974" s="1" t="str">
        <f t="shared" si="2"/>
        <v>PT P4327</v>
      </c>
      <c r="E9974" s="1" t="str">
        <f>IFERROR(__xludf.DUMMYFUNCTION("SPLIT(A:A,"" "",TRUE,TRUE)"),"EN")</f>
        <v>EN</v>
      </c>
      <c r="F9974" s="1" t="str">
        <f>IFERROR(__xludf.DUMMYFUNCTION("""COMPUTED_VALUE"""),"P4327")</f>
        <v>P4327</v>
      </c>
      <c r="G9974" s="1">
        <f>IFERROR(__xludf.DUMMYFUNCTION("""COMPUTED_VALUE"""),140.0)</f>
        <v>140</v>
      </c>
    </row>
    <row r="9975">
      <c r="A9975" s="1" t="str">
        <f t="shared" si="1"/>
        <v>EN P4516 189</v>
      </c>
      <c r="C9975" s="1" t="str">
        <f t="shared" si="2"/>
        <v>PT P4516</v>
      </c>
      <c r="E9975" s="1" t="str">
        <f>IFERROR(__xludf.DUMMYFUNCTION("SPLIT(A:A,"" "",TRUE,TRUE)"),"EN")</f>
        <v>EN</v>
      </c>
      <c r="F9975" s="1" t="str">
        <f>IFERROR(__xludf.DUMMYFUNCTION("""COMPUTED_VALUE"""),"P4516")</f>
        <v>P4516</v>
      </c>
      <c r="G9975" s="1">
        <f>IFERROR(__xludf.DUMMYFUNCTION("""COMPUTED_VALUE"""),189.0)</f>
        <v>189</v>
      </c>
    </row>
    <row r="9976">
      <c r="A9976" s="1" t="str">
        <f t="shared" si="1"/>
        <v>EN P2767 143</v>
      </c>
      <c r="C9976" s="1" t="str">
        <f t="shared" si="2"/>
        <v>PT P2767</v>
      </c>
      <c r="E9976" s="1" t="str">
        <f>IFERROR(__xludf.DUMMYFUNCTION("SPLIT(A:A,"" "",TRUE,TRUE)"),"EN")</f>
        <v>EN</v>
      </c>
      <c r="F9976" s="1" t="str">
        <f>IFERROR(__xludf.DUMMYFUNCTION("""COMPUTED_VALUE"""),"P2767")</f>
        <v>P2767</v>
      </c>
      <c r="G9976" s="1">
        <f>IFERROR(__xludf.DUMMYFUNCTION("""COMPUTED_VALUE"""),143.0)</f>
        <v>143</v>
      </c>
    </row>
    <row r="9977">
      <c r="A9977" s="1" t="str">
        <f t="shared" si="1"/>
        <v>EN P5518 306</v>
      </c>
      <c r="C9977" s="1" t="str">
        <f t="shared" si="2"/>
        <v>PT P5518</v>
      </c>
      <c r="E9977" s="1" t="str">
        <f>IFERROR(__xludf.DUMMYFUNCTION("SPLIT(A:A,"" "",TRUE,TRUE)"),"EN")</f>
        <v>EN</v>
      </c>
      <c r="F9977" s="1" t="str">
        <f>IFERROR(__xludf.DUMMYFUNCTION("""COMPUTED_VALUE"""),"P5518")</f>
        <v>P5518</v>
      </c>
      <c r="G9977" s="1">
        <f>IFERROR(__xludf.DUMMYFUNCTION("""COMPUTED_VALUE"""),306.0)</f>
        <v>306</v>
      </c>
    </row>
    <row r="9978">
      <c r="A9978" s="1" t="str">
        <f t="shared" si="1"/>
        <v>EN P1120 388</v>
      </c>
      <c r="C9978" s="1" t="str">
        <f t="shared" si="2"/>
        <v>PT P1120</v>
      </c>
      <c r="E9978" s="1" t="str">
        <f>IFERROR(__xludf.DUMMYFUNCTION("SPLIT(A:A,"" "",TRUE,TRUE)"),"EN")</f>
        <v>EN</v>
      </c>
      <c r="F9978" s="1" t="str">
        <f>IFERROR(__xludf.DUMMYFUNCTION("""COMPUTED_VALUE"""),"P1120")</f>
        <v>P1120</v>
      </c>
      <c r="G9978" s="1">
        <f>IFERROR(__xludf.DUMMYFUNCTION("""COMPUTED_VALUE"""),388.0)</f>
        <v>388</v>
      </c>
    </row>
    <row r="9979">
      <c r="A9979" s="1" t="str">
        <f t="shared" si="1"/>
        <v>EN P4420 52</v>
      </c>
      <c r="C9979" s="1" t="str">
        <f t="shared" si="2"/>
        <v>PT P4420</v>
      </c>
      <c r="E9979" s="1" t="str">
        <f>IFERROR(__xludf.DUMMYFUNCTION("SPLIT(A:A,"" "",TRUE,TRUE)"),"EN")</f>
        <v>EN</v>
      </c>
      <c r="F9979" s="1" t="str">
        <f>IFERROR(__xludf.DUMMYFUNCTION("""COMPUTED_VALUE"""),"P4420")</f>
        <v>P4420</v>
      </c>
      <c r="G9979" s="1">
        <f>IFERROR(__xludf.DUMMYFUNCTION("""COMPUTED_VALUE"""),52.0)</f>
        <v>52</v>
      </c>
    </row>
    <row r="9980">
      <c r="A9980" s="1" t="str">
        <f t="shared" si="1"/>
        <v>EN P3673 77</v>
      </c>
      <c r="C9980" s="1" t="str">
        <f t="shared" si="2"/>
        <v>PT P3673</v>
      </c>
      <c r="E9980" s="1" t="str">
        <f>IFERROR(__xludf.DUMMYFUNCTION("SPLIT(A:A,"" "",TRUE,TRUE)"),"EN")</f>
        <v>EN</v>
      </c>
      <c r="F9980" s="1" t="str">
        <f>IFERROR(__xludf.DUMMYFUNCTION("""COMPUTED_VALUE"""),"P3673")</f>
        <v>P3673</v>
      </c>
      <c r="G9980" s="1">
        <f>IFERROR(__xludf.DUMMYFUNCTION("""COMPUTED_VALUE"""),77.0)</f>
        <v>77</v>
      </c>
    </row>
    <row r="9981">
      <c r="A9981" s="1" t="str">
        <f t="shared" si="1"/>
        <v>EN P5164 371</v>
      </c>
      <c r="C9981" s="1" t="str">
        <f t="shared" si="2"/>
        <v>PT P5164</v>
      </c>
      <c r="E9981" s="1" t="str">
        <f>IFERROR(__xludf.DUMMYFUNCTION("SPLIT(A:A,"" "",TRUE,TRUE)"),"EN")</f>
        <v>EN</v>
      </c>
      <c r="F9981" s="1" t="str">
        <f>IFERROR(__xludf.DUMMYFUNCTION("""COMPUTED_VALUE"""),"P5164")</f>
        <v>P5164</v>
      </c>
      <c r="G9981" s="1">
        <f>IFERROR(__xludf.DUMMYFUNCTION("""COMPUTED_VALUE"""),371.0)</f>
        <v>371</v>
      </c>
    </row>
    <row r="9982">
      <c r="A9982" s="1" t="str">
        <f t="shared" si="1"/>
        <v>EN P2303 248</v>
      </c>
      <c r="C9982" s="1" t="str">
        <f t="shared" si="2"/>
        <v>PT P2303</v>
      </c>
      <c r="E9982" s="1" t="str">
        <f>IFERROR(__xludf.DUMMYFUNCTION("SPLIT(A:A,"" "",TRUE,TRUE)"),"EN")</f>
        <v>EN</v>
      </c>
      <c r="F9982" s="1" t="str">
        <f>IFERROR(__xludf.DUMMYFUNCTION("""COMPUTED_VALUE"""),"P2303")</f>
        <v>P2303</v>
      </c>
      <c r="G9982" s="1">
        <f>IFERROR(__xludf.DUMMYFUNCTION("""COMPUTED_VALUE"""),248.0)</f>
        <v>248</v>
      </c>
    </row>
    <row r="9983">
      <c r="A9983" s="1" t="str">
        <f t="shared" si="1"/>
        <v>EN P3473 40</v>
      </c>
      <c r="C9983" s="1" t="str">
        <f t="shared" si="2"/>
        <v>PT P3473</v>
      </c>
      <c r="E9983" s="1" t="str">
        <f>IFERROR(__xludf.DUMMYFUNCTION("SPLIT(A:A,"" "",TRUE,TRUE)"),"EN")</f>
        <v>EN</v>
      </c>
      <c r="F9983" s="1" t="str">
        <f>IFERROR(__xludf.DUMMYFUNCTION("""COMPUTED_VALUE"""),"P3473")</f>
        <v>P3473</v>
      </c>
      <c r="G9983" s="1">
        <f>IFERROR(__xludf.DUMMYFUNCTION("""COMPUTED_VALUE"""),40.0)</f>
        <v>40</v>
      </c>
    </row>
    <row r="9984">
      <c r="A9984" s="1" t="str">
        <f t="shared" si="1"/>
        <v>EN P5575 176</v>
      </c>
      <c r="C9984" s="1" t="str">
        <f t="shared" si="2"/>
        <v>PT P5575</v>
      </c>
      <c r="E9984" s="1" t="str">
        <f>IFERROR(__xludf.DUMMYFUNCTION("SPLIT(A:A,"" "",TRUE,TRUE)"),"EN")</f>
        <v>EN</v>
      </c>
      <c r="F9984" s="1" t="str">
        <f>IFERROR(__xludf.DUMMYFUNCTION("""COMPUTED_VALUE"""),"P5575")</f>
        <v>P5575</v>
      </c>
      <c r="G9984" s="1">
        <f>IFERROR(__xludf.DUMMYFUNCTION("""COMPUTED_VALUE"""),176.0)</f>
        <v>176</v>
      </c>
    </row>
    <row r="9985">
      <c r="A9985" s="1" t="str">
        <f t="shared" si="1"/>
        <v>EN P4000 78</v>
      </c>
      <c r="C9985" s="1" t="str">
        <f t="shared" si="2"/>
        <v>PT P4000</v>
      </c>
      <c r="E9985" s="1" t="str">
        <f>IFERROR(__xludf.DUMMYFUNCTION("SPLIT(A:A,"" "",TRUE,TRUE)"),"EN")</f>
        <v>EN</v>
      </c>
      <c r="F9985" s="1" t="str">
        <f>IFERROR(__xludf.DUMMYFUNCTION("""COMPUTED_VALUE"""),"P4000")</f>
        <v>P4000</v>
      </c>
      <c r="G9985" s="1">
        <f>IFERROR(__xludf.DUMMYFUNCTION("""COMPUTED_VALUE"""),78.0)</f>
        <v>78</v>
      </c>
    </row>
    <row r="9986">
      <c r="A9986" s="1" t="str">
        <f t="shared" si="1"/>
        <v>EN P2636 217</v>
      </c>
      <c r="C9986" s="1" t="str">
        <f t="shared" si="2"/>
        <v>PT P2636</v>
      </c>
      <c r="E9986" s="1" t="str">
        <f>IFERROR(__xludf.DUMMYFUNCTION("SPLIT(A:A,"" "",TRUE,TRUE)"),"EN")</f>
        <v>EN</v>
      </c>
      <c r="F9986" s="1" t="str">
        <f>IFERROR(__xludf.DUMMYFUNCTION("""COMPUTED_VALUE"""),"P2636")</f>
        <v>P2636</v>
      </c>
      <c r="G9986" s="1">
        <f>IFERROR(__xludf.DUMMYFUNCTION("""COMPUTED_VALUE"""),217.0)</f>
        <v>217</v>
      </c>
    </row>
    <row r="9987">
      <c r="A9987" s="1" t="str">
        <f t="shared" si="1"/>
        <v>EN P2867 182</v>
      </c>
      <c r="C9987" s="1" t="str">
        <f t="shared" si="2"/>
        <v>PT P2867</v>
      </c>
      <c r="E9987" s="1" t="str">
        <f>IFERROR(__xludf.DUMMYFUNCTION("SPLIT(A:A,"" "",TRUE,TRUE)"),"EN")</f>
        <v>EN</v>
      </c>
      <c r="F9987" s="1" t="str">
        <f>IFERROR(__xludf.DUMMYFUNCTION("""COMPUTED_VALUE"""),"P2867")</f>
        <v>P2867</v>
      </c>
      <c r="G9987" s="1">
        <f>IFERROR(__xludf.DUMMYFUNCTION("""COMPUTED_VALUE"""),182.0)</f>
        <v>182</v>
      </c>
    </row>
    <row r="9988">
      <c r="A9988" s="1" t="str">
        <f t="shared" si="1"/>
        <v>EN P3190 201</v>
      </c>
      <c r="C9988" s="1" t="str">
        <f t="shared" si="2"/>
        <v>PT P3190</v>
      </c>
      <c r="E9988" s="1" t="str">
        <f>IFERROR(__xludf.DUMMYFUNCTION("SPLIT(A:A,"" "",TRUE,TRUE)"),"EN")</f>
        <v>EN</v>
      </c>
      <c r="F9988" s="1" t="str">
        <f>IFERROR(__xludf.DUMMYFUNCTION("""COMPUTED_VALUE"""),"P3190")</f>
        <v>P3190</v>
      </c>
      <c r="G9988" s="1">
        <f>IFERROR(__xludf.DUMMYFUNCTION("""COMPUTED_VALUE"""),201.0)</f>
        <v>201</v>
      </c>
    </row>
    <row r="9989">
      <c r="A9989" s="1" t="str">
        <f t="shared" si="1"/>
        <v>EN P96 314</v>
      </c>
      <c r="C9989" s="1" t="str">
        <f t="shared" si="2"/>
        <v>PT P96</v>
      </c>
      <c r="E9989" s="1" t="str">
        <f>IFERROR(__xludf.DUMMYFUNCTION("SPLIT(A:A,"" "",TRUE,TRUE)"),"EN")</f>
        <v>EN</v>
      </c>
      <c r="F9989" s="1" t="str">
        <f>IFERROR(__xludf.DUMMYFUNCTION("""COMPUTED_VALUE"""),"P96")</f>
        <v>P96</v>
      </c>
      <c r="G9989" s="1">
        <f>IFERROR(__xludf.DUMMYFUNCTION("""COMPUTED_VALUE"""),314.0)</f>
        <v>314</v>
      </c>
    </row>
    <row r="9990">
      <c r="A9990" s="1" t="str">
        <f t="shared" si="1"/>
        <v>EN P3667 180</v>
      </c>
      <c r="C9990" s="1" t="str">
        <f t="shared" si="2"/>
        <v>PT P3667</v>
      </c>
      <c r="E9990" s="1" t="str">
        <f>IFERROR(__xludf.DUMMYFUNCTION("SPLIT(A:A,"" "",TRUE,TRUE)"),"EN")</f>
        <v>EN</v>
      </c>
      <c r="F9990" s="1" t="str">
        <f>IFERROR(__xludf.DUMMYFUNCTION("""COMPUTED_VALUE"""),"P3667")</f>
        <v>P3667</v>
      </c>
      <c r="G9990" s="1">
        <f>IFERROR(__xludf.DUMMYFUNCTION("""COMPUTED_VALUE"""),180.0)</f>
        <v>180</v>
      </c>
    </row>
    <row r="9991">
      <c r="A9991" s="1" t="str">
        <f t="shared" si="1"/>
        <v>EN P2815 45</v>
      </c>
      <c r="C9991" s="1" t="str">
        <f t="shared" si="2"/>
        <v>PT P2815</v>
      </c>
      <c r="E9991" s="1" t="str">
        <f>IFERROR(__xludf.DUMMYFUNCTION("SPLIT(A:A,"" "",TRUE,TRUE)"),"EN")</f>
        <v>EN</v>
      </c>
      <c r="F9991" s="1" t="str">
        <f>IFERROR(__xludf.DUMMYFUNCTION("""COMPUTED_VALUE"""),"P2815")</f>
        <v>P2815</v>
      </c>
      <c r="G9991" s="1">
        <f>IFERROR(__xludf.DUMMYFUNCTION("""COMPUTED_VALUE"""),45.0)</f>
        <v>45</v>
      </c>
    </row>
    <row r="9992">
      <c r="A9992" s="1" t="str">
        <f t="shared" si="1"/>
        <v>EN P1193 199</v>
      </c>
      <c r="C9992" s="1" t="str">
        <f t="shared" si="2"/>
        <v>PT P1193</v>
      </c>
      <c r="E9992" s="1" t="str">
        <f>IFERROR(__xludf.DUMMYFUNCTION("SPLIT(A:A,"" "",TRUE,TRUE)"),"EN")</f>
        <v>EN</v>
      </c>
      <c r="F9992" s="1" t="str">
        <f>IFERROR(__xludf.DUMMYFUNCTION("""COMPUTED_VALUE"""),"P1193")</f>
        <v>P1193</v>
      </c>
      <c r="G9992" s="1">
        <f>IFERROR(__xludf.DUMMYFUNCTION("""COMPUTED_VALUE"""),199.0)</f>
        <v>199</v>
      </c>
    </row>
    <row r="9993">
      <c r="A9993" s="1" t="str">
        <f t="shared" si="1"/>
        <v>EN P4244 258</v>
      </c>
      <c r="C9993" s="1" t="str">
        <f t="shared" si="2"/>
        <v>PT P4244</v>
      </c>
      <c r="E9993" s="1" t="str">
        <f>IFERROR(__xludf.DUMMYFUNCTION("SPLIT(A:A,"" "",TRUE,TRUE)"),"EN")</f>
        <v>EN</v>
      </c>
      <c r="F9993" s="1" t="str">
        <f>IFERROR(__xludf.DUMMYFUNCTION("""COMPUTED_VALUE"""),"P4244")</f>
        <v>P4244</v>
      </c>
      <c r="G9993" s="1">
        <f>IFERROR(__xludf.DUMMYFUNCTION("""COMPUTED_VALUE"""),258.0)</f>
        <v>258</v>
      </c>
    </row>
    <row r="9994">
      <c r="A9994" s="1" t="str">
        <f t="shared" si="1"/>
        <v>EN P3170 258</v>
      </c>
      <c r="C9994" s="1" t="str">
        <f t="shared" si="2"/>
        <v>PT P3170</v>
      </c>
      <c r="E9994" s="1" t="str">
        <f>IFERROR(__xludf.DUMMYFUNCTION("SPLIT(A:A,"" "",TRUE,TRUE)"),"EN")</f>
        <v>EN</v>
      </c>
      <c r="F9994" s="1" t="str">
        <f>IFERROR(__xludf.DUMMYFUNCTION("""COMPUTED_VALUE"""),"P3170")</f>
        <v>P3170</v>
      </c>
      <c r="G9994" s="1">
        <f>IFERROR(__xludf.DUMMYFUNCTION("""COMPUTED_VALUE"""),258.0)</f>
        <v>258</v>
      </c>
    </row>
    <row r="9995">
      <c r="A9995" s="1" t="str">
        <f t="shared" si="1"/>
        <v>EN P3252 105</v>
      </c>
      <c r="C9995" s="1" t="str">
        <f t="shared" si="2"/>
        <v>PT P3252</v>
      </c>
      <c r="E9995" s="1" t="str">
        <f>IFERROR(__xludf.DUMMYFUNCTION("SPLIT(A:A,"" "",TRUE,TRUE)"),"EN")</f>
        <v>EN</v>
      </c>
      <c r="F9995" s="1" t="str">
        <f>IFERROR(__xludf.DUMMYFUNCTION("""COMPUTED_VALUE"""),"P3252")</f>
        <v>P3252</v>
      </c>
      <c r="G9995" s="1">
        <f>IFERROR(__xludf.DUMMYFUNCTION("""COMPUTED_VALUE"""),105.0)</f>
        <v>105</v>
      </c>
    </row>
    <row r="9996">
      <c r="A9996" s="1" t="str">
        <f t="shared" si="1"/>
        <v>EN P3158 357</v>
      </c>
      <c r="C9996" s="1" t="str">
        <f t="shared" si="2"/>
        <v>PT P3158</v>
      </c>
      <c r="E9996" s="1" t="str">
        <f>IFERROR(__xludf.DUMMYFUNCTION("SPLIT(A:A,"" "",TRUE,TRUE)"),"EN")</f>
        <v>EN</v>
      </c>
      <c r="F9996" s="1" t="str">
        <f>IFERROR(__xludf.DUMMYFUNCTION("""COMPUTED_VALUE"""),"P3158")</f>
        <v>P3158</v>
      </c>
      <c r="G9996" s="1">
        <f>IFERROR(__xludf.DUMMYFUNCTION("""COMPUTED_VALUE"""),357.0)</f>
        <v>357</v>
      </c>
    </row>
    <row r="9997">
      <c r="A9997" s="1" t="str">
        <f t="shared" si="1"/>
        <v>EN P738 139</v>
      </c>
      <c r="C9997" s="1" t="str">
        <f t="shared" si="2"/>
        <v>PT P738</v>
      </c>
      <c r="E9997" s="1" t="str">
        <f>IFERROR(__xludf.DUMMYFUNCTION("SPLIT(A:A,"" "",TRUE,TRUE)"),"EN")</f>
        <v>EN</v>
      </c>
      <c r="F9997" s="1" t="str">
        <f>IFERROR(__xludf.DUMMYFUNCTION("""COMPUTED_VALUE"""),"P738")</f>
        <v>P738</v>
      </c>
      <c r="G9997" s="1">
        <f>IFERROR(__xludf.DUMMYFUNCTION("""COMPUTED_VALUE"""),139.0)</f>
        <v>139</v>
      </c>
    </row>
    <row r="9998">
      <c r="A9998" s="1" t="str">
        <f t="shared" si="1"/>
        <v>EN P5305 215</v>
      </c>
      <c r="C9998" s="1" t="str">
        <f t="shared" si="2"/>
        <v>PT P5305</v>
      </c>
      <c r="E9998" s="1" t="str">
        <f>IFERROR(__xludf.DUMMYFUNCTION("SPLIT(A:A,"" "",TRUE,TRUE)"),"EN")</f>
        <v>EN</v>
      </c>
      <c r="F9998" s="1" t="str">
        <f>IFERROR(__xludf.DUMMYFUNCTION("""COMPUTED_VALUE"""),"P5305")</f>
        <v>P5305</v>
      </c>
      <c r="G9998" s="1">
        <f>IFERROR(__xludf.DUMMYFUNCTION("""COMPUTED_VALUE"""),215.0)</f>
        <v>215</v>
      </c>
    </row>
    <row r="9999">
      <c r="A9999" s="1" t="str">
        <f t="shared" si="1"/>
        <v>EN P4259 61</v>
      </c>
      <c r="C9999" s="1" t="str">
        <f t="shared" si="2"/>
        <v>PT P4259</v>
      </c>
      <c r="E9999" s="1" t="str">
        <f>IFERROR(__xludf.DUMMYFUNCTION("SPLIT(A:A,"" "",TRUE,TRUE)"),"EN")</f>
        <v>EN</v>
      </c>
      <c r="F9999" s="1" t="str">
        <f>IFERROR(__xludf.DUMMYFUNCTION("""COMPUTED_VALUE"""),"P4259")</f>
        <v>P4259</v>
      </c>
      <c r="G9999" s="1">
        <f>IFERROR(__xludf.DUMMYFUNCTION("""COMPUTED_VALUE"""),61.0)</f>
        <v>61</v>
      </c>
    </row>
    <row r="10000">
      <c r="A10000" s="1" t="str">
        <f t="shared" si="1"/>
        <v>EN P1842 224</v>
      </c>
      <c r="C10000" s="1" t="str">
        <f t="shared" si="2"/>
        <v>PT P1842</v>
      </c>
      <c r="E10000" s="1" t="str">
        <f>IFERROR(__xludf.DUMMYFUNCTION("SPLIT(A:A,"" "",TRUE,TRUE)"),"EN")</f>
        <v>EN</v>
      </c>
      <c r="F10000" s="1" t="str">
        <f>IFERROR(__xludf.DUMMYFUNCTION("""COMPUTED_VALUE"""),"P1842")</f>
        <v>P1842</v>
      </c>
      <c r="G10000" s="1">
        <f>IFERROR(__xludf.DUMMYFUNCTION("""COMPUTED_VALUE"""),224.0)</f>
        <v>224</v>
      </c>
    </row>
    <row r="10986" ht="1.5" customHeight="1"/>
    <row r="10992" ht="1.5" customHeight="1"/>
    <row r="10993" ht="1.5" customHeight="1"/>
    <row r="10994" ht="1.5" customHeight="1"/>
    <row r="10995" ht="1.5" customHeight="1"/>
    <row r="10996" ht="1.5" customHeight="1"/>
    <row r="10997" ht="1.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C1" s="1" t="s">
        <v>1</v>
      </c>
    </row>
    <row r="2">
      <c r="A2" t="s">
        <v>2</v>
      </c>
      <c r="C2" s="1" t="s">
        <v>3</v>
      </c>
    </row>
    <row r="3">
      <c r="A3" t="s">
        <v>4</v>
      </c>
      <c r="C3" s="1" t="s">
        <v>5</v>
      </c>
    </row>
    <row r="4">
      <c r="A4" t="s">
        <v>6</v>
      </c>
      <c r="C4" s="1" t="s">
        <v>7</v>
      </c>
    </row>
    <row r="5">
      <c r="A5" t="s">
        <v>8</v>
      </c>
      <c r="C5" s="1" t="s">
        <v>9</v>
      </c>
    </row>
    <row r="6">
      <c r="A6" t="s">
        <v>10</v>
      </c>
      <c r="C6" s="1" t="s">
        <v>11</v>
      </c>
    </row>
    <row r="7">
      <c r="A7" t="s">
        <v>12</v>
      </c>
      <c r="C7" s="1" t="s">
        <v>13</v>
      </c>
    </row>
    <row r="8">
      <c r="A8" t="s">
        <v>14</v>
      </c>
      <c r="C8" s="1" t="s">
        <v>15</v>
      </c>
    </row>
    <row r="9">
      <c r="A9" t="s">
        <v>16</v>
      </c>
      <c r="C9" s="1" t="s">
        <v>17</v>
      </c>
    </row>
    <row r="10">
      <c r="A10" t="s">
        <v>18</v>
      </c>
      <c r="C10" s="1" t="s">
        <v>19</v>
      </c>
    </row>
    <row r="11">
      <c r="A11" t="s">
        <v>20</v>
      </c>
      <c r="C11" s="1" t="s">
        <v>21</v>
      </c>
    </row>
    <row r="12">
      <c r="A12" t="s">
        <v>22</v>
      </c>
      <c r="C12" s="1" t="s">
        <v>23</v>
      </c>
    </row>
    <row r="13">
      <c r="A13" t="s">
        <v>24</v>
      </c>
      <c r="C13" s="1" t="s">
        <v>25</v>
      </c>
    </row>
    <row r="14">
      <c r="A14" t="s">
        <v>26</v>
      </c>
      <c r="C14" s="1" t="s">
        <v>27</v>
      </c>
    </row>
    <row r="15">
      <c r="A15" t="s">
        <v>28</v>
      </c>
      <c r="C15" s="1" t="s">
        <v>29</v>
      </c>
    </row>
    <row r="16">
      <c r="A16" t="s">
        <v>30</v>
      </c>
      <c r="C16" s="1" t="s">
        <v>31</v>
      </c>
    </row>
    <row r="17">
      <c r="A17" t="s">
        <v>32</v>
      </c>
      <c r="C17" s="1" t="s">
        <v>33</v>
      </c>
    </row>
    <row r="18">
      <c r="A18" t="s">
        <v>34</v>
      </c>
      <c r="C18" s="1" t="s">
        <v>35</v>
      </c>
    </row>
    <row r="19">
      <c r="A19" t="s">
        <v>36</v>
      </c>
      <c r="C19" s="1" t="s">
        <v>37</v>
      </c>
    </row>
    <row r="20">
      <c r="A20" t="s">
        <v>38</v>
      </c>
      <c r="C20" s="1" t="s">
        <v>39</v>
      </c>
    </row>
    <row r="21">
      <c r="A21" s="1" t="s">
        <v>40</v>
      </c>
      <c r="C21" s="1" t="s">
        <v>41</v>
      </c>
    </row>
    <row r="22">
      <c r="A22" s="1" t="s">
        <v>42</v>
      </c>
      <c r="C22" s="1" t="s">
        <v>43</v>
      </c>
    </row>
    <row r="23">
      <c r="A23" s="1" t="s">
        <v>44</v>
      </c>
      <c r="C23" s="1" t="s">
        <v>45</v>
      </c>
    </row>
    <row r="24">
      <c r="A24" s="1" t="s">
        <v>46</v>
      </c>
      <c r="C24" s="1" t="s">
        <v>47</v>
      </c>
    </row>
    <row r="25">
      <c r="A25" s="1" t="s">
        <v>48</v>
      </c>
      <c r="C25" s="1" t="s">
        <v>49</v>
      </c>
    </row>
    <row r="26">
      <c r="A26" s="1" t="s">
        <v>50</v>
      </c>
      <c r="C26" s="1" t="s">
        <v>51</v>
      </c>
    </row>
    <row r="27">
      <c r="A27" s="1" t="s">
        <v>52</v>
      </c>
      <c r="C27" s="1" t="s">
        <v>53</v>
      </c>
    </row>
    <row r="28">
      <c r="A28" s="1" t="s">
        <v>54</v>
      </c>
      <c r="C28" s="1" t="s">
        <v>55</v>
      </c>
    </row>
    <row r="29">
      <c r="A29" s="1" t="s">
        <v>56</v>
      </c>
      <c r="C29" s="1" t="s">
        <v>57</v>
      </c>
    </row>
    <row r="30">
      <c r="A30" s="1" t="s">
        <v>58</v>
      </c>
      <c r="C30" s="1" t="s">
        <v>59</v>
      </c>
    </row>
    <row r="31">
      <c r="A31" s="1" t="s">
        <v>60</v>
      </c>
      <c r="C31" s="1" t="s">
        <v>61</v>
      </c>
    </row>
    <row r="32">
      <c r="A32" s="1" t="s">
        <v>62</v>
      </c>
      <c r="C32" s="1" t="s">
        <v>63</v>
      </c>
    </row>
    <row r="33">
      <c r="A33" s="1" t="s">
        <v>64</v>
      </c>
      <c r="C33" s="1" t="s">
        <v>65</v>
      </c>
    </row>
    <row r="34">
      <c r="A34" s="1" t="s">
        <v>66</v>
      </c>
      <c r="C34" s="1" t="s">
        <v>67</v>
      </c>
    </row>
    <row r="35">
      <c r="A35" s="1" t="s">
        <v>68</v>
      </c>
      <c r="C35" s="1" t="s">
        <v>69</v>
      </c>
    </row>
    <row r="36">
      <c r="A36" s="1" t="s">
        <v>70</v>
      </c>
      <c r="C36" s="1" t="s">
        <v>71</v>
      </c>
    </row>
    <row r="37">
      <c r="A37" s="1" t="s">
        <v>72</v>
      </c>
      <c r="C37" s="1" t="s">
        <v>73</v>
      </c>
    </row>
    <row r="38">
      <c r="A38" s="1" t="s">
        <v>74</v>
      </c>
      <c r="C38" s="1" t="s">
        <v>75</v>
      </c>
    </row>
    <row r="39">
      <c r="A39" s="1" t="s">
        <v>76</v>
      </c>
      <c r="C39" s="1" t="s">
        <v>77</v>
      </c>
    </row>
    <row r="40">
      <c r="A40" s="1" t="s">
        <v>78</v>
      </c>
      <c r="C40" s="1" t="s">
        <v>79</v>
      </c>
    </row>
    <row r="41">
      <c r="A41" s="1" t="s">
        <v>80</v>
      </c>
      <c r="C41" s="1" t="s">
        <v>81</v>
      </c>
    </row>
    <row r="42">
      <c r="A42" s="1" t="s">
        <v>82</v>
      </c>
      <c r="C42" s="1" t="s">
        <v>83</v>
      </c>
    </row>
    <row r="43">
      <c r="A43" s="1" t="s">
        <v>84</v>
      </c>
      <c r="C43" s="1" t="s">
        <v>85</v>
      </c>
    </row>
    <row r="44">
      <c r="A44" s="1" t="s">
        <v>86</v>
      </c>
      <c r="C44" s="1" t="s">
        <v>87</v>
      </c>
    </row>
    <row r="45">
      <c r="A45" s="1" t="s">
        <v>88</v>
      </c>
      <c r="C45" s="1" t="s">
        <v>89</v>
      </c>
    </row>
    <row r="46">
      <c r="A46" s="1" t="s">
        <v>90</v>
      </c>
      <c r="C46" s="1" t="s">
        <v>91</v>
      </c>
    </row>
    <row r="47">
      <c r="A47" s="1" t="s">
        <v>92</v>
      </c>
      <c r="C47" s="1" t="s">
        <v>93</v>
      </c>
    </row>
    <row r="48">
      <c r="A48" s="1" t="s">
        <v>94</v>
      </c>
      <c r="C48" s="1" t="s">
        <v>95</v>
      </c>
    </row>
    <row r="49">
      <c r="A49" s="1" t="s">
        <v>96</v>
      </c>
      <c r="C49" s="1" t="s">
        <v>97</v>
      </c>
    </row>
    <row r="50">
      <c r="A50" s="1" t="s">
        <v>98</v>
      </c>
      <c r="C50" s="1" t="s">
        <v>99</v>
      </c>
    </row>
    <row r="51">
      <c r="A51" s="1" t="s">
        <v>100</v>
      </c>
      <c r="C51" s="1" t="s">
        <v>101</v>
      </c>
    </row>
    <row r="52">
      <c r="A52" s="1" t="s">
        <v>102</v>
      </c>
      <c r="C52" s="1" t="s">
        <v>103</v>
      </c>
    </row>
    <row r="53">
      <c r="A53" s="1" t="s">
        <v>104</v>
      </c>
      <c r="C53" s="1" t="s">
        <v>105</v>
      </c>
    </row>
    <row r="54">
      <c r="A54" s="1" t="s">
        <v>106</v>
      </c>
      <c r="C54" s="1" t="s">
        <v>107</v>
      </c>
    </row>
    <row r="55">
      <c r="A55" s="1" t="s">
        <v>108</v>
      </c>
      <c r="C55" s="1" t="s">
        <v>109</v>
      </c>
    </row>
    <row r="56">
      <c r="A56" s="1" t="s">
        <v>110</v>
      </c>
      <c r="C56" s="1" t="s">
        <v>111</v>
      </c>
    </row>
    <row r="57">
      <c r="A57" s="1" t="s">
        <v>112</v>
      </c>
      <c r="C57" s="1" t="s">
        <v>113</v>
      </c>
    </row>
    <row r="58">
      <c r="A58" s="1" t="s">
        <v>114</v>
      </c>
      <c r="C58" s="1" t="s">
        <v>115</v>
      </c>
    </row>
    <row r="59">
      <c r="A59" s="1" t="s">
        <v>116</v>
      </c>
      <c r="C59" s="1" t="s">
        <v>117</v>
      </c>
    </row>
    <row r="60">
      <c r="A60" s="1" t="s">
        <v>118</v>
      </c>
      <c r="C60" s="1" t="s">
        <v>119</v>
      </c>
    </row>
    <row r="61">
      <c r="A61" s="1" t="s">
        <v>120</v>
      </c>
      <c r="C61" s="1" t="s">
        <v>121</v>
      </c>
    </row>
    <row r="62">
      <c r="A62" s="1" t="s">
        <v>122</v>
      </c>
      <c r="C62" s="1" t="s">
        <v>123</v>
      </c>
    </row>
    <row r="63">
      <c r="A63" s="1" t="s">
        <v>124</v>
      </c>
      <c r="C63" s="1" t="s">
        <v>125</v>
      </c>
    </row>
    <row r="64">
      <c r="A64" s="1" t="s">
        <v>126</v>
      </c>
      <c r="C64" s="1" t="s">
        <v>127</v>
      </c>
    </row>
    <row r="65">
      <c r="A65" s="1" t="s">
        <v>128</v>
      </c>
      <c r="C65" s="1" t="s">
        <v>129</v>
      </c>
    </row>
    <row r="66">
      <c r="A66" s="1" t="s">
        <v>130</v>
      </c>
      <c r="C66" s="1" t="s">
        <v>131</v>
      </c>
    </row>
    <row r="67">
      <c r="A67" s="1" t="s">
        <v>132</v>
      </c>
      <c r="C67" s="1" t="s">
        <v>39</v>
      </c>
    </row>
    <row r="68">
      <c r="A68" s="1" t="s">
        <v>133</v>
      </c>
      <c r="C68" s="1" t="s">
        <v>134</v>
      </c>
    </row>
    <row r="69">
      <c r="A69" s="1" t="s">
        <v>135</v>
      </c>
      <c r="C69" s="1" t="s">
        <v>136</v>
      </c>
    </row>
    <row r="70">
      <c r="A70" s="1" t="s">
        <v>137</v>
      </c>
      <c r="C70" s="1" t="s">
        <v>138</v>
      </c>
    </row>
    <row r="71">
      <c r="A71" s="1" t="s">
        <v>139</v>
      </c>
      <c r="C71" s="1" t="s">
        <v>140</v>
      </c>
    </row>
    <row r="72">
      <c r="A72" s="1" t="s">
        <v>141</v>
      </c>
      <c r="C72" s="1" t="s">
        <v>142</v>
      </c>
    </row>
    <row r="73">
      <c r="A73" s="1" t="s">
        <v>143</v>
      </c>
      <c r="C73" s="1" t="s">
        <v>144</v>
      </c>
    </row>
    <row r="74">
      <c r="A74" s="1" t="s">
        <v>145</v>
      </c>
      <c r="C74" s="1" t="s">
        <v>146</v>
      </c>
    </row>
    <row r="75">
      <c r="A75" s="1" t="s">
        <v>147</v>
      </c>
      <c r="C75" s="1" t="s">
        <v>148</v>
      </c>
    </row>
    <row r="76">
      <c r="A76" s="1" t="s">
        <v>149</v>
      </c>
      <c r="C76" s="1" t="s">
        <v>150</v>
      </c>
    </row>
    <row r="77">
      <c r="A77" s="1" t="s">
        <v>151</v>
      </c>
      <c r="C77" s="1" t="s">
        <v>152</v>
      </c>
    </row>
    <row r="78">
      <c r="A78" s="1" t="s">
        <v>153</v>
      </c>
      <c r="C78" s="1" t="s">
        <v>154</v>
      </c>
    </row>
    <row r="79">
      <c r="A79" s="1" t="s">
        <v>155</v>
      </c>
      <c r="C79" s="1" t="s">
        <v>156</v>
      </c>
    </row>
    <row r="80">
      <c r="A80" s="1" t="s">
        <v>157</v>
      </c>
      <c r="C80" s="1" t="s">
        <v>158</v>
      </c>
    </row>
    <row r="81">
      <c r="A81" s="1" t="s">
        <v>159</v>
      </c>
      <c r="C81" s="1" t="s">
        <v>160</v>
      </c>
    </row>
    <row r="82">
      <c r="A82" s="1" t="s">
        <v>161</v>
      </c>
      <c r="C82" s="1" t="s">
        <v>162</v>
      </c>
    </row>
    <row r="83">
      <c r="A83" s="1" t="s">
        <v>163</v>
      </c>
      <c r="C83" s="1" t="s">
        <v>164</v>
      </c>
    </row>
    <row r="84">
      <c r="A84" s="1" t="s">
        <v>165</v>
      </c>
      <c r="C84" s="1" t="s">
        <v>166</v>
      </c>
    </row>
    <row r="85">
      <c r="A85" s="1" t="s">
        <v>167</v>
      </c>
      <c r="C85" s="1" t="s">
        <v>168</v>
      </c>
    </row>
    <row r="86">
      <c r="A86" s="1" t="s">
        <v>169</v>
      </c>
      <c r="C86" s="1" t="s">
        <v>170</v>
      </c>
    </row>
    <row r="87">
      <c r="A87" s="1" t="s">
        <v>171</v>
      </c>
      <c r="C87" s="1" t="s">
        <v>172</v>
      </c>
    </row>
    <row r="88">
      <c r="A88" s="1" t="s">
        <v>173</v>
      </c>
      <c r="C88" s="1" t="s">
        <v>174</v>
      </c>
    </row>
    <row r="89">
      <c r="A89" s="1" t="s">
        <v>175</v>
      </c>
      <c r="C89" s="1" t="s">
        <v>176</v>
      </c>
    </row>
    <row r="90">
      <c r="A90" s="1" t="s">
        <v>177</v>
      </c>
      <c r="C90" s="1" t="s">
        <v>178</v>
      </c>
    </row>
    <row r="91">
      <c r="A91" s="1" t="s">
        <v>179</v>
      </c>
      <c r="C91" s="1" t="s">
        <v>180</v>
      </c>
    </row>
    <row r="92">
      <c r="A92" s="1" t="s">
        <v>181</v>
      </c>
      <c r="C92" s="1" t="s">
        <v>182</v>
      </c>
    </row>
    <row r="93">
      <c r="A93" s="1" t="s">
        <v>183</v>
      </c>
      <c r="C93" s="1" t="s">
        <v>184</v>
      </c>
    </row>
    <row r="94">
      <c r="A94" s="1" t="s">
        <v>185</v>
      </c>
      <c r="C94" s="1" t="s">
        <v>186</v>
      </c>
    </row>
    <row r="95">
      <c r="A95" s="1" t="s">
        <v>187</v>
      </c>
      <c r="C95" s="1" t="s">
        <v>188</v>
      </c>
    </row>
    <row r="96">
      <c r="A96" s="1" t="s">
        <v>189</v>
      </c>
      <c r="C96" s="1" t="s">
        <v>190</v>
      </c>
    </row>
    <row r="97">
      <c r="A97" s="1" t="s">
        <v>191</v>
      </c>
      <c r="C97" s="1" t="s">
        <v>192</v>
      </c>
    </row>
    <row r="98">
      <c r="A98" s="1" t="s">
        <v>193</v>
      </c>
      <c r="C98" s="1" t="s">
        <v>194</v>
      </c>
    </row>
    <row r="99">
      <c r="A99" s="1" t="s">
        <v>195</v>
      </c>
      <c r="C99" s="1" t="s">
        <v>196</v>
      </c>
    </row>
    <row r="100">
      <c r="A100" s="1" t="s">
        <v>197</v>
      </c>
      <c r="C100" s="1" t="s">
        <v>198</v>
      </c>
    </row>
    <row r="101">
      <c r="A101" s="1" t="s">
        <v>199</v>
      </c>
      <c r="C101" s="1" t="s">
        <v>136</v>
      </c>
    </row>
    <row r="102">
      <c r="A102" s="1" t="s">
        <v>200</v>
      </c>
      <c r="C102" s="1" t="s">
        <v>201</v>
      </c>
    </row>
    <row r="103">
      <c r="A103" s="1" t="s">
        <v>202</v>
      </c>
      <c r="C103" s="1" t="s">
        <v>203</v>
      </c>
    </row>
    <row r="104">
      <c r="A104" s="1" t="s">
        <v>204</v>
      </c>
      <c r="C104" s="1" t="s">
        <v>205</v>
      </c>
    </row>
    <row r="105">
      <c r="A105" s="1" t="s">
        <v>206</v>
      </c>
      <c r="C105" s="1" t="s">
        <v>207</v>
      </c>
    </row>
    <row r="106">
      <c r="A106" s="1" t="s">
        <v>208</v>
      </c>
      <c r="C106" s="1" t="s">
        <v>209</v>
      </c>
    </row>
    <row r="107">
      <c r="A107" s="1" t="s">
        <v>210</v>
      </c>
      <c r="C107" s="1" t="s">
        <v>211</v>
      </c>
    </row>
    <row r="108">
      <c r="A108" s="1" t="s">
        <v>212</v>
      </c>
      <c r="C108" s="1" t="s">
        <v>213</v>
      </c>
    </row>
    <row r="109">
      <c r="A109" s="1" t="s">
        <v>214</v>
      </c>
      <c r="C109" s="1" t="s">
        <v>215</v>
      </c>
    </row>
    <row r="110">
      <c r="A110" s="1" t="s">
        <v>216</v>
      </c>
      <c r="C110" s="1" t="s">
        <v>217</v>
      </c>
    </row>
    <row r="111">
      <c r="A111" s="1" t="s">
        <v>218</v>
      </c>
      <c r="C111" s="1" t="s">
        <v>219</v>
      </c>
    </row>
    <row r="112">
      <c r="A112" s="1" t="s">
        <v>220</v>
      </c>
      <c r="C112" s="1" t="s">
        <v>221</v>
      </c>
    </row>
    <row r="113">
      <c r="A113" s="1" t="s">
        <v>222</v>
      </c>
      <c r="C113" s="1" t="s">
        <v>223</v>
      </c>
    </row>
    <row r="114">
      <c r="A114" s="1" t="s">
        <v>224</v>
      </c>
      <c r="C114" s="1" t="s">
        <v>225</v>
      </c>
    </row>
    <row r="115">
      <c r="A115" s="1" t="s">
        <v>226</v>
      </c>
      <c r="C115" s="1" t="s">
        <v>227</v>
      </c>
    </row>
    <row r="116">
      <c r="A116" s="1" t="s">
        <v>228</v>
      </c>
      <c r="C116" s="1" t="s">
        <v>229</v>
      </c>
    </row>
    <row r="117">
      <c r="A117" s="1" t="s">
        <v>230</v>
      </c>
      <c r="C117" s="1" t="s">
        <v>231</v>
      </c>
    </row>
    <row r="118">
      <c r="A118" s="1" t="s">
        <v>232</v>
      </c>
      <c r="C118" s="1" t="s">
        <v>233</v>
      </c>
    </row>
    <row r="119">
      <c r="A119" s="1" t="s">
        <v>234</v>
      </c>
      <c r="C119" s="1" t="s">
        <v>235</v>
      </c>
    </row>
    <row r="120">
      <c r="A120" s="1" t="s">
        <v>236</v>
      </c>
      <c r="C120" s="1" t="s">
        <v>237</v>
      </c>
    </row>
    <row r="121">
      <c r="A121" s="1" t="s">
        <v>238</v>
      </c>
      <c r="C121" s="1" t="s">
        <v>239</v>
      </c>
    </row>
    <row r="122">
      <c r="A122" s="1" t="s">
        <v>240</v>
      </c>
      <c r="C122" s="1" t="s">
        <v>241</v>
      </c>
    </row>
    <row r="123">
      <c r="A123" s="1" t="s">
        <v>242</v>
      </c>
      <c r="C123" s="1" t="s">
        <v>243</v>
      </c>
    </row>
    <row r="124">
      <c r="A124" s="1" t="s">
        <v>244</v>
      </c>
      <c r="C124" s="1" t="s">
        <v>245</v>
      </c>
    </row>
    <row r="125">
      <c r="A125" s="1" t="s">
        <v>246</v>
      </c>
      <c r="C125" s="1" t="s">
        <v>247</v>
      </c>
    </row>
    <row r="126">
      <c r="A126" s="1" t="s">
        <v>248</v>
      </c>
      <c r="C126" s="1" t="s">
        <v>249</v>
      </c>
    </row>
    <row r="127">
      <c r="A127" s="1" t="s">
        <v>250</v>
      </c>
      <c r="C127" s="1" t="s">
        <v>251</v>
      </c>
    </row>
    <row r="128">
      <c r="A128" s="1" t="s">
        <v>252</v>
      </c>
      <c r="C128" s="1" t="s">
        <v>253</v>
      </c>
    </row>
    <row r="129">
      <c r="A129" s="1" t="s">
        <v>254</v>
      </c>
      <c r="C129" s="1" t="s">
        <v>255</v>
      </c>
    </row>
    <row r="130">
      <c r="A130" s="1" t="s">
        <v>256</v>
      </c>
      <c r="C130" s="1" t="s">
        <v>257</v>
      </c>
    </row>
    <row r="131">
      <c r="A131" s="1" t="s">
        <v>258</v>
      </c>
      <c r="C131" s="1" t="s">
        <v>259</v>
      </c>
    </row>
    <row r="132">
      <c r="A132" s="1" t="s">
        <v>260</v>
      </c>
      <c r="C132" s="1" t="s">
        <v>261</v>
      </c>
    </row>
    <row r="133">
      <c r="A133" s="1" t="s">
        <v>262</v>
      </c>
      <c r="C133" s="1" t="s">
        <v>263</v>
      </c>
    </row>
    <row r="134">
      <c r="A134" s="1" t="s">
        <v>264</v>
      </c>
      <c r="C134" s="1" t="s">
        <v>265</v>
      </c>
    </row>
    <row r="135">
      <c r="A135" s="1" t="s">
        <v>266</v>
      </c>
      <c r="C135" s="1" t="s">
        <v>267</v>
      </c>
    </row>
    <row r="136">
      <c r="A136" s="1" t="s">
        <v>268</v>
      </c>
      <c r="C136" s="1" t="s">
        <v>269</v>
      </c>
    </row>
    <row r="137">
      <c r="A137" s="1" t="s">
        <v>270</v>
      </c>
      <c r="C137" s="1" t="s">
        <v>271</v>
      </c>
    </row>
    <row r="138">
      <c r="A138" s="1" t="s">
        <v>272</v>
      </c>
      <c r="C138" s="1" t="s">
        <v>273</v>
      </c>
    </row>
    <row r="139">
      <c r="A139" s="1" t="s">
        <v>274</v>
      </c>
      <c r="C139" s="1" t="s">
        <v>275</v>
      </c>
    </row>
    <row r="140">
      <c r="A140" s="1" t="s">
        <v>276</v>
      </c>
      <c r="C140" s="1" t="s">
        <v>277</v>
      </c>
    </row>
    <row r="141">
      <c r="A141" s="1" t="s">
        <v>278</v>
      </c>
      <c r="C141" s="1" t="s">
        <v>279</v>
      </c>
    </row>
    <row r="142">
      <c r="A142" s="1" t="s">
        <v>280</v>
      </c>
      <c r="C142" s="1" t="s">
        <v>281</v>
      </c>
    </row>
    <row r="143">
      <c r="A143" s="1" t="s">
        <v>282</v>
      </c>
      <c r="C143" s="1" t="s">
        <v>283</v>
      </c>
    </row>
    <row r="144">
      <c r="A144" s="1" t="s">
        <v>284</v>
      </c>
      <c r="C144" s="1" t="s">
        <v>285</v>
      </c>
    </row>
    <row r="145">
      <c r="A145" s="1" t="s">
        <v>286</v>
      </c>
      <c r="C145" s="1" t="s">
        <v>287</v>
      </c>
    </row>
    <row r="146">
      <c r="A146" s="1" t="s">
        <v>288</v>
      </c>
      <c r="C146" s="1" t="s">
        <v>289</v>
      </c>
    </row>
    <row r="147">
      <c r="A147" s="1" t="s">
        <v>290</v>
      </c>
      <c r="C147" s="1" t="s">
        <v>291</v>
      </c>
    </row>
    <row r="148">
      <c r="A148" s="1" t="s">
        <v>292</v>
      </c>
      <c r="C148" s="1" t="s">
        <v>293</v>
      </c>
    </row>
    <row r="149">
      <c r="A149" s="1" t="s">
        <v>294</v>
      </c>
      <c r="C149" s="1" t="s">
        <v>295</v>
      </c>
    </row>
    <row r="150">
      <c r="A150" s="1" t="s">
        <v>296</v>
      </c>
      <c r="C150" s="1" t="s">
        <v>297</v>
      </c>
    </row>
    <row r="151">
      <c r="A151" s="1" t="s">
        <v>298</v>
      </c>
      <c r="C151" s="1" t="s">
        <v>299</v>
      </c>
    </row>
    <row r="152">
      <c r="A152" s="1" t="s">
        <v>300</v>
      </c>
      <c r="C152" s="1" t="s">
        <v>301</v>
      </c>
    </row>
    <row r="153">
      <c r="A153" s="1" t="s">
        <v>302</v>
      </c>
      <c r="C153" s="1" t="s">
        <v>303</v>
      </c>
    </row>
    <row r="154">
      <c r="A154" s="1" t="s">
        <v>304</v>
      </c>
      <c r="C154" s="1" t="s">
        <v>305</v>
      </c>
    </row>
    <row r="155">
      <c r="A155" s="1" t="s">
        <v>306</v>
      </c>
      <c r="C155" s="1" t="s">
        <v>307</v>
      </c>
    </row>
    <row r="156">
      <c r="A156" s="1" t="s">
        <v>308</v>
      </c>
      <c r="C156" s="1" t="s">
        <v>41</v>
      </c>
    </row>
    <row r="157">
      <c r="A157" s="1" t="s">
        <v>309</v>
      </c>
      <c r="C157" s="1" t="s">
        <v>310</v>
      </c>
    </row>
    <row r="158">
      <c r="A158" s="1" t="s">
        <v>311</v>
      </c>
      <c r="C158" s="1" t="s">
        <v>312</v>
      </c>
    </row>
    <row r="159">
      <c r="A159" s="1" t="s">
        <v>313</v>
      </c>
      <c r="C159" s="1" t="s">
        <v>314</v>
      </c>
    </row>
    <row r="160">
      <c r="A160" s="1" t="s">
        <v>315</v>
      </c>
      <c r="C160" s="1" t="s">
        <v>316</v>
      </c>
    </row>
    <row r="161">
      <c r="A161" s="1" t="s">
        <v>317</v>
      </c>
      <c r="C161" s="1" t="s">
        <v>318</v>
      </c>
    </row>
    <row r="162">
      <c r="A162" s="1" t="s">
        <v>319</v>
      </c>
      <c r="C162" s="1" t="s">
        <v>320</v>
      </c>
    </row>
    <row r="163">
      <c r="A163" s="1" t="s">
        <v>321</v>
      </c>
      <c r="C163" s="1" t="s">
        <v>322</v>
      </c>
    </row>
    <row r="164">
      <c r="A164" s="1" t="s">
        <v>323</v>
      </c>
      <c r="C164" s="1" t="s">
        <v>324</v>
      </c>
    </row>
    <row r="165">
      <c r="A165" s="1" t="s">
        <v>325</v>
      </c>
      <c r="C165" s="1" t="s">
        <v>113</v>
      </c>
    </row>
    <row r="166">
      <c r="A166" s="1" t="s">
        <v>326</v>
      </c>
      <c r="C166" s="1" t="s">
        <v>327</v>
      </c>
    </row>
    <row r="167">
      <c r="A167" s="1" t="s">
        <v>328</v>
      </c>
      <c r="C167" s="1" t="s">
        <v>329</v>
      </c>
    </row>
    <row r="168">
      <c r="A168" s="1" t="s">
        <v>330</v>
      </c>
      <c r="C168" s="1" t="s">
        <v>331</v>
      </c>
    </row>
    <row r="169">
      <c r="A169" s="1" t="s">
        <v>332</v>
      </c>
      <c r="C169" s="1" t="s">
        <v>333</v>
      </c>
    </row>
    <row r="170">
      <c r="A170" s="1" t="s">
        <v>334</v>
      </c>
      <c r="C170" s="1" t="s">
        <v>335</v>
      </c>
    </row>
    <row r="171">
      <c r="A171" s="1" t="s">
        <v>336</v>
      </c>
      <c r="C171" s="1" t="s">
        <v>337</v>
      </c>
    </row>
    <row r="172">
      <c r="A172" s="1" t="s">
        <v>338</v>
      </c>
      <c r="C172" s="1" t="s">
        <v>339</v>
      </c>
    </row>
    <row r="173">
      <c r="A173" s="1" t="s">
        <v>340</v>
      </c>
      <c r="C173" s="1" t="s">
        <v>341</v>
      </c>
    </row>
    <row r="174">
      <c r="A174" s="1" t="s">
        <v>342</v>
      </c>
      <c r="C174" s="1" t="s">
        <v>343</v>
      </c>
    </row>
    <row r="175">
      <c r="A175" s="1" t="s">
        <v>344</v>
      </c>
      <c r="C175" s="1" t="s">
        <v>345</v>
      </c>
    </row>
    <row r="176">
      <c r="A176" s="1" t="s">
        <v>346</v>
      </c>
      <c r="C176" s="1" t="s">
        <v>347</v>
      </c>
    </row>
    <row r="177">
      <c r="A177" s="1" t="s">
        <v>348</v>
      </c>
      <c r="C177" s="1" t="s">
        <v>349</v>
      </c>
    </row>
    <row r="178">
      <c r="A178" s="1" t="s">
        <v>350</v>
      </c>
      <c r="C178" s="1" t="s">
        <v>351</v>
      </c>
    </row>
    <row r="179">
      <c r="A179" s="1" t="s">
        <v>352</v>
      </c>
      <c r="C179" s="1" t="s">
        <v>353</v>
      </c>
    </row>
    <row r="180">
      <c r="A180" s="1" t="s">
        <v>354</v>
      </c>
      <c r="C180" s="1" t="s">
        <v>355</v>
      </c>
    </row>
    <row r="181">
      <c r="A181" s="1" t="s">
        <v>356</v>
      </c>
      <c r="C181" s="1" t="s">
        <v>357</v>
      </c>
    </row>
    <row r="182">
      <c r="A182" s="1" t="s">
        <v>358</v>
      </c>
      <c r="C182" s="1" t="s">
        <v>359</v>
      </c>
    </row>
    <row r="183">
      <c r="A183" s="1" t="s">
        <v>360</v>
      </c>
      <c r="C183" s="1" t="s">
        <v>361</v>
      </c>
    </row>
    <row r="184">
      <c r="A184" s="1" t="s">
        <v>362</v>
      </c>
      <c r="C184" s="1" t="s">
        <v>363</v>
      </c>
    </row>
    <row r="185">
      <c r="A185" s="1" t="s">
        <v>364</v>
      </c>
      <c r="C185" s="1" t="s">
        <v>365</v>
      </c>
    </row>
    <row r="186">
      <c r="A186" s="1" t="s">
        <v>366</v>
      </c>
      <c r="C186" s="1" t="s">
        <v>367</v>
      </c>
    </row>
    <row r="187">
      <c r="A187" s="1" t="s">
        <v>368</v>
      </c>
      <c r="C187" s="1" t="s">
        <v>225</v>
      </c>
    </row>
    <row r="188">
      <c r="A188" s="1" t="s">
        <v>369</v>
      </c>
      <c r="C188" s="1" t="s">
        <v>370</v>
      </c>
    </row>
    <row r="189">
      <c r="A189" s="1" t="s">
        <v>371</v>
      </c>
      <c r="C189" s="1" t="s">
        <v>372</v>
      </c>
    </row>
    <row r="190">
      <c r="A190" s="1" t="s">
        <v>373</v>
      </c>
      <c r="C190" s="1" t="s">
        <v>374</v>
      </c>
    </row>
    <row r="191">
      <c r="A191" s="1" t="s">
        <v>375</v>
      </c>
      <c r="C191" s="1" t="s">
        <v>376</v>
      </c>
    </row>
    <row r="192">
      <c r="A192" s="1" t="s">
        <v>377</v>
      </c>
      <c r="C192" s="1" t="s">
        <v>378</v>
      </c>
    </row>
    <row r="193">
      <c r="A193" s="1" t="s">
        <v>379</v>
      </c>
      <c r="C193" s="1" t="s">
        <v>380</v>
      </c>
    </row>
    <row r="194">
      <c r="A194" s="1" t="s">
        <v>381</v>
      </c>
      <c r="C194" s="1" t="s">
        <v>382</v>
      </c>
    </row>
    <row r="195">
      <c r="A195" s="1" t="s">
        <v>383</v>
      </c>
      <c r="C195" s="1" t="s">
        <v>384</v>
      </c>
    </row>
    <row r="196">
      <c r="A196" s="1" t="s">
        <v>385</v>
      </c>
      <c r="C196" s="1" t="s">
        <v>386</v>
      </c>
    </row>
    <row r="197">
      <c r="A197" s="1" t="s">
        <v>387</v>
      </c>
      <c r="C197" s="1" t="s">
        <v>388</v>
      </c>
    </row>
    <row r="198">
      <c r="A198" s="1" t="s">
        <v>389</v>
      </c>
      <c r="C198" s="1" t="s">
        <v>390</v>
      </c>
    </row>
    <row r="199">
      <c r="A199" s="1" t="s">
        <v>391</v>
      </c>
      <c r="C199" s="1" t="s">
        <v>392</v>
      </c>
    </row>
    <row r="200">
      <c r="A200" s="1" t="s">
        <v>393</v>
      </c>
      <c r="C200" s="1" t="s">
        <v>394</v>
      </c>
    </row>
    <row r="201">
      <c r="A201" s="1" t="s">
        <v>395</v>
      </c>
      <c r="C201" s="1" t="s">
        <v>396</v>
      </c>
    </row>
    <row r="202">
      <c r="A202" s="1" t="s">
        <v>397</v>
      </c>
      <c r="C202" s="1" t="s">
        <v>398</v>
      </c>
    </row>
    <row r="203">
      <c r="A203" s="1" t="s">
        <v>399</v>
      </c>
      <c r="C203" s="1" t="s">
        <v>400</v>
      </c>
    </row>
    <row r="204">
      <c r="A204" s="1" t="s">
        <v>401</v>
      </c>
      <c r="C204" s="1" t="s">
        <v>402</v>
      </c>
    </row>
    <row r="205">
      <c r="A205" s="1" t="s">
        <v>403</v>
      </c>
      <c r="C205" s="1" t="s">
        <v>404</v>
      </c>
    </row>
    <row r="206">
      <c r="A206" s="1" t="s">
        <v>405</v>
      </c>
      <c r="C206" s="1" t="s">
        <v>406</v>
      </c>
    </row>
    <row r="207">
      <c r="A207" s="1" t="s">
        <v>407</v>
      </c>
      <c r="C207" s="1" t="s">
        <v>408</v>
      </c>
    </row>
    <row r="208">
      <c r="A208" s="1" t="s">
        <v>409</v>
      </c>
      <c r="C208" s="1" t="s">
        <v>410</v>
      </c>
    </row>
    <row r="209">
      <c r="A209" s="1" t="s">
        <v>411</v>
      </c>
      <c r="C209" s="1" t="s">
        <v>412</v>
      </c>
    </row>
    <row r="210">
      <c r="A210" s="1" t="s">
        <v>413</v>
      </c>
      <c r="C210" s="1" t="s">
        <v>414</v>
      </c>
    </row>
    <row r="211">
      <c r="A211" s="1" t="s">
        <v>415</v>
      </c>
      <c r="C211" s="1" t="s">
        <v>416</v>
      </c>
    </row>
    <row r="212">
      <c r="A212" s="1" t="s">
        <v>417</v>
      </c>
      <c r="C212" s="1" t="s">
        <v>418</v>
      </c>
    </row>
    <row r="213">
      <c r="A213" s="1" t="s">
        <v>419</v>
      </c>
      <c r="C213" s="1" t="s">
        <v>420</v>
      </c>
    </row>
    <row r="214">
      <c r="A214" s="1" t="s">
        <v>421</v>
      </c>
      <c r="C214" s="1" t="s">
        <v>422</v>
      </c>
    </row>
    <row r="215">
      <c r="A215" s="1" t="s">
        <v>423</v>
      </c>
      <c r="C215" s="1" t="s">
        <v>424</v>
      </c>
    </row>
    <row r="216">
      <c r="A216" s="1" t="s">
        <v>425</v>
      </c>
      <c r="C216" s="1" t="s">
        <v>426</v>
      </c>
    </row>
    <row r="217">
      <c r="A217" s="1" t="s">
        <v>427</v>
      </c>
      <c r="C217" s="1" t="s">
        <v>428</v>
      </c>
    </row>
    <row r="218">
      <c r="A218" s="1" t="s">
        <v>429</v>
      </c>
      <c r="C218" s="1" t="s">
        <v>430</v>
      </c>
    </row>
    <row r="219">
      <c r="A219" s="1" t="s">
        <v>431</v>
      </c>
      <c r="C219" s="1" t="s">
        <v>432</v>
      </c>
    </row>
    <row r="220">
      <c r="A220" s="1" t="s">
        <v>433</v>
      </c>
      <c r="C220" s="1" t="s">
        <v>434</v>
      </c>
    </row>
    <row r="221">
      <c r="A221" s="1" t="s">
        <v>435</v>
      </c>
      <c r="C221" s="1" t="s">
        <v>436</v>
      </c>
    </row>
    <row r="222">
      <c r="A222" s="1" t="s">
        <v>437</v>
      </c>
      <c r="C222" s="1" t="s">
        <v>438</v>
      </c>
    </row>
    <row r="223">
      <c r="A223" s="1" t="s">
        <v>439</v>
      </c>
      <c r="C223" s="1" t="s">
        <v>440</v>
      </c>
    </row>
    <row r="224">
      <c r="A224" s="1" t="s">
        <v>441</v>
      </c>
      <c r="C224" s="1" t="s">
        <v>146</v>
      </c>
    </row>
    <row r="225">
      <c r="A225" s="1" t="s">
        <v>442</v>
      </c>
      <c r="C225" s="1" t="s">
        <v>443</v>
      </c>
    </row>
    <row r="226">
      <c r="A226" s="1" t="s">
        <v>444</v>
      </c>
      <c r="C226" s="1" t="s">
        <v>445</v>
      </c>
    </row>
    <row r="227">
      <c r="A227" s="1" t="s">
        <v>446</v>
      </c>
      <c r="C227" s="1" t="s">
        <v>447</v>
      </c>
    </row>
    <row r="228">
      <c r="A228" s="1" t="s">
        <v>448</v>
      </c>
      <c r="C228" s="1" t="s">
        <v>449</v>
      </c>
    </row>
    <row r="229">
      <c r="A229" s="1" t="s">
        <v>450</v>
      </c>
      <c r="C229" s="1" t="s">
        <v>451</v>
      </c>
    </row>
    <row r="230">
      <c r="A230" s="1" t="s">
        <v>452</v>
      </c>
      <c r="C230" s="1" t="s">
        <v>453</v>
      </c>
    </row>
    <row r="231">
      <c r="A231" s="1" t="s">
        <v>454</v>
      </c>
      <c r="C231" s="1" t="s">
        <v>455</v>
      </c>
    </row>
    <row r="232">
      <c r="A232" s="1" t="s">
        <v>456</v>
      </c>
      <c r="C232" s="1" t="s">
        <v>457</v>
      </c>
    </row>
    <row r="233">
      <c r="A233" s="1" t="s">
        <v>458</v>
      </c>
      <c r="C233" s="1" t="s">
        <v>459</v>
      </c>
    </row>
    <row r="234">
      <c r="A234" s="1" t="s">
        <v>460</v>
      </c>
      <c r="C234" s="1" t="s">
        <v>461</v>
      </c>
    </row>
    <row r="235">
      <c r="A235" s="1" t="s">
        <v>462</v>
      </c>
      <c r="C235" s="1" t="s">
        <v>463</v>
      </c>
    </row>
    <row r="236">
      <c r="A236" s="1" t="s">
        <v>464</v>
      </c>
      <c r="C236" s="1" t="s">
        <v>465</v>
      </c>
    </row>
    <row r="237">
      <c r="A237" s="1" t="s">
        <v>466</v>
      </c>
      <c r="C237" s="1" t="s">
        <v>467</v>
      </c>
    </row>
    <row r="238">
      <c r="A238" s="1" t="s">
        <v>468</v>
      </c>
      <c r="C238" s="1" t="s">
        <v>469</v>
      </c>
    </row>
    <row r="239">
      <c r="A239" s="1" t="s">
        <v>470</v>
      </c>
      <c r="C239" s="1" t="s">
        <v>471</v>
      </c>
    </row>
    <row r="240">
      <c r="A240" s="1" t="s">
        <v>472</v>
      </c>
      <c r="C240" s="1" t="s">
        <v>473</v>
      </c>
    </row>
    <row r="241">
      <c r="A241" s="1" t="s">
        <v>474</v>
      </c>
      <c r="C241" s="1" t="s">
        <v>475</v>
      </c>
    </row>
    <row r="242">
      <c r="A242" s="1" t="s">
        <v>476</v>
      </c>
      <c r="C242" s="1" t="s">
        <v>477</v>
      </c>
    </row>
    <row r="243">
      <c r="A243" s="1" t="s">
        <v>478</v>
      </c>
      <c r="C243" s="1" t="s">
        <v>479</v>
      </c>
    </row>
    <row r="244">
      <c r="A244" s="1" t="s">
        <v>480</v>
      </c>
      <c r="C244" s="1" t="s">
        <v>481</v>
      </c>
    </row>
    <row r="245">
      <c r="A245" s="1" t="s">
        <v>482</v>
      </c>
      <c r="C245" s="1" t="s">
        <v>483</v>
      </c>
    </row>
    <row r="246">
      <c r="A246" s="1" t="s">
        <v>484</v>
      </c>
      <c r="C246" s="1" t="s">
        <v>485</v>
      </c>
    </row>
    <row r="247">
      <c r="A247" s="1" t="s">
        <v>486</v>
      </c>
      <c r="C247" s="1" t="s">
        <v>487</v>
      </c>
    </row>
    <row r="248">
      <c r="A248" s="1" t="s">
        <v>488</v>
      </c>
      <c r="C248" s="1" t="s">
        <v>489</v>
      </c>
    </row>
    <row r="249">
      <c r="A249" s="1" t="s">
        <v>490</v>
      </c>
      <c r="C249" s="1" t="s">
        <v>491</v>
      </c>
    </row>
    <row r="250">
      <c r="A250" s="1" t="s">
        <v>492</v>
      </c>
      <c r="C250" s="1" t="s">
        <v>493</v>
      </c>
    </row>
    <row r="251">
      <c r="A251" s="1" t="s">
        <v>494</v>
      </c>
      <c r="C251" s="1" t="s">
        <v>495</v>
      </c>
    </row>
    <row r="252">
      <c r="A252" s="1" t="s">
        <v>496</v>
      </c>
      <c r="C252" s="1" t="s">
        <v>497</v>
      </c>
    </row>
    <row r="253">
      <c r="A253" s="1" t="s">
        <v>498</v>
      </c>
      <c r="C253" s="1" t="s">
        <v>499</v>
      </c>
    </row>
    <row r="254">
      <c r="A254" s="1" t="s">
        <v>500</v>
      </c>
      <c r="C254" s="1" t="s">
        <v>501</v>
      </c>
    </row>
    <row r="255">
      <c r="A255" s="1" t="s">
        <v>502</v>
      </c>
      <c r="C255" s="1" t="s">
        <v>503</v>
      </c>
    </row>
    <row r="256">
      <c r="A256" s="1" t="s">
        <v>504</v>
      </c>
      <c r="C256" s="1" t="s">
        <v>196</v>
      </c>
    </row>
    <row r="257">
      <c r="A257" s="1" t="s">
        <v>505</v>
      </c>
      <c r="C257" s="1" t="s">
        <v>506</v>
      </c>
    </row>
    <row r="258">
      <c r="A258" s="1" t="s">
        <v>507</v>
      </c>
      <c r="C258" s="1" t="s">
        <v>508</v>
      </c>
    </row>
    <row r="259">
      <c r="A259" s="1" t="s">
        <v>509</v>
      </c>
      <c r="C259" s="1" t="s">
        <v>510</v>
      </c>
    </row>
    <row r="260">
      <c r="A260" s="1" t="s">
        <v>511</v>
      </c>
      <c r="C260" s="1" t="s">
        <v>314</v>
      </c>
    </row>
    <row r="261">
      <c r="A261" s="1" t="s">
        <v>512</v>
      </c>
      <c r="C261" s="1" t="s">
        <v>513</v>
      </c>
    </row>
    <row r="262">
      <c r="A262" s="1" t="s">
        <v>514</v>
      </c>
      <c r="C262" s="1" t="s">
        <v>178</v>
      </c>
    </row>
    <row r="263">
      <c r="A263" s="1" t="s">
        <v>515</v>
      </c>
      <c r="C263" s="1" t="s">
        <v>516</v>
      </c>
    </row>
    <row r="264">
      <c r="A264" s="1" t="s">
        <v>517</v>
      </c>
      <c r="C264" s="1" t="s">
        <v>518</v>
      </c>
    </row>
    <row r="265">
      <c r="A265" s="1" t="s">
        <v>519</v>
      </c>
      <c r="C265" s="1" t="s">
        <v>520</v>
      </c>
    </row>
    <row r="266">
      <c r="A266" s="1" t="s">
        <v>521</v>
      </c>
      <c r="C266" s="1" t="s">
        <v>522</v>
      </c>
    </row>
    <row r="267">
      <c r="A267" s="1" t="s">
        <v>523</v>
      </c>
      <c r="C267" s="1" t="s">
        <v>524</v>
      </c>
    </row>
    <row r="268">
      <c r="A268" s="1" t="s">
        <v>525</v>
      </c>
      <c r="C268" s="1" t="s">
        <v>526</v>
      </c>
    </row>
    <row r="269">
      <c r="A269" s="1" t="s">
        <v>527</v>
      </c>
      <c r="C269" s="1" t="s">
        <v>528</v>
      </c>
    </row>
    <row r="270">
      <c r="A270" s="1" t="s">
        <v>529</v>
      </c>
      <c r="C270" s="1" t="s">
        <v>530</v>
      </c>
    </row>
    <row r="271">
      <c r="A271" s="1" t="s">
        <v>531</v>
      </c>
      <c r="C271" s="1" t="s">
        <v>532</v>
      </c>
    </row>
    <row r="272">
      <c r="A272" s="1" t="s">
        <v>533</v>
      </c>
      <c r="C272" s="1" t="s">
        <v>534</v>
      </c>
    </row>
    <row r="273">
      <c r="A273" s="1" t="s">
        <v>535</v>
      </c>
      <c r="C273" s="1" t="s">
        <v>536</v>
      </c>
    </row>
    <row r="274">
      <c r="A274" s="1" t="s">
        <v>537</v>
      </c>
      <c r="C274" s="1" t="s">
        <v>538</v>
      </c>
    </row>
    <row r="275">
      <c r="A275" s="1" t="s">
        <v>539</v>
      </c>
      <c r="C275" s="1" t="s">
        <v>516</v>
      </c>
    </row>
    <row r="276">
      <c r="A276" s="1" t="s">
        <v>540</v>
      </c>
      <c r="C276" s="1" t="s">
        <v>541</v>
      </c>
    </row>
    <row r="277">
      <c r="A277" s="1" t="s">
        <v>542</v>
      </c>
      <c r="C277" s="1" t="s">
        <v>543</v>
      </c>
    </row>
    <row r="278">
      <c r="A278" s="1" t="s">
        <v>544</v>
      </c>
      <c r="C278" s="1" t="s">
        <v>545</v>
      </c>
    </row>
    <row r="279">
      <c r="A279" s="1" t="s">
        <v>546</v>
      </c>
      <c r="C279" s="1" t="s">
        <v>547</v>
      </c>
    </row>
    <row r="280">
      <c r="A280" s="1" t="s">
        <v>548</v>
      </c>
      <c r="C280" s="1" t="s">
        <v>549</v>
      </c>
    </row>
    <row r="281">
      <c r="A281" s="1" t="s">
        <v>550</v>
      </c>
      <c r="C281" s="1" t="s">
        <v>551</v>
      </c>
    </row>
    <row r="282">
      <c r="A282" s="1" t="s">
        <v>552</v>
      </c>
      <c r="C282" s="1" t="s">
        <v>553</v>
      </c>
    </row>
    <row r="283">
      <c r="A283" s="1" t="s">
        <v>554</v>
      </c>
      <c r="C283" s="1" t="s">
        <v>555</v>
      </c>
    </row>
    <row r="284">
      <c r="A284" s="1" t="s">
        <v>556</v>
      </c>
      <c r="C284" s="1" t="s">
        <v>557</v>
      </c>
    </row>
    <row r="285">
      <c r="A285" s="1" t="s">
        <v>558</v>
      </c>
      <c r="C285" s="1" t="s">
        <v>374</v>
      </c>
    </row>
    <row r="286">
      <c r="A286" s="1" t="s">
        <v>559</v>
      </c>
      <c r="C286" s="1" t="s">
        <v>560</v>
      </c>
    </row>
    <row r="287">
      <c r="A287" s="1" t="s">
        <v>561</v>
      </c>
      <c r="C287" s="1" t="s">
        <v>562</v>
      </c>
    </row>
    <row r="288">
      <c r="A288" s="1" t="s">
        <v>563</v>
      </c>
      <c r="C288" s="1" t="s">
        <v>564</v>
      </c>
    </row>
    <row r="289">
      <c r="A289" s="1" t="s">
        <v>565</v>
      </c>
      <c r="C289" s="1" t="s">
        <v>566</v>
      </c>
    </row>
    <row r="290">
      <c r="A290" s="1" t="s">
        <v>567</v>
      </c>
      <c r="C290" s="1" t="s">
        <v>568</v>
      </c>
    </row>
    <row r="291">
      <c r="A291" s="1" t="s">
        <v>569</v>
      </c>
      <c r="C291" s="1" t="s">
        <v>570</v>
      </c>
    </row>
    <row r="292">
      <c r="A292" s="1" t="s">
        <v>571</v>
      </c>
      <c r="C292" s="1" t="s">
        <v>572</v>
      </c>
    </row>
    <row r="293">
      <c r="A293" s="1" t="s">
        <v>573</v>
      </c>
      <c r="C293" s="1" t="s">
        <v>574</v>
      </c>
    </row>
    <row r="294">
      <c r="A294" s="1" t="s">
        <v>575</v>
      </c>
      <c r="C294" s="1" t="s">
        <v>576</v>
      </c>
    </row>
    <row r="295">
      <c r="A295" s="1" t="s">
        <v>577</v>
      </c>
      <c r="C295" s="1" t="s">
        <v>578</v>
      </c>
    </row>
    <row r="296">
      <c r="A296" s="1" t="s">
        <v>579</v>
      </c>
      <c r="C296" s="1" t="s">
        <v>580</v>
      </c>
    </row>
    <row r="297">
      <c r="A297" s="1" t="s">
        <v>581</v>
      </c>
      <c r="C297" s="1" t="s">
        <v>582</v>
      </c>
    </row>
    <row r="298">
      <c r="A298" s="1" t="s">
        <v>583</v>
      </c>
      <c r="C298" s="1" t="s">
        <v>584</v>
      </c>
    </row>
    <row r="299">
      <c r="A299" s="1" t="s">
        <v>585</v>
      </c>
      <c r="C299" s="1" t="s">
        <v>586</v>
      </c>
    </row>
    <row r="300">
      <c r="A300" s="1" t="s">
        <v>587</v>
      </c>
      <c r="C300" s="1" t="s">
        <v>588</v>
      </c>
    </row>
    <row r="301">
      <c r="A301" s="1" t="s">
        <v>589</v>
      </c>
      <c r="C301" s="1" t="s">
        <v>590</v>
      </c>
    </row>
    <row r="302">
      <c r="A302" s="1" t="s">
        <v>591</v>
      </c>
      <c r="C302" s="1" t="s">
        <v>592</v>
      </c>
    </row>
    <row r="303">
      <c r="A303" s="1" t="s">
        <v>593</v>
      </c>
      <c r="C303" s="1" t="s">
        <v>594</v>
      </c>
    </row>
    <row r="304">
      <c r="A304" s="1" t="s">
        <v>595</v>
      </c>
      <c r="C304" s="1" t="s">
        <v>596</v>
      </c>
    </row>
    <row r="305">
      <c r="A305" s="1" t="s">
        <v>597</v>
      </c>
      <c r="C305" s="1" t="s">
        <v>598</v>
      </c>
    </row>
    <row r="306">
      <c r="A306" s="1" t="s">
        <v>599</v>
      </c>
      <c r="C306" s="1" t="s">
        <v>600</v>
      </c>
    </row>
    <row r="307">
      <c r="A307" s="1" t="s">
        <v>601</v>
      </c>
      <c r="C307" s="1" t="s">
        <v>463</v>
      </c>
    </row>
    <row r="308">
      <c r="A308" s="1" t="s">
        <v>602</v>
      </c>
      <c r="C308" s="1" t="s">
        <v>603</v>
      </c>
    </row>
    <row r="309">
      <c r="A309" s="1" t="s">
        <v>604</v>
      </c>
      <c r="C309" s="1" t="s">
        <v>605</v>
      </c>
    </row>
    <row r="310">
      <c r="A310" s="1" t="s">
        <v>606</v>
      </c>
      <c r="C310" s="1" t="s">
        <v>607</v>
      </c>
    </row>
    <row r="311">
      <c r="A311" s="1" t="s">
        <v>608</v>
      </c>
      <c r="C311" s="1" t="s">
        <v>609</v>
      </c>
    </row>
    <row r="312">
      <c r="A312" s="1" t="s">
        <v>610</v>
      </c>
      <c r="C312" s="1" t="s">
        <v>611</v>
      </c>
    </row>
    <row r="313">
      <c r="A313" s="1" t="s">
        <v>612</v>
      </c>
      <c r="C313" s="1" t="s">
        <v>613</v>
      </c>
    </row>
    <row r="314">
      <c r="A314" s="1" t="s">
        <v>614</v>
      </c>
      <c r="C314" s="1" t="s">
        <v>615</v>
      </c>
    </row>
    <row r="315">
      <c r="A315" s="1" t="s">
        <v>616</v>
      </c>
      <c r="C315" s="1" t="s">
        <v>617</v>
      </c>
    </row>
    <row r="316">
      <c r="A316" s="1" t="s">
        <v>618</v>
      </c>
      <c r="C316" s="1" t="s">
        <v>619</v>
      </c>
    </row>
    <row r="317">
      <c r="A317" s="1" t="s">
        <v>620</v>
      </c>
      <c r="C317" s="1" t="s">
        <v>621</v>
      </c>
    </row>
    <row r="318">
      <c r="A318" s="1" t="s">
        <v>622</v>
      </c>
      <c r="C318" s="1" t="s">
        <v>623</v>
      </c>
    </row>
    <row r="319">
      <c r="A319" s="1" t="s">
        <v>624</v>
      </c>
      <c r="C319" s="1" t="s">
        <v>625</v>
      </c>
    </row>
    <row r="320">
      <c r="A320" s="1" t="s">
        <v>626</v>
      </c>
      <c r="C320" s="1" t="s">
        <v>627</v>
      </c>
    </row>
    <row r="321">
      <c r="A321" s="1" t="s">
        <v>628</v>
      </c>
      <c r="C321" s="1" t="s">
        <v>629</v>
      </c>
    </row>
    <row r="322">
      <c r="A322" s="1" t="s">
        <v>630</v>
      </c>
      <c r="C322" s="1" t="s">
        <v>631</v>
      </c>
    </row>
    <row r="323">
      <c r="A323" s="1" t="s">
        <v>632</v>
      </c>
      <c r="C323" s="1" t="s">
        <v>633</v>
      </c>
    </row>
    <row r="324">
      <c r="A324" s="1" t="s">
        <v>634</v>
      </c>
      <c r="C324" s="1" t="s">
        <v>635</v>
      </c>
    </row>
    <row r="325">
      <c r="A325" s="1" t="s">
        <v>636</v>
      </c>
      <c r="C325" s="1" t="s">
        <v>637</v>
      </c>
    </row>
    <row r="326">
      <c r="A326" s="1" t="s">
        <v>638</v>
      </c>
      <c r="C326" s="1" t="s">
        <v>639</v>
      </c>
    </row>
    <row r="327">
      <c r="A327" s="1" t="s">
        <v>640</v>
      </c>
      <c r="C327" s="1" t="s">
        <v>641</v>
      </c>
    </row>
    <row r="328">
      <c r="A328" s="1" t="s">
        <v>642</v>
      </c>
      <c r="C328" s="1" t="s">
        <v>643</v>
      </c>
    </row>
    <row r="329">
      <c r="A329" s="1" t="s">
        <v>644</v>
      </c>
      <c r="C329" s="1" t="s">
        <v>645</v>
      </c>
    </row>
    <row r="330">
      <c r="A330" s="1" t="s">
        <v>646</v>
      </c>
      <c r="C330" s="1" t="s">
        <v>647</v>
      </c>
    </row>
    <row r="331">
      <c r="A331" s="1" t="s">
        <v>648</v>
      </c>
      <c r="C331" s="1" t="s">
        <v>649</v>
      </c>
    </row>
    <row r="332">
      <c r="A332" s="1" t="s">
        <v>650</v>
      </c>
      <c r="C332" s="1" t="s">
        <v>651</v>
      </c>
    </row>
    <row r="333">
      <c r="A333" s="1" t="s">
        <v>652</v>
      </c>
      <c r="C333" s="1" t="s">
        <v>213</v>
      </c>
    </row>
    <row r="334">
      <c r="A334" s="1" t="s">
        <v>653</v>
      </c>
      <c r="C334" s="1" t="s">
        <v>654</v>
      </c>
    </row>
    <row r="335">
      <c r="A335" s="1" t="s">
        <v>655</v>
      </c>
      <c r="C335" s="1" t="s">
        <v>656</v>
      </c>
    </row>
    <row r="336">
      <c r="A336" s="1" t="s">
        <v>657</v>
      </c>
      <c r="C336" s="1" t="s">
        <v>658</v>
      </c>
    </row>
    <row r="337">
      <c r="A337" s="1" t="s">
        <v>659</v>
      </c>
      <c r="C337" s="1" t="s">
        <v>138</v>
      </c>
    </row>
    <row r="338">
      <c r="A338" s="1" t="s">
        <v>660</v>
      </c>
      <c r="C338" s="1" t="s">
        <v>661</v>
      </c>
    </row>
    <row r="339">
      <c r="A339" s="1" t="s">
        <v>662</v>
      </c>
      <c r="C339" s="1" t="s">
        <v>663</v>
      </c>
    </row>
    <row r="340">
      <c r="A340" s="1" t="s">
        <v>664</v>
      </c>
      <c r="C340" s="1" t="s">
        <v>665</v>
      </c>
    </row>
    <row r="341">
      <c r="A341" s="1" t="s">
        <v>666</v>
      </c>
      <c r="C341" s="1" t="s">
        <v>667</v>
      </c>
    </row>
    <row r="342">
      <c r="A342" s="1" t="s">
        <v>668</v>
      </c>
      <c r="C342" s="1" t="s">
        <v>669</v>
      </c>
    </row>
    <row r="343">
      <c r="A343" s="1" t="s">
        <v>670</v>
      </c>
      <c r="C343" s="1" t="s">
        <v>671</v>
      </c>
    </row>
    <row r="344">
      <c r="A344" s="1" t="s">
        <v>672</v>
      </c>
      <c r="C344" s="1" t="s">
        <v>673</v>
      </c>
    </row>
    <row r="345">
      <c r="A345" s="1" t="s">
        <v>674</v>
      </c>
      <c r="C345" s="1" t="s">
        <v>675</v>
      </c>
    </row>
    <row r="346">
      <c r="A346" s="1" t="s">
        <v>676</v>
      </c>
      <c r="C346" s="1" t="s">
        <v>677</v>
      </c>
    </row>
    <row r="347">
      <c r="A347" s="1" t="s">
        <v>678</v>
      </c>
      <c r="C347" s="1" t="s">
        <v>679</v>
      </c>
    </row>
    <row r="348">
      <c r="A348" s="1" t="s">
        <v>680</v>
      </c>
      <c r="C348" s="1" t="s">
        <v>681</v>
      </c>
    </row>
    <row r="349">
      <c r="A349" s="1" t="s">
        <v>682</v>
      </c>
      <c r="C349" s="1" t="s">
        <v>683</v>
      </c>
    </row>
    <row r="350">
      <c r="A350" s="1" t="s">
        <v>684</v>
      </c>
      <c r="C350" s="1" t="s">
        <v>685</v>
      </c>
    </row>
    <row r="351">
      <c r="A351" s="1" t="s">
        <v>686</v>
      </c>
      <c r="C351" s="1" t="s">
        <v>687</v>
      </c>
    </row>
    <row r="352">
      <c r="A352" s="1" t="s">
        <v>688</v>
      </c>
      <c r="C352" s="1" t="s">
        <v>689</v>
      </c>
    </row>
    <row r="353">
      <c r="A353" s="1" t="s">
        <v>690</v>
      </c>
      <c r="C353" s="1" t="s">
        <v>691</v>
      </c>
    </row>
    <row r="354">
      <c r="A354" s="1" t="s">
        <v>692</v>
      </c>
      <c r="C354" s="1" t="s">
        <v>693</v>
      </c>
    </row>
    <row r="355">
      <c r="A355" s="1" t="s">
        <v>694</v>
      </c>
      <c r="C355" s="1" t="s">
        <v>695</v>
      </c>
    </row>
    <row r="356">
      <c r="A356" s="1" t="s">
        <v>696</v>
      </c>
      <c r="C356" s="1" t="s">
        <v>697</v>
      </c>
    </row>
    <row r="357">
      <c r="A357" s="1" t="s">
        <v>698</v>
      </c>
      <c r="C357" s="1" t="s">
        <v>699</v>
      </c>
    </row>
    <row r="358">
      <c r="A358" s="1" t="s">
        <v>700</v>
      </c>
      <c r="C358" s="1" t="s">
        <v>701</v>
      </c>
    </row>
    <row r="359">
      <c r="A359" s="1" t="s">
        <v>702</v>
      </c>
      <c r="C359" s="1" t="s">
        <v>703</v>
      </c>
    </row>
    <row r="360">
      <c r="A360" s="1" t="s">
        <v>704</v>
      </c>
      <c r="C360" s="1" t="s">
        <v>392</v>
      </c>
    </row>
    <row r="361">
      <c r="A361" s="1" t="s">
        <v>705</v>
      </c>
      <c r="C361" s="1" t="s">
        <v>706</v>
      </c>
    </row>
    <row r="362">
      <c r="A362" s="1" t="s">
        <v>707</v>
      </c>
      <c r="C362" s="1" t="s">
        <v>708</v>
      </c>
    </row>
    <row r="363">
      <c r="A363" s="1" t="s">
        <v>709</v>
      </c>
      <c r="C363" s="1" t="s">
        <v>710</v>
      </c>
    </row>
    <row r="364">
      <c r="A364" s="1" t="s">
        <v>711</v>
      </c>
      <c r="C364" s="1" t="s">
        <v>712</v>
      </c>
    </row>
    <row r="365">
      <c r="A365" s="1" t="s">
        <v>713</v>
      </c>
      <c r="C365" s="1" t="s">
        <v>714</v>
      </c>
    </row>
    <row r="366">
      <c r="A366" s="1" t="s">
        <v>715</v>
      </c>
      <c r="C366" s="1" t="s">
        <v>716</v>
      </c>
    </row>
    <row r="367">
      <c r="A367" s="1" t="s">
        <v>717</v>
      </c>
      <c r="C367" s="1" t="s">
        <v>227</v>
      </c>
    </row>
    <row r="368">
      <c r="A368" s="1" t="s">
        <v>718</v>
      </c>
      <c r="C368" s="1" t="s">
        <v>719</v>
      </c>
    </row>
    <row r="369">
      <c r="A369" s="1" t="s">
        <v>720</v>
      </c>
      <c r="C369" s="1" t="s">
        <v>721</v>
      </c>
    </row>
    <row r="370">
      <c r="A370" s="1" t="s">
        <v>722</v>
      </c>
      <c r="C370" s="1" t="s">
        <v>723</v>
      </c>
    </row>
    <row r="371">
      <c r="A371" s="1" t="s">
        <v>724</v>
      </c>
      <c r="C371" s="1" t="s">
        <v>725</v>
      </c>
    </row>
    <row r="372">
      <c r="A372" s="1" t="s">
        <v>726</v>
      </c>
      <c r="C372" s="1" t="s">
        <v>727</v>
      </c>
    </row>
    <row r="373">
      <c r="A373" s="1" t="s">
        <v>728</v>
      </c>
      <c r="C373" s="1" t="s">
        <v>729</v>
      </c>
    </row>
    <row r="374">
      <c r="A374" s="1" t="s">
        <v>730</v>
      </c>
      <c r="C374" s="1" t="s">
        <v>731</v>
      </c>
    </row>
    <row r="375">
      <c r="A375" s="1" t="s">
        <v>732</v>
      </c>
      <c r="C375" s="1" t="s">
        <v>733</v>
      </c>
    </row>
    <row r="376">
      <c r="A376" s="1" t="s">
        <v>734</v>
      </c>
      <c r="C376" s="1" t="s">
        <v>735</v>
      </c>
    </row>
    <row r="377">
      <c r="A377" s="1" t="s">
        <v>736</v>
      </c>
      <c r="C377" s="1" t="s">
        <v>737</v>
      </c>
    </row>
    <row r="378">
      <c r="A378" s="1" t="s">
        <v>738</v>
      </c>
      <c r="C378" s="1" t="s">
        <v>739</v>
      </c>
    </row>
    <row r="379">
      <c r="A379" s="1" t="s">
        <v>740</v>
      </c>
      <c r="C379" s="1" t="s">
        <v>741</v>
      </c>
    </row>
    <row r="380">
      <c r="A380" s="1" t="s">
        <v>742</v>
      </c>
      <c r="C380" s="1" t="s">
        <v>743</v>
      </c>
    </row>
    <row r="381">
      <c r="A381" s="1" t="s">
        <v>744</v>
      </c>
      <c r="C381" s="1" t="s">
        <v>745</v>
      </c>
    </row>
    <row r="382">
      <c r="A382" s="1" t="s">
        <v>746</v>
      </c>
      <c r="C382" s="1" t="s">
        <v>747</v>
      </c>
    </row>
    <row r="383">
      <c r="A383" s="1" t="s">
        <v>748</v>
      </c>
      <c r="C383" s="1" t="s">
        <v>749</v>
      </c>
    </row>
    <row r="384">
      <c r="A384" s="1" t="s">
        <v>750</v>
      </c>
      <c r="C384" s="1" t="s">
        <v>751</v>
      </c>
    </row>
    <row r="385">
      <c r="A385" s="1" t="s">
        <v>752</v>
      </c>
      <c r="C385" s="1" t="s">
        <v>753</v>
      </c>
    </row>
    <row r="386">
      <c r="A386" s="1" t="s">
        <v>754</v>
      </c>
      <c r="C386" s="1" t="s">
        <v>755</v>
      </c>
    </row>
    <row r="387">
      <c r="A387" s="1" t="s">
        <v>756</v>
      </c>
      <c r="C387" s="1" t="s">
        <v>757</v>
      </c>
    </row>
    <row r="388">
      <c r="A388" s="1" t="s">
        <v>758</v>
      </c>
      <c r="C388" s="1" t="s">
        <v>759</v>
      </c>
    </row>
    <row r="389">
      <c r="A389" s="1" t="s">
        <v>760</v>
      </c>
      <c r="C389" s="1" t="s">
        <v>761</v>
      </c>
    </row>
    <row r="390">
      <c r="A390" s="1" t="s">
        <v>762</v>
      </c>
      <c r="C390" s="1" t="s">
        <v>763</v>
      </c>
    </row>
    <row r="391">
      <c r="A391" s="1" t="s">
        <v>764</v>
      </c>
      <c r="C391" s="1" t="s">
        <v>765</v>
      </c>
    </row>
    <row r="392">
      <c r="A392" s="1" t="s">
        <v>766</v>
      </c>
      <c r="C392" s="1" t="s">
        <v>767</v>
      </c>
    </row>
    <row r="393">
      <c r="A393" s="1" t="s">
        <v>768</v>
      </c>
      <c r="C393" s="1" t="s">
        <v>769</v>
      </c>
    </row>
    <row r="394">
      <c r="A394" s="1" t="s">
        <v>770</v>
      </c>
      <c r="C394" s="1" t="s">
        <v>771</v>
      </c>
    </row>
    <row r="395">
      <c r="A395" s="1" t="s">
        <v>772</v>
      </c>
      <c r="C395" s="1" t="s">
        <v>773</v>
      </c>
    </row>
    <row r="396">
      <c r="A396" s="1" t="s">
        <v>774</v>
      </c>
      <c r="C396" s="1" t="s">
        <v>775</v>
      </c>
    </row>
    <row r="397">
      <c r="A397" s="1" t="s">
        <v>776</v>
      </c>
      <c r="C397" s="1" t="s">
        <v>777</v>
      </c>
    </row>
    <row r="398">
      <c r="A398" s="1" t="s">
        <v>778</v>
      </c>
      <c r="C398" s="1" t="s">
        <v>779</v>
      </c>
    </row>
    <row r="399">
      <c r="A399" s="1" t="s">
        <v>780</v>
      </c>
      <c r="C399" s="1" t="s">
        <v>781</v>
      </c>
    </row>
    <row r="400">
      <c r="A400" s="1" t="s">
        <v>782</v>
      </c>
      <c r="C400" s="1" t="s">
        <v>783</v>
      </c>
    </row>
    <row r="401">
      <c r="A401" s="1" t="s">
        <v>784</v>
      </c>
      <c r="C401" s="1" t="s">
        <v>785</v>
      </c>
    </row>
    <row r="402">
      <c r="A402" s="1" t="s">
        <v>786</v>
      </c>
      <c r="C402" s="1" t="s">
        <v>787</v>
      </c>
    </row>
    <row r="403">
      <c r="A403" s="1" t="s">
        <v>788</v>
      </c>
      <c r="C403" s="1" t="s">
        <v>789</v>
      </c>
    </row>
    <row r="404">
      <c r="A404" s="1" t="s">
        <v>790</v>
      </c>
      <c r="C404" s="1" t="s">
        <v>791</v>
      </c>
    </row>
    <row r="405">
      <c r="A405" s="1" t="s">
        <v>792</v>
      </c>
      <c r="C405" s="1" t="s">
        <v>793</v>
      </c>
    </row>
    <row r="406">
      <c r="A406" s="1" t="s">
        <v>794</v>
      </c>
      <c r="C406" s="1" t="s">
        <v>795</v>
      </c>
    </row>
    <row r="407">
      <c r="A407" s="1" t="s">
        <v>796</v>
      </c>
      <c r="C407" s="1" t="s">
        <v>797</v>
      </c>
    </row>
    <row r="408">
      <c r="A408" s="1" t="s">
        <v>798</v>
      </c>
      <c r="C408" s="1" t="s">
        <v>799</v>
      </c>
    </row>
    <row r="409">
      <c r="A409" s="1" t="s">
        <v>800</v>
      </c>
      <c r="C409" s="1" t="s">
        <v>801</v>
      </c>
    </row>
    <row r="410">
      <c r="A410" s="1" t="s">
        <v>802</v>
      </c>
      <c r="C410" s="1" t="s">
        <v>803</v>
      </c>
    </row>
    <row r="411">
      <c r="A411" s="1" t="s">
        <v>804</v>
      </c>
      <c r="C411" s="1" t="s">
        <v>805</v>
      </c>
    </row>
    <row r="412">
      <c r="A412" s="1" t="s">
        <v>806</v>
      </c>
      <c r="C412" s="1" t="s">
        <v>807</v>
      </c>
    </row>
    <row r="413">
      <c r="A413" s="1" t="s">
        <v>808</v>
      </c>
      <c r="C413" s="1" t="s">
        <v>809</v>
      </c>
    </row>
    <row r="414">
      <c r="A414" s="1" t="s">
        <v>810</v>
      </c>
      <c r="C414" s="1" t="s">
        <v>811</v>
      </c>
    </row>
    <row r="415">
      <c r="A415" s="1" t="s">
        <v>812</v>
      </c>
      <c r="C415" s="1" t="s">
        <v>91</v>
      </c>
    </row>
    <row r="416">
      <c r="A416" s="1" t="s">
        <v>813</v>
      </c>
      <c r="C416" s="1" t="s">
        <v>814</v>
      </c>
    </row>
    <row r="417">
      <c r="A417" s="1" t="s">
        <v>815</v>
      </c>
      <c r="C417" s="1" t="s">
        <v>816</v>
      </c>
    </row>
    <row r="418">
      <c r="A418" s="1" t="s">
        <v>817</v>
      </c>
      <c r="C418" s="1" t="s">
        <v>818</v>
      </c>
    </row>
    <row r="419">
      <c r="A419" s="1" t="s">
        <v>819</v>
      </c>
      <c r="C419" s="1" t="s">
        <v>410</v>
      </c>
    </row>
    <row r="420">
      <c r="A420" s="1" t="s">
        <v>820</v>
      </c>
      <c r="C420" s="1" t="s">
        <v>821</v>
      </c>
    </row>
    <row r="421">
      <c r="A421" s="1" t="s">
        <v>822</v>
      </c>
      <c r="C421" s="1" t="s">
        <v>823</v>
      </c>
    </row>
    <row r="422">
      <c r="A422" s="1" t="s">
        <v>824</v>
      </c>
      <c r="C422" s="1" t="s">
        <v>825</v>
      </c>
    </row>
    <row r="423">
      <c r="A423" s="1" t="s">
        <v>826</v>
      </c>
      <c r="C423" s="1" t="s">
        <v>827</v>
      </c>
    </row>
    <row r="424">
      <c r="A424" s="1" t="s">
        <v>828</v>
      </c>
      <c r="C424" s="1" t="s">
        <v>829</v>
      </c>
    </row>
    <row r="425">
      <c r="A425" s="1" t="s">
        <v>830</v>
      </c>
      <c r="C425" s="1" t="s">
        <v>831</v>
      </c>
    </row>
    <row r="426">
      <c r="A426" s="1" t="s">
        <v>832</v>
      </c>
      <c r="C426" s="1" t="s">
        <v>833</v>
      </c>
    </row>
    <row r="427">
      <c r="A427" s="1" t="s">
        <v>834</v>
      </c>
      <c r="C427" s="1" t="s">
        <v>835</v>
      </c>
    </row>
    <row r="428">
      <c r="A428" s="1" t="s">
        <v>836</v>
      </c>
      <c r="C428" s="1" t="s">
        <v>708</v>
      </c>
    </row>
    <row r="429">
      <c r="A429" s="1" t="s">
        <v>837</v>
      </c>
      <c r="C429" s="1" t="s">
        <v>33</v>
      </c>
    </row>
    <row r="430">
      <c r="A430" s="1" t="s">
        <v>838</v>
      </c>
      <c r="C430" s="1" t="s">
        <v>839</v>
      </c>
    </row>
    <row r="431">
      <c r="A431" s="1" t="s">
        <v>840</v>
      </c>
      <c r="C431" s="1" t="s">
        <v>841</v>
      </c>
    </row>
    <row r="432">
      <c r="A432" s="1" t="s">
        <v>842</v>
      </c>
      <c r="C432" s="1" t="s">
        <v>843</v>
      </c>
    </row>
    <row r="433">
      <c r="A433" s="1" t="s">
        <v>844</v>
      </c>
      <c r="C433" s="1" t="s">
        <v>845</v>
      </c>
    </row>
    <row r="434">
      <c r="A434" s="1" t="s">
        <v>846</v>
      </c>
      <c r="C434" s="1" t="s">
        <v>847</v>
      </c>
    </row>
    <row r="435">
      <c r="A435" s="1" t="s">
        <v>848</v>
      </c>
      <c r="C435" s="1" t="s">
        <v>849</v>
      </c>
    </row>
    <row r="436">
      <c r="A436" s="1" t="s">
        <v>850</v>
      </c>
      <c r="C436" s="1" t="s">
        <v>851</v>
      </c>
    </row>
    <row r="437">
      <c r="A437" s="1" t="s">
        <v>852</v>
      </c>
      <c r="C437" s="1" t="s">
        <v>853</v>
      </c>
    </row>
    <row r="438">
      <c r="A438" s="1" t="s">
        <v>854</v>
      </c>
      <c r="C438" s="1" t="s">
        <v>791</v>
      </c>
    </row>
    <row r="439">
      <c r="A439" s="1" t="s">
        <v>855</v>
      </c>
      <c r="C439" s="1" t="s">
        <v>856</v>
      </c>
    </row>
    <row r="440">
      <c r="A440" s="1" t="s">
        <v>857</v>
      </c>
      <c r="C440" s="1" t="s">
        <v>858</v>
      </c>
    </row>
    <row r="441">
      <c r="A441" s="1" t="s">
        <v>859</v>
      </c>
      <c r="C441" s="1" t="s">
        <v>860</v>
      </c>
    </row>
    <row r="442">
      <c r="A442" s="1" t="s">
        <v>861</v>
      </c>
      <c r="C442" s="1" t="s">
        <v>174</v>
      </c>
    </row>
    <row r="443">
      <c r="A443" s="1" t="s">
        <v>862</v>
      </c>
      <c r="C443" s="1" t="s">
        <v>863</v>
      </c>
    </row>
    <row r="444">
      <c r="A444" s="1" t="s">
        <v>864</v>
      </c>
      <c r="C444" s="1" t="s">
        <v>865</v>
      </c>
    </row>
    <row r="445">
      <c r="A445" s="1" t="s">
        <v>866</v>
      </c>
      <c r="C445" s="1" t="s">
        <v>867</v>
      </c>
    </row>
    <row r="446">
      <c r="A446" s="1" t="s">
        <v>868</v>
      </c>
      <c r="C446" s="1" t="s">
        <v>869</v>
      </c>
    </row>
    <row r="447">
      <c r="A447" s="1" t="s">
        <v>870</v>
      </c>
      <c r="C447" s="1" t="s">
        <v>871</v>
      </c>
    </row>
    <row r="448">
      <c r="A448" s="1" t="s">
        <v>872</v>
      </c>
      <c r="C448" s="1" t="s">
        <v>873</v>
      </c>
    </row>
    <row r="449">
      <c r="A449" s="1" t="s">
        <v>874</v>
      </c>
      <c r="C449" s="1" t="s">
        <v>875</v>
      </c>
    </row>
    <row r="450">
      <c r="A450" s="1" t="s">
        <v>876</v>
      </c>
      <c r="C450" s="1" t="s">
        <v>877</v>
      </c>
    </row>
    <row r="451">
      <c r="A451" s="1" t="s">
        <v>878</v>
      </c>
      <c r="C451" s="1" t="s">
        <v>879</v>
      </c>
    </row>
    <row r="452">
      <c r="A452" s="1" t="s">
        <v>880</v>
      </c>
      <c r="C452" s="1" t="s">
        <v>881</v>
      </c>
    </row>
    <row r="453">
      <c r="A453" s="1" t="s">
        <v>882</v>
      </c>
      <c r="C453" s="1" t="s">
        <v>883</v>
      </c>
    </row>
    <row r="454">
      <c r="A454" s="1" t="s">
        <v>884</v>
      </c>
      <c r="C454" s="1" t="s">
        <v>885</v>
      </c>
    </row>
    <row r="455">
      <c r="A455" s="1" t="s">
        <v>886</v>
      </c>
      <c r="C455" s="1" t="s">
        <v>887</v>
      </c>
    </row>
    <row r="456">
      <c r="A456" s="1" t="s">
        <v>888</v>
      </c>
      <c r="C456" s="1" t="s">
        <v>889</v>
      </c>
    </row>
    <row r="457">
      <c r="A457" s="1" t="s">
        <v>890</v>
      </c>
      <c r="C457" s="1" t="s">
        <v>891</v>
      </c>
    </row>
    <row r="458">
      <c r="A458" s="1" t="s">
        <v>892</v>
      </c>
      <c r="C458" s="1" t="s">
        <v>893</v>
      </c>
    </row>
    <row r="459">
      <c r="A459" s="1" t="s">
        <v>894</v>
      </c>
      <c r="C459" s="1" t="s">
        <v>895</v>
      </c>
    </row>
    <row r="460">
      <c r="A460" s="1" t="s">
        <v>896</v>
      </c>
      <c r="C460" s="1" t="s">
        <v>897</v>
      </c>
    </row>
    <row r="461">
      <c r="A461" s="1" t="s">
        <v>898</v>
      </c>
      <c r="C461" s="1" t="s">
        <v>899</v>
      </c>
    </row>
    <row r="462">
      <c r="A462" s="1" t="s">
        <v>900</v>
      </c>
      <c r="C462" s="1" t="s">
        <v>901</v>
      </c>
    </row>
    <row r="463">
      <c r="A463" s="1" t="s">
        <v>902</v>
      </c>
      <c r="C463" s="1" t="s">
        <v>287</v>
      </c>
    </row>
    <row r="464">
      <c r="A464" s="1" t="s">
        <v>903</v>
      </c>
      <c r="C464" s="1" t="s">
        <v>904</v>
      </c>
    </row>
    <row r="465">
      <c r="A465" s="1" t="s">
        <v>905</v>
      </c>
      <c r="C465" s="1" t="s">
        <v>906</v>
      </c>
    </row>
    <row r="466">
      <c r="A466" s="1" t="s">
        <v>907</v>
      </c>
      <c r="C466" s="1" t="s">
        <v>908</v>
      </c>
    </row>
    <row r="467">
      <c r="A467" s="1" t="s">
        <v>909</v>
      </c>
      <c r="C467" s="1" t="s">
        <v>910</v>
      </c>
    </row>
    <row r="468">
      <c r="A468" s="1" t="s">
        <v>911</v>
      </c>
      <c r="C468" s="1" t="s">
        <v>912</v>
      </c>
    </row>
    <row r="469">
      <c r="A469" s="1" t="s">
        <v>913</v>
      </c>
      <c r="C469" s="1" t="s">
        <v>914</v>
      </c>
    </row>
    <row r="470">
      <c r="A470" s="1" t="s">
        <v>915</v>
      </c>
      <c r="C470" s="1" t="s">
        <v>916</v>
      </c>
    </row>
    <row r="471">
      <c r="A471" s="1" t="s">
        <v>917</v>
      </c>
      <c r="C471" s="1" t="s">
        <v>918</v>
      </c>
    </row>
    <row r="472">
      <c r="A472" s="1" t="s">
        <v>919</v>
      </c>
      <c r="C472" s="1" t="s">
        <v>920</v>
      </c>
    </row>
    <row r="473">
      <c r="A473" s="1" t="s">
        <v>921</v>
      </c>
      <c r="C473" s="1" t="s">
        <v>922</v>
      </c>
    </row>
    <row r="474">
      <c r="A474" s="1" t="s">
        <v>923</v>
      </c>
      <c r="C474" s="1" t="s">
        <v>924</v>
      </c>
    </row>
    <row r="475">
      <c r="A475" s="1" t="s">
        <v>925</v>
      </c>
      <c r="C475" s="1" t="s">
        <v>926</v>
      </c>
    </row>
    <row r="476">
      <c r="A476" s="1" t="s">
        <v>927</v>
      </c>
      <c r="C476" s="1" t="s">
        <v>928</v>
      </c>
    </row>
    <row r="477">
      <c r="A477" s="1" t="s">
        <v>929</v>
      </c>
      <c r="C477" s="1" t="s">
        <v>930</v>
      </c>
    </row>
    <row r="478">
      <c r="A478" s="1" t="s">
        <v>931</v>
      </c>
      <c r="C478" s="1" t="s">
        <v>932</v>
      </c>
    </row>
    <row r="479">
      <c r="A479" s="1" t="s">
        <v>933</v>
      </c>
      <c r="C479" s="1" t="s">
        <v>934</v>
      </c>
    </row>
    <row r="480">
      <c r="A480" s="1" t="s">
        <v>935</v>
      </c>
      <c r="C480" s="1" t="s">
        <v>936</v>
      </c>
    </row>
    <row r="481">
      <c r="A481" s="1" t="s">
        <v>937</v>
      </c>
      <c r="C481" s="1" t="s">
        <v>938</v>
      </c>
    </row>
    <row r="482">
      <c r="A482" s="1" t="s">
        <v>939</v>
      </c>
      <c r="C482" s="1" t="s">
        <v>940</v>
      </c>
    </row>
    <row r="483">
      <c r="A483" s="1" t="s">
        <v>941</v>
      </c>
      <c r="C483" s="1" t="s">
        <v>942</v>
      </c>
    </row>
    <row r="484">
      <c r="A484" s="1" t="s">
        <v>943</v>
      </c>
      <c r="C484" s="1" t="s">
        <v>944</v>
      </c>
    </row>
    <row r="485">
      <c r="A485" s="1" t="s">
        <v>945</v>
      </c>
      <c r="C485" s="1" t="s">
        <v>946</v>
      </c>
    </row>
    <row r="486">
      <c r="A486" s="1" t="s">
        <v>947</v>
      </c>
      <c r="C486" s="1" t="s">
        <v>948</v>
      </c>
    </row>
    <row r="487">
      <c r="A487" s="1" t="s">
        <v>949</v>
      </c>
      <c r="C487" s="1" t="s">
        <v>950</v>
      </c>
    </row>
    <row r="488">
      <c r="A488" s="1" t="s">
        <v>951</v>
      </c>
      <c r="C488" s="1" t="s">
        <v>952</v>
      </c>
    </row>
    <row r="489">
      <c r="A489" s="1" t="s">
        <v>953</v>
      </c>
      <c r="C489" s="1" t="s">
        <v>954</v>
      </c>
    </row>
    <row r="490">
      <c r="A490" s="1" t="s">
        <v>955</v>
      </c>
      <c r="C490" s="1" t="s">
        <v>956</v>
      </c>
    </row>
    <row r="491">
      <c r="A491" s="1" t="s">
        <v>957</v>
      </c>
      <c r="C491" s="1" t="s">
        <v>958</v>
      </c>
    </row>
    <row r="492">
      <c r="A492" s="1" t="s">
        <v>959</v>
      </c>
      <c r="C492" s="1" t="s">
        <v>960</v>
      </c>
    </row>
    <row r="493">
      <c r="A493" s="1" t="s">
        <v>961</v>
      </c>
      <c r="C493" s="1" t="s">
        <v>962</v>
      </c>
    </row>
    <row r="494">
      <c r="A494" s="1" t="s">
        <v>963</v>
      </c>
      <c r="C494" s="1" t="s">
        <v>964</v>
      </c>
    </row>
    <row r="495">
      <c r="A495" s="1" t="s">
        <v>965</v>
      </c>
      <c r="C495" s="1" t="s">
        <v>966</v>
      </c>
    </row>
    <row r="496">
      <c r="A496" s="1" t="s">
        <v>967</v>
      </c>
      <c r="C496" s="1" t="s">
        <v>968</v>
      </c>
    </row>
    <row r="497">
      <c r="A497" s="1" t="s">
        <v>969</v>
      </c>
      <c r="C497" s="1" t="s">
        <v>970</v>
      </c>
    </row>
    <row r="498">
      <c r="A498" s="1" t="s">
        <v>971</v>
      </c>
      <c r="C498" s="1" t="s">
        <v>972</v>
      </c>
    </row>
    <row r="499">
      <c r="A499" s="1" t="s">
        <v>973</v>
      </c>
      <c r="C499" s="1" t="s">
        <v>974</v>
      </c>
    </row>
    <row r="500">
      <c r="A500" s="1" t="s">
        <v>975</v>
      </c>
      <c r="C500" s="1" t="s">
        <v>976</v>
      </c>
    </row>
    <row r="501">
      <c r="A501" s="1" t="s">
        <v>977</v>
      </c>
      <c r="C501" s="1" t="s">
        <v>978</v>
      </c>
    </row>
    <row r="502">
      <c r="A502" s="1" t="s">
        <v>979</v>
      </c>
      <c r="C502" s="1" t="s">
        <v>980</v>
      </c>
    </row>
    <row r="503">
      <c r="A503" s="1" t="s">
        <v>981</v>
      </c>
      <c r="C503" s="1" t="s">
        <v>982</v>
      </c>
    </row>
    <row r="504">
      <c r="A504" s="1" t="s">
        <v>983</v>
      </c>
      <c r="C504" s="1" t="s">
        <v>984</v>
      </c>
    </row>
    <row r="505">
      <c r="A505" s="1" t="s">
        <v>985</v>
      </c>
      <c r="C505" s="1" t="s">
        <v>986</v>
      </c>
    </row>
    <row r="506">
      <c r="A506" s="1" t="s">
        <v>987</v>
      </c>
      <c r="C506" s="1" t="s">
        <v>988</v>
      </c>
    </row>
    <row r="507">
      <c r="A507" s="1" t="s">
        <v>989</v>
      </c>
      <c r="C507" s="1" t="s">
        <v>990</v>
      </c>
    </row>
    <row r="508">
      <c r="A508" s="1" t="s">
        <v>991</v>
      </c>
      <c r="C508" s="1" t="s">
        <v>992</v>
      </c>
    </row>
    <row r="509">
      <c r="A509" s="1" t="s">
        <v>993</v>
      </c>
      <c r="C509" s="1" t="s">
        <v>994</v>
      </c>
    </row>
    <row r="510">
      <c r="A510" s="1" t="s">
        <v>995</v>
      </c>
      <c r="C510" s="1" t="s">
        <v>996</v>
      </c>
    </row>
    <row r="511">
      <c r="A511" s="1" t="s">
        <v>997</v>
      </c>
      <c r="C511" s="1" t="s">
        <v>998</v>
      </c>
    </row>
    <row r="512">
      <c r="A512" s="1" t="s">
        <v>999</v>
      </c>
      <c r="C512" s="1" t="s">
        <v>1000</v>
      </c>
    </row>
    <row r="513">
      <c r="A513" s="1" t="s">
        <v>1001</v>
      </c>
      <c r="C513" s="1" t="s">
        <v>1002</v>
      </c>
    </row>
    <row r="514">
      <c r="A514" s="1" t="s">
        <v>1003</v>
      </c>
      <c r="C514" s="1" t="s">
        <v>1004</v>
      </c>
    </row>
    <row r="515">
      <c r="A515" s="1" t="s">
        <v>1005</v>
      </c>
      <c r="C515" s="1" t="s">
        <v>1006</v>
      </c>
    </row>
    <row r="516">
      <c r="A516" s="1" t="s">
        <v>1007</v>
      </c>
      <c r="C516" s="1" t="s">
        <v>1008</v>
      </c>
    </row>
    <row r="517">
      <c r="A517" s="1" t="s">
        <v>1009</v>
      </c>
      <c r="C517" s="1" t="s">
        <v>651</v>
      </c>
    </row>
    <row r="518">
      <c r="A518" s="1" t="s">
        <v>1010</v>
      </c>
      <c r="C518" s="1" t="s">
        <v>751</v>
      </c>
    </row>
    <row r="519">
      <c r="A519" s="1" t="s">
        <v>1011</v>
      </c>
      <c r="C519" s="1" t="s">
        <v>1012</v>
      </c>
    </row>
    <row r="520">
      <c r="A520" s="1" t="s">
        <v>1013</v>
      </c>
      <c r="C520" s="1" t="s">
        <v>1014</v>
      </c>
    </row>
    <row r="521">
      <c r="A521" s="1" t="s">
        <v>1015</v>
      </c>
      <c r="C521" s="1" t="s">
        <v>1016</v>
      </c>
    </row>
    <row r="522">
      <c r="A522" s="1" t="s">
        <v>1017</v>
      </c>
      <c r="C522" s="1" t="s">
        <v>1018</v>
      </c>
    </row>
    <row r="523">
      <c r="A523" s="1" t="s">
        <v>1019</v>
      </c>
      <c r="C523" s="1" t="s">
        <v>1020</v>
      </c>
    </row>
    <row r="524">
      <c r="A524" s="1" t="s">
        <v>1021</v>
      </c>
      <c r="C524" s="1" t="s">
        <v>451</v>
      </c>
    </row>
    <row r="525">
      <c r="A525" s="1" t="s">
        <v>1022</v>
      </c>
      <c r="C525" s="1" t="s">
        <v>1023</v>
      </c>
    </row>
    <row r="526">
      <c r="A526" s="1" t="s">
        <v>1024</v>
      </c>
      <c r="C526" s="1" t="s">
        <v>1025</v>
      </c>
    </row>
    <row r="527">
      <c r="A527" s="1" t="s">
        <v>1026</v>
      </c>
      <c r="C527" s="1" t="s">
        <v>584</v>
      </c>
    </row>
    <row r="528">
      <c r="A528" s="1" t="s">
        <v>1027</v>
      </c>
      <c r="C528" s="1" t="s">
        <v>1028</v>
      </c>
    </row>
    <row r="529">
      <c r="A529" s="1" t="s">
        <v>1029</v>
      </c>
      <c r="C529" s="1" t="s">
        <v>1030</v>
      </c>
    </row>
    <row r="530">
      <c r="A530" s="1" t="s">
        <v>1031</v>
      </c>
      <c r="C530" s="1" t="s">
        <v>1032</v>
      </c>
    </row>
    <row r="531">
      <c r="A531" s="1" t="s">
        <v>1033</v>
      </c>
      <c r="C531" s="1" t="s">
        <v>1034</v>
      </c>
    </row>
    <row r="532">
      <c r="A532" s="1" t="s">
        <v>1035</v>
      </c>
      <c r="C532" s="1" t="s">
        <v>1036</v>
      </c>
    </row>
    <row r="533">
      <c r="A533" s="1" t="s">
        <v>1037</v>
      </c>
      <c r="C533" s="1" t="s">
        <v>1038</v>
      </c>
    </row>
    <row r="534">
      <c r="A534" s="1" t="s">
        <v>1039</v>
      </c>
      <c r="C534" s="1" t="s">
        <v>1040</v>
      </c>
    </row>
    <row r="535">
      <c r="A535" s="1" t="s">
        <v>1041</v>
      </c>
      <c r="C535" s="1" t="s">
        <v>1042</v>
      </c>
    </row>
    <row r="536">
      <c r="A536" s="1" t="s">
        <v>1043</v>
      </c>
      <c r="C536" s="1" t="s">
        <v>1044</v>
      </c>
    </row>
    <row r="537">
      <c r="A537" s="1" t="s">
        <v>1045</v>
      </c>
      <c r="C537" s="1" t="s">
        <v>1046</v>
      </c>
    </row>
    <row r="538">
      <c r="A538" s="1" t="s">
        <v>1047</v>
      </c>
      <c r="C538" s="1" t="s">
        <v>1048</v>
      </c>
    </row>
    <row r="539">
      <c r="A539" s="1" t="s">
        <v>1049</v>
      </c>
      <c r="C539" s="1" t="s">
        <v>1050</v>
      </c>
    </row>
    <row r="540">
      <c r="A540" s="1" t="s">
        <v>1051</v>
      </c>
      <c r="C540" s="1" t="s">
        <v>1052</v>
      </c>
    </row>
    <row r="541">
      <c r="A541" s="1" t="s">
        <v>1053</v>
      </c>
      <c r="C541" s="1" t="s">
        <v>1054</v>
      </c>
    </row>
    <row r="542">
      <c r="A542" s="1" t="s">
        <v>1055</v>
      </c>
      <c r="C542" s="1" t="s">
        <v>1056</v>
      </c>
    </row>
    <row r="543">
      <c r="A543" s="1" t="s">
        <v>1057</v>
      </c>
      <c r="C543" s="1" t="s">
        <v>1058</v>
      </c>
    </row>
    <row r="544">
      <c r="A544" s="1" t="s">
        <v>1059</v>
      </c>
      <c r="C544" s="1" t="s">
        <v>1060</v>
      </c>
    </row>
    <row r="545">
      <c r="A545" s="1" t="s">
        <v>1061</v>
      </c>
      <c r="C545" s="1" t="s">
        <v>1062</v>
      </c>
    </row>
    <row r="546">
      <c r="A546" s="1" t="s">
        <v>1063</v>
      </c>
      <c r="C546" s="1" t="s">
        <v>926</v>
      </c>
    </row>
    <row r="547">
      <c r="A547" s="1" t="s">
        <v>1064</v>
      </c>
      <c r="C547" s="1" t="s">
        <v>1065</v>
      </c>
    </row>
    <row r="548">
      <c r="A548" s="1" t="s">
        <v>1066</v>
      </c>
      <c r="C548" s="1" t="s">
        <v>1067</v>
      </c>
    </row>
    <row r="549">
      <c r="A549" s="1" t="s">
        <v>1068</v>
      </c>
      <c r="C549" s="1" t="s">
        <v>1069</v>
      </c>
    </row>
    <row r="550">
      <c r="A550" s="1" t="s">
        <v>1070</v>
      </c>
      <c r="C550" s="1" t="s">
        <v>1071</v>
      </c>
    </row>
    <row r="551">
      <c r="A551" s="1" t="s">
        <v>1072</v>
      </c>
      <c r="C551" s="1" t="s">
        <v>1073</v>
      </c>
    </row>
    <row r="552">
      <c r="A552" s="1" t="s">
        <v>1074</v>
      </c>
      <c r="C552" s="1" t="s">
        <v>1075</v>
      </c>
    </row>
    <row r="553">
      <c r="A553" s="1" t="s">
        <v>1076</v>
      </c>
      <c r="C553" s="1" t="s">
        <v>1077</v>
      </c>
    </row>
    <row r="554">
      <c r="A554" s="1" t="s">
        <v>1078</v>
      </c>
      <c r="C554" s="1" t="s">
        <v>1079</v>
      </c>
    </row>
    <row r="555">
      <c r="A555" s="1" t="s">
        <v>1080</v>
      </c>
      <c r="C555" s="1" t="s">
        <v>1081</v>
      </c>
    </row>
    <row r="556">
      <c r="A556" s="1" t="s">
        <v>1082</v>
      </c>
      <c r="C556" s="1" t="s">
        <v>1040</v>
      </c>
    </row>
    <row r="557">
      <c r="A557" s="1" t="s">
        <v>1083</v>
      </c>
      <c r="C557" s="1" t="s">
        <v>1084</v>
      </c>
    </row>
    <row r="558">
      <c r="A558" s="1" t="s">
        <v>1085</v>
      </c>
      <c r="C558" s="1" t="s">
        <v>783</v>
      </c>
    </row>
    <row r="559">
      <c r="A559" s="1" t="s">
        <v>1086</v>
      </c>
      <c r="C559" s="1" t="s">
        <v>1087</v>
      </c>
    </row>
    <row r="560">
      <c r="A560" s="1" t="s">
        <v>1088</v>
      </c>
      <c r="C560" s="1" t="s">
        <v>150</v>
      </c>
    </row>
    <row r="561">
      <c r="A561" s="1" t="s">
        <v>1089</v>
      </c>
      <c r="C561" s="1" t="s">
        <v>1090</v>
      </c>
    </row>
    <row r="562">
      <c r="A562" s="1" t="s">
        <v>1091</v>
      </c>
      <c r="C562" s="1" t="s">
        <v>1092</v>
      </c>
    </row>
    <row r="563">
      <c r="A563" s="1" t="s">
        <v>1093</v>
      </c>
      <c r="C563" s="1" t="s">
        <v>1094</v>
      </c>
    </row>
    <row r="564">
      <c r="A564" s="1" t="s">
        <v>1095</v>
      </c>
      <c r="C564" s="1" t="s">
        <v>1096</v>
      </c>
    </row>
    <row r="565">
      <c r="A565" s="1" t="s">
        <v>1097</v>
      </c>
      <c r="C565" s="1" t="s">
        <v>1098</v>
      </c>
    </row>
    <row r="566">
      <c r="A566" s="1" t="s">
        <v>1099</v>
      </c>
      <c r="C566" s="1" t="s">
        <v>1100</v>
      </c>
    </row>
    <row r="567">
      <c r="A567" s="1" t="s">
        <v>1101</v>
      </c>
      <c r="C567" s="1" t="s">
        <v>1102</v>
      </c>
    </row>
    <row r="568">
      <c r="A568" s="1" t="s">
        <v>1103</v>
      </c>
      <c r="C568" s="1" t="s">
        <v>1104</v>
      </c>
    </row>
    <row r="569">
      <c r="A569" s="1" t="s">
        <v>1105</v>
      </c>
      <c r="C569" s="1" t="s">
        <v>1106</v>
      </c>
    </row>
    <row r="570">
      <c r="A570" s="1" t="s">
        <v>1107</v>
      </c>
      <c r="C570" s="1" t="s">
        <v>1108</v>
      </c>
    </row>
    <row r="571">
      <c r="A571" s="1" t="s">
        <v>1109</v>
      </c>
      <c r="C571" s="1" t="s">
        <v>1110</v>
      </c>
    </row>
    <row r="572">
      <c r="A572" s="1" t="s">
        <v>1111</v>
      </c>
      <c r="C572" s="1" t="s">
        <v>1112</v>
      </c>
    </row>
    <row r="573">
      <c r="A573" s="1" t="s">
        <v>1113</v>
      </c>
      <c r="C573" s="1" t="s">
        <v>1114</v>
      </c>
    </row>
    <row r="574">
      <c r="A574" s="1" t="s">
        <v>1115</v>
      </c>
      <c r="C574" s="1" t="s">
        <v>643</v>
      </c>
    </row>
    <row r="575">
      <c r="A575" s="1" t="s">
        <v>1116</v>
      </c>
      <c r="C575" s="1" t="s">
        <v>1117</v>
      </c>
    </row>
    <row r="576">
      <c r="A576" s="1" t="s">
        <v>1118</v>
      </c>
      <c r="C576" s="1" t="s">
        <v>1119</v>
      </c>
    </row>
    <row r="577">
      <c r="A577" s="1" t="s">
        <v>1120</v>
      </c>
      <c r="C577" s="1" t="s">
        <v>1121</v>
      </c>
    </row>
    <row r="578">
      <c r="A578" s="1" t="s">
        <v>1122</v>
      </c>
      <c r="C578" s="1" t="s">
        <v>1123</v>
      </c>
    </row>
    <row r="579">
      <c r="A579" s="1" t="s">
        <v>1124</v>
      </c>
      <c r="C579" s="1" t="s">
        <v>1125</v>
      </c>
    </row>
    <row r="580">
      <c r="A580" s="1" t="s">
        <v>1126</v>
      </c>
      <c r="C580" s="1" t="s">
        <v>1127</v>
      </c>
    </row>
    <row r="581">
      <c r="A581" s="1" t="s">
        <v>1128</v>
      </c>
      <c r="C581" s="1" t="s">
        <v>557</v>
      </c>
    </row>
    <row r="582">
      <c r="A582" s="1" t="s">
        <v>1129</v>
      </c>
      <c r="C582" s="1" t="s">
        <v>1130</v>
      </c>
    </row>
    <row r="583">
      <c r="A583" s="1" t="s">
        <v>1131</v>
      </c>
      <c r="C583" s="1" t="s">
        <v>1132</v>
      </c>
    </row>
    <row r="584">
      <c r="A584" s="1" t="s">
        <v>1133</v>
      </c>
      <c r="C584" s="1" t="s">
        <v>1134</v>
      </c>
    </row>
    <row r="585">
      <c r="A585" s="1" t="s">
        <v>1135</v>
      </c>
      <c r="C585" s="1" t="s">
        <v>1136</v>
      </c>
    </row>
    <row r="586">
      <c r="A586" s="1" t="s">
        <v>1137</v>
      </c>
      <c r="C586" s="1" t="s">
        <v>1138</v>
      </c>
    </row>
    <row r="587">
      <c r="A587" s="1" t="s">
        <v>1139</v>
      </c>
      <c r="C587" s="1" t="s">
        <v>1140</v>
      </c>
    </row>
    <row r="588">
      <c r="A588" s="1" t="s">
        <v>1141</v>
      </c>
      <c r="C588" s="1" t="s">
        <v>1142</v>
      </c>
    </row>
    <row r="589">
      <c r="A589" s="1" t="s">
        <v>1143</v>
      </c>
      <c r="C589" s="1" t="s">
        <v>1144</v>
      </c>
    </row>
    <row r="590">
      <c r="A590" s="1" t="s">
        <v>1145</v>
      </c>
      <c r="C590" s="1" t="s">
        <v>1146</v>
      </c>
    </row>
    <row r="591">
      <c r="A591" s="1" t="s">
        <v>1147</v>
      </c>
      <c r="C591" s="1" t="s">
        <v>1148</v>
      </c>
    </row>
    <row r="592">
      <c r="A592" s="1" t="s">
        <v>1149</v>
      </c>
      <c r="C592" s="1" t="s">
        <v>1150</v>
      </c>
    </row>
    <row r="593">
      <c r="A593" s="1" t="s">
        <v>1151</v>
      </c>
      <c r="C593" s="1" t="s">
        <v>1152</v>
      </c>
    </row>
    <row r="594">
      <c r="A594" s="1" t="s">
        <v>1153</v>
      </c>
      <c r="C594" s="1" t="s">
        <v>164</v>
      </c>
    </row>
    <row r="595">
      <c r="A595" s="1" t="s">
        <v>1154</v>
      </c>
      <c r="C595" s="1" t="s">
        <v>1155</v>
      </c>
    </row>
    <row r="596">
      <c r="A596" s="1" t="s">
        <v>1156</v>
      </c>
      <c r="C596" s="1" t="s">
        <v>1157</v>
      </c>
    </row>
    <row r="597">
      <c r="A597" s="1" t="s">
        <v>1158</v>
      </c>
      <c r="C597" s="1" t="s">
        <v>1159</v>
      </c>
    </row>
    <row r="598">
      <c r="A598" s="1" t="s">
        <v>1160</v>
      </c>
      <c r="C598" s="1" t="s">
        <v>1161</v>
      </c>
    </row>
    <row r="599">
      <c r="A599" s="1" t="s">
        <v>1162</v>
      </c>
      <c r="C599" s="1" t="s">
        <v>1163</v>
      </c>
    </row>
    <row r="600">
      <c r="A600" s="1" t="s">
        <v>1164</v>
      </c>
      <c r="C600" s="1" t="s">
        <v>1165</v>
      </c>
    </row>
    <row r="601">
      <c r="A601" s="1" t="s">
        <v>1166</v>
      </c>
      <c r="C601" s="1" t="s">
        <v>1167</v>
      </c>
    </row>
    <row r="602">
      <c r="A602" s="1" t="s">
        <v>1168</v>
      </c>
      <c r="C602" s="1" t="s">
        <v>1169</v>
      </c>
    </row>
    <row r="603">
      <c r="A603" s="1" t="s">
        <v>1170</v>
      </c>
      <c r="C603" s="1" t="s">
        <v>1171</v>
      </c>
    </row>
    <row r="604">
      <c r="A604" s="1" t="s">
        <v>1172</v>
      </c>
      <c r="C604" s="1" t="s">
        <v>1173</v>
      </c>
    </row>
    <row r="605">
      <c r="A605" s="1" t="s">
        <v>1174</v>
      </c>
      <c r="C605" s="1" t="s">
        <v>1175</v>
      </c>
    </row>
    <row r="606">
      <c r="A606" s="1" t="s">
        <v>1176</v>
      </c>
      <c r="C606" s="1" t="s">
        <v>1177</v>
      </c>
    </row>
    <row r="607">
      <c r="A607" s="1" t="s">
        <v>1178</v>
      </c>
      <c r="C607" s="1" t="s">
        <v>1179</v>
      </c>
    </row>
    <row r="608">
      <c r="A608" s="1" t="s">
        <v>1180</v>
      </c>
      <c r="C608" s="1" t="s">
        <v>1181</v>
      </c>
    </row>
    <row r="609">
      <c r="A609" s="1" t="s">
        <v>1182</v>
      </c>
      <c r="C609" s="1" t="s">
        <v>1183</v>
      </c>
    </row>
    <row r="610">
      <c r="A610" s="1" t="s">
        <v>1184</v>
      </c>
      <c r="C610" s="1" t="s">
        <v>1185</v>
      </c>
    </row>
    <row r="611">
      <c r="A611" s="1" t="s">
        <v>1186</v>
      </c>
      <c r="C611" s="1" t="s">
        <v>1187</v>
      </c>
    </row>
    <row r="612">
      <c r="A612" s="1" t="s">
        <v>1188</v>
      </c>
      <c r="C612" s="1" t="s">
        <v>1189</v>
      </c>
    </row>
    <row r="613">
      <c r="A613" s="1" t="s">
        <v>1190</v>
      </c>
      <c r="C613" s="1" t="s">
        <v>1191</v>
      </c>
    </row>
    <row r="614">
      <c r="A614" s="1" t="s">
        <v>1192</v>
      </c>
      <c r="C614" s="1" t="s">
        <v>1193</v>
      </c>
    </row>
    <row r="615">
      <c r="A615" s="1" t="s">
        <v>1194</v>
      </c>
      <c r="C615" s="1" t="s">
        <v>1195</v>
      </c>
    </row>
    <row r="616">
      <c r="A616" s="1" t="s">
        <v>1196</v>
      </c>
      <c r="C616" s="1" t="s">
        <v>1197</v>
      </c>
    </row>
    <row r="617">
      <c r="A617" s="1" t="s">
        <v>1198</v>
      </c>
      <c r="C617" s="1" t="s">
        <v>1199</v>
      </c>
    </row>
    <row r="618">
      <c r="A618" s="1" t="s">
        <v>1200</v>
      </c>
      <c r="C618" s="1" t="s">
        <v>1201</v>
      </c>
    </row>
    <row r="619">
      <c r="A619" s="1" t="s">
        <v>1202</v>
      </c>
      <c r="C619" s="1" t="s">
        <v>1203</v>
      </c>
    </row>
    <row r="620">
      <c r="A620" s="1" t="s">
        <v>1204</v>
      </c>
      <c r="C620" s="1" t="s">
        <v>1205</v>
      </c>
    </row>
    <row r="621">
      <c r="A621" s="1" t="s">
        <v>1206</v>
      </c>
      <c r="C621" s="1" t="s">
        <v>1207</v>
      </c>
    </row>
    <row r="622">
      <c r="A622" s="1" t="s">
        <v>1208</v>
      </c>
      <c r="C622" s="1" t="s">
        <v>1209</v>
      </c>
    </row>
    <row r="623">
      <c r="A623" s="1" t="s">
        <v>1210</v>
      </c>
      <c r="C623" s="1" t="s">
        <v>1211</v>
      </c>
    </row>
    <row r="624">
      <c r="A624" s="1" t="s">
        <v>1212</v>
      </c>
      <c r="C624" s="1" t="s">
        <v>572</v>
      </c>
    </row>
    <row r="625">
      <c r="A625" s="1" t="s">
        <v>1213</v>
      </c>
      <c r="C625" s="1" t="s">
        <v>1214</v>
      </c>
    </row>
    <row r="626">
      <c r="A626" s="1" t="s">
        <v>1215</v>
      </c>
      <c r="C626" s="1" t="s">
        <v>1216</v>
      </c>
    </row>
    <row r="627">
      <c r="A627" s="1" t="s">
        <v>1217</v>
      </c>
      <c r="C627" s="1" t="s">
        <v>1218</v>
      </c>
    </row>
    <row r="628">
      <c r="A628" s="1" t="s">
        <v>1219</v>
      </c>
      <c r="C628" s="1" t="s">
        <v>1220</v>
      </c>
    </row>
    <row r="629">
      <c r="A629" s="1" t="s">
        <v>1221</v>
      </c>
      <c r="C629" s="1" t="s">
        <v>1222</v>
      </c>
    </row>
    <row r="630">
      <c r="A630" s="1" t="s">
        <v>1223</v>
      </c>
      <c r="C630" s="1" t="s">
        <v>1224</v>
      </c>
    </row>
    <row r="631">
      <c r="A631" s="1" t="s">
        <v>1225</v>
      </c>
      <c r="C631" s="1" t="s">
        <v>1226</v>
      </c>
    </row>
    <row r="632">
      <c r="A632" s="1" t="s">
        <v>1227</v>
      </c>
      <c r="C632" s="1" t="s">
        <v>1228</v>
      </c>
    </row>
    <row r="633">
      <c r="A633" s="1" t="s">
        <v>1229</v>
      </c>
      <c r="C633" s="1" t="s">
        <v>1230</v>
      </c>
    </row>
    <row r="634">
      <c r="A634" s="1" t="s">
        <v>1231</v>
      </c>
      <c r="C634" s="1" t="s">
        <v>1232</v>
      </c>
    </row>
    <row r="635">
      <c r="A635" s="1" t="s">
        <v>1233</v>
      </c>
      <c r="C635" s="1" t="s">
        <v>1234</v>
      </c>
    </row>
    <row r="636">
      <c r="A636" s="1" t="s">
        <v>1235</v>
      </c>
      <c r="C636" s="1" t="s">
        <v>978</v>
      </c>
    </row>
    <row r="637">
      <c r="A637" s="1" t="s">
        <v>1236</v>
      </c>
      <c r="C637" s="1" t="s">
        <v>1199</v>
      </c>
    </row>
    <row r="638">
      <c r="A638" s="1" t="s">
        <v>1237</v>
      </c>
      <c r="C638" s="1" t="s">
        <v>1238</v>
      </c>
    </row>
    <row r="639">
      <c r="A639" s="1" t="s">
        <v>1239</v>
      </c>
      <c r="C639" s="1" t="s">
        <v>1240</v>
      </c>
    </row>
    <row r="640">
      <c r="A640" s="1" t="s">
        <v>1241</v>
      </c>
      <c r="C640" s="1" t="s">
        <v>1242</v>
      </c>
    </row>
    <row r="641">
      <c r="A641" s="1" t="s">
        <v>1243</v>
      </c>
      <c r="C641" s="1" t="s">
        <v>1244</v>
      </c>
    </row>
    <row r="642">
      <c r="A642" s="1" t="s">
        <v>1245</v>
      </c>
      <c r="C642" s="1" t="s">
        <v>1246</v>
      </c>
    </row>
    <row r="643">
      <c r="A643" s="1" t="s">
        <v>1247</v>
      </c>
      <c r="C643" s="1" t="s">
        <v>1248</v>
      </c>
    </row>
    <row r="644">
      <c r="A644" s="1" t="s">
        <v>1249</v>
      </c>
      <c r="C644" s="1" t="s">
        <v>1250</v>
      </c>
    </row>
    <row r="645">
      <c r="A645" s="1" t="s">
        <v>1251</v>
      </c>
      <c r="C645" s="1" t="s">
        <v>1252</v>
      </c>
    </row>
    <row r="646">
      <c r="A646" s="1" t="s">
        <v>1253</v>
      </c>
      <c r="C646" s="1" t="s">
        <v>1254</v>
      </c>
    </row>
    <row r="647">
      <c r="A647" s="1" t="s">
        <v>1255</v>
      </c>
      <c r="C647" s="1" t="s">
        <v>1256</v>
      </c>
    </row>
    <row r="648">
      <c r="A648" s="1" t="s">
        <v>1257</v>
      </c>
      <c r="C648" s="1" t="s">
        <v>1258</v>
      </c>
    </row>
    <row r="649">
      <c r="A649" s="1" t="s">
        <v>1259</v>
      </c>
      <c r="C649" s="1" t="s">
        <v>1260</v>
      </c>
    </row>
    <row r="650">
      <c r="A650" s="1" t="s">
        <v>1261</v>
      </c>
      <c r="C650" s="1" t="s">
        <v>1262</v>
      </c>
    </row>
    <row r="651">
      <c r="A651" s="1" t="s">
        <v>1263</v>
      </c>
      <c r="C651" s="1" t="s">
        <v>1264</v>
      </c>
    </row>
    <row r="652">
      <c r="A652" s="1" t="s">
        <v>1265</v>
      </c>
      <c r="C652" s="1" t="s">
        <v>1266</v>
      </c>
    </row>
    <row r="653">
      <c r="A653" s="1" t="s">
        <v>1267</v>
      </c>
      <c r="C653" s="1" t="s">
        <v>1268</v>
      </c>
    </row>
    <row r="654">
      <c r="A654" s="1" t="s">
        <v>1269</v>
      </c>
      <c r="C654" s="1" t="s">
        <v>1270</v>
      </c>
    </row>
    <row r="655">
      <c r="A655" s="1" t="s">
        <v>1271</v>
      </c>
      <c r="C655" s="1" t="s">
        <v>1272</v>
      </c>
    </row>
    <row r="656">
      <c r="A656" s="1" t="s">
        <v>1273</v>
      </c>
      <c r="C656" s="1" t="s">
        <v>1274</v>
      </c>
    </row>
    <row r="657">
      <c r="A657" s="1" t="s">
        <v>1275</v>
      </c>
      <c r="C657" s="1" t="s">
        <v>1276</v>
      </c>
    </row>
    <row r="658">
      <c r="A658" s="1" t="s">
        <v>1277</v>
      </c>
      <c r="C658" s="1" t="s">
        <v>1278</v>
      </c>
    </row>
    <row r="659">
      <c r="A659" s="1" t="s">
        <v>1279</v>
      </c>
      <c r="C659" s="1" t="s">
        <v>1280</v>
      </c>
    </row>
    <row r="660">
      <c r="A660" s="1" t="s">
        <v>1281</v>
      </c>
      <c r="C660" s="1" t="s">
        <v>1282</v>
      </c>
    </row>
    <row r="661">
      <c r="A661" s="1" t="s">
        <v>1283</v>
      </c>
      <c r="C661" s="1" t="s">
        <v>1284</v>
      </c>
    </row>
    <row r="662">
      <c r="A662" s="1" t="s">
        <v>1285</v>
      </c>
      <c r="C662" s="1" t="s">
        <v>1286</v>
      </c>
    </row>
    <row r="663">
      <c r="A663" s="1" t="s">
        <v>1287</v>
      </c>
      <c r="C663" s="1" t="s">
        <v>1288</v>
      </c>
    </row>
    <row r="664">
      <c r="A664" s="1" t="s">
        <v>1289</v>
      </c>
      <c r="C664" s="1" t="s">
        <v>1290</v>
      </c>
    </row>
    <row r="665">
      <c r="A665" s="1" t="s">
        <v>1291</v>
      </c>
      <c r="C665" s="1" t="s">
        <v>1292</v>
      </c>
    </row>
    <row r="666">
      <c r="A666" s="1" t="s">
        <v>1293</v>
      </c>
      <c r="C666" s="1" t="s">
        <v>1294</v>
      </c>
    </row>
    <row r="667">
      <c r="A667" s="1" t="s">
        <v>1295</v>
      </c>
      <c r="C667" s="1" t="s">
        <v>1296</v>
      </c>
    </row>
    <row r="668">
      <c r="A668" s="1" t="s">
        <v>1297</v>
      </c>
      <c r="C668" s="1" t="s">
        <v>164</v>
      </c>
    </row>
    <row r="669">
      <c r="A669" s="1" t="s">
        <v>1298</v>
      </c>
      <c r="C669" s="1" t="s">
        <v>1299</v>
      </c>
    </row>
    <row r="670">
      <c r="A670" s="1" t="s">
        <v>1300</v>
      </c>
      <c r="C670" s="1" t="s">
        <v>1301</v>
      </c>
    </row>
    <row r="671">
      <c r="A671" s="1" t="s">
        <v>1302</v>
      </c>
      <c r="C671" s="1" t="s">
        <v>1303</v>
      </c>
    </row>
    <row r="672">
      <c r="A672" s="1" t="s">
        <v>1304</v>
      </c>
      <c r="C672" s="1" t="s">
        <v>1305</v>
      </c>
    </row>
    <row r="673">
      <c r="A673" s="1" t="s">
        <v>1306</v>
      </c>
      <c r="C673" s="1" t="s">
        <v>1307</v>
      </c>
    </row>
    <row r="674">
      <c r="A674" s="1" t="s">
        <v>1308</v>
      </c>
      <c r="C674" s="1" t="s">
        <v>1309</v>
      </c>
    </row>
    <row r="675">
      <c r="A675" s="1" t="s">
        <v>1310</v>
      </c>
      <c r="C675" s="1" t="s">
        <v>1311</v>
      </c>
    </row>
    <row r="676">
      <c r="A676" s="1" t="s">
        <v>1312</v>
      </c>
      <c r="C676" s="1" t="s">
        <v>853</v>
      </c>
    </row>
    <row r="677">
      <c r="A677" s="1" t="s">
        <v>1313</v>
      </c>
      <c r="C677" s="1" t="s">
        <v>1314</v>
      </c>
    </row>
    <row r="678">
      <c r="A678" s="1" t="s">
        <v>1315</v>
      </c>
      <c r="C678" s="1" t="s">
        <v>1316</v>
      </c>
    </row>
    <row r="679">
      <c r="A679" s="1" t="s">
        <v>1317</v>
      </c>
      <c r="C679" s="1" t="s">
        <v>1318</v>
      </c>
    </row>
    <row r="680">
      <c r="A680" s="1" t="s">
        <v>1319</v>
      </c>
      <c r="C680" s="1" t="s">
        <v>1320</v>
      </c>
    </row>
    <row r="681">
      <c r="A681" s="1" t="s">
        <v>1321</v>
      </c>
      <c r="C681" s="1" t="s">
        <v>1322</v>
      </c>
    </row>
    <row r="682">
      <c r="A682" s="1" t="s">
        <v>1323</v>
      </c>
      <c r="C682" s="1" t="s">
        <v>1324</v>
      </c>
    </row>
    <row r="683">
      <c r="A683" s="1" t="s">
        <v>1325</v>
      </c>
      <c r="C683" s="1" t="s">
        <v>1326</v>
      </c>
    </row>
    <row r="684">
      <c r="A684" s="1" t="s">
        <v>1327</v>
      </c>
      <c r="C684" s="1" t="s">
        <v>39</v>
      </c>
    </row>
    <row r="685">
      <c r="A685" s="1" t="s">
        <v>1328</v>
      </c>
      <c r="C685" s="1" t="s">
        <v>1329</v>
      </c>
    </row>
    <row r="686">
      <c r="A686" s="1" t="s">
        <v>1330</v>
      </c>
      <c r="C686" s="1" t="s">
        <v>1331</v>
      </c>
    </row>
    <row r="687">
      <c r="A687" s="1" t="s">
        <v>1332</v>
      </c>
      <c r="C687" s="1" t="s">
        <v>1333</v>
      </c>
    </row>
    <row r="688">
      <c r="A688" s="1" t="s">
        <v>1334</v>
      </c>
      <c r="C688" s="1" t="s">
        <v>1335</v>
      </c>
    </row>
    <row r="689">
      <c r="A689" s="1" t="s">
        <v>1336</v>
      </c>
      <c r="C689" s="1" t="s">
        <v>1337</v>
      </c>
    </row>
    <row r="690">
      <c r="A690" s="1" t="s">
        <v>1338</v>
      </c>
      <c r="C690" s="1" t="s">
        <v>1339</v>
      </c>
    </row>
    <row r="691">
      <c r="A691" s="1" t="s">
        <v>1340</v>
      </c>
      <c r="C691" s="1" t="s">
        <v>1341</v>
      </c>
    </row>
    <row r="692">
      <c r="A692" s="1" t="s">
        <v>1342</v>
      </c>
      <c r="C692" s="1" t="s">
        <v>105</v>
      </c>
    </row>
    <row r="693">
      <c r="A693" s="1" t="s">
        <v>1343</v>
      </c>
      <c r="C693" s="1" t="s">
        <v>1344</v>
      </c>
    </row>
    <row r="694">
      <c r="A694" s="1" t="s">
        <v>1345</v>
      </c>
      <c r="C694" s="1" t="s">
        <v>1346</v>
      </c>
    </row>
    <row r="695">
      <c r="A695" s="1" t="s">
        <v>1347</v>
      </c>
      <c r="C695" s="1" t="s">
        <v>499</v>
      </c>
    </row>
    <row r="696">
      <c r="A696" s="1" t="s">
        <v>1348</v>
      </c>
      <c r="C696" s="1" t="s">
        <v>1349</v>
      </c>
    </row>
    <row r="697">
      <c r="A697" s="1" t="s">
        <v>1350</v>
      </c>
      <c r="C697" s="1" t="s">
        <v>1351</v>
      </c>
    </row>
    <row r="698">
      <c r="A698" s="1" t="s">
        <v>1352</v>
      </c>
      <c r="C698" s="1" t="s">
        <v>1353</v>
      </c>
    </row>
    <row r="699">
      <c r="A699" s="1" t="s">
        <v>1354</v>
      </c>
      <c r="C699" s="1" t="s">
        <v>1355</v>
      </c>
    </row>
    <row r="700">
      <c r="A700" s="1" t="s">
        <v>1356</v>
      </c>
      <c r="C700" s="1" t="s">
        <v>1357</v>
      </c>
    </row>
    <row r="701">
      <c r="A701" s="1" t="s">
        <v>1358</v>
      </c>
      <c r="C701" s="1" t="s">
        <v>1359</v>
      </c>
    </row>
    <row r="702">
      <c r="A702" s="1" t="s">
        <v>1360</v>
      </c>
      <c r="C702" s="1" t="s">
        <v>184</v>
      </c>
    </row>
    <row r="703">
      <c r="A703" s="1" t="s">
        <v>1361</v>
      </c>
      <c r="C703" s="1" t="s">
        <v>1362</v>
      </c>
    </row>
    <row r="704">
      <c r="A704" s="1" t="s">
        <v>1363</v>
      </c>
      <c r="C704" s="1" t="s">
        <v>1364</v>
      </c>
    </row>
    <row r="705">
      <c r="A705" s="1" t="s">
        <v>1365</v>
      </c>
      <c r="C705" s="1" t="s">
        <v>1366</v>
      </c>
    </row>
    <row r="706">
      <c r="A706" s="1" t="s">
        <v>1367</v>
      </c>
      <c r="C706" s="1" t="s">
        <v>1368</v>
      </c>
    </row>
    <row r="707">
      <c r="A707" s="1" t="s">
        <v>1369</v>
      </c>
      <c r="C707" s="1" t="s">
        <v>1370</v>
      </c>
    </row>
    <row r="708">
      <c r="A708" s="1" t="s">
        <v>1371</v>
      </c>
      <c r="C708" s="1" t="s">
        <v>1372</v>
      </c>
    </row>
    <row r="709">
      <c r="A709" s="1" t="s">
        <v>1373</v>
      </c>
      <c r="C709" s="1" t="s">
        <v>749</v>
      </c>
    </row>
    <row r="710">
      <c r="A710" s="1" t="s">
        <v>1374</v>
      </c>
      <c r="C710" s="1" t="s">
        <v>1375</v>
      </c>
    </row>
    <row r="711">
      <c r="A711" s="1" t="s">
        <v>1376</v>
      </c>
      <c r="C711" s="1" t="s">
        <v>1377</v>
      </c>
    </row>
    <row r="712">
      <c r="A712" s="1" t="s">
        <v>1378</v>
      </c>
      <c r="C712" s="1" t="s">
        <v>1379</v>
      </c>
    </row>
    <row r="713">
      <c r="A713" s="1" t="s">
        <v>1380</v>
      </c>
      <c r="C713" s="1" t="s">
        <v>1381</v>
      </c>
    </row>
    <row r="714">
      <c r="A714" s="1" t="s">
        <v>1382</v>
      </c>
      <c r="C714" s="1" t="s">
        <v>1383</v>
      </c>
    </row>
    <row r="715">
      <c r="A715" s="1" t="s">
        <v>1384</v>
      </c>
      <c r="C715" s="1" t="s">
        <v>1385</v>
      </c>
    </row>
    <row r="716">
      <c r="A716" s="1" t="s">
        <v>1386</v>
      </c>
      <c r="C716" s="1" t="s">
        <v>1387</v>
      </c>
    </row>
    <row r="717">
      <c r="A717" s="1" t="s">
        <v>1388</v>
      </c>
      <c r="C717" s="1" t="s">
        <v>1389</v>
      </c>
    </row>
    <row r="718">
      <c r="A718" s="1" t="s">
        <v>1390</v>
      </c>
      <c r="C718" s="1" t="s">
        <v>1278</v>
      </c>
    </row>
    <row r="719">
      <c r="A719" s="1" t="s">
        <v>1391</v>
      </c>
      <c r="C719" s="1" t="s">
        <v>1392</v>
      </c>
    </row>
    <row r="720">
      <c r="A720" s="1" t="s">
        <v>1393</v>
      </c>
      <c r="C720" s="1" t="s">
        <v>1394</v>
      </c>
    </row>
    <row r="721">
      <c r="A721" s="1" t="s">
        <v>1395</v>
      </c>
      <c r="C721" s="1" t="s">
        <v>1396</v>
      </c>
    </row>
    <row r="722">
      <c r="A722" s="1" t="s">
        <v>1397</v>
      </c>
      <c r="C722" s="1" t="s">
        <v>1398</v>
      </c>
    </row>
    <row r="723">
      <c r="A723" s="1" t="s">
        <v>1399</v>
      </c>
      <c r="C723" s="1" t="s">
        <v>1400</v>
      </c>
    </row>
    <row r="724">
      <c r="A724" s="1" t="s">
        <v>1401</v>
      </c>
      <c r="C724" s="1" t="s">
        <v>1402</v>
      </c>
    </row>
    <row r="725">
      <c r="A725" s="1" t="s">
        <v>1403</v>
      </c>
      <c r="C725" s="1" t="s">
        <v>1404</v>
      </c>
    </row>
    <row r="726">
      <c r="A726" s="1" t="s">
        <v>1405</v>
      </c>
      <c r="C726" s="1" t="s">
        <v>1406</v>
      </c>
    </row>
    <row r="727">
      <c r="A727" s="1" t="s">
        <v>1407</v>
      </c>
      <c r="C727" s="1" t="s">
        <v>1408</v>
      </c>
    </row>
    <row r="728">
      <c r="A728" s="1" t="s">
        <v>1409</v>
      </c>
      <c r="C728" s="1" t="s">
        <v>1410</v>
      </c>
    </row>
    <row r="729">
      <c r="A729" s="1" t="s">
        <v>1411</v>
      </c>
      <c r="C729" s="1" t="s">
        <v>1412</v>
      </c>
    </row>
    <row r="730">
      <c r="A730" s="1" t="s">
        <v>1413</v>
      </c>
      <c r="C730" s="1" t="s">
        <v>1414</v>
      </c>
    </row>
    <row r="731">
      <c r="A731" s="1" t="s">
        <v>1415</v>
      </c>
      <c r="C731" s="1" t="s">
        <v>1318</v>
      </c>
    </row>
    <row r="732">
      <c r="A732" s="1" t="s">
        <v>1416</v>
      </c>
      <c r="C732" s="1" t="s">
        <v>1417</v>
      </c>
    </row>
    <row r="733">
      <c r="A733" s="1" t="s">
        <v>1418</v>
      </c>
      <c r="C733" s="1" t="s">
        <v>1419</v>
      </c>
    </row>
    <row r="734">
      <c r="A734" s="1" t="s">
        <v>1420</v>
      </c>
      <c r="C734" s="1" t="s">
        <v>1421</v>
      </c>
    </row>
    <row r="735">
      <c r="A735" s="1" t="s">
        <v>1422</v>
      </c>
      <c r="C735" s="1" t="s">
        <v>1423</v>
      </c>
    </row>
    <row r="736">
      <c r="A736" s="1" t="s">
        <v>1424</v>
      </c>
      <c r="C736" s="1" t="s">
        <v>1425</v>
      </c>
    </row>
    <row r="737">
      <c r="A737" s="1" t="s">
        <v>1426</v>
      </c>
      <c r="C737" s="1" t="s">
        <v>1427</v>
      </c>
    </row>
    <row r="738">
      <c r="A738" s="1" t="s">
        <v>1428</v>
      </c>
      <c r="C738" s="1" t="s">
        <v>89</v>
      </c>
    </row>
    <row r="739">
      <c r="A739" s="1" t="s">
        <v>1429</v>
      </c>
      <c r="C739" s="1" t="s">
        <v>1430</v>
      </c>
    </row>
    <row r="740">
      <c r="A740" s="1" t="s">
        <v>1431</v>
      </c>
      <c r="C740" s="1" t="s">
        <v>1432</v>
      </c>
    </row>
    <row r="741">
      <c r="A741" s="1" t="s">
        <v>1433</v>
      </c>
      <c r="C741" s="1" t="s">
        <v>1434</v>
      </c>
    </row>
    <row r="742">
      <c r="A742" s="1" t="s">
        <v>1435</v>
      </c>
      <c r="C742" s="1" t="s">
        <v>1436</v>
      </c>
    </row>
    <row r="743">
      <c r="A743" s="1" t="s">
        <v>1437</v>
      </c>
      <c r="C743" s="1" t="s">
        <v>1438</v>
      </c>
    </row>
    <row r="744">
      <c r="A744" s="1" t="s">
        <v>1439</v>
      </c>
      <c r="C744" s="1" t="s">
        <v>196</v>
      </c>
    </row>
    <row r="745">
      <c r="A745" s="1" t="s">
        <v>1440</v>
      </c>
      <c r="C745" s="1" t="s">
        <v>1441</v>
      </c>
    </row>
    <row r="746">
      <c r="A746" s="1" t="s">
        <v>1442</v>
      </c>
      <c r="C746" s="1" t="s">
        <v>1443</v>
      </c>
    </row>
    <row r="747">
      <c r="A747" s="1" t="s">
        <v>1444</v>
      </c>
      <c r="C747" s="1" t="s">
        <v>1445</v>
      </c>
    </row>
    <row r="748">
      <c r="A748" s="1" t="s">
        <v>1446</v>
      </c>
      <c r="C748" s="1" t="s">
        <v>1447</v>
      </c>
    </row>
    <row r="749">
      <c r="A749" s="1" t="s">
        <v>1448</v>
      </c>
      <c r="C749" s="1" t="s">
        <v>1449</v>
      </c>
    </row>
    <row r="750">
      <c r="A750" s="1" t="s">
        <v>1450</v>
      </c>
      <c r="C750" s="1" t="s">
        <v>1451</v>
      </c>
    </row>
    <row r="751">
      <c r="A751" s="1" t="s">
        <v>1452</v>
      </c>
      <c r="C751" s="1" t="s">
        <v>1453</v>
      </c>
    </row>
    <row r="752">
      <c r="A752" s="1" t="s">
        <v>1454</v>
      </c>
      <c r="C752" s="1" t="s">
        <v>1455</v>
      </c>
    </row>
    <row r="753">
      <c r="A753" s="1" t="s">
        <v>1456</v>
      </c>
      <c r="C753" s="1" t="s">
        <v>1457</v>
      </c>
    </row>
    <row r="754">
      <c r="A754" s="1" t="s">
        <v>1458</v>
      </c>
      <c r="C754" s="1" t="s">
        <v>198</v>
      </c>
    </row>
    <row r="755">
      <c r="A755" s="1" t="s">
        <v>1459</v>
      </c>
      <c r="C755" s="1" t="s">
        <v>930</v>
      </c>
    </row>
    <row r="756">
      <c r="A756" s="1" t="s">
        <v>1460</v>
      </c>
      <c r="C756" s="1" t="s">
        <v>1461</v>
      </c>
    </row>
    <row r="757">
      <c r="A757" s="1" t="s">
        <v>1462</v>
      </c>
      <c r="C757" s="1" t="s">
        <v>1463</v>
      </c>
    </row>
    <row r="758">
      <c r="A758" s="1" t="s">
        <v>1464</v>
      </c>
      <c r="C758" s="1" t="s">
        <v>1465</v>
      </c>
    </row>
    <row r="759">
      <c r="A759" s="1" t="s">
        <v>1466</v>
      </c>
      <c r="C759" s="1" t="s">
        <v>1467</v>
      </c>
    </row>
    <row r="760">
      <c r="A760" s="1" t="s">
        <v>1468</v>
      </c>
      <c r="C760" s="1" t="s">
        <v>1469</v>
      </c>
    </row>
    <row r="761">
      <c r="A761" s="1" t="s">
        <v>1470</v>
      </c>
      <c r="C761" s="1" t="s">
        <v>1471</v>
      </c>
    </row>
    <row r="762">
      <c r="A762" s="1" t="s">
        <v>1472</v>
      </c>
      <c r="C762" s="1" t="s">
        <v>1473</v>
      </c>
    </row>
    <row r="763">
      <c r="A763" s="1" t="s">
        <v>1474</v>
      </c>
      <c r="C763" s="1" t="s">
        <v>1475</v>
      </c>
    </row>
    <row r="764">
      <c r="A764" s="1" t="s">
        <v>1476</v>
      </c>
      <c r="C764" s="1" t="s">
        <v>1477</v>
      </c>
    </row>
    <row r="765">
      <c r="A765" s="1" t="s">
        <v>1478</v>
      </c>
      <c r="C765" s="1" t="s">
        <v>1479</v>
      </c>
    </row>
    <row r="766">
      <c r="A766" s="1" t="s">
        <v>1480</v>
      </c>
      <c r="C766" s="1" t="s">
        <v>1481</v>
      </c>
    </row>
    <row r="767">
      <c r="A767" s="1" t="s">
        <v>1482</v>
      </c>
      <c r="C767" s="1" t="s">
        <v>1483</v>
      </c>
    </row>
    <row r="768">
      <c r="A768" s="1" t="s">
        <v>1484</v>
      </c>
      <c r="C768" s="1" t="s">
        <v>1485</v>
      </c>
    </row>
    <row r="769">
      <c r="A769" s="1" t="s">
        <v>1486</v>
      </c>
      <c r="C769" s="1" t="s">
        <v>1487</v>
      </c>
    </row>
    <row r="770">
      <c r="A770" s="1" t="s">
        <v>1488</v>
      </c>
      <c r="C770" s="1" t="s">
        <v>1489</v>
      </c>
    </row>
    <row r="771">
      <c r="A771" s="1" t="s">
        <v>1490</v>
      </c>
      <c r="C771" s="1" t="s">
        <v>1491</v>
      </c>
    </row>
    <row r="772">
      <c r="A772" s="1" t="s">
        <v>1492</v>
      </c>
      <c r="C772" s="1" t="s">
        <v>1493</v>
      </c>
    </row>
    <row r="773">
      <c r="A773" s="1" t="s">
        <v>1494</v>
      </c>
      <c r="C773" s="1" t="s">
        <v>1495</v>
      </c>
    </row>
    <row r="774">
      <c r="A774" s="1" t="s">
        <v>1496</v>
      </c>
      <c r="C774" s="1" t="s">
        <v>1497</v>
      </c>
    </row>
    <row r="775">
      <c r="A775" s="1" t="s">
        <v>1498</v>
      </c>
      <c r="C775" s="1" t="s">
        <v>1499</v>
      </c>
    </row>
    <row r="776">
      <c r="A776" s="1" t="s">
        <v>1500</v>
      </c>
      <c r="C776" s="1" t="s">
        <v>1501</v>
      </c>
    </row>
    <row r="777">
      <c r="A777" s="1" t="s">
        <v>1502</v>
      </c>
      <c r="C777" s="1" t="s">
        <v>1503</v>
      </c>
    </row>
    <row r="778">
      <c r="A778" s="1" t="s">
        <v>1504</v>
      </c>
      <c r="C778" s="1" t="s">
        <v>1505</v>
      </c>
    </row>
    <row r="779">
      <c r="A779" s="1" t="s">
        <v>1506</v>
      </c>
      <c r="C779" s="1" t="s">
        <v>1507</v>
      </c>
    </row>
    <row r="780">
      <c r="A780" s="1" t="s">
        <v>1508</v>
      </c>
      <c r="C780" s="1" t="s">
        <v>1509</v>
      </c>
    </row>
    <row r="781">
      <c r="A781" s="1" t="s">
        <v>1510</v>
      </c>
      <c r="C781" s="1" t="s">
        <v>1404</v>
      </c>
    </row>
    <row r="782">
      <c r="A782" s="1" t="s">
        <v>1511</v>
      </c>
      <c r="C782" s="1" t="s">
        <v>1512</v>
      </c>
    </row>
    <row r="783">
      <c r="A783" s="1" t="s">
        <v>1513</v>
      </c>
      <c r="C783" s="1" t="s">
        <v>1514</v>
      </c>
    </row>
    <row r="784">
      <c r="A784" s="1" t="s">
        <v>1515</v>
      </c>
      <c r="C784" s="1" t="s">
        <v>1516</v>
      </c>
    </row>
    <row r="785">
      <c r="A785" s="1" t="s">
        <v>1517</v>
      </c>
      <c r="C785" s="1" t="s">
        <v>1518</v>
      </c>
    </row>
    <row r="786">
      <c r="A786" s="1" t="s">
        <v>1519</v>
      </c>
      <c r="C786" s="1" t="s">
        <v>1520</v>
      </c>
    </row>
    <row r="787">
      <c r="A787" s="1" t="s">
        <v>1521</v>
      </c>
      <c r="C787" s="1" t="s">
        <v>1522</v>
      </c>
    </row>
    <row r="788">
      <c r="A788" s="1" t="s">
        <v>1523</v>
      </c>
      <c r="C788" s="1" t="s">
        <v>1524</v>
      </c>
    </row>
    <row r="789">
      <c r="A789" s="1" t="s">
        <v>1525</v>
      </c>
      <c r="C789" s="1" t="s">
        <v>1526</v>
      </c>
    </row>
    <row r="790">
      <c r="A790" s="1" t="s">
        <v>1527</v>
      </c>
      <c r="C790" s="1" t="s">
        <v>1528</v>
      </c>
    </row>
    <row r="791">
      <c r="A791" s="1" t="s">
        <v>1529</v>
      </c>
      <c r="C791" s="1" t="s">
        <v>17</v>
      </c>
    </row>
    <row r="792">
      <c r="A792" s="1" t="s">
        <v>1530</v>
      </c>
      <c r="C792" s="1" t="s">
        <v>1531</v>
      </c>
    </row>
    <row r="793">
      <c r="A793" s="1" t="s">
        <v>1532</v>
      </c>
      <c r="C793" s="1" t="s">
        <v>1533</v>
      </c>
    </row>
    <row r="794">
      <c r="A794" s="1" t="s">
        <v>1534</v>
      </c>
      <c r="C794" s="1" t="s">
        <v>1535</v>
      </c>
    </row>
    <row r="795">
      <c r="A795" s="1" t="s">
        <v>1536</v>
      </c>
      <c r="C795" s="1" t="s">
        <v>1537</v>
      </c>
    </row>
    <row r="796">
      <c r="A796" s="1" t="s">
        <v>1538</v>
      </c>
      <c r="C796" s="1" t="s">
        <v>1539</v>
      </c>
    </row>
    <row r="797">
      <c r="A797" s="1" t="s">
        <v>1540</v>
      </c>
      <c r="C797" s="1" t="s">
        <v>1541</v>
      </c>
    </row>
    <row r="798">
      <c r="A798" s="1" t="s">
        <v>1542</v>
      </c>
      <c r="C798" s="1" t="s">
        <v>1543</v>
      </c>
    </row>
    <row r="799">
      <c r="A799" s="1" t="s">
        <v>1544</v>
      </c>
      <c r="C799" s="1" t="s">
        <v>773</v>
      </c>
    </row>
    <row r="800">
      <c r="A800" s="1" t="s">
        <v>1545</v>
      </c>
      <c r="C800" s="1" t="s">
        <v>1477</v>
      </c>
    </row>
    <row r="801">
      <c r="A801" s="1" t="s">
        <v>1546</v>
      </c>
      <c r="C801" s="1" t="s">
        <v>1547</v>
      </c>
    </row>
    <row r="802">
      <c r="A802" s="1" t="s">
        <v>1548</v>
      </c>
      <c r="C802" s="1" t="s">
        <v>1549</v>
      </c>
    </row>
    <row r="803">
      <c r="A803" s="1" t="s">
        <v>1550</v>
      </c>
      <c r="C803" s="1" t="s">
        <v>1551</v>
      </c>
    </row>
    <row r="804">
      <c r="A804" s="1" t="s">
        <v>1552</v>
      </c>
      <c r="C804" s="1" t="s">
        <v>1553</v>
      </c>
    </row>
    <row r="805">
      <c r="A805" s="1" t="s">
        <v>1554</v>
      </c>
      <c r="C805" s="1" t="s">
        <v>1555</v>
      </c>
    </row>
    <row r="806">
      <c r="A806" s="1" t="s">
        <v>1556</v>
      </c>
      <c r="C806" s="1" t="s">
        <v>1557</v>
      </c>
    </row>
    <row r="807">
      <c r="A807" s="1" t="s">
        <v>1558</v>
      </c>
      <c r="C807" s="1" t="s">
        <v>1559</v>
      </c>
    </row>
    <row r="808">
      <c r="A808" s="1" t="s">
        <v>1560</v>
      </c>
      <c r="C808" s="1" t="s">
        <v>1561</v>
      </c>
    </row>
    <row r="809">
      <c r="A809" s="1" t="s">
        <v>1562</v>
      </c>
      <c r="C809" s="1" t="s">
        <v>1563</v>
      </c>
    </row>
    <row r="810">
      <c r="A810" s="1" t="s">
        <v>1564</v>
      </c>
      <c r="C810" s="1" t="s">
        <v>1565</v>
      </c>
    </row>
    <row r="811">
      <c r="A811" s="1" t="s">
        <v>1566</v>
      </c>
      <c r="C811" s="1" t="s">
        <v>1567</v>
      </c>
    </row>
    <row r="812">
      <c r="A812" s="1" t="s">
        <v>1568</v>
      </c>
      <c r="C812" s="1" t="s">
        <v>1569</v>
      </c>
    </row>
    <row r="813">
      <c r="A813" s="1" t="s">
        <v>1570</v>
      </c>
      <c r="C813" s="1" t="s">
        <v>1571</v>
      </c>
    </row>
    <row r="814">
      <c r="A814" s="1" t="s">
        <v>1572</v>
      </c>
      <c r="C814" s="1" t="s">
        <v>1573</v>
      </c>
    </row>
    <row r="815">
      <c r="A815" s="1" t="s">
        <v>1574</v>
      </c>
      <c r="C815" s="1" t="s">
        <v>1575</v>
      </c>
    </row>
    <row r="816">
      <c r="A816" s="1" t="s">
        <v>1576</v>
      </c>
      <c r="C816" s="1" t="s">
        <v>1577</v>
      </c>
    </row>
    <row r="817">
      <c r="A817" s="1" t="s">
        <v>1578</v>
      </c>
      <c r="C817" s="1" t="s">
        <v>1579</v>
      </c>
    </row>
    <row r="818">
      <c r="A818" s="1" t="s">
        <v>1580</v>
      </c>
      <c r="C818" s="1" t="s">
        <v>1581</v>
      </c>
    </row>
    <row r="819">
      <c r="A819" s="1" t="s">
        <v>1582</v>
      </c>
      <c r="C819" s="1" t="s">
        <v>1583</v>
      </c>
    </row>
    <row r="820">
      <c r="A820" s="1" t="s">
        <v>1584</v>
      </c>
      <c r="C820" s="1" t="s">
        <v>1585</v>
      </c>
    </row>
    <row r="821">
      <c r="A821" s="1" t="s">
        <v>1586</v>
      </c>
      <c r="C821" s="1" t="s">
        <v>1587</v>
      </c>
    </row>
    <row r="822">
      <c r="A822" s="1" t="s">
        <v>1588</v>
      </c>
      <c r="C822" s="1" t="s">
        <v>1589</v>
      </c>
    </row>
    <row r="823">
      <c r="A823" s="1" t="s">
        <v>1590</v>
      </c>
      <c r="C823" s="1" t="s">
        <v>1591</v>
      </c>
    </row>
    <row r="824">
      <c r="A824" s="1" t="s">
        <v>1592</v>
      </c>
      <c r="C824" s="1" t="s">
        <v>1593</v>
      </c>
    </row>
    <row r="825">
      <c r="A825" s="1" t="s">
        <v>1594</v>
      </c>
      <c r="C825" s="1" t="s">
        <v>1595</v>
      </c>
    </row>
    <row r="826">
      <c r="A826" s="1" t="s">
        <v>1596</v>
      </c>
      <c r="C826" s="1" t="s">
        <v>1597</v>
      </c>
    </row>
    <row r="827">
      <c r="A827" s="1" t="s">
        <v>1598</v>
      </c>
      <c r="C827" s="1" t="s">
        <v>1599</v>
      </c>
    </row>
    <row r="828">
      <c r="A828" s="1" t="s">
        <v>1600</v>
      </c>
      <c r="C828" s="1" t="s">
        <v>1601</v>
      </c>
    </row>
    <row r="829">
      <c r="A829" s="1" t="s">
        <v>1602</v>
      </c>
      <c r="C829" s="1" t="s">
        <v>1603</v>
      </c>
    </row>
    <row r="830">
      <c r="A830" s="1" t="s">
        <v>1604</v>
      </c>
      <c r="C830" s="1" t="s">
        <v>1605</v>
      </c>
    </row>
    <row r="831">
      <c r="A831" s="1" t="s">
        <v>1606</v>
      </c>
      <c r="C831" s="1" t="s">
        <v>1607</v>
      </c>
    </row>
    <row r="832">
      <c r="A832" s="1" t="s">
        <v>1608</v>
      </c>
      <c r="C832" s="1" t="s">
        <v>1609</v>
      </c>
    </row>
    <row r="833">
      <c r="A833" s="1" t="s">
        <v>1610</v>
      </c>
      <c r="C833" s="1" t="s">
        <v>1579</v>
      </c>
    </row>
    <row r="834">
      <c r="A834" s="1" t="s">
        <v>1611</v>
      </c>
      <c r="C834" s="1" t="s">
        <v>1612</v>
      </c>
    </row>
    <row r="835">
      <c r="A835" s="1" t="s">
        <v>1613</v>
      </c>
      <c r="C835" s="1" t="s">
        <v>1614</v>
      </c>
    </row>
    <row r="836">
      <c r="A836" s="1" t="s">
        <v>1615</v>
      </c>
      <c r="C836" s="1" t="s">
        <v>1616</v>
      </c>
    </row>
    <row r="837">
      <c r="A837" s="1" t="s">
        <v>1617</v>
      </c>
      <c r="C837" s="1" t="s">
        <v>1618</v>
      </c>
    </row>
    <row r="838">
      <c r="A838" s="1" t="s">
        <v>1619</v>
      </c>
      <c r="C838" s="1" t="s">
        <v>1620</v>
      </c>
    </row>
    <row r="839">
      <c r="A839" s="1" t="s">
        <v>1621</v>
      </c>
      <c r="C839" s="1" t="s">
        <v>1622</v>
      </c>
    </row>
    <row r="840">
      <c r="A840" s="1" t="s">
        <v>1623</v>
      </c>
      <c r="C840" s="1" t="s">
        <v>1624</v>
      </c>
    </row>
    <row r="841">
      <c r="A841" s="1" t="s">
        <v>1625</v>
      </c>
      <c r="C841" s="1" t="s">
        <v>1626</v>
      </c>
    </row>
    <row r="842">
      <c r="A842" s="1" t="s">
        <v>1627</v>
      </c>
      <c r="C842" s="1" t="s">
        <v>93</v>
      </c>
    </row>
    <row r="843">
      <c r="A843" s="1" t="s">
        <v>1628</v>
      </c>
      <c r="C843" s="1" t="s">
        <v>1629</v>
      </c>
    </row>
    <row r="844">
      <c r="A844" s="1" t="s">
        <v>1630</v>
      </c>
      <c r="C844" s="1" t="s">
        <v>1631</v>
      </c>
    </row>
    <row r="845">
      <c r="A845" s="1" t="s">
        <v>1632</v>
      </c>
      <c r="C845" s="1" t="s">
        <v>1119</v>
      </c>
    </row>
    <row r="846">
      <c r="A846" s="1" t="s">
        <v>1633</v>
      </c>
      <c r="C846" s="1" t="s">
        <v>1634</v>
      </c>
    </row>
    <row r="847">
      <c r="A847" s="1" t="s">
        <v>1635</v>
      </c>
      <c r="C847" s="1" t="s">
        <v>1636</v>
      </c>
    </row>
    <row r="848">
      <c r="A848" s="1" t="s">
        <v>1637</v>
      </c>
      <c r="C848" s="1" t="s">
        <v>763</v>
      </c>
    </row>
    <row r="849">
      <c r="A849" s="1" t="s">
        <v>1638</v>
      </c>
      <c r="C849" s="1" t="s">
        <v>1639</v>
      </c>
    </row>
    <row r="850">
      <c r="A850" s="1" t="s">
        <v>1640</v>
      </c>
      <c r="C850" s="1" t="s">
        <v>1641</v>
      </c>
    </row>
    <row r="851">
      <c r="A851" s="1" t="s">
        <v>1642</v>
      </c>
      <c r="C851" s="1" t="s">
        <v>1643</v>
      </c>
    </row>
    <row r="852">
      <c r="A852" s="1" t="s">
        <v>1644</v>
      </c>
      <c r="C852" s="1" t="s">
        <v>1645</v>
      </c>
    </row>
    <row r="853">
      <c r="A853" s="1" t="s">
        <v>1646</v>
      </c>
      <c r="C853" s="1" t="s">
        <v>1647</v>
      </c>
    </row>
    <row r="854">
      <c r="A854" s="1" t="s">
        <v>1648</v>
      </c>
      <c r="C854" s="1" t="s">
        <v>1571</v>
      </c>
    </row>
    <row r="855">
      <c r="A855" s="1" t="s">
        <v>1649</v>
      </c>
      <c r="C855" s="1" t="s">
        <v>483</v>
      </c>
    </row>
    <row r="856">
      <c r="A856" s="1" t="s">
        <v>1650</v>
      </c>
      <c r="C856" s="1" t="s">
        <v>1651</v>
      </c>
    </row>
    <row r="857">
      <c r="A857" s="1" t="s">
        <v>1652</v>
      </c>
      <c r="C857" s="1" t="s">
        <v>1653</v>
      </c>
    </row>
    <row r="858">
      <c r="A858" s="1" t="s">
        <v>1654</v>
      </c>
      <c r="C858" s="1" t="s">
        <v>1655</v>
      </c>
    </row>
    <row r="859">
      <c r="A859" s="1" t="s">
        <v>1656</v>
      </c>
      <c r="C859" s="1" t="s">
        <v>1657</v>
      </c>
    </row>
    <row r="860">
      <c r="A860" s="1" t="s">
        <v>1658</v>
      </c>
      <c r="C860" s="1" t="s">
        <v>877</v>
      </c>
    </row>
    <row r="861">
      <c r="A861" s="1" t="s">
        <v>1659</v>
      </c>
      <c r="C861" s="1" t="s">
        <v>543</v>
      </c>
    </row>
    <row r="862">
      <c r="A862" s="1" t="s">
        <v>1660</v>
      </c>
      <c r="C862" s="1" t="s">
        <v>1661</v>
      </c>
    </row>
    <row r="863">
      <c r="A863" s="1" t="s">
        <v>1662</v>
      </c>
      <c r="C863" s="1" t="s">
        <v>1663</v>
      </c>
    </row>
    <row r="864">
      <c r="A864" s="1" t="s">
        <v>1664</v>
      </c>
      <c r="C864" s="1" t="s">
        <v>1665</v>
      </c>
    </row>
    <row r="865">
      <c r="A865" s="1" t="s">
        <v>1666</v>
      </c>
      <c r="C865" s="1" t="s">
        <v>576</v>
      </c>
    </row>
    <row r="866">
      <c r="A866" s="1" t="s">
        <v>1667</v>
      </c>
      <c r="C866" s="1" t="s">
        <v>1668</v>
      </c>
    </row>
    <row r="867">
      <c r="A867" s="1" t="s">
        <v>1669</v>
      </c>
      <c r="C867" s="1" t="s">
        <v>1670</v>
      </c>
    </row>
    <row r="868">
      <c r="A868" s="1" t="s">
        <v>1671</v>
      </c>
      <c r="C868" s="1" t="s">
        <v>1672</v>
      </c>
    </row>
    <row r="869">
      <c r="A869" s="1" t="s">
        <v>1673</v>
      </c>
      <c r="C869" s="1" t="s">
        <v>1318</v>
      </c>
    </row>
    <row r="870">
      <c r="A870" s="1" t="s">
        <v>1674</v>
      </c>
      <c r="C870" s="1" t="s">
        <v>1675</v>
      </c>
    </row>
    <row r="871">
      <c r="A871" s="1" t="s">
        <v>1676</v>
      </c>
      <c r="C871" s="1" t="s">
        <v>1677</v>
      </c>
    </row>
    <row r="872">
      <c r="A872" s="1" t="s">
        <v>1678</v>
      </c>
      <c r="C872" s="1" t="s">
        <v>1679</v>
      </c>
    </row>
    <row r="873">
      <c r="A873" s="1" t="s">
        <v>1680</v>
      </c>
      <c r="C873" s="1" t="s">
        <v>1681</v>
      </c>
    </row>
    <row r="874">
      <c r="A874" s="1" t="s">
        <v>1682</v>
      </c>
      <c r="C874" s="1" t="s">
        <v>1069</v>
      </c>
    </row>
    <row r="875">
      <c r="A875" s="1" t="s">
        <v>1683</v>
      </c>
      <c r="C875" s="1" t="s">
        <v>954</v>
      </c>
    </row>
    <row r="876">
      <c r="A876" s="1" t="s">
        <v>1684</v>
      </c>
      <c r="C876" s="1" t="s">
        <v>1685</v>
      </c>
    </row>
    <row r="877">
      <c r="A877" s="1" t="s">
        <v>1686</v>
      </c>
      <c r="C877" s="1" t="s">
        <v>1687</v>
      </c>
    </row>
    <row r="878">
      <c r="A878" s="1" t="s">
        <v>1688</v>
      </c>
      <c r="C878" s="1" t="s">
        <v>1185</v>
      </c>
    </row>
    <row r="879">
      <c r="A879" s="1" t="s">
        <v>1689</v>
      </c>
      <c r="C879" s="1" t="s">
        <v>1690</v>
      </c>
    </row>
    <row r="880">
      <c r="A880" s="1" t="s">
        <v>1691</v>
      </c>
      <c r="C880" s="1" t="s">
        <v>1692</v>
      </c>
    </row>
    <row r="881">
      <c r="A881" s="1" t="s">
        <v>1693</v>
      </c>
      <c r="C881" s="1" t="s">
        <v>1694</v>
      </c>
    </row>
    <row r="882">
      <c r="A882" s="1" t="s">
        <v>1695</v>
      </c>
      <c r="C882" s="1" t="s">
        <v>1696</v>
      </c>
    </row>
    <row r="883">
      <c r="A883" s="1" t="s">
        <v>1697</v>
      </c>
      <c r="C883" s="1" t="s">
        <v>1698</v>
      </c>
    </row>
    <row r="884">
      <c r="A884" s="1" t="s">
        <v>1699</v>
      </c>
      <c r="C884" s="1" t="s">
        <v>1700</v>
      </c>
    </row>
    <row r="885">
      <c r="A885" s="1" t="s">
        <v>1701</v>
      </c>
      <c r="C885" s="1" t="s">
        <v>1702</v>
      </c>
    </row>
    <row r="886">
      <c r="A886" s="1" t="s">
        <v>1703</v>
      </c>
      <c r="C886" s="1" t="s">
        <v>1704</v>
      </c>
    </row>
    <row r="887">
      <c r="A887" s="1" t="s">
        <v>1705</v>
      </c>
      <c r="C887" s="1" t="s">
        <v>1443</v>
      </c>
    </row>
    <row r="888">
      <c r="A888" s="1" t="s">
        <v>1706</v>
      </c>
      <c r="C888" s="1" t="s">
        <v>1707</v>
      </c>
    </row>
    <row r="889">
      <c r="A889" s="1" t="s">
        <v>1708</v>
      </c>
      <c r="C889" s="1" t="s">
        <v>1709</v>
      </c>
    </row>
    <row r="890">
      <c r="A890" s="1" t="s">
        <v>1710</v>
      </c>
      <c r="C890" s="1" t="s">
        <v>1711</v>
      </c>
    </row>
    <row r="891">
      <c r="A891" s="1" t="s">
        <v>1712</v>
      </c>
      <c r="C891" s="1" t="s">
        <v>1713</v>
      </c>
    </row>
    <row r="892">
      <c r="A892" s="1" t="s">
        <v>1714</v>
      </c>
      <c r="C892" s="1" t="s">
        <v>1715</v>
      </c>
    </row>
    <row r="893">
      <c r="A893" s="1" t="s">
        <v>1716</v>
      </c>
      <c r="C893" s="1" t="s">
        <v>1717</v>
      </c>
    </row>
    <row r="894">
      <c r="A894" s="1" t="s">
        <v>1718</v>
      </c>
      <c r="C894" s="1" t="s">
        <v>1719</v>
      </c>
    </row>
    <row r="895">
      <c r="A895" s="1" t="s">
        <v>1720</v>
      </c>
      <c r="C895" s="1" t="s">
        <v>1721</v>
      </c>
    </row>
    <row r="896">
      <c r="A896" s="1" t="s">
        <v>1722</v>
      </c>
      <c r="C896" s="1" t="s">
        <v>1723</v>
      </c>
    </row>
    <row r="897">
      <c r="A897" s="1" t="s">
        <v>1724</v>
      </c>
      <c r="C897" s="1" t="s">
        <v>341</v>
      </c>
    </row>
    <row r="898">
      <c r="A898" s="1" t="s">
        <v>1725</v>
      </c>
      <c r="C898" s="1" t="s">
        <v>1726</v>
      </c>
    </row>
    <row r="899">
      <c r="A899" s="1" t="s">
        <v>1727</v>
      </c>
      <c r="C899" s="1" t="s">
        <v>1728</v>
      </c>
    </row>
    <row r="900">
      <c r="A900" s="1" t="s">
        <v>1729</v>
      </c>
      <c r="C900" s="1" t="s">
        <v>1730</v>
      </c>
    </row>
    <row r="901">
      <c r="A901" s="1" t="s">
        <v>1731</v>
      </c>
      <c r="C901" s="1" t="s">
        <v>1732</v>
      </c>
    </row>
    <row r="902">
      <c r="A902" s="1" t="s">
        <v>1733</v>
      </c>
      <c r="C902" s="1" t="s">
        <v>1734</v>
      </c>
    </row>
    <row r="903">
      <c r="A903" s="1" t="s">
        <v>1735</v>
      </c>
      <c r="C903" s="1" t="s">
        <v>1736</v>
      </c>
    </row>
    <row r="904">
      <c r="A904" s="1" t="s">
        <v>1737</v>
      </c>
      <c r="C904" s="1" t="s">
        <v>1738</v>
      </c>
    </row>
    <row r="905">
      <c r="A905" s="1" t="s">
        <v>1739</v>
      </c>
      <c r="C905" s="1" t="s">
        <v>1740</v>
      </c>
    </row>
    <row r="906">
      <c r="A906" s="1" t="s">
        <v>1741</v>
      </c>
      <c r="C906" s="1" t="s">
        <v>1742</v>
      </c>
    </row>
    <row r="907">
      <c r="A907" s="1" t="s">
        <v>1743</v>
      </c>
      <c r="C907" s="1" t="s">
        <v>1744</v>
      </c>
    </row>
    <row r="908">
      <c r="A908" s="1" t="s">
        <v>1745</v>
      </c>
      <c r="C908" s="1" t="s">
        <v>1746</v>
      </c>
    </row>
    <row r="909">
      <c r="A909" s="1" t="s">
        <v>1747</v>
      </c>
      <c r="C909" s="1" t="s">
        <v>1748</v>
      </c>
    </row>
    <row r="910">
      <c r="A910" s="1" t="s">
        <v>1749</v>
      </c>
      <c r="C910" s="1" t="s">
        <v>1750</v>
      </c>
    </row>
    <row r="911">
      <c r="A911" s="1" t="s">
        <v>1751</v>
      </c>
      <c r="C911" s="1" t="s">
        <v>1752</v>
      </c>
    </row>
    <row r="912">
      <c r="A912" s="1" t="s">
        <v>1753</v>
      </c>
      <c r="C912" s="1" t="s">
        <v>1754</v>
      </c>
    </row>
    <row r="913">
      <c r="A913" s="1" t="s">
        <v>1755</v>
      </c>
      <c r="C913" s="1" t="s">
        <v>1230</v>
      </c>
    </row>
    <row r="914">
      <c r="A914" s="1" t="s">
        <v>1756</v>
      </c>
      <c r="C914" s="1" t="s">
        <v>1757</v>
      </c>
    </row>
    <row r="915">
      <c r="A915" s="1" t="s">
        <v>1758</v>
      </c>
      <c r="C915" s="1" t="s">
        <v>1759</v>
      </c>
    </row>
    <row r="916">
      <c r="A916" s="1" t="s">
        <v>1760</v>
      </c>
      <c r="C916" s="1" t="s">
        <v>1761</v>
      </c>
    </row>
    <row r="917">
      <c r="A917" s="1" t="s">
        <v>1762</v>
      </c>
      <c r="C917" s="1" t="s">
        <v>805</v>
      </c>
    </row>
    <row r="918">
      <c r="A918" s="1" t="s">
        <v>1763</v>
      </c>
      <c r="C918" s="1" t="s">
        <v>1764</v>
      </c>
    </row>
    <row r="919">
      <c r="A919" s="1" t="s">
        <v>1765</v>
      </c>
      <c r="C919" s="1" t="s">
        <v>1766</v>
      </c>
    </row>
    <row r="920">
      <c r="A920" s="1" t="s">
        <v>1767</v>
      </c>
      <c r="C920" s="1" t="s">
        <v>1768</v>
      </c>
    </row>
    <row r="921">
      <c r="A921" s="1" t="s">
        <v>1769</v>
      </c>
      <c r="C921" s="1" t="s">
        <v>1770</v>
      </c>
    </row>
    <row r="922">
      <c r="A922" s="1" t="s">
        <v>1771</v>
      </c>
      <c r="C922" s="1" t="s">
        <v>1772</v>
      </c>
    </row>
    <row r="923">
      <c r="A923" s="1" t="s">
        <v>1773</v>
      </c>
      <c r="C923" s="1" t="s">
        <v>1774</v>
      </c>
    </row>
    <row r="924">
      <c r="A924" s="1" t="s">
        <v>1775</v>
      </c>
      <c r="C924" s="1" t="s">
        <v>1776</v>
      </c>
    </row>
    <row r="925">
      <c r="A925" s="1" t="s">
        <v>1777</v>
      </c>
      <c r="C925" s="1" t="s">
        <v>1778</v>
      </c>
    </row>
    <row r="926">
      <c r="A926" s="1" t="s">
        <v>1779</v>
      </c>
      <c r="C926" s="1" t="s">
        <v>1780</v>
      </c>
    </row>
    <row r="927">
      <c r="A927" s="1" t="s">
        <v>1781</v>
      </c>
      <c r="C927" s="1" t="s">
        <v>1782</v>
      </c>
    </row>
    <row r="928">
      <c r="A928" s="1" t="s">
        <v>1783</v>
      </c>
      <c r="C928" s="1" t="s">
        <v>1784</v>
      </c>
    </row>
    <row r="929">
      <c r="A929" s="1" t="s">
        <v>1785</v>
      </c>
      <c r="C929" s="1" t="s">
        <v>1786</v>
      </c>
    </row>
    <row r="930">
      <c r="A930" s="1" t="s">
        <v>1787</v>
      </c>
      <c r="C930" s="1" t="s">
        <v>1788</v>
      </c>
    </row>
    <row r="931">
      <c r="A931" s="1" t="s">
        <v>1789</v>
      </c>
      <c r="C931" s="1" t="s">
        <v>1790</v>
      </c>
    </row>
    <row r="932">
      <c r="A932" s="1" t="s">
        <v>1791</v>
      </c>
      <c r="C932" s="1" t="s">
        <v>1792</v>
      </c>
    </row>
    <row r="933">
      <c r="A933" s="1" t="s">
        <v>1793</v>
      </c>
      <c r="C933" s="1" t="s">
        <v>1794</v>
      </c>
    </row>
    <row r="934">
      <c r="A934" s="1" t="s">
        <v>1795</v>
      </c>
      <c r="C934" s="1" t="s">
        <v>1796</v>
      </c>
    </row>
    <row r="935">
      <c r="A935" s="1" t="s">
        <v>1797</v>
      </c>
      <c r="C935" s="1" t="s">
        <v>1798</v>
      </c>
    </row>
    <row r="936">
      <c r="A936" s="1" t="s">
        <v>1799</v>
      </c>
      <c r="C936" s="1" t="s">
        <v>1800</v>
      </c>
    </row>
    <row r="937">
      <c r="A937" s="1" t="s">
        <v>1801</v>
      </c>
      <c r="C937" s="1" t="s">
        <v>1802</v>
      </c>
    </row>
    <row r="938">
      <c r="A938" s="1" t="s">
        <v>1803</v>
      </c>
      <c r="C938" s="1" t="s">
        <v>1804</v>
      </c>
    </row>
    <row r="939">
      <c r="A939" s="1" t="s">
        <v>1805</v>
      </c>
      <c r="C939" s="1" t="s">
        <v>1806</v>
      </c>
    </row>
    <row r="940">
      <c r="A940" s="1" t="s">
        <v>1807</v>
      </c>
      <c r="C940" s="1" t="s">
        <v>291</v>
      </c>
    </row>
    <row r="941">
      <c r="A941" s="1" t="s">
        <v>1808</v>
      </c>
      <c r="C941" s="1" t="s">
        <v>1809</v>
      </c>
    </row>
    <row r="942">
      <c r="A942" s="1" t="s">
        <v>1810</v>
      </c>
      <c r="C942" s="1" t="s">
        <v>1811</v>
      </c>
    </row>
    <row r="943">
      <c r="A943" s="1" t="s">
        <v>1812</v>
      </c>
      <c r="C943" s="1" t="s">
        <v>1651</v>
      </c>
    </row>
    <row r="944">
      <c r="A944" s="1" t="s">
        <v>1813</v>
      </c>
      <c r="C944" s="1" t="s">
        <v>1814</v>
      </c>
    </row>
    <row r="945">
      <c r="A945" s="1" t="s">
        <v>1815</v>
      </c>
      <c r="C945" s="1" t="s">
        <v>1816</v>
      </c>
    </row>
    <row r="946">
      <c r="A946" s="1" t="s">
        <v>1817</v>
      </c>
      <c r="C946" s="1" t="s">
        <v>1818</v>
      </c>
    </row>
    <row r="947">
      <c r="A947" s="1" t="s">
        <v>1819</v>
      </c>
      <c r="C947" s="1" t="s">
        <v>150</v>
      </c>
    </row>
    <row r="948">
      <c r="A948" s="1" t="s">
        <v>1820</v>
      </c>
      <c r="C948" s="1" t="s">
        <v>1821</v>
      </c>
    </row>
    <row r="949">
      <c r="A949" s="1" t="s">
        <v>1822</v>
      </c>
      <c r="C949" s="1" t="s">
        <v>1823</v>
      </c>
    </row>
    <row r="950">
      <c r="A950" s="1" t="s">
        <v>1824</v>
      </c>
      <c r="C950" s="1" t="s">
        <v>1825</v>
      </c>
    </row>
    <row r="951">
      <c r="A951" s="1" t="s">
        <v>1826</v>
      </c>
      <c r="C951" s="1" t="s">
        <v>1827</v>
      </c>
    </row>
    <row r="952">
      <c r="A952" s="1" t="s">
        <v>1828</v>
      </c>
      <c r="C952" s="1" t="s">
        <v>1823</v>
      </c>
    </row>
    <row r="953">
      <c r="A953" s="1" t="s">
        <v>1829</v>
      </c>
      <c r="C953" s="1" t="s">
        <v>1830</v>
      </c>
    </row>
    <row r="954">
      <c r="A954" s="1" t="s">
        <v>1831</v>
      </c>
      <c r="C954" s="1" t="s">
        <v>1832</v>
      </c>
    </row>
    <row r="955">
      <c r="A955" s="1" t="s">
        <v>1833</v>
      </c>
      <c r="C955" s="1" t="s">
        <v>1834</v>
      </c>
    </row>
    <row r="956">
      <c r="A956" s="1" t="s">
        <v>1835</v>
      </c>
      <c r="C956" s="1" t="s">
        <v>1836</v>
      </c>
    </row>
    <row r="957">
      <c r="A957" s="1" t="s">
        <v>1837</v>
      </c>
      <c r="C957" s="1" t="s">
        <v>1838</v>
      </c>
    </row>
    <row r="958">
      <c r="A958" s="1" t="s">
        <v>1839</v>
      </c>
      <c r="C958" s="1" t="s">
        <v>1840</v>
      </c>
    </row>
    <row r="959">
      <c r="A959" s="1" t="s">
        <v>1841</v>
      </c>
      <c r="C959" s="1" t="s">
        <v>1842</v>
      </c>
    </row>
    <row r="960">
      <c r="A960" s="1" t="s">
        <v>1843</v>
      </c>
      <c r="C960" s="1" t="s">
        <v>1844</v>
      </c>
    </row>
    <row r="961">
      <c r="A961" s="1" t="s">
        <v>1845</v>
      </c>
      <c r="C961" s="1" t="s">
        <v>1846</v>
      </c>
    </row>
    <row r="962">
      <c r="A962" s="1" t="s">
        <v>1847</v>
      </c>
      <c r="C962" s="1" t="s">
        <v>1848</v>
      </c>
    </row>
    <row r="963">
      <c r="A963" s="1" t="s">
        <v>1849</v>
      </c>
      <c r="C963" s="1" t="s">
        <v>1850</v>
      </c>
    </row>
    <row r="964">
      <c r="A964" s="1" t="s">
        <v>1851</v>
      </c>
      <c r="C964" s="1" t="s">
        <v>408</v>
      </c>
    </row>
    <row r="965">
      <c r="A965" s="1" t="s">
        <v>1852</v>
      </c>
      <c r="C965" s="1" t="s">
        <v>1853</v>
      </c>
    </row>
    <row r="966">
      <c r="A966" s="1" t="s">
        <v>1854</v>
      </c>
      <c r="C966" s="1" t="s">
        <v>1855</v>
      </c>
    </row>
    <row r="967">
      <c r="A967" s="1" t="s">
        <v>1856</v>
      </c>
      <c r="C967" s="1" t="s">
        <v>1857</v>
      </c>
    </row>
    <row r="968">
      <c r="A968" s="1" t="s">
        <v>1858</v>
      </c>
      <c r="C968" s="1" t="s">
        <v>1859</v>
      </c>
    </row>
    <row r="969">
      <c r="A969" s="1" t="s">
        <v>1860</v>
      </c>
      <c r="C969" s="1" t="s">
        <v>1140</v>
      </c>
    </row>
    <row r="970">
      <c r="A970" s="1" t="s">
        <v>1861</v>
      </c>
      <c r="C970" s="1" t="s">
        <v>1862</v>
      </c>
    </row>
    <row r="971">
      <c r="A971" s="1" t="s">
        <v>1863</v>
      </c>
      <c r="C971" s="1" t="s">
        <v>1864</v>
      </c>
    </row>
    <row r="972">
      <c r="A972" s="1" t="s">
        <v>1865</v>
      </c>
      <c r="C972" s="1" t="s">
        <v>1866</v>
      </c>
    </row>
    <row r="973">
      <c r="A973" s="1" t="s">
        <v>1867</v>
      </c>
      <c r="C973" s="1" t="s">
        <v>1868</v>
      </c>
    </row>
    <row r="974">
      <c r="A974" s="1" t="s">
        <v>1869</v>
      </c>
      <c r="C974" s="1" t="s">
        <v>1870</v>
      </c>
    </row>
    <row r="975">
      <c r="A975" s="1" t="s">
        <v>1871</v>
      </c>
      <c r="C975" s="1" t="s">
        <v>1872</v>
      </c>
    </row>
    <row r="976">
      <c r="A976" s="1" t="s">
        <v>1873</v>
      </c>
      <c r="C976" s="1" t="s">
        <v>1874</v>
      </c>
    </row>
    <row r="977">
      <c r="A977" s="1" t="s">
        <v>1875</v>
      </c>
      <c r="C977" s="1" t="s">
        <v>1876</v>
      </c>
    </row>
    <row r="978">
      <c r="A978" s="1" t="s">
        <v>1877</v>
      </c>
      <c r="C978" s="1" t="s">
        <v>115</v>
      </c>
    </row>
    <row r="979">
      <c r="A979" s="1" t="s">
        <v>1878</v>
      </c>
      <c r="C979" s="1" t="s">
        <v>1879</v>
      </c>
    </row>
    <row r="980">
      <c r="A980" s="1" t="s">
        <v>1880</v>
      </c>
      <c r="C980" s="1" t="s">
        <v>1881</v>
      </c>
    </row>
    <row r="981">
      <c r="A981" s="1" t="s">
        <v>1882</v>
      </c>
      <c r="C981" s="1" t="s">
        <v>1883</v>
      </c>
    </row>
    <row r="982">
      <c r="A982" s="1" t="s">
        <v>1884</v>
      </c>
      <c r="C982" s="1" t="s">
        <v>1885</v>
      </c>
    </row>
    <row r="983">
      <c r="A983" s="1" t="s">
        <v>1886</v>
      </c>
      <c r="C983" s="1" t="s">
        <v>1887</v>
      </c>
    </row>
    <row r="984">
      <c r="A984" s="1" t="s">
        <v>1888</v>
      </c>
      <c r="C984" s="1" t="s">
        <v>1889</v>
      </c>
    </row>
    <row r="985">
      <c r="A985" s="1" t="s">
        <v>1890</v>
      </c>
      <c r="C985" s="1" t="s">
        <v>1891</v>
      </c>
    </row>
    <row r="986">
      <c r="A986" s="1" t="s">
        <v>1892</v>
      </c>
      <c r="C986" s="1" t="s">
        <v>1784</v>
      </c>
    </row>
    <row r="987">
      <c r="A987" s="1" t="s">
        <v>1893</v>
      </c>
      <c r="C987" s="1" t="s">
        <v>1894</v>
      </c>
    </row>
    <row r="988">
      <c r="A988" s="1" t="s">
        <v>1895</v>
      </c>
      <c r="C988" s="1" t="s">
        <v>1896</v>
      </c>
    </row>
    <row r="989">
      <c r="A989" s="1" t="s">
        <v>1897</v>
      </c>
      <c r="C989" s="1" t="s">
        <v>1898</v>
      </c>
    </row>
    <row r="990">
      <c r="A990" s="1" t="s">
        <v>1899</v>
      </c>
      <c r="C990" s="1" t="s">
        <v>1900</v>
      </c>
    </row>
    <row r="991">
      <c r="A991" s="1" t="s">
        <v>1901</v>
      </c>
      <c r="C991" s="1" t="s">
        <v>1902</v>
      </c>
    </row>
    <row r="992">
      <c r="A992" s="1" t="s">
        <v>1903</v>
      </c>
      <c r="C992" s="1" t="s">
        <v>1904</v>
      </c>
    </row>
    <row r="993">
      <c r="A993" s="1" t="s">
        <v>1905</v>
      </c>
      <c r="C993" s="1" t="s">
        <v>1906</v>
      </c>
    </row>
    <row r="994">
      <c r="A994" s="1" t="s">
        <v>1907</v>
      </c>
      <c r="C994" s="1" t="s">
        <v>1908</v>
      </c>
    </row>
    <row r="995">
      <c r="A995" s="1" t="s">
        <v>1909</v>
      </c>
      <c r="C995" s="1" t="s">
        <v>1910</v>
      </c>
    </row>
    <row r="996">
      <c r="A996" s="1" t="s">
        <v>1911</v>
      </c>
      <c r="C996" s="1" t="s">
        <v>1912</v>
      </c>
    </row>
    <row r="997">
      <c r="A997" s="1" t="s">
        <v>1913</v>
      </c>
      <c r="C997" s="1" t="s">
        <v>1914</v>
      </c>
    </row>
    <row r="998">
      <c r="A998" s="1" t="s">
        <v>1915</v>
      </c>
      <c r="C998" s="1" t="s">
        <v>194</v>
      </c>
    </row>
    <row r="999">
      <c r="A999" s="1" t="s">
        <v>1916</v>
      </c>
      <c r="C999" s="1" t="s">
        <v>1917</v>
      </c>
    </row>
    <row r="1000">
      <c r="A1000" s="1" t="s">
        <v>1918</v>
      </c>
      <c r="C1000" s="1" t="s">
        <v>1919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2020-04-13T15:38:26Z</dcterms:created>
  <dc:creator>Microsoft Office User</dc:creator>
</cp:coreProperties>
</file>