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e7808b826893ca0/Escritorio/Base de datos 1/"/>
    </mc:Choice>
  </mc:AlternateContent>
  <xr:revisionPtr revIDLastSave="19" documentId="8_{17B6512F-59C4-4EF1-8DD8-C22B9EB7BB14}" xr6:coauthVersionLast="47" xr6:coauthVersionMax="47" xr10:uidLastSave="{B1D1169F-D53C-4767-934B-1F4F33356577}"/>
  <bookViews>
    <workbookView xWindow="-108" yWindow="-108" windowWidth="23256" windowHeight="12456" activeTab="3" xr2:uid="{00000000-000D-0000-FFFF-FFFF00000000}"/>
  </bookViews>
  <sheets>
    <sheet name="subtotales" sheetId="2" r:id="rId1"/>
    <sheet name="Personal" sheetId="1" r:id="rId2"/>
    <sheet name="Resumen" sheetId="3" r:id="rId3"/>
    <sheet name="Dashboard" sheetId="4" r:id="rId4"/>
  </sheets>
  <definedNames>
    <definedName name="_xlnm._FilterDatabase" localSheetId="1" hidden="1">Personal!$A$1:$K$115</definedName>
    <definedName name="_xlnm._FilterDatabase" localSheetId="0" hidden="1">subtotales!$A$1:$I$115</definedName>
    <definedName name="_xlcn.WorksheetConnection_Basededatos1.xlsxTabla1" hidden="1">Tabla1[]</definedName>
    <definedName name="_xlcn.WorksheetConnection_ResumenC38D57" hidden="1">Resumen!$C$38:$D$57</definedName>
    <definedName name="_xlnm.Extract" localSheetId="1">Personal!#REF!</definedName>
    <definedName name="_xlnm.Extract" localSheetId="0">subtotales!#REF!</definedName>
    <definedName name="BD" localSheetId="0">subtotales!$A$1:$I$115</definedName>
    <definedName name="BD">Personal!$A$1:$K$115</definedName>
    <definedName name="CRITERIOO" localSheetId="0">subtotales!#REF!</definedName>
    <definedName name="CRITERIOO">Personal!#REF!</definedName>
    <definedName name="_xlnm.Criteria" localSheetId="1">Personal!#REF!</definedName>
    <definedName name="_xlnm.Criteria" localSheetId="0">subtotales!#REF!</definedName>
    <definedName name="CRITERIOY" localSheetId="0">subtotales!#REF!</definedName>
    <definedName name="CRITERIOY">Personal!#REF!</definedName>
    <definedName name="RESULTADOS" localSheetId="0">subtotales!#REF!</definedName>
    <definedName name="RESULTADOS">Personal!#REF!</definedName>
    <definedName name="SegmentaciónDeDatos_Categoría">#N/A</definedName>
    <definedName name="SegmentaciónDeDatos_Fecha_ingreso__año">#N/A</definedName>
    <definedName name="SegmentaciónDeDatos_Localidad">#N/A</definedName>
    <definedName name="SegmentaciónDeDatos_Sección">#N/A</definedName>
    <definedName name="SegmentaciónDeDatos_Ventas">#N/A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4="http://schemas.microsoft.com/office/spreadsheetml/2009/9/main" uri="{876F7934-8845-4945-9796-88D515C7AA90}">
      <x14:pivotCaches>
        <pivotCache cacheId="5" r:id="rId10"/>
        <pivotCache cacheId="6" r:id="rId11"/>
        <pivotCache cacheId="7" r:id="rId12"/>
        <pivotCache cacheId="8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Rango" name="Rango" connection="WorksheetConnection_Resumen!$C$38:$D$57"/>
          <x15:modelTable id="Tabla1" name="Tabla1" connection="WorksheetConnection_Base de datos 1.xlsx!Tabla1"/>
        </x15:modelTables>
        <x15:extLst>
          <ext xmlns:x16="http://schemas.microsoft.com/office/spreadsheetml/2014/11/main" uri="{9835A34E-60A6-4A7C-AAB8-D5F71C897F49}">
            <x16:modelTimeGroupings>
              <x16:modelTimeGrouping tableName="Tabla1" columnName="Fecha ingreso" columnId="Fecha ingreso">
                <x16:calculatedTimeColumn columnName="Fecha ingreso (año)" columnId="Fecha ingreso (año)" contentType="years" isSelected="1"/>
                <x16:calculatedTimeColumn columnName="Fecha ingreso (trimestre)" columnId="Fecha ingreso (trimestre)" contentType="quarters" isSelected="1"/>
                <x16:calculatedTimeColumn columnName="Fecha ingreso (índice de meses)" columnId="Fecha ingreso (índice de meses)" contentType="monthsindex" isSelected="1"/>
                <x16:calculatedTimeColumn columnName="Fecha ingreso (mes)" columnId="Fecha ingreso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3" l="1"/>
  <c r="C31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C40" i="3"/>
  <c r="C41" i="3"/>
  <c r="C42" i="3"/>
  <c r="C43" i="3"/>
  <c r="C44" i="3"/>
  <c r="C3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9" i="3"/>
  <c r="C30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H4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J32" i="3"/>
  <c r="J40" i="3"/>
  <c r="J48" i="3"/>
  <c r="J33" i="3"/>
  <c r="J41" i="3"/>
  <c r="J46" i="3"/>
  <c r="J47" i="3"/>
  <c r="J34" i="3"/>
  <c r="J42" i="3"/>
  <c r="J35" i="3"/>
  <c r="J43" i="3"/>
  <c r="J38" i="3"/>
  <c r="J31" i="3"/>
  <c r="J36" i="3"/>
  <c r="J44" i="3"/>
  <c r="J37" i="3"/>
  <c r="J45" i="3"/>
  <c r="J30" i="3"/>
  <c r="J39" i="3"/>
  <c r="J29" i="3"/>
  <c r="D15" i="3"/>
  <c r="D18" i="3"/>
  <c r="D12" i="3"/>
  <c r="D5" i="3"/>
  <c r="D20" i="3"/>
  <c r="D4" i="3"/>
  <c r="D7" i="3"/>
  <c r="D8" i="3"/>
  <c r="D10" i="3"/>
  <c r="D13" i="3"/>
  <c r="D9" i="3"/>
  <c r="D11" i="3"/>
  <c r="D14" i="3"/>
  <c r="D6" i="3"/>
  <c r="D19" i="3"/>
  <c r="D17" i="3"/>
  <c r="D16" i="3"/>
  <c r="D31" i="3"/>
  <c r="D32" i="3"/>
  <c r="I11" i="3"/>
  <c r="I19" i="3"/>
  <c r="I13" i="3"/>
  <c r="I21" i="3"/>
  <c r="I6" i="3"/>
  <c r="I22" i="3"/>
  <c r="I7" i="3"/>
  <c r="I16" i="3"/>
  <c r="I17" i="3"/>
  <c r="I18" i="3"/>
  <c r="I12" i="3"/>
  <c r="I20" i="3"/>
  <c r="I5" i="3"/>
  <c r="I14" i="3"/>
  <c r="I15" i="3"/>
  <c r="I23" i="3"/>
  <c r="I8" i="3"/>
  <c r="I9" i="3"/>
  <c r="I10" i="3"/>
  <c r="I4" i="3"/>
  <c r="D30" i="3"/>
  <c r="D42" i="3"/>
  <c r="D43" i="3"/>
  <c r="D44" i="3"/>
  <c r="D40" i="3"/>
  <c r="D41" i="3"/>
  <c r="D39" i="3"/>
  <c r="K29" i="3" l="1"/>
  <c r="K39" i="3"/>
  <c r="K30" i="3"/>
  <c r="K45" i="3"/>
  <c r="K37" i="3"/>
  <c r="K44" i="3"/>
  <c r="K36" i="3"/>
  <c r="K31" i="3"/>
  <c r="K38" i="3"/>
  <c r="K43" i="3"/>
  <c r="K35" i="3"/>
  <c r="K42" i="3"/>
  <c r="K34" i="3"/>
  <c r="K47" i="3"/>
  <c r="K46" i="3"/>
  <c r="K41" i="3"/>
  <c r="K33" i="3"/>
  <c r="K48" i="3"/>
  <c r="K40" i="3"/>
  <c r="K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F7E137-4CCA-43FB-83B1-B6BE6E8B28AD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AAC2D8-F74F-4EF7-83D7-561ABBAA1023}" name="WorksheetConnection_Base de datos 1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Basededatos1.xlsxTabla1"/>
        </x15:connection>
      </ext>
    </extLst>
  </connection>
  <connection id="3" xr16:uid="{E26822C6-8FEB-4B57-A574-4A09C9F2EFE8}" name="WorksheetConnection_Resumen!$C$38:$D$57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ResumenC38D57"/>
        </x15:connection>
      </ext>
    </extLst>
  </connection>
</connections>
</file>

<file path=xl/sharedStrings.xml><?xml version="1.0" encoding="utf-8"?>
<sst xmlns="http://schemas.openxmlformats.org/spreadsheetml/2006/main" count="1355" uniqueCount="304">
  <si>
    <t>Matrícula</t>
  </si>
  <si>
    <t>Apellido</t>
  </si>
  <si>
    <t>Nombre</t>
  </si>
  <si>
    <t>Categoría</t>
  </si>
  <si>
    <t>Departamento</t>
  </si>
  <si>
    <t>Sección</t>
  </si>
  <si>
    <t>Salario</t>
  </si>
  <si>
    <t>Fecha ingreso</t>
  </si>
  <si>
    <t>Fch nacimiento</t>
  </si>
  <si>
    <t>Price</t>
  </si>
  <si>
    <t>Ellen</t>
  </si>
  <si>
    <t>Aux. Administrativo</t>
  </si>
  <si>
    <t>Administración</t>
  </si>
  <si>
    <t>Impresoras</t>
  </si>
  <si>
    <t>Director Unidad</t>
  </si>
  <si>
    <t>Cooper</t>
  </si>
  <si>
    <t>Linda</t>
  </si>
  <si>
    <t>Fax</t>
  </si>
  <si>
    <t>Investigador</t>
  </si>
  <si>
    <t>Constance</t>
  </si>
  <si>
    <t>Burt</t>
  </si>
  <si>
    <t>Wu</t>
  </si>
  <si>
    <t>Tammy</t>
  </si>
  <si>
    <t>Stewart</t>
  </si>
  <si>
    <t>Iain</t>
  </si>
  <si>
    <t>Gonzales</t>
  </si>
  <si>
    <t>Joe</t>
  </si>
  <si>
    <t>Copiadoras</t>
  </si>
  <si>
    <t>Bates</t>
  </si>
  <si>
    <t>Lisa</t>
  </si>
  <si>
    <t>Hodge</t>
  </si>
  <si>
    <t>Alex</t>
  </si>
  <si>
    <t>Wells</t>
  </si>
  <si>
    <t>Jason</t>
  </si>
  <si>
    <t>Zostoc</t>
  </si>
  <si>
    <t>Melissa</t>
  </si>
  <si>
    <t>Able</t>
  </si>
  <si>
    <t>Aaron</t>
  </si>
  <si>
    <t>Foss</t>
  </si>
  <si>
    <t>Felix</t>
  </si>
  <si>
    <t>I + D</t>
  </si>
  <si>
    <t>Mueller</t>
  </si>
  <si>
    <t>Kris</t>
  </si>
  <si>
    <t>Townes</t>
  </si>
  <si>
    <t>Everett</t>
  </si>
  <si>
    <t>Aruda</t>
  </si>
  <si>
    <t>Felice</t>
  </si>
  <si>
    <t>Lempert</t>
  </si>
  <si>
    <t>Alexandra</t>
  </si>
  <si>
    <t>Levine</t>
  </si>
  <si>
    <t>Eric</t>
  </si>
  <si>
    <t>Hardy</t>
  </si>
  <si>
    <t>Bill</t>
  </si>
  <si>
    <t>Investigador Jefe</t>
  </si>
  <si>
    <t>Barth</t>
  </si>
  <si>
    <t>Sandra</t>
  </si>
  <si>
    <t>Larssen</t>
  </si>
  <si>
    <t>Erika</t>
  </si>
  <si>
    <t>Office Manager</t>
  </si>
  <si>
    <t>David</t>
  </si>
  <si>
    <t>Plant</t>
  </si>
  <si>
    <t>Allen</t>
  </si>
  <si>
    <t>Aux. Admin. Unidad</t>
  </si>
  <si>
    <t>Contabilidad</t>
  </si>
  <si>
    <t>Farley</t>
  </si>
  <si>
    <t>Sam</t>
  </si>
  <si>
    <t>Mercado</t>
  </si>
  <si>
    <t>Melendez</t>
  </si>
  <si>
    <t>Jaime</t>
  </si>
  <si>
    <t>Fontaine</t>
  </si>
  <si>
    <t>Jean</t>
  </si>
  <si>
    <t>Gorton</t>
  </si>
  <si>
    <t>Hazel</t>
  </si>
  <si>
    <t>Auxiliar Contable</t>
  </si>
  <si>
    <t>Henders</t>
  </si>
  <si>
    <t>Mark</t>
  </si>
  <si>
    <t>Bell</t>
  </si>
  <si>
    <t>Tom</t>
  </si>
  <si>
    <t>Boughton</t>
  </si>
  <si>
    <t>Frank</t>
  </si>
  <si>
    <t>Franklin</t>
  </si>
  <si>
    <t>Larry</t>
  </si>
  <si>
    <t>Richards</t>
  </si>
  <si>
    <t>Phillip</t>
  </si>
  <si>
    <t>Contable</t>
  </si>
  <si>
    <t>Selznick</t>
  </si>
  <si>
    <t>Anna</t>
  </si>
  <si>
    <t>Robbins</t>
  </si>
  <si>
    <t>Bob</t>
  </si>
  <si>
    <t>Rose</t>
  </si>
  <si>
    <t>Ursula</t>
  </si>
  <si>
    <t>McGuire</t>
  </si>
  <si>
    <t>Smith</t>
  </si>
  <si>
    <t>Howard</t>
  </si>
  <si>
    <t>Aux. Diseño</t>
  </si>
  <si>
    <t>Diseño</t>
  </si>
  <si>
    <t>Kane</t>
  </si>
  <si>
    <t>Sheryl</t>
  </si>
  <si>
    <t>Corwick</t>
  </si>
  <si>
    <t>Rob</t>
  </si>
  <si>
    <t>Scote</t>
  </si>
  <si>
    <t>Gail</t>
  </si>
  <si>
    <t>Especialista Diseño</t>
  </si>
  <si>
    <t>Nelson</t>
  </si>
  <si>
    <t>Ed</t>
  </si>
  <si>
    <t>Brwyne</t>
  </si>
  <si>
    <t>Melia</t>
  </si>
  <si>
    <t>Barton</t>
  </si>
  <si>
    <t>Eileen</t>
  </si>
  <si>
    <t>Maguire</t>
  </si>
  <si>
    <t>Mollie</t>
  </si>
  <si>
    <t>Tercan</t>
  </si>
  <si>
    <t>Robert</t>
  </si>
  <si>
    <t>Kaneko</t>
  </si>
  <si>
    <t>Midori</t>
  </si>
  <si>
    <t>Cummins</t>
  </si>
  <si>
    <t>Dave</t>
  </si>
  <si>
    <t>Stone</t>
  </si>
  <si>
    <t>Cindy</t>
  </si>
  <si>
    <t>Técnico</t>
  </si>
  <si>
    <t>Asonte</t>
  </si>
  <si>
    <t>Toni</t>
  </si>
  <si>
    <t>Ingeniería</t>
  </si>
  <si>
    <t>Raye</t>
  </si>
  <si>
    <t>Alice</t>
  </si>
  <si>
    <t>Petry</t>
  </si>
  <si>
    <t>Robin</t>
  </si>
  <si>
    <t>Kegler</t>
  </si>
  <si>
    <t>Pam</t>
  </si>
  <si>
    <t>Kellerman</t>
  </si>
  <si>
    <t>Tommie</t>
  </si>
  <si>
    <t>Dixon-Waite</t>
  </si>
  <si>
    <t>Sherrie</t>
  </si>
  <si>
    <t>Simpson</t>
  </si>
  <si>
    <t>Sandrae</t>
  </si>
  <si>
    <t>Aux. Técnico</t>
  </si>
  <si>
    <t>Ygarre</t>
  </si>
  <si>
    <t>Al-Sabah</t>
  </si>
  <si>
    <t>Daoud</t>
  </si>
  <si>
    <t>Barbara</t>
  </si>
  <si>
    <t>Berg</t>
  </si>
  <si>
    <t>Bobby</t>
  </si>
  <si>
    <t>Director Ingeniero</t>
  </si>
  <si>
    <t>Quan</t>
  </si>
  <si>
    <t>Karen</t>
  </si>
  <si>
    <t>Fein</t>
  </si>
  <si>
    <t>Caroline</t>
  </si>
  <si>
    <t>Preston</t>
  </si>
  <si>
    <t>Liza</t>
  </si>
  <si>
    <t>Ing. Mecánico</t>
  </si>
  <si>
    <t>Mann</t>
  </si>
  <si>
    <t>Alyssa</t>
  </si>
  <si>
    <t>North</t>
  </si>
  <si>
    <t>White</t>
  </si>
  <si>
    <t>Jessica</t>
  </si>
  <si>
    <t>Abdul</t>
  </si>
  <si>
    <t>Cathy</t>
  </si>
  <si>
    <t>Solomon</t>
  </si>
  <si>
    <t>Ari</t>
  </si>
  <si>
    <t>Ing. Software</t>
  </si>
  <si>
    <t>Dorfberg</t>
  </si>
  <si>
    <t>Jeremy</t>
  </si>
  <si>
    <t>Lark</t>
  </si>
  <si>
    <t>Donald</t>
  </si>
  <si>
    <t>Cash</t>
  </si>
  <si>
    <t>Mary</t>
  </si>
  <si>
    <t>Smythe</t>
  </si>
  <si>
    <t>Leslie</t>
  </si>
  <si>
    <t>Coyne</t>
  </si>
  <si>
    <t>Dennis</t>
  </si>
  <si>
    <t>Lin</t>
  </si>
  <si>
    <t>Michael</t>
  </si>
  <si>
    <t>Gladstone</t>
  </si>
  <si>
    <t>Wes</t>
  </si>
  <si>
    <t>Sofer</t>
  </si>
  <si>
    <t>Ariel</t>
  </si>
  <si>
    <t>Ing. Técnico</t>
  </si>
  <si>
    <t>Beech</t>
  </si>
  <si>
    <t>Susan</t>
  </si>
  <si>
    <t>Ferngood</t>
  </si>
  <si>
    <t>Jules</t>
  </si>
  <si>
    <t>Weston</t>
  </si>
  <si>
    <t>Johnson</t>
  </si>
  <si>
    <t>Miguel</t>
  </si>
  <si>
    <t>McKormick</t>
  </si>
  <si>
    <t>Brad</t>
  </si>
  <si>
    <t>Ingeniero Jefe</t>
  </si>
  <si>
    <t>Alexi</t>
  </si>
  <si>
    <t>Stephanie</t>
  </si>
  <si>
    <t>Silverberg</t>
  </si>
  <si>
    <t>Jay</t>
  </si>
  <si>
    <t>Cronwith</t>
  </si>
  <si>
    <t>Brent</t>
  </si>
  <si>
    <t>Vuanuo</t>
  </si>
  <si>
    <t>Tuome</t>
  </si>
  <si>
    <t>Szcznyck</t>
  </si>
  <si>
    <t>Tadeuz</t>
  </si>
  <si>
    <t>Davison</t>
  </si>
  <si>
    <t>Tuppman</t>
  </si>
  <si>
    <t>Lise-Anne</t>
  </si>
  <si>
    <t>Alstain</t>
  </si>
  <si>
    <t>Isolde</t>
  </si>
  <si>
    <t>Albert</t>
  </si>
  <si>
    <t>Maxine</t>
  </si>
  <si>
    <t>Chu</t>
  </si>
  <si>
    <t>Steven</t>
  </si>
  <si>
    <t>Homes</t>
  </si>
  <si>
    <t>Megan</t>
  </si>
  <si>
    <t>Hapsbuch</t>
  </si>
  <si>
    <t>Kendrick</t>
  </si>
  <si>
    <t>Sindole</t>
  </si>
  <si>
    <t>Randy</t>
  </si>
  <si>
    <t>Kourios</t>
  </si>
  <si>
    <t>Theo</t>
  </si>
  <si>
    <t>Bankler</t>
  </si>
  <si>
    <t>Rowena</t>
  </si>
  <si>
    <t>Taylor</t>
  </si>
  <si>
    <t>Ralph</t>
  </si>
  <si>
    <t>Group Mgr.</t>
  </si>
  <si>
    <t>Rich</t>
  </si>
  <si>
    <t>Berwick</t>
  </si>
  <si>
    <t>Representante</t>
  </si>
  <si>
    <t>Seidel</t>
  </si>
  <si>
    <t>Matt</t>
  </si>
  <si>
    <t>Lampstone</t>
  </si>
  <si>
    <t>Pete</t>
  </si>
  <si>
    <t>Miller</t>
  </si>
  <si>
    <t>Janet</t>
  </si>
  <si>
    <t>Wolf</t>
  </si>
  <si>
    <t>Hilda</t>
  </si>
  <si>
    <t>Cortlandt</t>
  </si>
  <si>
    <t>Charles</t>
  </si>
  <si>
    <t>West</t>
  </si>
  <si>
    <t>Cara</t>
  </si>
  <si>
    <t>Bellwood</t>
  </si>
  <si>
    <t>Respon. Producto</t>
  </si>
  <si>
    <t>Cane</t>
  </si>
  <si>
    <t>Nate</t>
  </si>
  <si>
    <t>Morton</t>
  </si>
  <si>
    <t>Sara</t>
  </si>
  <si>
    <t>Sargent</t>
  </si>
  <si>
    <t>Evelyn</t>
  </si>
  <si>
    <t>Sammler</t>
  </si>
  <si>
    <t>Goldberg</t>
  </si>
  <si>
    <t>Malcolm</t>
  </si>
  <si>
    <t>Barber</t>
  </si>
  <si>
    <t>Sampson</t>
  </si>
  <si>
    <t>Carla</t>
  </si>
  <si>
    <t>Martinez</t>
  </si>
  <si>
    <t>Localidad</t>
  </si>
  <si>
    <t>Montevideo</t>
  </si>
  <si>
    <t>Durazno</t>
  </si>
  <si>
    <t>Soriano</t>
  </si>
  <si>
    <t>flores</t>
  </si>
  <si>
    <t>florida</t>
  </si>
  <si>
    <t>durazno</t>
  </si>
  <si>
    <t>montevideo</t>
  </si>
  <si>
    <t>carmelo</t>
  </si>
  <si>
    <t>colonia</t>
  </si>
  <si>
    <t>soriano</t>
  </si>
  <si>
    <t>chuy</t>
  </si>
  <si>
    <t>Florida</t>
  </si>
  <si>
    <t>Flores</t>
  </si>
  <si>
    <t>Blanquillo</t>
  </si>
  <si>
    <t>Tacuarembo</t>
  </si>
  <si>
    <t>Rocha</t>
  </si>
  <si>
    <t>Canelones</t>
  </si>
  <si>
    <t>Maldonado</t>
  </si>
  <si>
    <t>Artigas</t>
  </si>
  <si>
    <t>Villa del carmen</t>
  </si>
  <si>
    <t>Chuy</t>
  </si>
  <si>
    <t>Sarandi del yi</t>
  </si>
  <si>
    <t>Sarandi grande</t>
  </si>
  <si>
    <t>Carmelo</t>
  </si>
  <si>
    <t>Colonia</t>
  </si>
  <si>
    <t>Sarandi Grande</t>
  </si>
  <si>
    <t>Punta del este</t>
  </si>
  <si>
    <t>San Jose</t>
  </si>
  <si>
    <t>Melo</t>
  </si>
  <si>
    <t>Ventas</t>
  </si>
  <si>
    <t>Total general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</si>
  <si>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</si>
  <si>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</si>
  <si>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</si>
  <si>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</si>
  <si>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</si>
  <si>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</si>
  <si>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</si>
  <si>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</si>
  <si>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</si>
  <si>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</si>
  <si>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</si>
  <si>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</si>
  <si>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</si>
  <si>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</si>
  <si>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</si>
  <si>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</si>
  <si>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</si>
  <si>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Etiquetas de fila</t>
  </si>
  <si>
    <t>Total Suma</t>
  </si>
  <si>
    <t>Comision</t>
  </si>
  <si>
    <t>Suma de Ventas</t>
  </si>
  <si>
    <t>Matricula</t>
  </si>
  <si>
    <t>Suma de 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</si>
</sst>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&quot;$&quot;#,##0_);[Red]\(&quot;$&quot;#,##0\)"/>
    <numFmt numFmtId="166" formatCode="m/d/yy"/>
    <numFmt numFmtId="167" formatCode="#,##0_);[Red]\(#,##0\)"/>
    <numFmt numFmtId="168" formatCode="\$\ #,##0.00;\-\$\ #,##0.00;\$\ #,##0.00"/>
    <numFmt numFmtId="169" formatCode="&quot;$&quot;\ #,##0"/>
  </numFmts>
  <fonts count="7" x14ac:knownFonts="1">
    <font>
      <sz val="10"/>
      <name val="MS Sans Serif"/>
    </font>
    <font>
      <b/>
      <sz val="10"/>
      <name val="MS Sans Serif"/>
      <family val="2"/>
    </font>
    <font>
      <b/>
      <sz val="8"/>
      <color indexed="9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sz val="8"/>
      <name val="MS Sans Serif"/>
      <family val="2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</fills>
  <borders count="9">
    <border>
      <left/>
      <right/>
      <top/>
      <bottom/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left"/>
    </xf>
    <xf numFmtId="165" fontId="2" fillId="2" borderId="2" xfId="1" applyNumberFormat="1" applyFont="1" applyFill="1" applyBorder="1" applyAlignment="1">
      <alignment horizontal="right"/>
    </xf>
    <xf numFmtId="166" fontId="2" fillId="2" borderId="2" xfId="2" applyNumberFormat="1" applyFont="1" applyFill="1" applyBorder="1" applyAlignment="1">
      <alignment horizontal="right"/>
    </xf>
    <xf numFmtId="0" fontId="2" fillId="2" borderId="3" xfId="2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/>
    <xf numFmtId="165" fontId="5" fillId="0" borderId="0" xfId="0" applyNumberFormat="1" applyFont="1"/>
    <xf numFmtId="165" fontId="5" fillId="0" borderId="0" xfId="1" applyNumberFormat="1" applyFont="1" applyBorder="1"/>
    <xf numFmtId="166" fontId="5" fillId="0" borderId="0" xfId="0" applyNumberFormat="1" applyFont="1"/>
    <xf numFmtId="166" fontId="5" fillId="0" borderId="5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65" fontId="5" fillId="0" borderId="7" xfId="1" applyNumberFormat="1" applyFont="1" applyBorder="1"/>
    <xf numFmtId="166" fontId="5" fillId="0" borderId="7" xfId="0" applyNumberFormat="1" applyFont="1" applyBorder="1"/>
    <xf numFmtId="166" fontId="5" fillId="0" borderId="8" xfId="0" applyNumberFormat="1" applyFont="1" applyBorder="1"/>
    <xf numFmtId="0" fontId="5" fillId="0" borderId="0" xfId="0" applyFont="1" applyAlignment="1">
      <alignment horizontal="center"/>
    </xf>
    <xf numFmtId="165" fontId="5" fillId="0" borderId="0" xfId="1" applyNumberFormat="1" applyFont="1"/>
    <xf numFmtId="165" fontId="5" fillId="0" borderId="7" xfId="0" applyNumberFormat="1" applyFont="1" applyBorder="1"/>
    <xf numFmtId="0" fontId="2" fillId="2" borderId="7" xfId="2" applyFont="1" applyFill="1" applyBorder="1" applyAlignment="1">
      <alignment horizontal="center"/>
    </xf>
    <xf numFmtId="0" fontId="2" fillId="2" borderId="7" xfId="2" applyFont="1" applyFill="1" applyBorder="1" applyAlignment="1">
      <alignment horizontal="left"/>
    </xf>
    <xf numFmtId="165" fontId="2" fillId="2" borderId="7" xfId="1" applyNumberFormat="1" applyFont="1" applyFill="1" applyBorder="1" applyAlignment="1">
      <alignment horizontal="right"/>
    </xf>
    <xf numFmtId="166" fontId="2" fillId="2" borderId="7" xfId="2" applyNumberFormat="1" applyFont="1" applyFill="1" applyBorder="1" applyAlignment="1">
      <alignment horizontal="right"/>
    </xf>
    <xf numFmtId="0" fontId="2" fillId="2" borderId="7" xfId="2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2" fontId="6" fillId="0" borderId="0" xfId="0" pivotButton="1" applyNumberFormat="1" applyFont="1"/>
    <xf numFmtId="168" fontId="0" fillId="0" borderId="0" xfId="0" applyNumberFormat="1"/>
    <xf numFmtId="169" fontId="0" fillId="0" borderId="0" xfId="0" applyNumberFormat="1"/>
    <xf numFmtId="0" fontId="0" fillId="0" borderId="0" xfId="0" quotePrefix="1"/>
    <xf numFmtId="9" fontId="0" fillId="0" borderId="0" xfId="0" applyNumberFormat="1" applyAlignment="1">
      <alignment horizontal="left"/>
    </xf>
  </cellXfs>
  <cellStyles count="5">
    <cellStyle name="Comma [0]" xfId="3" xr:uid="{00000000-0005-0000-0000-000000000000}"/>
    <cellStyle name="Currency [0]" xfId="4" xr:uid="{00000000-0005-0000-0000-000001000000}"/>
    <cellStyle name="Heading" xfId="2" xr:uid="{00000000-0005-0000-0000-000002000000}"/>
    <cellStyle name="Moneda" xfId="1" builtinId="4"/>
    <cellStyle name="Normal" xfId="0" builtinId="0"/>
  </cellStyles>
  <dxfs count="15">
    <dxf>
      <numFmt numFmtId="2" formatCode="0.0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scheme val="none"/>
      </font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scheme val="none"/>
      </font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scheme val="none"/>
      </font>
      <numFmt numFmtId="165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scheme val="none"/>
      </font>
      <numFmt numFmtId="165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left style="thin">
          <color indexed="24"/>
        </left>
        <right style="thin">
          <color indexed="24"/>
        </right>
        <top style="thin">
          <color indexed="24"/>
        </top>
        <bottom style="thin">
          <color indexed="24"/>
        </bottom>
      </border>
    </dxf>
    <dxf>
      <border outline="0">
        <bottom style="thin">
          <color indexed="2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Other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microsoft.com/office/2007/relationships/slicerCache" Target="slicerCaches/slicerCache5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7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2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10" Type="http://schemas.openxmlformats.org/officeDocument/2006/relationships/pivotCacheDefinition" Target="pivotCache/pivotCacheDefinition6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1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microsoft.com/office/2007/relationships/slicerCache" Target="slicerCaches/slicerCache4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712314085739285"/>
          <c:y val="0.19486111111111112"/>
          <c:w val="0.70460608048993878"/>
          <c:h val="0.7208876494604841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Resumen!$I$29:$I$48</c:f>
              <c:strCache>
                <c:ptCount val="20"/>
                <c:pt idx="0">
                  <c:v>Aux. Admin. Unidad</c:v>
                </c:pt>
                <c:pt idx="1">
                  <c:v>Aux. Administrativo</c:v>
                </c:pt>
                <c:pt idx="2">
                  <c:v>Aux. Diseño</c:v>
                </c:pt>
                <c:pt idx="3">
                  <c:v>Aux. Técnico</c:v>
                </c:pt>
                <c:pt idx="4">
                  <c:v>Auxiliar Contable</c:v>
                </c:pt>
                <c:pt idx="5">
                  <c:v>Contable</c:v>
                </c:pt>
                <c:pt idx="6">
                  <c:v>Director Ingeniero</c:v>
                </c:pt>
                <c:pt idx="7">
                  <c:v>Director Unidad</c:v>
                </c:pt>
                <c:pt idx="8">
                  <c:v>Especialista Diseño</c:v>
                </c:pt>
                <c:pt idx="9">
                  <c:v>Group Mgr.</c:v>
                </c:pt>
                <c:pt idx="10">
                  <c:v>Ing. Mecánico</c:v>
                </c:pt>
                <c:pt idx="11">
                  <c:v>Ing. Software</c:v>
                </c:pt>
                <c:pt idx="12">
                  <c:v>Ing. Técnico</c:v>
                </c:pt>
                <c:pt idx="13">
                  <c:v>Ingeniero Jefe</c:v>
                </c:pt>
                <c:pt idx="14">
                  <c:v>Investigador</c:v>
                </c:pt>
                <c:pt idx="15">
                  <c:v>Investigador Jefe</c:v>
                </c:pt>
                <c:pt idx="16">
                  <c:v>Office Manager</c:v>
                </c:pt>
                <c:pt idx="17">
                  <c:v>Representante</c:v>
                </c:pt>
                <c:pt idx="18">
                  <c:v>Respon. Producto</c:v>
                </c:pt>
                <c:pt idx="19">
                  <c:v>Técnico</c:v>
                </c:pt>
              </c:strCache>
            </c:strRef>
          </c:cat>
          <c:val>
            <c:numRef>
              <c:f>Resumen!$K$29:$K$48</c:f>
              <c:numCache>
                <c:formatCode>0%</c:formatCode>
                <c:ptCount val="20"/>
                <c:pt idx="0">
                  <c:v>6.9455207851821604E-2</c:v>
                </c:pt>
                <c:pt idx="1">
                  <c:v>9.8026929580037545E-2</c:v>
                </c:pt>
                <c:pt idx="2">
                  <c:v>1.4701352137144769E-2</c:v>
                </c:pt>
                <c:pt idx="3">
                  <c:v>2.1672043430918369E-2</c:v>
                </c:pt>
                <c:pt idx="4">
                  <c:v>2.7139584581643929E-2</c:v>
                </c:pt>
                <c:pt idx="5">
                  <c:v>4.1949058581185812E-2</c:v>
                </c:pt>
                <c:pt idx="6">
                  <c:v>4.3660855051421761E-2</c:v>
                </c:pt>
                <c:pt idx="7">
                  <c:v>7.4986825244686944E-2</c:v>
                </c:pt>
                <c:pt idx="8">
                  <c:v>3.4815570013507845E-2</c:v>
                </c:pt>
                <c:pt idx="9">
                  <c:v>3.7288275706067166E-2</c:v>
                </c:pt>
                <c:pt idx="10">
                  <c:v>5.6488774699366855E-2</c:v>
                </c:pt>
                <c:pt idx="11">
                  <c:v>7.4311237485192957E-2</c:v>
                </c:pt>
                <c:pt idx="12">
                  <c:v>6.140772547499887E-2</c:v>
                </c:pt>
                <c:pt idx="13">
                  <c:v>4.5031948349497586E-2</c:v>
                </c:pt>
                <c:pt idx="14">
                  <c:v>4.0494662680460071E-2</c:v>
                </c:pt>
                <c:pt idx="15">
                  <c:v>3.6246517181518792E-2</c:v>
                </c:pt>
                <c:pt idx="16">
                  <c:v>1.3504525044277512E-2</c:v>
                </c:pt>
                <c:pt idx="17">
                  <c:v>6.8608821238443571E-2</c:v>
                </c:pt>
                <c:pt idx="18">
                  <c:v>8.7067992311811143E-2</c:v>
                </c:pt>
                <c:pt idx="19">
                  <c:v>5.3142093355997011E-2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3-4FE8-8284-FA2DAEB1E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683791"/>
        <c:axId val="808677967"/>
        <c:axId val="0"/>
      </c:bar3DChart>
      <c:catAx>
        <c:axId val="80868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8677967"/>
        <c:crosses val="autoZero"/>
        <c:auto val="1"/>
        <c:lblAlgn val="ctr"/>
        <c:lblOffset val="100"/>
        <c:noMultiLvlLbl val="0"/>
      </c:catAx>
      <c:valAx>
        <c:axId val="8086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868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Resumen!$C$39:$C$45</c:f>
              <c:strCache>
                <c:ptCount val="6"/>
                <c:pt idx="0">
                  <c:v>Administración</c:v>
                </c:pt>
                <c:pt idx="1">
                  <c:v>Contabilidad</c:v>
                </c:pt>
                <c:pt idx="2">
                  <c:v>Diseño</c:v>
                </c:pt>
                <c:pt idx="3">
                  <c:v>I + D</c:v>
                </c:pt>
                <c:pt idx="4">
                  <c:v>Ingeniería</c:v>
                </c:pt>
                <c:pt idx="5">
                  <c:v>Mercado</c:v>
                </c:pt>
              </c:strCache>
            </c:strRef>
          </c:cat>
          <c:val>
            <c:numRef>
              <c:f>Resumen!$D$39:$D$45</c:f>
              <c:numCache>
                <c:formatCode>General</c:formatCode>
                <c:ptCount val="7"/>
                <c:pt idx="0">
                  <c:v>91333.937999999995</c:v>
                </c:pt>
                <c:pt idx="1">
                  <c:v>63280.984499999991</c:v>
                </c:pt>
                <c:pt idx="2">
                  <c:v>36202.099500000004</c:v>
                </c:pt>
                <c:pt idx="3">
                  <c:v>74367.082500000004</c:v>
                </c:pt>
                <c:pt idx="4">
                  <c:v>279509.44050000008</c:v>
                </c:pt>
                <c:pt idx="5">
                  <c:v>186412.06349999999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4C30-A524-F3F72FBA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3499952"/>
        <c:axId val="1543502032"/>
        <c:axId val="0"/>
      </c:bar3DChart>
      <c:catAx>
        <c:axId val="15434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3502032"/>
        <c:crosses val="autoZero"/>
        <c:auto val="1"/>
        <c:lblAlgn val="ctr"/>
        <c:lblOffset val="100"/>
        <c:noMultiLvlLbl val="0"/>
      </c:catAx>
      <c:valAx>
        <c:axId val="1543502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34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8.616076706627887E-2"/>
                  <c:y val="-9.8646723646723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6-442E-A099-1D8A70D2A29E}"/>
                </c:ext>
              </c:extLst>
            </c:dLbl>
            <c:dLbl>
              <c:idx val="5"/>
              <c:layout>
                <c:manualLayout>
                  <c:x val="-9.9896845664562195E-2"/>
                  <c:y val="-1.4245014245014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26-442E-A099-1D8A70D2A29E}"/>
                </c:ext>
              </c:extLst>
            </c:dLbl>
            <c:dLbl>
              <c:idx val="9"/>
              <c:layout>
                <c:manualLayout>
                  <c:x val="-7.1145888013998251E-2"/>
                  <c:y val="-5.555555555555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6-442E-A099-1D8A70D2A29E}"/>
                </c:ext>
              </c:extLst>
            </c:dLbl>
            <c:dLbl>
              <c:idx val="10"/>
              <c:layout>
                <c:manualLayout>
                  <c:x val="-9.9896845664562264E-2"/>
                  <c:y val="-2.8490028490028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26-442E-A099-1D8A70D2A29E}"/>
                </c:ext>
              </c:extLst>
            </c:dLbl>
            <c:dLbl>
              <c:idx val="12"/>
              <c:layout>
                <c:manualLayout>
                  <c:x val="-9.9896845664562195E-2"/>
                  <c:y val="-3.56125356125356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6-442E-A099-1D8A70D2A29E}"/>
                </c:ext>
              </c:extLst>
            </c:dLbl>
            <c:dLbl>
              <c:idx val="13"/>
              <c:layout>
                <c:manualLayout>
                  <c:x val="-7.3923529829041643E-2"/>
                  <c:y val="-8.4401709401709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6-442E-A099-1D8A70D2A29E}"/>
                </c:ext>
              </c:extLst>
            </c:dLbl>
            <c:dLbl>
              <c:idx val="15"/>
              <c:layout>
                <c:manualLayout>
                  <c:x val="-2.7488118039299143E-3"/>
                  <c:y val="0.149572649572649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26-442E-A099-1D8A70D2A29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26-442E-A099-1D8A70D2A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Resumen!$C$4:$C$20</c:f>
              <c:strCache>
                <c:ptCount val="1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</c:strCache>
            </c:strRef>
          </c:cat>
          <c:val>
            <c:numRef>
              <c:f>Resumen!$D$4:$D$20</c:f>
              <c:numCache>
                <c:formatCode>"$"\ #,##0</c:formatCode>
                <c:ptCount val="17"/>
                <c:pt idx="0">
                  <c:v>94144.2</c:v>
                </c:pt>
                <c:pt idx="1">
                  <c:v>234640.08</c:v>
                </c:pt>
                <c:pt idx="2">
                  <c:v>222264.38</c:v>
                </c:pt>
                <c:pt idx="3">
                  <c:v>152827.34</c:v>
                </c:pt>
                <c:pt idx="4">
                  <c:v>280503.40000000002</c:v>
                </c:pt>
                <c:pt idx="5">
                  <c:v>354250.44</c:v>
                </c:pt>
                <c:pt idx="6">
                  <c:v>90640.6</c:v>
                </c:pt>
                <c:pt idx="7">
                  <c:v>613825.28000000003</c:v>
                </c:pt>
                <c:pt idx="8">
                  <c:v>240108.44</c:v>
                </c:pt>
                <c:pt idx="9">
                  <c:v>609191.94999999995</c:v>
                </c:pt>
                <c:pt idx="10">
                  <c:v>437312.66</c:v>
                </c:pt>
                <c:pt idx="11">
                  <c:v>303417.84000000003</c:v>
                </c:pt>
                <c:pt idx="12">
                  <c:v>378631.74</c:v>
                </c:pt>
                <c:pt idx="13">
                  <c:v>412887.38</c:v>
                </c:pt>
                <c:pt idx="14">
                  <c:v>271474.2</c:v>
                </c:pt>
                <c:pt idx="15">
                  <c:v>141928.26</c:v>
                </c:pt>
                <c:pt idx="16">
                  <c:v>35989.199999999997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6-442E-A099-1D8A70D2A2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0937215"/>
        <c:axId val="1400936799"/>
      </c:lineChart>
      <c:catAx>
        <c:axId val="1400937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936799"/>
        <c:crosses val="autoZero"/>
        <c:auto val="1"/>
        <c:lblAlgn val="ctr"/>
        <c:lblOffset val="100"/>
        <c:noMultiLvlLbl val="0"/>
      </c:catAx>
      <c:valAx>
        <c:axId val="1400936799"/>
        <c:scaling>
          <c:orientation val="minMax"/>
        </c:scaling>
        <c:delete val="1"/>
        <c:axPos val="l"/>
        <c:numFmt formatCode="&quot;$&quot;\ #,##0" sourceLinked="1"/>
        <c:majorTickMark val="none"/>
        <c:minorTickMark val="none"/>
        <c:tickLblPos val="nextTo"/>
        <c:crossAx val="140093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Resumen!$H$4:$H$23</c:f>
              <c:strCache>
                <c:ptCount val="20"/>
                <c:pt idx="0">
                  <c:v>Artigas</c:v>
                </c:pt>
                <c:pt idx="1">
                  <c:v>Blanquillo</c:v>
                </c:pt>
                <c:pt idx="2">
                  <c:v>Canelones</c:v>
                </c:pt>
                <c:pt idx="3">
                  <c:v>carmelo</c:v>
                </c:pt>
                <c:pt idx="4">
                  <c:v>chuy</c:v>
                </c:pt>
                <c:pt idx="5">
                  <c:v>colonia</c:v>
                </c:pt>
                <c:pt idx="6">
                  <c:v>Durazno</c:v>
                </c:pt>
                <c:pt idx="7">
                  <c:v>flores</c:v>
                </c:pt>
                <c:pt idx="8">
                  <c:v>florida</c:v>
                </c:pt>
                <c:pt idx="9">
                  <c:v>Maldonado</c:v>
                </c:pt>
                <c:pt idx="10">
                  <c:v>Melo</c:v>
                </c:pt>
                <c:pt idx="11">
                  <c:v>Montevideo</c:v>
                </c:pt>
                <c:pt idx="12">
                  <c:v>Punta del este</c:v>
                </c:pt>
                <c:pt idx="13">
                  <c:v>Rocha</c:v>
                </c:pt>
                <c:pt idx="14">
                  <c:v>San Jose</c:v>
                </c:pt>
                <c:pt idx="15">
                  <c:v>Sarandi del yi</c:v>
                </c:pt>
                <c:pt idx="16">
                  <c:v>Sarandi grande</c:v>
                </c:pt>
                <c:pt idx="17">
                  <c:v>Soriano</c:v>
                </c:pt>
                <c:pt idx="18">
                  <c:v>Tacuarembo</c:v>
                </c:pt>
                <c:pt idx="19">
                  <c:v>Villa del carmen</c:v>
                </c:pt>
              </c:strCache>
            </c:strRef>
          </c:cat>
          <c:val>
            <c:numRef>
              <c:f>Resumen!$I$4:$I$23</c:f>
              <c:numCache>
                <c:formatCode>"$"\ #,##0</c:formatCode>
                <c:ptCount val="20"/>
                <c:pt idx="0">
                  <c:v>472714.18</c:v>
                </c:pt>
                <c:pt idx="1">
                  <c:v>236021.68</c:v>
                </c:pt>
                <c:pt idx="2">
                  <c:v>261315.96</c:v>
                </c:pt>
                <c:pt idx="3">
                  <c:v>429272.87</c:v>
                </c:pt>
                <c:pt idx="4">
                  <c:v>260180.34</c:v>
                </c:pt>
                <c:pt idx="5">
                  <c:v>375520.56</c:v>
                </c:pt>
                <c:pt idx="6">
                  <c:v>267833.44</c:v>
                </c:pt>
                <c:pt idx="7">
                  <c:v>144289.19</c:v>
                </c:pt>
                <c:pt idx="8">
                  <c:v>120499.89</c:v>
                </c:pt>
                <c:pt idx="9">
                  <c:v>282322.76</c:v>
                </c:pt>
                <c:pt idx="10">
                  <c:v>134976.15</c:v>
                </c:pt>
                <c:pt idx="11">
                  <c:v>298847.15000000002</c:v>
                </c:pt>
                <c:pt idx="12">
                  <c:v>42872.15</c:v>
                </c:pt>
                <c:pt idx="13">
                  <c:v>35889.480000000003</c:v>
                </c:pt>
                <c:pt idx="14">
                  <c:v>101812.77</c:v>
                </c:pt>
                <c:pt idx="15">
                  <c:v>322046.27</c:v>
                </c:pt>
                <c:pt idx="16">
                  <c:v>207524.48000000001</c:v>
                </c:pt>
                <c:pt idx="17">
                  <c:v>667672.18000000005</c:v>
                </c:pt>
                <c:pt idx="18">
                  <c:v>158740.57</c:v>
                </c:pt>
                <c:pt idx="19">
                  <c:v>53685.32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7-4C21-9265-2027C6A9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707087"/>
        <c:axId val="808716239"/>
      </c:lineChart>
      <c:catAx>
        <c:axId val="8087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8716239"/>
        <c:crosses val="autoZero"/>
        <c:auto val="1"/>
        <c:lblAlgn val="ctr"/>
        <c:lblOffset val="100"/>
        <c:noMultiLvlLbl val="0"/>
      </c:catAx>
      <c:valAx>
        <c:axId val="808716239"/>
        <c:scaling>
          <c:orientation val="minMax"/>
        </c:scaling>
        <c:delete val="1"/>
        <c:axPos val="l"/>
        <c:numFmt formatCode="&quot;$&quot;\ #,##0" sourceLinked="1"/>
        <c:majorTickMark val="none"/>
        <c:minorTickMark val="none"/>
        <c:tickLblPos val="nextTo"/>
        <c:crossAx val="80870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UY">
                <a:solidFill>
                  <a:schemeClr val="accent1"/>
                </a:solidFill>
              </a:rPr>
              <a:t>Total de Ventas por Seccion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993-42AE-B4B0-3FC0129FDA37}"/>
              </c:ext>
            </c:extLst>
          </c:dPt>
          <c:dPt>
            <c:idx val="1"/>
            <c:bubble3D val="0"/>
            <c:explosion val="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993-42AE-B4B0-3FC0129FDA3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5993-42AE-B4B0-3FC0129FDA3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4DB3095-BF33-4C00-BC7F-D8EF63581EA1}" type="VALUE">
                      <a:rPr lang="en-US">
                        <a:latin typeface="Arial Black" panose="020B0A04020102020204" pitchFamily="34" charset="0"/>
                      </a:rPr>
                      <a:pPr/>
                      <a:t>[VALOR]</a:t>
                    </a:fld>
                    <a:endParaRPr lang="es-UY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993-42AE-B4B0-3FC0129FDA37}"/>
                </c:ext>
              </c:extLst>
            </c:dLbl>
            <c:dLbl>
              <c:idx val="1"/>
              <c:layout>
                <c:manualLayout>
                  <c:x val="0.12310675392549615"/>
                  <c:y val="-0.10147080671519834"/>
                </c:manualLayout>
              </c:layout>
              <c:tx>
                <c:rich>
                  <a:bodyPr/>
                  <a:lstStyle/>
                  <a:p>
                    <a:fld id="{B46D6DAF-6576-463E-97D0-071FC95FDAC0}" type="VALUE">
                      <a:rPr lang="en-US" b="1">
                        <a:latin typeface="Arial Black" panose="020B0A04020102020204" pitchFamily="34" charset="0"/>
                      </a:rPr>
                      <a:pPr/>
                      <a:t>[VALOR]</a:t>
                    </a:fld>
                    <a:endParaRPr lang="es-UY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993-42AE-B4B0-3FC0129FDA37}"/>
                </c:ext>
              </c:extLst>
            </c:dLbl>
            <c:dLbl>
              <c:idx val="2"/>
              <c:layout>
                <c:manualLayout>
                  <c:x val="-5.0900360316802506E-2"/>
                  <c:y val="7.4005843609171494E-3"/>
                </c:manualLayout>
              </c:layout>
              <c:tx>
                <c:rich>
                  <a:bodyPr/>
                  <a:lstStyle/>
                  <a:p>
                    <a:fld id="{F2A324E9-F781-4358-9C48-891A0CE326AF}" type="VALUE">
                      <a:rPr lang="en-US">
                        <a:latin typeface="Arial Black" panose="020B0A04020102020204" pitchFamily="34" charset="0"/>
                      </a:rPr>
                      <a:pPr/>
                      <a:t>[VALOR]</a:t>
                    </a:fld>
                    <a:endParaRPr lang="es-UY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993-42AE-B4B0-3FC0129FD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Resumen!$C$30:$C$32</c:f>
              <c:strCache>
                <c:ptCount val="3"/>
                <c:pt idx="0">
                  <c:v>Copiadoras</c:v>
                </c:pt>
                <c:pt idx="1">
                  <c:v>Fax</c:v>
                </c:pt>
                <c:pt idx="2">
                  <c:v>Impresoras</c:v>
                </c:pt>
              </c:strCache>
            </c:strRef>
          </c:cat>
          <c:val>
            <c:numRef>
              <c:f>Resumen!$D$30:$D$32</c:f>
              <c:numCache>
                <c:formatCode>General</c:formatCode>
                <c:ptCount val="3"/>
                <c:pt idx="0">
                  <c:v>1580627.68</c:v>
                </c:pt>
                <c:pt idx="1">
                  <c:v>1369792.48</c:v>
                </c:pt>
                <c:pt idx="2">
                  <c:v>1923617.23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93-42AE-B4B0-3FC0129F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Resumen!$I$29:$I$48</c:f>
              <c:strCache>
                <c:ptCount val="20"/>
                <c:pt idx="0">
                  <c:v>Aux. Admin. Unidad</c:v>
                </c:pt>
                <c:pt idx="1">
                  <c:v>Aux. Administrativo</c:v>
                </c:pt>
                <c:pt idx="2">
                  <c:v>Aux. Diseño</c:v>
                </c:pt>
                <c:pt idx="3">
                  <c:v>Aux. Técnico</c:v>
                </c:pt>
                <c:pt idx="4">
                  <c:v>Auxiliar Contable</c:v>
                </c:pt>
                <c:pt idx="5">
                  <c:v>Contable</c:v>
                </c:pt>
                <c:pt idx="6">
                  <c:v>Director Ingeniero</c:v>
                </c:pt>
                <c:pt idx="7">
                  <c:v>Director Unidad</c:v>
                </c:pt>
                <c:pt idx="8">
                  <c:v>Especialista Diseño</c:v>
                </c:pt>
                <c:pt idx="9">
                  <c:v>Group Mgr.</c:v>
                </c:pt>
                <c:pt idx="10">
                  <c:v>Ing. Mecánico</c:v>
                </c:pt>
                <c:pt idx="11">
                  <c:v>Ing. Software</c:v>
                </c:pt>
                <c:pt idx="12">
                  <c:v>Ing. Técnico</c:v>
                </c:pt>
                <c:pt idx="13">
                  <c:v>Ingeniero Jefe</c:v>
                </c:pt>
                <c:pt idx="14">
                  <c:v>Investigador</c:v>
                </c:pt>
                <c:pt idx="15">
                  <c:v>Investigador Jefe</c:v>
                </c:pt>
                <c:pt idx="16">
                  <c:v>Office Manager</c:v>
                </c:pt>
                <c:pt idx="17">
                  <c:v>Representante</c:v>
                </c:pt>
                <c:pt idx="18">
                  <c:v>Respon. Producto</c:v>
                </c:pt>
                <c:pt idx="19">
                  <c:v>Técnico</c:v>
                </c:pt>
              </c:strCache>
            </c:strRef>
          </c:cat>
          <c:val>
            <c:numRef>
              <c:f>Resumen!$K$29:$K$48</c:f>
              <c:numCache>
                <c:formatCode>0%</c:formatCode>
                <c:ptCount val="20"/>
                <c:pt idx="0">
                  <c:v>6.9455207851821604E-2</c:v>
                </c:pt>
                <c:pt idx="1">
                  <c:v>9.8026929580037545E-2</c:v>
                </c:pt>
                <c:pt idx="2">
                  <c:v>1.4701352137144769E-2</c:v>
                </c:pt>
                <c:pt idx="3">
                  <c:v>2.1672043430918369E-2</c:v>
                </c:pt>
                <c:pt idx="4">
                  <c:v>2.7139584581643929E-2</c:v>
                </c:pt>
                <c:pt idx="5">
                  <c:v>4.1949058581185812E-2</c:v>
                </c:pt>
                <c:pt idx="6">
                  <c:v>4.3660855051421761E-2</c:v>
                </c:pt>
                <c:pt idx="7">
                  <c:v>7.4986825244686944E-2</c:v>
                </c:pt>
                <c:pt idx="8">
                  <c:v>3.4815570013507845E-2</c:v>
                </c:pt>
                <c:pt idx="9">
                  <c:v>3.7288275706067166E-2</c:v>
                </c:pt>
                <c:pt idx="10">
                  <c:v>5.6488774699366855E-2</c:v>
                </c:pt>
                <c:pt idx="11">
                  <c:v>7.4311237485192957E-2</c:v>
                </c:pt>
                <c:pt idx="12">
                  <c:v>6.140772547499887E-2</c:v>
                </c:pt>
                <c:pt idx="13">
                  <c:v>4.5031948349497586E-2</c:v>
                </c:pt>
                <c:pt idx="14">
                  <c:v>4.0494662680460071E-2</c:v>
                </c:pt>
                <c:pt idx="15">
                  <c:v>3.6246517181518792E-2</c:v>
                </c:pt>
                <c:pt idx="16">
                  <c:v>1.3504525044277512E-2</c:v>
                </c:pt>
                <c:pt idx="17">
                  <c:v>6.8608821238443571E-2</c:v>
                </c:pt>
                <c:pt idx="18">
                  <c:v>8.7067992311811143E-2</c:v>
                </c:pt>
                <c:pt idx="19">
                  <c:v>5.3142093355997011E-2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3-4421-8F9A-483DC82D86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08683791"/>
        <c:axId val="808677967"/>
        <c:axId val="0"/>
      </c:bar3DChart>
      <c:catAx>
        <c:axId val="80868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8677967"/>
        <c:crosses val="autoZero"/>
        <c:auto val="1"/>
        <c:lblAlgn val="ctr"/>
        <c:lblOffset val="100"/>
        <c:noMultiLvlLbl val="0"/>
      </c:catAx>
      <c:valAx>
        <c:axId val="80867796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80868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3.6456424095571926E-3"/>
                  <c:y val="-0.16428562188660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7C-427C-BBE2-2B470EBCEC40}"/>
                </c:ext>
              </c:extLst>
            </c:dLbl>
            <c:dLbl>
              <c:idx val="1"/>
              <c:layout>
                <c:manualLayout>
                  <c:x val="-3.6456424095572095E-3"/>
                  <c:y val="-4.9999971878531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7C-427C-BBE2-2B470EBCEC40}"/>
                </c:ext>
              </c:extLst>
            </c:dLbl>
            <c:dLbl>
              <c:idx val="3"/>
              <c:layout>
                <c:manualLayout>
                  <c:x val="3.6456424095571427E-3"/>
                  <c:y val="-6.4285678129539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7C-427C-BBE2-2B470EBCEC40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Resumen!$C$39:$C$45</c:f>
              <c:strCache>
                <c:ptCount val="6"/>
                <c:pt idx="0">
                  <c:v>Administración</c:v>
                </c:pt>
                <c:pt idx="1">
                  <c:v>Contabilidad</c:v>
                </c:pt>
                <c:pt idx="2">
                  <c:v>Diseño</c:v>
                </c:pt>
                <c:pt idx="3">
                  <c:v>I + D</c:v>
                </c:pt>
                <c:pt idx="4">
                  <c:v>Ingeniería</c:v>
                </c:pt>
                <c:pt idx="5">
                  <c:v>Mercado</c:v>
                </c:pt>
              </c:strCache>
            </c:strRef>
          </c:cat>
          <c:val>
            <c:numRef>
              <c:f>Resumen!$D$39:$D$45</c:f>
              <c:numCache>
                <c:formatCode>General</c:formatCode>
                <c:ptCount val="7"/>
                <c:pt idx="0">
                  <c:v>91333.937999999995</c:v>
                </c:pt>
                <c:pt idx="1">
                  <c:v>63280.984499999991</c:v>
                </c:pt>
                <c:pt idx="2">
                  <c:v>36202.099500000004</c:v>
                </c:pt>
                <c:pt idx="3">
                  <c:v>74367.082500000004</c:v>
                </c:pt>
                <c:pt idx="4">
                  <c:v>279509.44050000008</c:v>
                </c:pt>
                <c:pt idx="5">
                  <c:v>186412.06349999999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27C-BBE2-2B470EBCEC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43499952"/>
        <c:axId val="1543502032"/>
        <c:axId val="0"/>
      </c:bar3DChart>
      <c:catAx>
        <c:axId val="15434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3502032"/>
        <c:crosses val="autoZero"/>
        <c:auto val="1"/>
        <c:lblAlgn val="ctr"/>
        <c:lblOffset val="100"/>
        <c:noMultiLvlLbl val="0"/>
      </c:catAx>
      <c:valAx>
        <c:axId val="1543502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34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6350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129540</xdr:rowOff>
    </xdr:from>
    <xdr:to>
      <xdr:col>10</xdr:col>
      <xdr:colOff>411480</xdr:colOff>
      <xdr:row>17</xdr:row>
      <xdr:rowOff>81915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calidad">
              <a:extLst>
                <a:ext uri="{FF2B5EF4-FFF2-40B4-BE49-F238E27FC236}">
                  <a16:creationId xmlns:a16="http://schemas.microsoft.com/office/drawing/2014/main" id="{C6A46E5F-A0E8-72D5-896B-9771729CC3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2480" y="44958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266700</xdr:colOff>
      <xdr:row>27</xdr:row>
      <xdr:rowOff>22861</xdr:rowOff>
    </xdr:from>
    <xdr:to>
      <xdr:col>5</xdr:col>
      <xdr:colOff>525780</xdr:colOff>
      <xdr:row>34</xdr:row>
      <xdr:rowOff>30481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ección">
              <a:extLst>
                <a:ext uri="{FF2B5EF4-FFF2-40B4-BE49-F238E27FC236}">
                  <a16:creationId xmlns:a16="http://schemas.microsoft.com/office/drawing/2014/main" id="{929EA5A7-9444-8A65-80DD-126499600A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4343401"/>
              <a:ext cx="1828800" cy="112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11</xdr:col>
      <xdr:colOff>83820</xdr:colOff>
      <xdr:row>27</xdr:row>
      <xdr:rowOff>140970</xdr:rowOff>
    </xdr:from>
    <xdr:to>
      <xdr:col>14</xdr:col>
      <xdr:colOff>632460</xdr:colOff>
      <xdr:row>45</xdr:row>
      <xdr:rowOff>3810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2A98C04-D939-B135-3085-952BE6D73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1432560</xdr:colOff>
      <xdr:row>29</xdr:row>
      <xdr:rowOff>38100</xdr:rowOff>
    </xdr:from>
    <xdr:to>
      <xdr:col>17</xdr:col>
      <xdr:colOff>121920</xdr:colOff>
      <xdr:row>43</xdr:row>
      <xdr:rowOff>150495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ategoría">
              <a:extLst>
                <a:ext uri="{FF2B5EF4-FFF2-40B4-BE49-F238E27FC236}">
                  <a16:creationId xmlns:a16="http://schemas.microsoft.com/office/drawing/2014/main" id="{EB03CE51-78D1-A6A1-2501-79C5E7613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35160" y="467868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853440</xdr:colOff>
      <xdr:row>29</xdr:row>
      <xdr:rowOff>68580</xdr:rowOff>
    </xdr:from>
    <xdr:to>
      <xdr:col>15</xdr:col>
      <xdr:colOff>1112520</xdr:colOff>
      <xdr:row>44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entas">
              <a:extLst>
                <a:ext uri="{FF2B5EF4-FFF2-40B4-BE49-F238E27FC236}">
                  <a16:creationId xmlns:a16="http://schemas.microsoft.com/office/drawing/2014/main" id="{83C38059-7025-AC2F-BBDD-3BE660B5B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86320" y="470916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53340</xdr:colOff>
      <xdr:row>46</xdr:row>
      <xdr:rowOff>15240</xdr:rowOff>
    </xdr:from>
    <xdr:to>
      <xdr:col>3</xdr:col>
      <xdr:colOff>1432560</xdr:colOff>
      <xdr:row>56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60903-04C4-5CB6-3E93-8BA89611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480060</xdr:colOff>
      <xdr:row>36</xdr:row>
      <xdr:rowOff>15240</xdr:rowOff>
    </xdr:to>
    <xdr:sp macro="" textlink="">
      <xdr:nvSpPr>
        <xdr:cNvPr id="2" name="Rectángulo: esquinas superiores redondeadas 1">
          <a:extLst>
            <a:ext uri="{FF2B5EF4-FFF2-40B4-BE49-F238E27FC236}">
              <a16:creationId xmlns:a16="http://schemas.microsoft.com/office/drawing/2014/main" id="{9B00587A-753D-A394-107B-31CB852E4351}"/>
            </a:ext>
          </a:extLst>
        </xdr:cNvPr>
        <xdr:cNvSpPr/>
      </xdr:nvSpPr>
      <xdr:spPr>
        <a:xfrm rot="16200000">
          <a:off x="-1459230" y="1459230"/>
          <a:ext cx="5775960" cy="285750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Y" sz="1100"/>
        </a:p>
      </xdr:txBody>
    </xdr:sp>
    <xdr:clientData/>
  </xdr:twoCellAnchor>
  <xdr:twoCellAnchor>
    <xdr:from>
      <xdr:col>15</xdr:col>
      <xdr:colOff>281940</xdr:colOff>
      <xdr:row>0</xdr:row>
      <xdr:rowOff>0</xdr:rowOff>
    </xdr:from>
    <xdr:to>
      <xdr:col>18</xdr:col>
      <xdr:colOff>441960</xdr:colOff>
      <xdr:row>35</xdr:row>
      <xdr:rowOff>129540</xdr:rowOff>
    </xdr:to>
    <xdr:sp macro="" textlink="">
      <xdr:nvSpPr>
        <xdr:cNvPr id="3" name="Rectángulo: esquinas superiores redondeadas 2">
          <a:extLst>
            <a:ext uri="{FF2B5EF4-FFF2-40B4-BE49-F238E27FC236}">
              <a16:creationId xmlns:a16="http://schemas.microsoft.com/office/drawing/2014/main" id="{AA95DA53-EDA6-44A8-8B83-3AA40C5FCED6}"/>
            </a:ext>
          </a:extLst>
        </xdr:cNvPr>
        <xdr:cNvSpPr/>
      </xdr:nvSpPr>
      <xdr:spPr>
        <a:xfrm rot="5400000">
          <a:off x="10572750" y="1596390"/>
          <a:ext cx="5730240" cy="253746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Y" sz="1100"/>
        </a:p>
      </xdr:txBody>
    </xdr:sp>
    <xdr:clientData/>
  </xdr:twoCellAnchor>
  <xdr:twoCellAnchor>
    <xdr:from>
      <xdr:col>2</xdr:col>
      <xdr:colOff>754380</xdr:colOff>
      <xdr:row>0</xdr:row>
      <xdr:rowOff>0</xdr:rowOff>
    </xdr:from>
    <xdr:to>
      <xdr:col>15</xdr:col>
      <xdr:colOff>495300</xdr:colOff>
      <xdr:row>35</xdr:row>
      <xdr:rowOff>129540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D80952AC-1608-5F50-21F0-7A0F79C16395}"/>
            </a:ext>
          </a:extLst>
        </xdr:cNvPr>
        <xdr:cNvSpPr/>
      </xdr:nvSpPr>
      <xdr:spPr>
        <a:xfrm>
          <a:off x="2339340" y="0"/>
          <a:ext cx="10043160" cy="573024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Y" sz="1100"/>
        </a:p>
      </xdr:txBody>
    </xdr:sp>
    <xdr:clientData/>
  </xdr:twoCellAnchor>
  <xdr:twoCellAnchor>
    <xdr:from>
      <xdr:col>0</xdr:col>
      <xdr:colOff>414655</xdr:colOff>
      <xdr:row>7</xdr:row>
      <xdr:rowOff>107315</xdr:rowOff>
    </xdr:from>
    <xdr:to>
      <xdr:col>3</xdr:col>
      <xdr:colOff>445135</xdr:colOff>
      <xdr:row>18</xdr:row>
      <xdr:rowOff>23494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Fecha ingreso (año)">
              <a:extLst>
                <a:ext uri="{FF2B5EF4-FFF2-40B4-BE49-F238E27FC236}">
                  <a16:creationId xmlns:a16="http://schemas.microsoft.com/office/drawing/2014/main" id="{FE4E9344-691B-44C5-8C69-8E05A6E4CA3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ingreso (añ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655" y="1226796"/>
              <a:ext cx="2401147" cy="1675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529590</xdr:colOff>
      <xdr:row>2</xdr:row>
      <xdr:rowOff>137160</xdr:rowOff>
    </xdr:from>
    <xdr:to>
      <xdr:col>3</xdr:col>
      <xdr:colOff>415290</xdr:colOff>
      <xdr:row>4</xdr:row>
      <xdr:rowOff>144780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D1C3CE1-B47F-9C7A-8A8A-5625BA3DBBB7}"/>
            </a:ext>
          </a:extLst>
        </xdr:cNvPr>
        <xdr:cNvSpPr/>
      </xdr:nvSpPr>
      <xdr:spPr>
        <a:xfrm>
          <a:off x="529590" y="454660"/>
          <a:ext cx="2266950" cy="3251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UY" sz="1500" b="1">
              <a:solidFill>
                <a:schemeClr val="accent1"/>
              </a:solidFill>
              <a:latin typeface="Arial Black" panose="020B0A04020102020204" pitchFamily="34" charset="0"/>
            </a:rPr>
            <a:t>Analisis de Ventas</a:t>
          </a:r>
        </a:p>
      </xdr:txBody>
    </xdr:sp>
    <xdr:clientData/>
  </xdr:twoCellAnchor>
  <xdr:twoCellAnchor>
    <xdr:from>
      <xdr:col>4</xdr:col>
      <xdr:colOff>144780</xdr:colOff>
      <xdr:row>7</xdr:row>
      <xdr:rowOff>15240</xdr:rowOff>
    </xdr:from>
    <xdr:to>
      <xdr:col>8</xdr:col>
      <xdr:colOff>358140</xdr:colOff>
      <xdr:row>18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4F3462C-3AD1-4C1A-9BAE-2AD74E20D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6</xdr:row>
      <xdr:rowOff>7620</xdr:rowOff>
    </xdr:from>
    <xdr:to>
      <xdr:col>13</xdr:col>
      <xdr:colOff>281940</xdr:colOff>
      <xdr:row>17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F8A1D69-DB32-4BC4-AE2A-6186941E5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274320</xdr:colOff>
      <xdr:row>2</xdr:row>
      <xdr:rowOff>22860</xdr:rowOff>
    </xdr:from>
    <xdr:to>
      <xdr:col>13</xdr:col>
      <xdr:colOff>266700</xdr:colOff>
      <xdr:row>6</xdr:row>
      <xdr:rowOff>114300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C823971A-874D-C8CC-46B2-524FD0FEDDEF}"/>
            </a:ext>
          </a:extLst>
        </xdr:cNvPr>
        <xdr:cNvSpPr/>
      </xdr:nvSpPr>
      <xdr:spPr>
        <a:xfrm>
          <a:off x="7406640" y="342900"/>
          <a:ext cx="3162300" cy="7315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Y" sz="1600" b="1">
              <a:solidFill>
                <a:schemeClr val="accent1"/>
              </a:solidFill>
              <a:latin typeface="Arial Black" panose="020B0A04020102020204" pitchFamily="34" charset="0"/>
            </a:rPr>
            <a:t>Ventas</a:t>
          </a:r>
          <a:r>
            <a:rPr lang="es-UY" sz="1600" b="1" baseline="0">
              <a:solidFill>
                <a:schemeClr val="accent1"/>
              </a:solidFill>
              <a:latin typeface="Arial Black" panose="020B0A04020102020204" pitchFamily="34" charset="0"/>
            </a:rPr>
            <a:t> por Localidad</a:t>
          </a:r>
          <a:endParaRPr lang="es-UY" sz="1600" b="1">
            <a:solidFill>
              <a:schemeClr val="accent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14</xdr:col>
      <xdr:colOff>388937</xdr:colOff>
      <xdr:row>19</xdr:row>
      <xdr:rowOff>7937</xdr:rowOff>
    </xdr:from>
    <xdr:to>
      <xdr:col>17</xdr:col>
      <xdr:colOff>484823</xdr:colOff>
      <xdr:row>32</xdr:row>
      <xdr:rowOff>15875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Localidad 1">
              <a:extLst>
                <a:ext uri="{FF2B5EF4-FFF2-40B4-BE49-F238E27FC236}">
                  <a16:creationId xmlns:a16="http://schemas.microsoft.com/office/drawing/2014/main" id="{5C69B9DE-C148-41A5-BE9F-2D5695815AC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52048" y="3046530"/>
              <a:ext cx="2466553" cy="208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136842</xdr:colOff>
      <xdr:row>2</xdr:row>
      <xdr:rowOff>91440</xdr:rowOff>
    </xdr:from>
    <xdr:to>
      <xdr:col>8</xdr:col>
      <xdr:colOff>342582</xdr:colOff>
      <xdr:row>7</xdr:row>
      <xdr:rowOff>15240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D85E6118-146C-4506-8C7C-3B95AF0DCA0B}"/>
            </a:ext>
          </a:extLst>
        </xdr:cNvPr>
        <xdr:cNvSpPr/>
      </xdr:nvSpPr>
      <xdr:spPr>
        <a:xfrm>
          <a:off x="3311842" y="408940"/>
          <a:ext cx="3380740" cy="7175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UY" sz="1600" b="1">
              <a:solidFill>
                <a:schemeClr val="accent1"/>
              </a:solidFill>
              <a:latin typeface="Arial Black" panose="020B0A04020102020204" pitchFamily="34" charset="0"/>
            </a:rPr>
            <a:t>Total</a:t>
          </a:r>
          <a:r>
            <a:rPr lang="es-UY" sz="1600" b="1" baseline="0">
              <a:solidFill>
                <a:schemeClr val="accent1"/>
              </a:solidFill>
              <a:latin typeface="Arial Black" panose="020B0A04020102020204" pitchFamily="34" charset="0"/>
            </a:rPr>
            <a:t> de Ventas</a:t>
          </a:r>
          <a:endParaRPr lang="es-UY" sz="1600" b="1">
            <a:solidFill>
              <a:schemeClr val="accent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5</xdr:col>
      <xdr:colOff>91440</xdr:colOff>
      <xdr:row>4</xdr:row>
      <xdr:rowOff>30480</xdr:rowOff>
    </xdr:from>
    <xdr:to>
      <xdr:col>7</xdr:col>
      <xdr:colOff>359825</xdr:colOff>
      <xdr:row>7</xdr:row>
      <xdr:rowOff>19853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6D1C5F-5C18-468C-A449-A2D8E9D4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3840" y="670560"/>
          <a:ext cx="1853345" cy="469433"/>
        </a:xfrm>
        <a:prstGeom prst="rect">
          <a:avLst/>
        </a:prstGeom>
      </xdr:spPr>
    </xdr:pic>
    <xdr:clientData/>
  </xdr:twoCellAnchor>
  <xdr:twoCellAnchor>
    <xdr:from>
      <xdr:col>4</xdr:col>
      <xdr:colOff>106680</xdr:colOff>
      <xdr:row>19</xdr:row>
      <xdr:rowOff>53340</xdr:rowOff>
    </xdr:from>
    <xdr:to>
      <xdr:col>8</xdr:col>
      <xdr:colOff>365760</xdr:colOff>
      <xdr:row>32</xdr:row>
      <xdr:rowOff>45720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C3C8B66-A189-42A0-A256-D186EA99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414654</xdr:colOff>
      <xdr:row>23</xdr:row>
      <xdr:rowOff>44133</xdr:rowOff>
    </xdr:from>
    <xdr:to>
      <xdr:col>3</xdr:col>
      <xdr:colOff>277813</xdr:colOff>
      <xdr:row>30</xdr:row>
      <xdr:rowOff>119063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Sección 1">
              <a:extLst>
                <a:ext uri="{FF2B5EF4-FFF2-40B4-BE49-F238E27FC236}">
                  <a16:creationId xmlns:a16="http://schemas.microsoft.com/office/drawing/2014/main" id="{54F3BC07-BBB0-4D94-AE94-0E296192A4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c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654" y="3722429"/>
              <a:ext cx="2233826" cy="1194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259080</xdr:colOff>
      <xdr:row>19</xdr:row>
      <xdr:rowOff>68580</xdr:rowOff>
    </xdr:from>
    <xdr:to>
      <xdr:col>13</xdr:col>
      <xdr:colOff>289560</xdr:colOff>
      <xdr:row>32</xdr:row>
      <xdr:rowOff>60960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6430DD3-EA1A-4D52-B27C-4101AF90F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620076</xdr:colOff>
      <xdr:row>6</xdr:row>
      <xdr:rowOff>79375</xdr:rowOff>
    </xdr:from>
    <xdr:to>
      <xdr:col>18</xdr:col>
      <xdr:colOff>150813</xdr:colOff>
      <xdr:row>18</xdr:row>
      <xdr:rowOff>39688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74FFF6-A1D9-416F-92F8-708AE12F5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79375</xdr:colOff>
      <xdr:row>3</xdr:row>
      <xdr:rowOff>31751</xdr:rowOff>
    </xdr:from>
    <xdr:to>
      <xdr:col>17</xdr:col>
      <xdr:colOff>746125</xdr:colOff>
      <xdr:row>6</xdr:row>
      <xdr:rowOff>79376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9D3C0C4-EB36-BE5A-E1CC-E055414B8F22}"/>
            </a:ext>
          </a:extLst>
        </xdr:cNvPr>
        <xdr:cNvSpPr/>
      </xdr:nvSpPr>
      <xdr:spPr>
        <a:xfrm>
          <a:off x="11191875" y="508001"/>
          <a:ext cx="3048000" cy="52387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UY" sz="1600">
              <a:solidFill>
                <a:schemeClr val="accent1"/>
              </a:solidFill>
              <a:latin typeface="Arial Black" panose="020B0A04020102020204" pitchFamily="34" charset="0"/>
            </a:rPr>
            <a:t>Comision</a:t>
          </a:r>
          <a:r>
            <a:rPr lang="es-UY" sz="1600" baseline="0">
              <a:solidFill>
                <a:schemeClr val="accent1"/>
              </a:solidFill>
              <a:latin typeface="Arial Black" panose="020B0A04020102020204" pitchFamily="34" charset="0"/>
            </a:rPr>
            <a:t> por Seccion</a:t>
          </a:r>
          <a:endParaRPr lang="es-UY" sz="1600">
            <a:solidFill>
              <a:schemeClr val="accent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zalo velazquez" refreshedDate="44849.760818055554" createdVersion="5" refreshedVersion="8" minRefreshableVersion="3" recordCount="0" supportSubquery="1" supportAdvancedDrill="1" xr:uid="{A6FB75C4-FC6B-4211-8B5F-FCF3E393A9CA}">
  <cacheSource type="external" connectionId="1"/>
  <cacheFields count="2">
    <cacheField name="[Measures].[Suma de Ventas]" caption="Suma de Ventas" numFmtId="0" hierarchy="24" level="32767"/>
    <cacheField name="[Tabla1].[Categoría].[Categoría]" caption="Categoría" numFmtId="0" hierarchy="5" level="1">
      <sharedItems count="20">
        <s v="Aux. Admin. Unidad"/>
        <s v="Aux. Administrativo"/>
        <s v="Aux. Diseño"/>
        <s v="Aux. Técnico"/>
        <s v="Auxiliar Contable"/>
        <s v="Contable"/>
        <s v="Director Ingeniero"/>
        <s v="Director Unidad"/>
        <s v="Especialista Diseño"/>
        <s v="Group Mgr."/>
        <s v="Ing. Mecánico"/>
        <s v="Ing. Software"/>
        <s v="Ing. Técnico"/>
        <s v="Ingeniero Jefe"/>
        <s v="Investigador"/>
        <s v="Investigador Jefe"/>
        <s v="Office Manager"/>
        <s v="Representante"/>
        <s v="Respon. Producto"/>
        <s v="Técnico"/>
      </sharedItems>
    </cacheField>
  </cacheFields>
  <cacheHierarchies count="26">
    <cacheHierarchy uniqueName="[Rango].[Artigas]" caption="Artigas" attribute="1" defaultMemberUniqueName="[Rango].[Artigas].[All]" allUniqueName="[Rango].[Artigas].[All]" dimensionUniqueName="[Rango]" displayFolder="" count="0" memberValueDatatype="130" unbalanced="0"/>
    <cacheHierarchy uniqueName="[Rango].[70907.127]" caption="70907.127" attribute="1" defaultMemberUniqueName="[Rango].[70907.127].[All]" allUniqueName="[Rango].[70907.127].[All]" dimensionUniqueName="[Rango]" displayFolder="" count="0" memberValueDatatype="5" unbalanced="0"/>
    <cacheHierarchy uniqueName="[Tabla1].[Matrícula]" caption="Matrícula" attribute="1" defaultMemberUniqueName="[Tabla1].[Matrícula].[All]" allUniqueName="[Tabla1].[Matrícula].[All]" dimensionUniqueName="[Tabla1]" displayFolder="" count="0" memberValueDatatype="2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Categoría]" caption="Categoría" attribute="1" defaultMemberUniqueName="[Tabla1].[Categoría].[All]" allUniqueName="[Tabla1].[Categoría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Localidad]" caption="Localidad" attribute="1" defaultMemberUniqueName="[Tabla1].[Localidad].[All]" allUniqueName="[Tabla1].[Localidad].[All]" dimensionUniqueName="[Tabla1]" displayFolder="" count="0" memberValueDatatype="130" unbalanced="0"/>
    <cacheHierarchy uniqueName="[Tabla1].[Sección]" caption="Sección" attribute="1" defaultMemberUniqueName="[Tabla1].[Sección].[All]" allUniqueName="[Tabla1].[Sección].[All]" dimensionUniqueName="[Tabla1]" displayFolder="" count="0" memberValueDatatype="130" unbalanced="0"/>
    <cacheHierarchy uniqueName="[Tabla1].[Ventas]" caption="Ventas" attribute="1" defaultMemberUniqueName="[Tabla1].[Ventas].[All]" allUniqueName="[Tabla1].[Ventas].[All]" dimensionUniqueName="[Tabla1]" displayFolder="" count="0" memberValueDatatype="5" unbalanced="0"/>
    <cacheHierarchy uniqueName="[Tabla1].[Comision]" caption="Comision" attribute="1" defaultMemberUniqueName="[Tabla1].[Comision].[All]" allUniqueName="[Tabla1].[Comision].[All]" dimensionUniqueName="[Tabla1]" displayFolder="" count="0" memberValueDatatype="5" unbalanced="0"/>
    <cacheHierarchy uniqueName="[Tabla1].[Fecha ingreso]" caption="Fecha ingreso" attribute="1" time="1" defaultMemberUniqueName="[Tabla1].[Fecha ingreso].[All]" allUniqueName="[Tabla1].[Fecha ingreso].[All]" dimensionUniqueName="[Tabla1]" displayFolder="" count="0" memberValueDatatype="7" unbalanced="0"/>
    <cacheHierarchy uniqueName="[Tabla1].[Fch nacimiento]" caption="Fch nacimiento" attribute="1" time="1" defaultMemberUniqueName="[Tabla1].[Fch nacimiento].[All]" allUniqueName="[Tabla1].[Fch nacimiento].[All]" dimensionUniqueName="[Tabla1]" displayFolder="" count="0" memberValueDatatype="7" unbalanced="0"/>
    <cacheHierarchy uniqueName="[Tabla1].[Fecha ingreso (año)]" caption="Fecha ingreso (año)" attribute="1" defaultMemberUniqueName="[Tabla1].[Fecha ingreso (año)].[All]" allUniqueName="[Tabla1].[Fecha ingreso (año)].[All]" dimensionUniqueName="[Tabla1]" displayFolder="" count="0" memberValueDatatype="130" unbalanced="0"/>
    <cacheHierarchy uniqueName="[Tabla1].[Fecha ingreso (trimestre)]" caption="Fecha ingreso (trimestre)" attribute="1" defaultMemberUniqueName="[Tabla1].[Fecha ingreso (trimestre)].[All]" allUniqueName="[Tabla1].[Fecha ingreso (trimestre)].[All]" dimensionUniqueName="[Tabla1]" displayFolder="" count="0" memberValueDatatype="130" unbalanced="0"/>
    <cacheHierarchy uniqueName="[Tabla1].[Fecha ingreso (mes)]" caption="Fecha ingreso (mes)" attribute="1" defaultMemberUniqueName="[Tabla1].[Fecha ingreso (mes)].[All]" allUniqueName="[Tabla1].[Fecha ingreso (mes)].[All]" dimensionUniqueName="[Tabla1]" displayFolder="" count="0" memberValueDatatype="130" unbalanced="0"/>
    <cacheHierarchy uniqueName="[Tabla1].[Fecha ingreso (índice de meses)]" caption="Fecha ingreso (índice de meses)" attribute="1" defaultMemberUniqueName="[Tabla1].[Fecha ingreso (índice de meses)].[All]" allUniqueName="[Tabla1].[Fecha ingreso (índice de meses)].[All]" dimensionUniqueName="[Tabla1]" displayFolder="" count="0" memberValueDatatype="20" unbalanced="0" hidden="1"/>
    <cacheHierarchy uniqueName="[Measures].[Total Suma]" caption="Total Suma" measure="1" displayFolder="" measureGroup="Tabla1" count="0"/>
    <cacheHierarchy uniqueName="[Measures].[Total Comision]" caption="Total Comision" measure="1" displayFolder="" measureGroup="Tabla1" count="0"/>
    <cacheHierarchy uniqueName="[Measures].[__XL_Count Tabla1]" caption="__XL_Count Tabla1" measure="1" displayFolder="" measureGroup="Tabla1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Comision]" caption="Suma de Comision" measure="1" displayFolder="" measureGroup="Tab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atrícula]" caption="Suma de Matrícula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Ventas]" caption="Suma de Ventas" measure="1" displayFolder="" measureGroup="Tab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Localidad]" caption="Recuento de Localidad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Tabla1" uniqueName="[Tabla1]" caption="Tabla1"/>
  </dimensions>
  <measureGroups count="2">
    <measureGroup name="Rango" caption="Rango"/>
    <measureGroup name="Tabla1" caption="Tabla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zalo velazquez" refreshedDate="44850.513056481483" createdVersion="5" refreshedVersion="8" minRefreshableVersion="3" recordCount="0" supportSubquery="1" supportAdvancedDrill="1" xr:uid="{18D730D2-76DB-4861-8721-F9F10D4801D8}">
  <cacheSource type="external" connectionId="1"/>
  <cacheFields count="2">
    <cacheField name="[Tabla1].[Localidad].[Localidad]" caption="Localidad" numFmtId="0" hierarchy="7" level="1">
      <sharedItems count="20">
        <s v="Artigas"/>
        <s v="Blanquillo"/>
        <s v="Canelones"/>
        <s v="carmelo"/>
        <s v="chuy"/>
        <s v="colonia"/>
        <s v="Durazno"/>
        <s v="flores"/>
        <s v="florida"/>
        <s v="Maldonado"/>
        <s v="Melo"/>
        <s v="Montevideo"/>
        <s v="Punta del este"/>
        <s v="Rocha"/>
        <s v="San Jose"/>
        <s v="Sarandi del yi"/>
        <s v="Sarandi grande"/>
        <s v="Soriano"/>
        <s v="Tacuarembo"/>
        <s v="Villa del carmen"/>
      </sharedItems>
    </cacheField>
    <cacheField name="[Measures].[Total Suma]" caption="Total Suma" numFmtId="0" hierarchy="17" level="32767"/>
  </cacheFields>
  <cacheHierarchies count="26">
    <cacheHierarchy uniqueName="[Rango].[Artigas]" caption="Artigas" attribute="1" defaultMemberUniqueName="[Rango].[Artigas].[All]" allUniqueName="[Rango].[Artigas].[All]" dimensionUniqueName="[Rango]" displayFolder="" count="0" memberValueDatatype="130" unbalanced="0"/>
    <cacheHierarchy uniqueName="[Rango].[70907.127]" caption="70907.127" attribute="1" defaultMemberUniqueName="[Rango].[70907.127].[All]" allUniqueName="[Rango].[70907.127].[All]" dimensionUniqueName="[Rango]" displayFolder="" count="0" memberValueDatatype="5" unbalanced="0"/>
    <cacheHierarchy uniqueName="[Tabla1].[Matrícula]" caption="Matrícula" attribute="1" defaultMemberUniqueName="[Tabla1].[Matrícula].[All]" allUniqueName="[Tabla1].[Matrícula].[All]" dimensionUniqueName="[Tabla1]" displayFolder="" count="0" memberValueDatatype="2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Categoría]" caption="Categoría" attribute="1" defaultMemberUniqueName="[Tabla1].[Categoría].[All]" allUniqueName="[Tabla1].[Categoría].[All]" dimensionUniqueName="[Tabla1]" displayFolder="" count="0" memberValueDatatype="130" unbalanced="0"/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Localidad]" caption="Localidad" attribute="1" defaultMemberUniqueName="[Tabla1].[Localidad].[All]" allUniqueName="[Tabla1].[Localidad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Sección]" caption="Sección" attribute="1" defaultMemberUniqueName="[Tabla1].[Sección].[All]" allUniqueName="[Tabla1].[Sección].[All]" dimensionUniqueName="[Tabla1]" displayFolder="" count="0" memberValueDatatype="130" unbalanced="0"/>
    <cacheHierarchy uniqueName="[Tabla1].[Ventas]" caption="Ventas" attribute="1" defaultMemberUniqueName="[Tabla1].[Ventas].[All]" allUniqueName="[Tabla1].[Ventas].[All]" dimensionUniqueName="[Tabla1]" displayFolder="" count="0" memberValueDatatype="5" unbalanced="0"/>
    <cacheHierarchy uniqueName="[Tabla1].[Comision]" caption="Comision" attribute="1" defaultMemberUniqueName="[Tabla1].[Comision].[All]" allUniqueName="[Tabla1].[Comision].[All]" dimensionUniqueName="[Tabla1]" displayFolder="" count="0" memberValueDatatype="5" unbalanced="0"/>
    <cacheHierarchy uniqueName="[Tabla1].[Fecha ingreso]" caption="Fecha ingreso" attribute="1" time="1" defaultMemberUniqueName="[Tabla1].[Fecha ingreso].[All]" allUniqueName="[Tabla1].[Fecha ingreso].[All]" dimensionUniqueName="[Tabla1]" displayFolder="" count="0" memberValueDatatype="7" unbalanced="0"/>
    <cacheHierarchy uniqueName="[Tabla1].[Fch nacimiento]" caption="Fch nacimiento" attribute="1" time="1" defaultMemberUniqueName="[Tabla1].[Fch nacimiento].[All]" allUniqueName="[Tabla1].[Fch nacimiento].[All]" dimensionUniqueName="[Tabla1]" displayFolder="" count="0" memberValueDatatype="7" unbalanced="0"/>
    <cacheHierarchy uniqueName="[Tabla1].[Fecha ingreso (año)]" caption="Fecha ingreso (año)" attribute="1" defaultMemberUniqueName="[Tabla1].[Fecha ingreso (año)].[All]" allUniqueName="[Tabla1].[Fecha ingreso (año)].[All]" dimensionUniqueName="[Tabla1]" displayFolder="" count="0" memberValueDatatype="130" unbalanced="0"/>
    <cacheHierarchy uniqueName="[Tabla1].[Fecha ingreso (trimestre)]" caption="Fecha ingreso (trimestre)" attribute="1" defaultMemberUniqueName="[Tabla1].[Fecha ingreso (trimestre)].[All]" allUniqueName="[Tabla1].[Fecha ingreso (trimestre)].[All]" dimensionUniqueName="[Tabla1]" displayFolder="" count="0" memberValueDatatype="130" unbalanced="0"/>
    <cacheHierarchy uniqueName="[Tabla1].[Fecha ingreso (mes)]" caption="Fecha ingreso (mes)" attribute="1" defaultMemberUniqueName="[Tabla1].[Fecha ingreso (mes)].[All]" allUniqueName="[Tabla1].[Fecha ingreso (mes)].[All]" dimensionUniqueName="[Tabla1]" displayFolder="" count="0" memberValueDatatype="130" unbalanced="0"/>
    <cacheHierarchy uniqueName="[Tabla1].[Fecha ingreso (índice de meses)]" caption="Fecha ingreso (índice de meses)" attribute="1" defaultMemberUniqueName="[Tabla1].[Fecha ingreso (índice de meses)].[All]" allUniqueName="[Tabla1].[Fecha ingreso (índice de meses)].[All]" dimensionUniqueName="[Tabla1]" displayFolder="" count="0" memberValueDatatype="20" unbalanced="0" hidden="1"/>
    <cacheHierarchy uniqueName="[Measures].[Total Suma]" caption="Total Suma" measure="1" displayFolder="" measureGroup="Tabla1" count="0" oneField="1">
      <fieldsUsage count="1">
        <fieldUsage x="1"/>
      </fieldsUsage>
    </cacheHierarchy>
    <cacheHierarchy uniqueName="[Measures].[Total Comision]" caption="Total Comision" measure="1" displayFolder="" measureGroup="Tabla1" count="0"/>
    <cacheHierarchy uniqueName="[Measures].[__XL_Count Tabla1]" caption="__XL_Count Tabla1" measure="1" displayFolder="" measureGroup="Tabla1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Comision]" caption="Suma de Comision" measure="1" displayFolder="" measureGroup="Tab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atrícula]" caption="Suma de Matrícula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Ventas]" caption="Suma de Ventas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Localidad]" caption="Recuento de Localidad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Tabla1" uniqueName="[Tabla1]" caption="Tabla1"/>
  </dimensions>
  <measureGroups count="2">
    <measureGroup name="Rango" caption="Rango"/>
    <measureGroup name="Tabla1" caption="Tabla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zalo velazquez" refreshedDate="44850.570655555559" createdVersion="5" refreshedVersion="8" minRefreshableVersion="3" recordCount="0" supportSubquery="1" supportAdvancedDrill="1" xr:uid="{D0E3D6AA-E4C5-4DBD-B1A9-5E0CF97D795D}">
  <cacheSource type="external" connectionId="1"/>
  <cacheFields count="2">
    <cacheField name="[Measures].[Suma de Comision]" caption="Suma de Comision" numFmtId="0" hierarchy="22" level="32767"/>
    <cacheField name="[Tabla1].[Departamento].[Departamento]" caption="Departamento" numFmtId="0" hierarchy="6" level="1">
      <sharedItems count="6">
        <s v="Administración"/>
        <s v="Contabilidad"/>
        <s v="Diseño"/>
        <s v="I + D"/>
        <s v="Ingeniería"/>
        <s v="Mercado"/>
      </sharedItems>
    </cacheField>
  </cacheFields>
  <cacheHierarchies count="26">
    <cacheHierarchy uniqueName="[Rango].[Artigas]" caption="Artigas" attribute="1" defaultMemberUniqueName="[Rango].[Artigas].[All]" allUniqueName="[Rango].[Artigas].[All]" dimensionUniqueName="[Rango]" displayFolder="" count="0" memberValueDatatype="130" unbalanced="0"/>
    <cacheHierarchy uniqueName="[Rango].[70907.127]" caption="70907.127" attribute="1" defaultMemberUniqueName="[Rango].[70907.127].[All]" allUniqueName="[Rango].[70907.127].[All]" dimensionUniqueName="[Rango]" displayFolder="" count="0" memberValueDatatype="5" unbalanced="0"/>
    <cacheHierarchy uniqueName="[Tabla1].[Matrícula]" caption="Matrícula" attribute="1" defaultMemberUniqueName="[Tabla1].[Matrícula].[All]" allUniqueName="[Tabla1].[Matrícula].[All]" dimensionUniqueName="[Tabla1]" displayFolder="" count="0" memberValueDatatype="2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Categoría]" caption="Categoría" attribute="1" defaultMemberUniqueName="[Tabla1].[Categoría].[All]" allUniqueName="[Tabla1].[Categoría].[All]" dimensionUniqueName="[Tabla1]" displayFolder="" count="0" memberValueDatatype="130" unbalanced="0"/>
    <cacheHierarchy uniqueName="[Tabla1].[Departamento]" caption="Departamento" attribute="1" defaultMemberUniqueName="[Tabla1].[Departamento].[All]" allUniqueName="[Tabla1].[Departamento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Localidad]" caption="Localidad" attribute="1" defaultMemberUniqueName="[Tabla1].[Localidad].[All]" allUniqueName="[Tabla1].[Localidad].[All]" dimensionUniqueName="[Tabla1]" displayFolder="" count="0" memberValueDatatype="130" unbalanced="0"/>
    <cacheHierarchy uniqueName="[Tabla1].[Sección]" caption="Sección" attribute="1" defaultMemberUniqueName="[Tabla1].[Sección].[All]" allUniqueName="[Tabla1].[Sección].[All]" dimensionUniqueName="[Tabla1]" displayFolder="" count="2" memberValueDatatype="130" unbalanced="0"/>
    <cacheHierarchy uniqueName="[Tabla1].[Ventas]" caption="Ventas" attribute="1" defaultMemberUniqueName="[Tabla1].[Ventas].[All]" allUniqueName="[Tabla1].[Ventas].[All]" dimensionUniqueName="[Tabla1]" displayFolder="" count="0" memberValueDatatype="5" unbalanced="0"/>
    <cacheHierarchy uniqueName="[Tabla1].[Comision]" caption="Comision" attribute="1" defaultMemberUniqueName="[Tabla1].[Comision].[All]" allUniqueName="[Tabla1].[Comision].[All]" dimensionUniqueName="[Tabla1]" displayFolder="" count="0" memberValueDatatype="5" unbalanced="0"/>
    <cacheHierarchy uniqueName="[Tabla1].[Fecha ingreso]" caption="Fecha ingreso" attribute="1" time="1" defaultMemberUniqueName="[Tabla1].[Fecha ingreso].[All]" allUniqueName="[Tabla1].[Fecha ingreso].[All]" dimensionUniqueName="[Tabla1]" displayFolder="" count="0" memberValueDatatype="7" unbalanced="0"/>
    <cacheHierarchy uniqueName="[Tabla1].[Fch nacimiento]" caption="Fch nacimiento" attribute="1" time="1" defaultMemberUniqueName="[Tabla1].[Fch nacimiento].[All]" allUniqueName="[Tabla1].[Fch nacimiento].[All]" dimensionUniqueName="[Tabla1]" displayFolder="" count="0" memberValueDatatype="7" unbalanced="0"/>
    <cacheHierarchy uniqueName="[Tabla1].[Fecha ingreso (año)]" caption="Fecha ingreso (año)" attribute="1" defaultMemberUniqueName="[Tabla1].[Fecha ingreso (año)].[All]" allUniqueName="[Tabla1].[Fecha ingreso (año)].[All]" dimensionUniqueName="[Tabla1]" displayFolder="" count="0" memberValueDatatype="130" unbalanced="0"/>
    <cacheHierarchy uniqueName="[Tabla1].[Fecha ingreso (trimestre)]" caption="Fecha ingreso (trimestre)" attribute="1" defaultMemberUniqueName="[Tabla1].[Fecha ingreso (trimestre)].[All]" allUniqueName="[Tabla1].[Fecha ingreso (trimestre)].[All]" dimensionUniqueName="[Tabla1]" displayFolder="" count="0" memberValueDatatype="130" unbalanced="0"/>
    <cacheHierarchy uniqueName="[Tabla1].[Fecha ingreso (mes)]" caption="Fecha ingreso (mes)" attribute="1" defaultMemberUniqueName="[Tabla1].[Fecha ingreso (mes)].[All]" allUniqueName="[Tabla1].[Fecha ingreso (mes)].[All]" dimensionUniqueName="[Tabla1]" displayFolder="" count="0" memberValueDatatype="130" unbalanced="0"/>
    <cacheHierarchy uniqueName="[Tabla1].[Fecha ingreso (índice de meses)]" caption="Fecha ingreso (índice de meses)" attribute="1" defaultMemberUniqueName="[Tabla1].[Fecha ingreso (índice de meses)].[All]" allUniqueName="[Tabla1].[Fecha ingreso (índice de meses)].[All]" dimensionUniqueName="[Tabla1]" displayFolder="" count="0" memberValueDatatype="20" unbalanced="0" hidden="1"/>
    <cacheHierarchy uniqueName="[Measures].[Total Suma]" caption="Total Suma" measure="1" displayFolder="" measureGroup="Tabla1" count="0"/>
    <cacheHierarchy uniqueName="[Measures].[Total Comision]" caption="Total Comision" measure="1" displayFolder="" measureGroup="Tabla1" count="0"/>
    <cacheHierarchy uniqueName="[Measures].[__XL_Count Tabla1]" caption="__XL_Count Tabla1" measure="1" displayFolder="" measureGroup="Tabla1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Comision]" caption="Suma de Comision" measure="1" displayFolder="" measureGroup="Tab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atrícula]" caption="Suma de Matrícula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Ventas]" caption="Suma de Ventas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Localidad]" caption="Recuento de Localidad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Tabla1" uniqueName="[Tabla1]" caption="Tabla1"/>
  </dimensions>
  <measureGroups count="2">
    <measureGroup name="Rango" caption="Rango"/>
    <measureGroup name="Tabla1" caption="Tabla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zalo velazquez" refreshedDate="44850.620877199071" createdVersion="5" refreshedVersion="8" minRefreshableVersion="3" recordCount="0" supportSubquery="1" supportAdvancedDrill="1" xr:uid="{93E0AE16-E041-444B-9085-AEEB0DEA8EB3}">
  <cacheSource type="external" connectionId="1"/>
  <cacheFields count="2">
    <cacheField name="[Measures].[Suma de Ventas]" caption="Suma de Ventas" numFmtId="0" hierarchy="24" level="32767"/>
    <cacheField name="[Tabla1].[Sección].[Sección]" caption="Sección" numFmtId="0" hierarchy="8" level="1">
      <sharedItems count="3">
        <s v="Copiadoras"/>
        <s v="Fax"/>
        <s v="Impresoras"/>
      </sharedItems>
    </cacheField>
  </cacheFields>
  <cacheHierarchies count="26">
    <cacheHierarchy uniqueName="[Rango].[Artigas]" caption="Artigas" attribute="1" defaultMemberUniqueName="[Rango].[Artigas].[All]" allUniqueName="[Rango].[Artigas].[All]" dimensionUniqueName="[Rango]" displayFolder="" count="0" memberValueDatatype="130" unbalanced="0"/>
    <cacheHierarchy uniqueName="[Rango].[70907.127]" caption="70907.127" attribute="1" defaultMemberUniqueName="[Rango].[70907.127].[All]" allUniqueName="[Rango].[70907.127].[All]" dimensionUniqueName="[Rango]" displayFolder="" count="0" memberValueDatatype="5" unbalanced="0"/>
    <cacheHierarchy uniqueName="[Tabla1].[Matrícula]" caption="Matrícula" attribute="1" defaultMemberUniqueName="[Tabla1].[Matrícula].[All]" allUniqueName="[Tabla1].[Matrícula].[All]" dimensionUniqueName="[Tabla1]" displayFolder="" count="0" memberValueDatatype="2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Categoría]" caption="Categoría" attribute="1" defaultMemberUniqueName="[Tabla1].[Categoría].[All]" allUniqueName="[Tabla1].[Categoría].[All]" dimensionUniqueName="[Tabla1]" displayFolder="" count="0" memberValueDatatype="130" unbalanced="0"/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Localidad]" caption="Localidad" attribute="1" defaultMemberUniqueName="[Tabla1].[Localidad].[All]" allUniqueName="[Tabla1].[Localidad].[All]" dimensionUniqueName="[Tabla1]" displayFolder="" count="0" memberValueDatatype="130" unbalanced="0"/>
    <cacheHierarchy uniqueName="[Tabla1].[Sección]" caption="Sección" attribute="1" defaultMemberUniqueName="[Tabla1].[Sección].[All]" allUniqueName="[Tabla1].[Sección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Ventas]" caption="Ventas" attribute="1" defaultMemberUniqueName="[Tabla1].[Ventas].[All]" allUniqueName="[Tabla1].[Ventas].[All]" dimensionUniqueName="[Tabla1]" displayFolder="" count="0" memberValueDatatype="5" unbalanced="0"/>
    <cacheHierarchy uniqueName="[Tabla1].[Comision]" caption="Comision" attribute="1" defaultMemberUniqueName="[Tabla1].[Comision].[All]" allUniqueName="[Tabla1].[Comision].[All]" dimensionUniqueName="[Tabla1]" displayFolder="" count="0" memberValueDatatype="5" unbalanced="0"/>
    <cacheHierarchy uniqueName="[Tabla1].[Fecha ingreso]" caption="Fecha ingreso" attribute="1" time="1" defaultMemberUniqueName="[Tabla1].[Fecha ingreso].[All]" allUniqueName="[Tabla1].[Fecha ingreso].[All]" dimensionUniqueName="[Tabla1]" displayFolder="" count="0" memberValueDatatype="7" unbalanced="0"/>
    <cacheHierarchy uniqueName="[Tabla1].[Fch nacimiento]" caption="Fch nacimiento" attribute="1" time="1" defaultMemberUniqueName="[Tabla1].[Fch nacimiento].[All]" allUniqueName="[Tabla1].[Fch nacimiento].[All]" dimensionUniqueName="[Tabla1]" displayFolder="" count="0" memberValueDatatype="7" unbalanced="0"/>
    <cacheHierarchy uniqueName="[Tabla1].[Fecha ingreso (año)]" caption="Fecha ingreso (año)" attribute="1" defaultMemberUniqueName="[Tabla1].[Fecha ingreso (año)].[All]" allUniqueName="[Tabla1].[Fecha ingreso (año)].[All]" dimensionUniqueName="[Tabla1]" displayFolder="" count="0" memberValueDatatype="130" unbalanced="0"/>
    <cacheHierarchy uniqueName="[Tabla1].[Fecha ingreso (trimestre)]" caption="Fecha ingreso (trimestre)" attribute="1" defaultMemberUniqueName="[Tabla1].[Fecha ingreso (trimestre)].[All]" allUniqueName="[Tabla1].[Fecha ingreso (trimestre)].[All]" dimensionUniqueName="[Tabla1]" displayFolder="" count="0" memberValueDatatype="130" unbalanced="0"/>
    <cacheHierarchy uniqueName="[Tabla1].[Fecha ingreso (mes)]" caption="Fecha ingreso (mes)" attribute="1" defaultMemberUniqueName="[Tabla1].[Fecha ingreso (mes)].[All]" allUniqueName="[Tabla1].[Fecha ingreso (mes)].[All]" dimensionUniqueName="[Tabla1]" displayFolder="" count="0" memberValueDatatype="130" unbalanced="0"/>
    <cacheHierarchy uniqueName="[Tabla1].[Fecha ingreso (índice de meses)]" caption="Fecha ingreso (índice de meses)" attribute="1" defaultMemberUniqueName="[Tabla1].[Fecha ingreso (índice de meses)].[All]" allUniqueName="[Tabla1].[Fecha ingreso (índice de meses)].[All]" dimensionUniqueName="[Tabla1]" displayFolder="" count="0" memberValueDatatype="20" unbalanced="0" hidden="1"/>
    <cacheHierarchy uniqueName="[Measures].[Total Suma]" caption="Total Suma" measure="1" displayFolder="" measureGroup="Tabla1" count="0"/>
    <cacheHierarchy uniqueName="[Measures].[Total Comision]" caption="Total Comision" measure="1" displayFolder="" measureGroup="Tabla1" count="0"/>
    <cacheHierarchy uniqueName="[Measures].[__XL_Count Tabla1]" caption="__XL_Count Tabla1" measure="1" displayFolder="" measureGroup="Tabla1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Comision]" caption="Suma de Comision" measure="1" displayFolder="" measureGroup="Tab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atrícula]" caption="Suma de Matrícula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Ventas]" caption="Suma de Ventas" measure="1" displayFolder="" measureGroup="Tab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Localidad]" caption="Recuento de Localidad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Tabla1" uniqueName="[Tabla1]" caption="Tabla1"/>
  </dimensions>
  <measureGroups count="2">
    <measureGroup name="Rango" caption="Rango"/>
    <measureGroup name="Tabla1" caption="Tabla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zalo velazquez" refreshedDate="44850.620915856482" createdVersion="5" refreshedVersion="8" minRefreshableVersion="3" recordCount="0" supportSubquery="1" supportAdvancedDrill="1" xr:uid="{3B6A52AA-3327-42B4-BD2A-26E4517ADF8E}">
  <cacheSource type="external" connectionId="1"/>
  <cacheFields count="2">
    <cacheField name="[Tabla1].[Fecha ingreso (año)].[Fecha ingreso (año)]" caption="Fecha ingreso (año)" numFmtId="0" hierarchy="13" level="1">
      <sharedItems count="17"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</sharedItems>
    </cacheField>
    <cacheField name="[Measures].[Total Suma]" caption="Total Suma" numFmtId="0" hierarchy="17" level="32767"/>
  </cacheFields>
  <cacheHierarchies count="26">
    <cacheHierarchy uniqueName="[Rango].[Artigas]" caption="Artigas" attribute="1" defaultMemberUniqueName="[Rango].[Artigas].[All]" allUniqueName="[Rango].[Artigas].[All]" dimensionUniqueName="[Rango]" displayFolder="" count="0" memberValueDatatype="130" unbalanced="0"/>
    <cacheHierarchy uniqueName="[Rango].[70907.127]" caption="70907.127" attribute="1" defaultMemberUniqueName="[Rango].[70907.127].[All]" allUniqueName="[Rango].[70907.127].[All]" dimensionUniqueName="[Rango]" displayFolder="" count="0" memberValueDatatype="5" unbalanced="0"/>
    <cacheHierarchy uniqueName="[Tabla1].[Matrícula]" caption="Matrícula" attribute="1" defaultMemberUniqueName="[Tabla1].[Matrícula].[All]" allUniqueName="[Tabla1].[Matrícula].[All]" dimensionUniqueName="[Tabla1]" displayFolder="" count="0" memberValueDatatype="2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Categoría]" caption="Categoría" attribute="1" defaultMemberUniqueName="[Tabla1].[Categoría].[All]" allUniqueName="[Tabla1].[Categoría].[All]" dimensionUniqueName="[Tabla1]" displayFolder="" count="0" memberValueDatatype="130" unbalanced="0"/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Localidad]" caption="Localidad" attribute="1" defaultMemberUniqueName="[Tabla1].[Localidad].[All]" allUniqueName="[Tabla1].[Localidad].[All]" dimensionUniqueName="[Tabla1]" displayFolder="" count="0" memberValueDatatype="130" unbalanced="0"/>
    <cacheHierarchy uniqueName="[Tabla1].[Sección]" caption="Sección" attribute="1" defaultMemberUniqueName="[Tabla1].[Sección].[All]" allUniqueName="[Tabla1].[Sección].[All]" dimensionUniqueName="[Tabla1]" displayFolder="" count="0" memberValueDatatype="130" unbalanced="0"/>
    <cacheHierarchy uniqueName="[Tabla1].[Ventas]" caption="Ventas" attribute="1" defaultMemberUniqueName="[Tabla1].[Ventas].[All]" allUniqueName="[Tabla1].[Ventas].[All]" dimensionUniqueName="[Tabla1]" displayFolder="" count="0" memberValueDatatype="5" unbalanced="0"/>
    <cacheHierarchy uniqueName="[Tabla1].[Comision]" caption="Comision" attribute="1" defaultMemberUniqueName="[Tabla1].[Comision].[All]" allUniqueName="[Tabla1].[Comision].[All]" dimensionUniqueName="[Tabla1]" displayFolder="" count="0" memberValueDatatype="5" unbalanced="0"/>
    <cacheHierarchy uniqueName="[Tabla1].[Fecha ingreso]" caption="Fecha ingreso" attribute="1" time="1" defaultMemberUniqueName="[Tabla1].[Fecha ingreso].[All]" allUniqueName="[Tabla1].[Fecha ingreso].[All]" dimensionUniqueName="[Tabla1]" displayFolder="" count="0" memberValueDatatype="7" unbalanced="0"/>
    <cacheHierarchy uniqueName="[Tabla1].[Fch nacimiento]" caption="Fch nacimiento" attribute="1" time="1" defaultMemberUniqueName="[Tabla1].[Fch nacimiento].[All]" allUniqueName="[Tabla1].[Fch nacimiento].[All]" dimensionUniqueName="[Tabla1]" displayFolder="" count="0" memberValueDatatype="7" unbalanced="0"/>
    <cacheHierarchy uniqueName="[Tabla1].[Fecha ingreso (año)]" caption="Fecha ingreso (año)" attribute="1" defaultMemberUniqueName="[Tabla1].[Fecha ingreso (año)].[All]" allUniqueName="[Tabla1].[Fecha ingreso (año)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Fecha ingreso (trimestre)]" caption="Fecha ingreso (trimestre)" attribute="1" defaultMemberUniqueName="[Tabla1].[Fecha ingreso (trimestre)].[All]" allUniqueName="[Tabla1].[Fecha ingreso (trimestre)].[All]" dimensionUniqueName="[Tabla1]" displayFolder="" count="0" memberValueDatatype="130" unbalanced="0"/>
    <cacheHierarchy uniqueName="[Tabla1].[Fecha ingreso (mes)]" caption="Fecha ingreso (mes)" attribute="1" defaultMemberUniqueName="[Tabla1].[Fecha ingreso (mes)].[All]" allUniqueName="[Tabla1].[Fecha ingreso (mes)].[All]" dimensionUniqueName="[Tabla1]" displayFolder="" count="0" memberValueDatatype="130" unbalanced="0"/>
    <cacheHierarchy uniqueName="[Tabla1].[Fecha ingreso (índice de meses)]" caption="Fecha ingreso (índice de meses)" attribute="1" defaultMemberUniqueName="[Tabla1].[Fecha ingreso (índice de meses)].[All]" allUniqueName="[Tabla1].[Fecha ingreso (índice de meses)].[All]" dimensionUniqueName="[Tabla1]" displayFolder="" count="0" memberValueDatatype="20" unbalanced="0" hidden="1"/>
    <cacheHierarchy uniqueName="[Measures].[Total Suma]" caption="Total Suma" measure="1" displayFolder="" measureGroup="Tabla1" count="0" oneField="1">
      <fieldsUsage count="1">
        <fieldUsage x="1"/>
      </fieldsUsage>
    </cacheHierarchy>
    <cacheHierarchy uniqueName="[Measures].[Total Comision]" caption="Total Comision" measure="1" displayFolder="" measureGroup="Tabla1" count="0"/>
    <cacheHierarchy uniqueName="[Measures].[__XL_Count Tabla1]" caption="__XL_Count Tabla1" measure="1" displayFolder="" measureGroup="Tabla1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Comision]" caption="Suma de Comision" measure="1" displayFolder="" measureGroup="Tab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atrícula]" caption="Suma de Matrícula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Ventas]" caption="Suma de Ventas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Localidad]" caption="Recuento de Localidad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Tabla1" uniqueName="[Tabla1]" caption="Tabla1"/>
  </dimensions>
  <measureGroups count="2">
    <measureGroup name="Rango" caption="Rango"/>
    <measureGroup name="Tabla1" caption="Tabla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zalo velazquez" refreshedDate="44849.72739641204" createdVersion="3" refreshedVersion="8" minRefreshableVersion="3" recordCount="0" supportSubquery="1" supportAdvancedDrill="1" xr:uid="{6A7E1DED-6A5B-43B7-954B-67FA806A30E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Rango].[Artigas]" caption="Artigas" attribute="1" defaultMemberUniqueName="[Rango].[Artigas].[All]" allUniqueName="[Rango].[Artigas].[All]" dimensionUniqueName="[Rango]" displayFolder="" count="0" memberValueDatatype="130" unbalanced="0"/>
    <cacheHierarchy uniqueName="[Rango].[70907.127]" caption="70907.127" attribute="1" defaultMemberUniqueName="[Rango].[70907.127].[All]" allUniqueName="[Rango].[70907.127].[All]" dimensionUniqueName="[Rango]" displayFolder="" count="0" memberValueDatatype="5" unbalanced="0"/>
    <cacheHierarchy uniqueName="[Tabla1].[Matrícula]" caption="Matrícula" attribute="1" defaultMemberUniqueName="[Tabla1].[Matrícula].[All]" allUniqueName="[Tabla1].[Matrícula].[All]" dimensionUniqueName="[Tabla1]" displayFolder="" count="0" memberValueDatatype="2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Categoría]" caption="Categoría" attribute="1" defaultMemberUniqueName="[Tabla1].[Categoría].[All]" allUniqueName="[Tabla1].[Categoría].[All]" dimensionUniqueName="[Tabla1]" displayFolder="" count="0" memberValueDatatype="130" unbalanced="0"/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Localidad]" caption="Localidad" attribute="1" defaultMemberUniqueName="[Tabla1].[Localidad].[All]" allUniqueName="[Tabla1].[Localidad].[All]" dimensionUniqueName="[Tabla1]" displayFolder="" count="0" memberValueDatatype="130" unbalanced="0"/>
    <cacheHierarchy uniqueName="[Tabla1].[Sección]" caption="Sección" attribute="1" defaultMemberUniqueName="[Tabla1].[Sección].[All]" allUniqueName="[Tabla1].[Sección].[All]" dimensionUniqueName="[Tabla1]" displayFolder="" count="0" memberValueDatatype="130" unbalanced="0"/>
    <cacheHierarchy uniqueName="[Tabla1].[Ventas]" caption="Ventas" attribute="1" defaultMemberUniqueName="[Tabla1].[Ventas].[All]" allUniqueName="[Tabla1].[Ventas].[All]" dimensionUniqueName="[Tabla1]" displayFolder="" count="0" memberValueDatatype="5" unbalanced="0"/>
    <cacheHierarchy uniqueName="[Tabla1].[Comision]" caption="Comision" attribute="1" defaultMemberUniqueName="[Tabla1].[Comision].[All]" allUniqueName="[Tabla1].[Comision].[All]" dimensionUniqueName="[Tabla1]" displayFolder="" count="0" memberValueDatatype="5" unbalanced="0"/>
    <cacheHierarchy uniqueName="[Tabla1].[Fecha ingreso]" caption="Fecha ingreso" attribute="1" time="1" defaultMemberUniqueName="[Tabla1].[Fecha ingreso].[All]" allUniqueName="[Tabla1].[Fecha ingreso].[All]" dimensionUniqueName="[Tabla1]" displayFolder="" count="0" memberValueDatatype="7" unbalanced="0"/>
    <cacheHierarchy uniqueName="[Tabla1].[Fch nacimiento]" caption="Fch nacimiento" attribute="1" time="1" defaultMemberUniqueName="[Tabla1].[Fch nacimiento].[All]" allUniqueName="[Tabla1].[Fch nacimiento].[All]" dimensionUniqueName="[Tabla1]" displayFolder="" count="0" memberValueDatatype="7" unbalanced="0"/>
    <cacheHierarchy uniqueName="[Tabla1].[Fecha ingreso (año)]" caption="Fecha ingreso (año)" attribute="1" defaultMemberUniqueName="[Tabla1].[Fecha ingreso (año)].[All]" allUniqueName="[Tabla1].[Fecha ingreso (año)].[All]" dimensionUniqueName="[Tabla1]" displayFolder="" count="0" memberValueDatatype="130" unbalanced="0"/>
    <cacheHierarchy uniqueName="[Tabla1].[Fecha ingreso (trimestre)]" caption="Fecha ingreso (trimestre)" attribute="1" defaultMemberUniqueName="[Tabla1].[Fecha ingreso (trimestre)].[All]" allUniqueName="[Tabla1].[Fecha ingreso (trimestre)].[All]" dimensionUniqueName="[Tabla1]" displayFolder="" count="0" memberValueDatatype="130" unbalanced="0"/>
    <cacheHierarchy uniqueName="[Tabla1].[Fecha ingreso (mes)]" caption="Fecha ingreso (mes)" attribute="1" defaultMemberUniqueName="[Tabla1].[Fecha ingreso (mes)].[All]" allUniqueName="[Tabla1].[Fecha ingreso (mes)].[All]" dimensionUniqueName="[Tabla1]" displayFolder="" count="0" memberValueDatatype="130" unbalanced="0"/>
    <cacheHierarchy uniqueName="[Tabla1].[Fecha ingreso (índice de meses)]" caption="Fecha ingreso (índice de meses)" attribute="1" defaultMemberUniqueName="[Tabla1].[Fecha ingreso (índice de meses)].[All]" allUniqueName="[Tabla1].[Fecha ingreso (índice de meses)].[All]" dimensionUniqueName="[Tabla1]" displayFolder="" count="0" memberValueDatatype="20" unbalanced="0" hidden="1"/>
    <cacheHierarchy uniqueName="[Measures].[Total Suma]" caption="Total Suma" measure="1" displayFolder="" measureGroup="Tabla1" count="0"/>
    <cacheHierarchy uniqueName="[Measures].[Total Comision]" caption="Total Comision" measure="1" displayFolder="" measureGroup="Tabla1" count="0"/>
    <cacheHierarchy uniqueName="[Measures].[__XL_Count Tabla1]" caption="__XL_Count Tabla1" measure="1" displayFolder="" measureGroup="Tabla1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Comision]" caption="Suma de Comision" measure="1" displayFolder="" measureGroup="Tab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atrícula]" caption="Suma de Matrícula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Ventas]" caption="Suma de Ventas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Localidad]" caption="Recuento de Localidad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Tabla1" uniqueName="[Tabla1]" caption="Tabla1"/>
  </dimensions>
  <measureGroups count="2">
    <measureGroup name="Rango" caption="Rango"/>
    <measureGroup name="Tabla1" caption="Tabla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licerData="1" pivotCacheId="1844791858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zalo velazquez" refreshedDate="44849.727399189818" createdVersion="3" refreshedVersion="8" minRefreshableVersion="3" recordCount="0" supportSubquery="1" supportAdvancedDrill="1" xr:uid="{3FD6C09C-3A58-4CFD-8201-2719C401C61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Rango].[Artigas]" caption="Artigas" attribute="1" defaultMemberUniqueName="[Rango].[Artigas].[All]" allUniqueName="[Rango].[Artigas].[All]" dimensionUniqueName="[Rango]" displayFolder="" count="0" memberValueDatatype="130" unbalanced="0"/>
    <cacheHierarchy uniqueName="[Rango].[70907.127]" caption="70907.127" attribute="1" defaultMemberUniqueName="[Rango].[70907.127].[All]" allUniqueName="[Rango].[70907.127].[All]" dimensionUniqueName="[Rango]" displayFolder="" count="0" memberValueDatatype="5" unbalanced="0"/>
    <cacheHierarchy uniqueName="[Tabla1].[Matrícula]" caption="Matrícula" attribute="1" defaultMemberUniqueName="[Tabla1].[Matrícula].[All]" allUniqueName="[Tabla1].[Matrícula].[All]" dimensionUniqueName="[Tabla1]" displayFolder="" count="0" memberValueDatatype="2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Categoría]" caption="Categoría" attribute="1" defaultMemberUniqueName="[Tabla1].[Categoría].[All]" allUniqueName="[Tabla1].[Categoría].[All]" dimensionUniqueName="[Tabla1]" displayFolder="" count="0" memberValueDatatype="130" unbalanced="0"/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Localidad]" caption="Localidad" attribute="1" defaultMemberUniqueName="[Tabla1].[Localidad].[All]" allUniqueName="[Tabla1].[Localidad].[All]" dimensionUniqueName="[Tabla1]" displayFolder="" count="0" memberValueDatatype="130" unbalanced="0"/>
    <cacheHierarchy uniqueName="[Tabla1].[Sección]" caption="Sección" attribute="1" defaultMemberUniqueName="[Tabla1].[Sección].[All]" allUniqueName="[Tabla1].[Sección].[All]" dimensionUniqueName="[Tabla1]" displayFolder="" count="0" memberValueDatatype="130" unbalanced="0"/>
    <cacheHierarchy uniqueName="[Tabla1].[Ventas]" caption="Ventas" attribute="1" defaultMemberUniqueName="[Tabla1].[Ventas].[All]" allUniqueName="[Tabla1].[Ventas].[All]" dimensionUniqueName="[Tabla1]" displayFolder="" count="0" memberValueDatatype="5" unbalanced="0"/>
    <cacheHierarchy uniqueName="[Tabla1].[Comision]" caption="Comision" attribute="1" defaultMemberUniqueName="[Tabla1].[Comision].[All]" allUniqueName="[Tabla1].[Comision].[All]" dimensionUniqueName="[Tabla1]" displayFolder="" count="0" memberValueDatatype="5" unbalanced="0"/>
    <cacheHierarchy uniqueName="[Tabla1].[Fecha ingreso]" caption="Fecha ingreso" attribute="1" time="1" defaultMemberUniqueName="[Tabla1].[Fecha ingreso].[All]" allUniqueName="[Tabla1].[Fecha ingreso].[All]" dimensionUniqueName="[Tabla1]" displayFolder="" count="0" memberValueDatatype="7" unbalanced="0"/>
    <cacheHierarchy uniqueName="[Tabla1].[Fch nacimiento]" caption="Fch nacimiento" attribute="1" time="1" defaultMemberUniqueName="[Tabla1].[Fch nacimiento].[All]" allUniqueName="[Tabla1].[Fch nacimiento].[All]" dimensionUniqueName="[Tabla1]" displayFolder="" count="0" memberValueDatatype="7" unbalanced="0"/>
    <cacheHierarchy uniqueName="[Tabla1].[Fecha ingreso (año)]" caption="Fecha ingreso (año)" attribute="1" defaultMemberUniqueName="[Tabla1].[Fecha ingreso (año)].[All]" allUniqueName="[Tabla1].[Fecha ingreso (año)].[All]" dimensionUniqueName="[Tabla1]" displayFolder="" count="0" memberValueDatatype="130" unbalanced="0"/>
    <cacheHierarchy uniqueName="[Tabla1].[Fecha ingreso (trimestre)]" caption="Fecha ingreso (trimestre)" attribute="1" defaultMemberUniqueName="[Tabla1].[Fecha ingreso (trimestre)].[All]" allUniqueName="[Tabla1].[Fecha ingreso (trimestre)].[All]" dimensionUniqueName="[Tabla1]" displayFolder="" count="0" memberValueDatatype="130" unbalanced="0"/>
    <cacheHierarchy uniqueName="[Tabla1].[Fecha ingreso (mes)]" caption="Fecha ingreso (mes)" attribute="1" defaultMemberUniqueName="[Tabla1].[Fecha ingreso (mes)].[All]" allUniqueName="[Tabla1].[Fecha ingreso (mes)].[All]" dimensionUniqueName="[Tabla1]" displayFolder="" count="0" memberValueDatatype="130" unbalanced="0"/>
    <cacheHierarchy uniqueName="[Tabla1].[Fecha ingreso (índice de meses)]" caption="Fecha ingreso (índice de meses)" attribute="1" defaultMemberUniqueName="[Tabla1].[Fecha ingreso (índice de meses)].[All]" allUniqueName="[Tabla1].[Fecha ingreso (índice de meses)].[All]" dimensionUniqueName="[Tabla1]" displayFolder="" count="0" memberValueDatatype="20" unbalanced="0" hidden="1"/>
    <cacheHierarchy uniqueName="[Measures].[Total Suma]" caption="Total Suma" measure="1" displayFolder="" measureGroup="Tabla1" count="0"/>
    <cacheHierarchy uniqueName="[Measures].[Total Comision]" caption="Total Comision" measure="1" displayFolder="" measureGroup="Tabla1" count="0"/>
    <cacheHierarchy uniqueName="[Measures].[__XL_Count Tabla1]" caption="__XL_Count Tabla1" measure="1" displayFolder="" measureGroup="Tabla1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Comision]" caption="Suma de Comision" measure="1" displayFolder="" measureGroup="Tab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atrícula]" caption="Suma de Matrícula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Ventas]" caption="Suma de Ventas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Localidad]" caption="Recuento de Localidad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Tabla1" uniqueName="[Tabla1]" caption="Tabla1"/>
  </dimensions>
  <measureGroups count="2">
    <measureGroup name="Rango" caption="Rango"/>
    <measureGroup name="Tabla1" caption="Tabla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licerData="1" pivotCacheId="1543039616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zalo velazquez" refreshedDate="44849.741279282411" createdVersion="3" refreshedVersion="8" minRefreshableVersion="3" recordCount="0" supportSubquery="1" supportAdvancedDrill="1" xr:uid="{DB64BF16-6B55-4762-9007-5F54D43E572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Rango].[Artigas]" caption="Artigas" attribute="1" defaultMemberUniqueName="[Rango].[Artigas].[All]" allUniqueName="[Rango].[Artigas].[All]" dimensionUniqueName="[Rango]" displayFolder="" count="0" memberValueDatatype="130" unbalanced="0"/>
    <cacheHierarchy uniqueName="[Rango].[70907.127]" caption="70907.127" attribute="1" defaultMemberUniqueName="[Rango].[70907.127].[All]" allUniqueName="[Rango].[70907.127].[All]" dimensionUniqueName="[Rango]" displayFolder="" count="0" memberValueDatatype="5" unbalanced="0"/>
    <cacheHierarchy uniqueName="[Tabla1].[Matrícula]" caption="Matrícula" attribute="1" defaultMemberUniqueName="[Tabla1].[Matrícula].[All]" allUniqueName="[Tabla1].[Matrícula].[All]" dimensionUniqueName="[Tabla1]" displayFolder="" count="0" memberValueDatatype="2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Categoría]" caption="Categoría" attribute="1" defaultMemberUniqueName="[Tabla1].[Categoría].[All]" allUniqueName="[Tabla1].[Categoría].[All]" dimensionUniqueName="[Tabla1]" displayFolder="" count="0" memberValueDatatype="130" unbalanced="0"/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Localidad]" caption="Localidad" attribute="1" defaultMemberUniqueName="[Tabla1].[Localidad].[All]" allUniqueName="[Tabla1].[Localidad].[All]" dimensionUniqueName="[Tabla1]" displayFolder="" count="0" memberValueDatatype="130" unbalanced="0"/>
    <cacheHierarchy uniqueName="[Tabla1].[Sección]" caption="Sección" attribute="1" defaultMemberUniqueName="[Tabla1].[Sección].[All]" allUniqueName="[Tabla1].[Sección].[All]" dimensionUniqueName="[Tabla1]" displayFolder="" count="0" memberValueDatatype="130" unbalanced="0"/>
    <cacheHierarchy uniqueName="[Tabla1].[Ventas]" caption="Ventas" attribute="1" defaultMemberUniqueName="[Tabla1].[Ventas].[All]" allUniqueName="[Tabla1].[Ventas].[All]" dimensionUniqueName="[Tabla1]" displayFolder="" count="0" memberValueDatatype="5" unbalanced="0"/>
    <cacheHierarchy uniqueName="[Tabla1].[Comision]" caption="Comision" attribute="1" defaultMemberUniqueName="[Tabla1].[Comision].[All]" allUniqueName="[Tabla1].[Comision].[All]" dimensionUniqueName="[Tabla1]" displayFolder="" count="0" memberValueDatatype="5" unbalanced="0"/>
    <cacheHierarchy uniqueName="[Tabla1].[Fecha ingreso]" caption="Fecha ingreso" attribute="1" time="1" defaultMemberUniqueName="[Tabla1].[Fecha ingreso].[All]" allUniqueName="[Tabla1].[Fecha ingreso].[All]" dimensionUniqueName="[Tabla1]" displayFolder="" count="0" memberValueDatatype="7" unbalanced="0"/>
    <cacheHierarchy uniqueName="[Tabla1].[Fch nacimiento]" caption="Fch nacimiento" attribute="1" time="1" defaultMemberUniqueName="[Tabla1].[Fch nacimiento].[All]" allUniqueName="[Tabla1].[Fch nacimiento].[All]" dimensionUniqueName="[Tabla1]" displayFolder="" count="0" memberValueDatatype="7" unbalanced="0"/>
    <cacheHierarchy uniqueName="[Tabla1].[Fecha ingreso (año)]" caption="Fecha ingreso (año)" attribute="1" defaultMemberUniqueName="[Tabla1].[Fecha ingreso (año)].[All]" allUniqueName="[Tabla1].[Fecha ingreso (año)].[All]" dimensionUniqueName="[Tabla1]" displayFolder="" count="0" memberValueDatatype="130" unbalanced="0"/>
    <cacheHierarchy uniqueName="[Tabla1].[Fecha ingreso (trimestre)]" caption="Fecha ingreso (trimestre)" attribute="1" defaultMemberUniqueName="[Tabla1].[Fecha ingreso (trimestre)].[All]" allUniqueName="[Tabla1].[Fecha ingreso (trimestre)].[All]" dimensionUniqueName="[Tabla1]" displayFolder="" count="0" memberValueDatatype="130" unbalanced="0"/>
    <cacheHierarchy uniqueName="[Tabla1].[Fecha ingreso (mes)]" caption="Fecha ingreso (mes)" attribute="1" defaultMemberUniqueName="[Tabla1].[Fecha ingreso (mes)].[All]" allUniqueName="[Tabla1].[Fecha ingreso (mes)].[All]" dimensionUniqueName="[Tabla1]" displayFolder="" count="0" memberValueDatatype="130" unbalanced="0"/>
    <cacheHierarchy uniqueName="[Tabla1].[Fecha ingreso (índice de meses)]" caption="Fecha ingreso (índice de meses)" attribute="1" defaultMemberUniqueName="[Tabla1].[Fecha ingreso (índice de meses)].[All]" allUniqueName="[Tabla1].[Fecha ingreso (índice de meses)].[All]" dimensionUniqueName="[Tabla1]" displayFolder="" count="0" memberValueDatatype="20" unbalanced="0" hidden="1"/>
    <cacheHierarchy uniqueName="[Measures].[Total Suma]" caption="Total Suma" measure="1" displayFolder="" measureGroup="Tabla1" count="0"/>
    <cacheHierarchy uniqueName="[Measures].[Total Comision]" caption="Total Comision" measure="1" displayFolder="" measureGroup="Tabla1" count="0"/>
    <cacheHierarchy uniqueName="[Measures].[__XL_Count Tabla1]" caption="__XL_Count Tabla1" measure="1" displayFolder="" measureGroup="Tabla1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Comision]" caption="Suma de Comision" measure="1" displayFolder="" measureGroup="Tab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atrícula]" caption="Suma de Matrícula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Ventas]" caption="Suma de Ventas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Localidad]" caption="Recuento de Localidad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Tabla1" uniqueName="[Tabla1]" caption="Tabla1"/>
  </dimensions>
  <measureGroups count="2">
    <measureGroup name="Rango" caption="Rango"/>
    <measureGroup name="Tabla1" caption="Tabla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licerData="1" pivotCacheId="806465777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zalo velazquez" refreshedDate="44849.760815277776" createdVersion="3" refreshedVersion="8" minRefreshableVersion="3" recordCount="0" supportSubquery="1" supportAdvancedDrill="1" xr:uid="{3F28B46A-8E8B-4246-BF7C-8B19C8D0918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Rango].[Artigas]" caption="Artigas" attribute="1" defaultMemberUniqueName="[Rango].[Artigas].[All]" allUniqueName="[Rango].[Artigas].[All]" dimensionUniqueName="[Rango]" displayFolder="" count="0" memberValueDatatype="130" unbalanced="0"/>
    <cacheHierarchy uniqueName="[Rango].[70907.127]" caption="70907.127" attribute="1" defaultMemberUniqueName="[Rango].[70907.127].[All]" allUniqueName="[Rango].[70907.127].[All]" dimensionUniqueName="[Rango]" displayFolder="" count="0" memberValueDatatype="5" unbalanced="0"/>
    <cacheHierarchy uniqueName="[Tabla1].[Matrícula]" caption="Matrícula" attribute="1" defaultMemberUniqueName="[Tabla1].[Matrícula].[All]" allUniqueName="[Tabla1].[Matrícula].[All]" dimensionUniqueName="[Tabla1]" displayFolder="" count="0" memberValueDatatype="2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Categoría]" caption="Categoría" attribute="1" defaultMemberUniqueName="[Tabla1].[Categoría].[All]" allUniqueName="[Tabla1].[Categoría].[All]" dimensionUniqueName="[Tabla1]" displayFolder="" count="0" memberValueDatatype="130" unbalanced="0"/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Localidad]" caption="Localidad" attribute="1" defaultMemberUniqueName="[Tabla1].[Localidad].[All]" allUniqueName="[Tabla1].[Localidad].[All]" dimensionUniqueName="[Tabla1]" displayFolder="" count="0" memberValueDatatype="130" unbalanced="0"/>
    <cacheHierarchy uniqueName="[Tabla1].[Sección]" caption="Sección" attribute="1" defaultMemberUniqueName="[Tabla1].[Sección].[All]" allUniqueName="[Tabla1].[Sección].[All]" dimensionUniqueName="[Tabla1]" displayFolder="" count="0" memberValueDatatype="130" unbalanced="0"/>
    <cacheHierarchy uniqueName="[Tabla1].[Ventas]" caption="Ventas" attribute="1" defaultMemberUniqueName="[Tabla1].[Ventas].[All]" allUniqueName="[Tabla1].[Ventas].[All]" dimensionUniqueName="[Tabla1]" displayFolder="" count="0" memberValueDatatype="5" unbalanced="0"/>
    <cacheHierarchy uniqueName="[Tabla1].[Comision]" caption="Comision" attribute="1" defaultMemberUniqueName="[Tabla1].[Comision].[All]" allUniqueName="[Tabla1].[Comision].[All]" dimensionUniqueName="[Tabla1]" displayFolder="" count="0" memberValueDatatype="5" unbalanced="0"/>
    <cacheHierarchy uniqueName="[Tabla1].[Fecha ingreso]" caption="Fecha ingreso" attribute="1" time="1" defaultMemberUniqueName="[Tabla1].[Fecha ingreso].[All]" allUniqueName="[Tabla1].[Fecha ingreso].[All]" dimensionUniqueName="[Tabla1]" displayFolder="" count="0" memberValueDatatype="7" unbalanced="0"/>
    <cacheHierarchy uniqueName="[Tabla1].[Fch nacimiento]" caption="Fch nacimiento" attribute="1" time="1" defaultMemberUniqueName="[Tabla1].[Fch nacimiento].[All]" allUniqueName="[Tabla1].[Fch nacimiento].[All]" dimensionUniqueName="[Tabla1]" displayFolder="" count="0" memberValueDatatype="7" unbalanced="0"/>
    <cacheHierarchy uniqueName="[Tabla1].[Fecha ingreso (año)]" caption="Fecha ingreso (año)" attribute="1" defaultMemberUniqueName="[Tabla1].[Fecha ingreso (año)].[All]" allUniqueName="[Tabla1].[Fecha ingreso (año)].[All]" dimensionUniqueName="[Tabla1]" displayFolder="" count="0" memberValueDatatype="130" unbalanced="0"/>
    <cacheHierarchy uniqueName="[Tabla1].[Fecha ingreso (trimestre)]" caption="Fecha ingreso (trimestre)" attribute="1" defaultMemberUniqueName="[Tabla1].[Fecha ingreso (trimestre)].[All]" allUniqueName="[Tabla1].[Fecha ingreso (trimestre)].[All]" dimensionUniqueName="[Tabla1]" displayFolder="" count="0" memberValueDatatype="130" unbalanced="0"/>
    <cacheHierarchy uniqueName="[Tabla1].[Fecha ingreso (mes)]" caption="Fecha ingreso (mes)" attribute="1" defaultMemberUniqueName="[Tabla1].[Fecha ingreso (mes)].[All]" allUniqueName="[Tabla1].[Fecha ingreso (mes)].[All]" dimensionUniqueName="[Tabla1]" displayFolder="" count="0" memberValueDatatype="130" unbalanced="0"/>
    <cacheHierarchy uniqueName="[Tabla1].[Fecha ingreso (índice de meses)]" caption="Fecha ingreso (índice de meses)" attribute="1" defaultMemberUniqueName="[Tabla1].[Fecha ingreso (índice de meses)].[All]" allUniqueName="[Tabla1].[Fecha ingreso (índice de meses)].[All]" dimensionUniqueName="[Tabla1]" displayFolder="" count="0" memberValueDatatype="20" unbalanced="0" hidden="1"/>
    <cacheHierarchy uniqueName="[Measures].[Total Suma]" caption="Total Suma" measure="1" displayFolder="" measureGroup="Tabla1" count="0"/>
    <cacheHierarchy uniqueName="[Measures].[Total Comision]" caption="Total Comision" measure="1" displayFolder="" measureGroup="Tabla1" count="0"/>
    <cacheHierarchy uniqueName="[Measures].[__XL_Count Tabla1]" caption="__XL_Count Tabla1" measure="1" displayFolder="" measureGroup="Tabla1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Comision]" caption="Suma de Comision" measure="1" displayFolder="" measureGroup="Tab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atrícula]" caption="Suma de Matrícula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Ventas]" caption="Suma de Ventas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Localidad]" caption="Recuento de Localidad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Tabla1" uniqueName="[Tabla1]" caption="Tabla1"/>
  </dimensions>
  <measureGroups count="2">
    <measureGroup name="Rango" caption="Rango"/>
    <measureGroup name="Tabla1" caption="Tabla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licerData="1" pivotCacheId="214089749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3844B-2101-446B-9D09-12487B12156E}" name="TablaDinámica4" cacheId="1" applyNumberFormats="0" applyBorderFormats="0" applyFontFormats="0" applyPatternFormats="0" applyAlignmentFormats="0" applyWidthHeightFormats="1" dataCaption="Valores" tag="2997ba37-e3fe-46bc-afb9-779e937beae2" updatedVersion="8" minRefreshableVersion="3" useAutoFormatting="1" subtotalHiddenItems="1" itemPrintTitles="1" createdVersion="5" indent="0" outline="1" outlineData="1" multipleFieldFilters="0">
  <location ref="F3:G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fld="1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D2149-9D6E-43AD-B2FB-044BC2FCF927}" name="TablaDinámica1" cacheId="4" applyNumberFormats="0" applyBorderFormats="0" applyFontFormats="0" applyPatternFormats="0" applyAlignmentFormats="0" applyWidthHeightFormats="1" dataCaption="Valores" tag="aafdc65f-a719-401d-9287-307e7c450e40" updatedVersion="8" minRefreshableVersion="3" useAutoFormatting="1" subtotalHiddenItems="1" itemPrintTitles="1" createdVersion="5" indent="0" outline="1" outlineData="1" multipleFieldFilters="0">
  <location ref="A3:B21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fld="1" subtotal="count" baseField="0" baseItem="0"/>
  </dataFields>
  <formats count="2">
    <format dxfId="1">
      <pivotArea field="0" type="button" dataOnly="0" labelOnly="1" outline="0" axis="axisRow" fieldPosition="0"/>
    </format>
    <format dxfId="0">
      <pivotArea field="0" type="button" dataOnly="0" labelOnly="1" outline="0" axis="axisRow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54413-43A8-4440-8F76-1C7C5F601316}" name="TablaDinámica2" cacheId="2" applyNumberFormats="0" applyBorderFormats="0" applyFontFormats="0" applyPatternFormats="0" applyAlignmentFormats="0" applyWidthHeightFormats="1" dataCaption="Valores" tag="471319ae-b77d-4335-9dc5-27dbf43640d8" updatedVersion="8" minRefreshableVersion="3" useAutoFormatting="1" itemPrintTitles="1" createdVersion="5" indent="0" outline="1" outlineData="1" multipleFieldFilters="0">
  <location ref="A38:B4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omision" fld="0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AEEC2-5C47-4ECA-BD29-B5E664DBD437}" name="TablaDinámica9" cacheId="0" applyNumberFormats="0" applyBorderFormats="0" applyFontFormats="0" applyPatternFormats="0" applyAlignmentFormats="0" applyWidthHeightFormats="1" dataCaption="Valores" tag="020ca656-49a1-45b3-a41f-62a59a66f88b" updatedVersion="8" minRefreshableVersion="3" useAutoFormatting="1" subtotalHiddenItems="1" itemPrintTitles="1" createdVersion="5" indent="0" outline="1" outlineData="1" multipleFieldFilters="0">
  <location ref="G28:H4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Ventas" fld="0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E76C7-1895-48B6-8660-2ED604895934}" name="TablaDinámica5" cacheId="3" applyNumberFormats="0" applyBorderFormats="0" applyFontFormats="0" applyPatternFormats="0" applyAlignmentFormats="0" applyWidthHeightFormats="1" dataCaption="Valores" tag="2020e73e-12e9-4b86-9cd0-8143cd684ef0" updatedVersion="8" minRefreshableVersion="3" useAutoFormatting="1" subtotalHiddenItems="1" itemPrintTitles="1" createdVersion="5" indent="0" outline="1" outlineData="1" multipleFieldFilters="0">
  <location ref="A29:B3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s" fld="0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calidad" xr10:uid="{84311750-E0F2-42C3-9331-3B0AA2B464D4}" sourceName="[Tabla1].[Localidad]">
  <pivotTables>
    <pivotTable tabId="3" name="TablaDinámica4"/>
  </pivotTables>
  <data>
    <olap pivotCacheId="1543039616">
      <levels count="2">
        <level uniqueName="[Tabla1].[Localidad].[(All)]" sourceCaption="(All)" count="0"/>
        <level uniqueName="[Tabla1].[Localidad].[Localidad]" sourceCaption="Localidad" count="20">
          <ranges>
            <range startItem="0">
              <i n="[Tabla1].[Localidad].&amp;[Artigas]" c="Artigas"/>
              <i n="[Tabla1].[Localidad].&amp;[Blanquillo]" c="Blanquillo"/>
              <i n="[Tabla1].[Localidad].&amp;[Canelones]" c="Canelones"/>
              <i n="[Tabla1].[Localidad].&amp;[carmelo]" c="carmelo"/>
              <i n="[Tabla1].[Localidad].&amp;[chuy]" c="chuy"/>
              <i n="[Tabla1].[Localidad].&amp;[colonia]" c="colonia"/>
              <i n="[Tabla1].[Localidad].&amp;[Durazno]" c="Durazno"/>
              <i n="[Tabla1].[Localidad].&amp;[flores]" c="flores"/>
              <i n="[Tabla1].[Localidad].&amp;[florida]" c="florida"/>
              <i n="[Tabla1].[Localidad].&amp;[Maldonado]" c="Maldonado"/>
              <i n="[Tabla1].[Localidad].&amp;[Melo]" c="Melo"/>
              <i n="[Tabla1].[Localidad].&amp;[Montevideo]" c="Montevideo"/>
              <i n="[Tabla1].[Localidad].&amp;[Punta del este]" c="Punta del este"/>
              <i n="[Tabla1].[Localidad].&amp;[Rocha]" c="Rocha"/>
              <i n="[Tabla1].[Localidad].&amp;[San Jose]" c="San Jose"/>
              <i n="[Tabla1].[Localidad].&amp;[Sarandi del yi]" c="Sarandi del yi"/>
              <i n="[Tabla1].[Localidad].&amp;[Sarandi grande]" c="Sarandi grande"/>
              <i n="[Tabla1].[Localidad].&amp;[Soriano]" c="Soriano"/>
              <i n="[Tabla1].[Localidad].&amp;[Tacuarembo]" c="Tacuarembo"/>
              <i n="[Tabla1].[Localidad].&amp;[Villa del carmen]" c="Villa del carmen"/>
            </range>
          </ranges>
        </level>
      </levels>
      <selections count="1">
        <selection n="[Tabla1].[Localidad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ción" xr10:uid="{CABC573B-E28C-44D9-9E18-E9251C150409}" sourceName="[Tabla1].[Sección]">
  <pivotTables>
    <pivotTable tabId="3" name="TablaDinámica5"/>
  </pivotTables>
  <data>
    <olap pivotCacheId="806465777">
      <levels count="2">
        <level uniqueName="[Tabla1].[Sección].[(All)]" sourceCaption="(All)" count="0"/>
        <level uniqueName="[Tabla1].[Sección].[Sección]" sourceCaption="Sección" count="3">
          <ranges>
            <range startItem="0">
              <i n="[Tabla1].[Sección].&amp;[Copiadoras]" c="Copiadoras"/>
              <i n="[Tabla1].[Sección].&amp;[Fax]" c="Fax"/>
              <i n="[Tabla1].[Sección].&amp;[Impresoras]" c="Impresoras"/>
            </range>
          </ranges>
        </level>
      </levels>
      <selections count="1">
        <selection n="[Tabla1].[Sección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s" xr10:uid="{9269E351-5180-45C9-B642-C3EE5515CF06}" sourceName="[Tabla1].[Ventas]">
  <pivotTables>
    <pivotTable tabId="3" name="TablaDinámica9"/>
  </pivotTables>
  <data>
    <olap pivotCacheId="2140897496">
      <levels count="2">
        <level uniqueName="[Tabla1].[Ventas].[(All)]" sourceCaption="(All)" count="0"/>
        <level uniqueName="[Tabla1].[Ventas].[Ventas]" sourceCaption="Ventas" count="91">
          <ranges>
            <range startItem="0">
              <i n="[Tabla1].[Ventas].&amp;[2.13036E4]" c="21303,6"/>
              <i n="[Tabla1].[Ventas].&amp;[2.188795E4]" c="21887,95"/>
              <i n="[Tabla1].[Ventas].&amp;[2.303588E4]" c="23035,88"/>
              <i n="[Tabla1].[Ventas].&amp;[2.321232E4]" c="23212,32"/>
              <i n="[Tabla1].[Ventas].&amp;[2.323944E4]" c="23239,44"/>
              <i n="[Tabla1].[Ventas].&amp;[2.41795E4]" c="24179,5"/>
              <i n="[Tabla1].[Ventas].&amp;[2.48542E4]" c="24854,2"/>
              <i n="[Tabla1].[Ventas].&amp;[2.514668E4]" c="25146,68"/>
              <i n="[Tabla1].[Ventas].&amp;[2.517606E4]" c="25176,06"/>
              <i n="[Tabla1].[Ventas].&amp;[2.604056E4]" c="26040,56"/>
              <i n="[Tabla1].[Ventas].&amp;[2.610144E4]" c="26101,44"/>
              <i n="[Tabla1].[Ventas].&amp;[2.611386E4]" c="26113,86"/>
              <i n="[Tabla1].[Ventas].&amp;[2.66462E4]" c="26646,2"/>
              <i n="[Tabla1].[Ventas].&amp;[2.708104E4]" c="27081,04"/>
              <i n="[Tabla1].[Ventas].&amp;[2.759785E4]" c="27597,85"/>
              <i n="[Tabla1].[Ventas].&amp;[2.804368E4]" c="28043,68"/>
              <i n="[Tabla1].[Ventas].&amp;[2.84048E4]" c="28404,8"/>
              <i n="[Tabla1].[Ventas].&amp;[2.85495E4]" c="28549,5"/>
              <i n="[Tabla1].[Ventas].&amp;[2.885925E4]" c="28859,25"/>
              <i n="[Tabla1].[Ventas].&amp;[2.90154E4]" c="29015,4"/>
              <i n="[Tabla1].[Ventas].&amp;[2.904524E4]" c="29045,24"/>
              <i n="[Tabla1].[Ventas].&amp;[2.93622E4]" c="29362,2"/>
              <i n="[Tabla1].[Ventas].&amp;[2.998258E4]" c="29982,58"/>
              <i n="[Tabla1].[Ventas].&amp;[3.001362E4]" c="30013,62"/>
              <i n="[Tabla1].[Ventas].&amp;[3.041085E4]" c="30410,85"/>
              <i n="[Tabla1].[Ventas].&amp;[3.045168E4]" c="30451,68"/>
              <i n="[Tabla1].[Ventas].&amp;[3.104836E4]" c="31048,36"/>
              <i n="[Tabla1].[Ventas].&amp;[3.106775E4]" c="31067,75"/>
              <i n="[Tabla1].[Ventas].&amp;[3.153924E4]" c="31539,24"/>
              <i n="[Tabla1].[Ventas].&amp;[3.191388E4]" c="31913,88"/>
              <i n="[Tabla1].[Ventas].&amp;[3.191694E4]" c="31916,94"/>
              <i n="[Tabla1].[Ventas].&amp;[3.26268E4]" c="32626,8"/>
              <i n="[Tabla1].[Ventas].&amp;[3.288412E4]" c="32884,12"/>
              <i n="[Tabla1].[Ventas].&amp;[3.305148E4]" c="33051,48"/>
              <i n="[Tabla1].[Ventas].&amp;[3.330144E4]" c="33301,44"/>
              <i n="[Tabla1].[Ventas].&amp;[3.400205E4]" c="34002,05"/>
              <i n="[Tabla1].[Ventas].&amp;[3.460545E4]" c="34605,45"/>
              <i n="[Tabla1].[Ventas].&amp;[3.4689E4]" c="34689"/>
              <i n="[Tabla1].[Ventas].&amp;[3.54804E4]" c="35480,4"/>
              <i n="[Tabla1].[Ventas].&amp;[3.578547E4]" c="35785,47"/>
              <i n="[Tabla1].[Ventas].&amp;[3.578566E4]" c="35785,66"/>
              <i n="[Tabla1].[Ventas].&amp;[3.588948E4]" c="35889,48"/>
              <i n="[Tabla1].[Ventas].&amp;[3.59892E4]" c="35989,2"/>
              <i n="[Tabla1].[Ventas].&amp;[3.693984E4]" c="36939,84"/>
              <i n="[Tabla1].[Ventas].&amp;[3.748875E4]" c="37488,75"/>
              <i n="[Tabla1].[Ventas].&amp;[3.789552E4]" c="37895,52"/>
              <i n="[Tabla1].[Ventas].&amp;[3.809421E4]" c="38094,21"/>
              <i n="[Tabla1].[Ventas].&amp;[4.089735E4]" c="40897,35"/>
              <i n="[Tabla1].[Ventas].&amp;[4.105348E4]" c="41053,48"/>
              <i n="[Tabla1].[Ventas].&amp;[4.19874E4]" c="41987,4"/>
              <i n="[Tabla1].[Ventas].&amp;[4.287215E4]" c="42872,15"/>
              <i n="[Tabla1].[Ventas].&amp;[4.339415E4]" c="43394,15"/>
              <i n="[Tabla1].[Ventas].&amp;[4.348695E4]" c="43486,95"/>
              <i n="[Tabla1].[Ventas].&amp;[4.43505E4]" c="44350,5"/>
              <i n="[Tabla1].[Ventas].&amp;[4.638685E4]" c="46386,85"/>
              <i n="[Tabla1].[Ventas].&amp;[4.648605E4]" c="46486,05"/>
              <i n="[Tabla1].[Ventas].&amp;[4.785264E4]" c="47852,64"/>
              <i n="[Tabla1].[Ventas].&amp;[4.78832E4]" c="47883,2"/>
              <i n="[Tabla1].[Ventas].&amp;[4.79856E4]" c="47985,6"/>
              <i n="[Tabla1].[Ventas].&amp;[4.878555E4]" c="48785,55"/>
              <i n="[Tabla1].[Ventas].&amp;[4.948515E4]" c="49485,15"/>
              <i n="[Tabla1].[Ventas].&amp;[5.065137E4]" c="50651,37"/>
              <i n="[Tabla1].[Ventas].&amp;[5.133972E4]" c="51339,72"/>
              <i n="[Tabla1].[Ventas].&amp;[5.187884E4]" c="51878,84"/>
              <i n="[Tabla1].[Ventas].&amp;[5.368532E4]" c="53685,32"/>
              <i n="[Tabla1].[Ventas].&amp;[5.372115E4]" c="53721,15"/>
              <i n="[Tabla1].[Ventas].&amp;[5.61773E4]" c="56177,3"/>
              <i n="[Tabla1].[Ventas].&amp;[5.775648E4]" c="57756,48"/>
              <i n="[Tabla1].[Ventas].&amp;[5.827752E4]" c="58277,52"/>
              <i n="[Tabla1].[Ventas].&amp;[5.832582E4]" c="58325,82"/>
              <i n="[Tabla1].[Ventas].&amp;[5.835765E4]" c="58357,65"/>
              <i n="[Tabla1].[Ventas].&amp;[5.848245E4]" c="58482,45"/>
              <i n="[Tabla1].[Ventas].&amp;[5.94552E4]" c="59455,2"/>
              <i n="[Tabla1].[Ventas].&amp;[6.185554E4]" c="61855,54"/>
              <i n="[Tabla1].[Ventas].&amp;[6.25896E4]" c="62589,6"/>
              <i n="[Tabla1].[Ventas].&amp;[6.29811E4]" c="62981,1"/>
              <i n="[Tabla1].[Ventas].&amp;[6.473818E4]" c="64738,18"/>
              <i n="[Tabla1].[Ventas].&amp;[6.582156E4]" c="65821,56"/>
              <i n="[Tabla1].[Ventas].&amp;[6.660288E4]" c="66602,88"/>
              <i n="[Tabla1].[Ventas].&amp;[6.753516E4]" c="67535,16"/>
              <i n="[Tabla1].[Ventas].&amp;[6.907005E4]" c="69070,05"/>
              <i n="[Tabla1].[Ventas].&amp;[7.093488E4]" c="70934,88"/>
              <i n="[Tabla1].[Ventas].&amp;[7.28196E4]" c="72819,6"/>
              <i n="[Tabla1].[Ventas].&amp;[7.717915E4]" c="77179,15"/>
              <i n="[Tabla1].[Ventas].&amp;[7.906128E4]" c="79061,28"/>
              <i n="[Tabla1].[Ventas].&amp;[7.928016E4]" c="79280,16"/>
              <i n="[Tabla1].[Ventas].&amp;[7.930655E4]" c="79306,55"/>
              <i n="[Tabla1].[Ventas].&amp;[9.709635E4]" c="97096,35"/>
              <i n="[Tabla1].[Ventas].&amp;[1.045653E5]" c="104565,3"/>
              <i n="[Tabla1].[Ventas].&amp;[1.0575302E5]" c="105753,02"/>
              <i n="[Tabla1].[Ventas].&amp;[1.1651136E5]" c="116511,36"/>
            </range>
          </ranges>
        </level>
      </levels>
      <selections count="1">
        <selection n="[Tabla1].[Ventas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4FEEAA75-C179-4061-A08C-C83E466A6185}" sourceName="[Tabla1].[Categoría]">
  <pivotTables>
    <pivotTable tabId="3" name="TablaDinámica9"/>
  </pivotTables>
  <data>
    <olap pivotCacheId="2140897496">
      <levels count="2">
        <level uniqueName="[Tabla1].[Categoría].[(All)]" sourceCaption="(All)" count="0"/>
        <level uniqueName="[Tabla1].[Categoría].[Categoría]" sourceCaption="Categoría" count="20">
          <ranges>
            <range startItem="0">
              <i n="[Tabla1].[Categoría].&amp;[Aux. Admin. Unidad]" c="Aux. Admin. Unidad"/>
              <i n="[Tabla1].[Categoría].&amp;[Aux. Administrativo]" c="Aux. Administrativo"/>
              <i n="[Tabla1].[Categoría].&amp;[Aux. Diseño]" c="Aux. Diseño"/>
              <i n="[Tabla1].[Categoría].&amp;[Aux. Técnico]" c="Aux. Técnico"/>
              <i n="[Tabla1].[Categoría].&amp;[Auxiliar Contable]" c="Auxiliar Contable"/>
              <i n="[Tabla1].[Categoría].&amp;[Contable]" c="Contable"/>
              <i n="[Tabla1].[Categoría].&amp;[Director Ingeniero]" c="Director Ingeniero"/>
              <i n="[Tabla1].[Categoría].&amp;[Director Unidad]" c="Director Unidad"/>
              <i n="[Tabla1].[Categoría].&amp;[Especialista Diseño]" c="Especialista Diseño"/>
              <i n="[Tabla1].[Categoría].&amp;[Group Mgr.]" c="Group Mgr."/>
              <i n="[Tabla1].[Categoría].&amp;[Ing. Mecánico]" c="Ing. Mecánico"/>
              <i n="[Tabla1].[Categoría].&amp;[Ing. Software]" c="Ing. Software"/>
              <i n="[Tabla1].[Categoría].&amp;[Ing. Técnico]" c="Ing. Técnico"/>
              <i n="[Tabla1].[Categoría].&amp;[Ingeniero Jefe]" c="Ingeniero Jefe"/>
              <i n="[Tabla1].[Categoría].&amp;[Investigador]" c="Investigador"/>
              <i n="[Tabla1].[Categoría].&amp;[Investigador Jefe]" c="Investigador Jefe"/>
              <i n="[Tabla1].[Categoría].&amp;[Office Manager]" c="Office Manager"/>
              <i n="[Tabla1].[Categoría].&amp;[Representante]" c="Representante"/>
              <i n="[Tabla1].[Categoría].&amp;[Respon. Producto]" c="Respon. Producto"/>
              <i n="[Tabla1].[Categoría].&amp;[Técnico]" c="Técnico"/>
            </range>
          </ranges>
        </level>
      </levels>
      <selections count="1">
        <selection n="[Tabla1].[Categoría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ingreso__año" xr10:uid="{310EA1CE-53F0-4273-B1E2-6184B868B210}" sourceName="[Tabla1].[Fecha ingreso (año)]">
  <pivotTables>
    <pivotTable tabId="3" name="TablaDinámica1"/>
  </pivotTables>
  <data>
    <olap pivotCacheId="1844791858">
      <levels count="2">
        <level uniqueName="[Tabla1].[Fecha ingreso (año)].[(All)]" sourceCaption="(All)" count="0"/>
        <level uniqueName="[Tabla1].[Fecha ingreso (año)].[Fecha ingreso (año)]" sourceCaption="Fecha ingreso (año)" count="17">
          <ranges>
            <range startItem="0">
              <i n="[Tabla1].[Fecha ingreso (año)].&amp;[1977]" c="1977"/>
              <i n="[Tabla1].[Fecha ingreso (año)].&amp;[1978]" c="1978"/>
              <i n="[Tabla1].[Fecha ingreso (año)].&amp;[1979]" c="1979"/>
              <i n="[Tabla1].[Fecha ingreso (año)].&amp;[1980]" c="1980"/>
              <i n="[Tabla1].[Fecha ingreso (año)].&amp;[1981]" c="1981"/>
              <i n="[Tabla1].[Fecha ingreso (año)].&amp;[1982]" c="1982"/>
              <i n="[Tabla1].[Fecha ingreso (año)].&amp;[1983]" c="1983"/>
              <i n="[Tabla1].[Fecha ingreso (año)].&amp;[1984]" c="1984"/>
              <i n="[Tabla1].[Fecha ingreso (año)].&amp;[1985]" c="1985"/>
              <i n="[Tabla1].[Fecha ingreso (año)].&amp;[1986]" c="1986"/>
              <i n="[Tabla1].[Fecha ingreso (año)].&amp;[1987]" c="1987"/>
              <i n="[Tabla1].[Fecha ingreso (año)].&amp;[1988]" c="1988"/>
              <i n="[Tabla1].[Fecha ingreso (año)].&amp;[1989]" c="1989"/>
              <i n="[Tabla1].[Fecha ingreso (año)].&amp;[1990]" c="1990"/>
              <i n="[Tabla1].[Fecha ingreso (año)].&amp;[1991]" c="1991"/>
              <i n="[Tabla1].[Fecha ingreso (año)].&amp;[1992]" c="1992"/>
              <i n="[Tabla1].[Fecha ingreso (año)].&amp;[1993]" c="1993"/>
            </range>
          </ranges>
        </level>
      </levels>
      <selections count="1">
        <selection n="[Tabla1].[Fecha ingreso (año)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lidad" xr10:uid="{04C25E4C-B832-492B-877D-9168D7F33E10}" cache="SegmentaciónDeDatos_Localidad" caption="Localidad" level="1" style="SlicerStyleLight1" rowHeight="222250"/>
  <slicer name="Sección" xr10:uid="{25EB44FE-5A1E-41EA-AFD2-2855D50A8F12}" cache="SegmentaciónDeDatos_Sección" caption="Sección" level="1" style="SlicerStyleLight1" rowHeight="222250"/>
  <slicer name="Ventas" xr10:uid="{FC20C6C5-F7D6-4A99-A2BB-6CB6DE47162A}" cache="SegmentaciónDeDatos_Ventas" caption="Ventas" level="1" style="SlicerStyleLight1" rowHeight="222250"/>
  <slicer name="Categoría" xr10:uid="{50FA79DF-2E10-4B14-BDAA-8E4A02AF7C74}" cache="SegmentaciónDeDatos_Categoría" caption="Categoría" level="1" style="SlicerStyleLight1" rowHeight="2222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lidad 1" xr10:uid="{351ADE7A-142D-4C10-8A26-67C3ED3A8664}" cache="SegmentaciónDeDatos_Localidad" caption="Localidad" level="1" style="SlicerStyleOther2" rowHeight="222250"/>
  <slicer name="Sección 1" xr10:uid="{756B1A1C-BD2D-47AC-B538-E146B76C7598}" cache="SegmentaciónDeDatos_Sección" caption="Sección" level="1" style="SlicerStyleOther2" rowHeight="222250"/>
  <slicer name="Fecha ingreso (año)" xr10:uid="{021DFA19-AB63-4739-B2F4-AF61DB0A6F4E}" cache="SegmentaciónDeDatos_Fecha_ingreso__año" caption="Periodo" columnCount="4" level="1" style="SlicerStyleOther2" rowHeight="2222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16BFE-4329-444E-8EF1-5E793539B32B}" name="Tabla1" displayName="Tabla1" ref="A1:K115" totalsRowShown="0" headerRowBorderDxfId="14" tableBorderDxfId="13">
  <autoFilter ref="A1:K115" xr:uid="{5D816BFE-4329-444E-8EF1-5E793539B32B}"/>
  <tableColumns count="11">
    <tableColumn id="1" xr3:uid="{10029E05-FB6E-46C5-B923-746522B0F966}" name="Matricula" dataDxfId="12"/>
    <tableColumn id="2" xr3:uid="{1387A1BB-C24C-4918-9D1F-654F395ED591}" name="Apellido" dataDxfId="11"/>
    <tableColumn id="3" xr3:uid="{24CCC322-3311-4F05-B3CF-0F126F5467BD}" name="Nombre" dataDxfId="10"/>
    <tableColumn id="4" xr3:uid="{38BC9994-37AA-4B23-B1AF-8ED11E4CF0A4}" name="Categoría" dataDxfId="9"/>
    <tableColumn id="5" xr3:uid="{D1C23077-83E6-49C8-98BA-B1A6C4CC8D27}" name="Departamento" dataDxfId="8"/>
    <tableColumn id="6" xr3:uid="{0BB02021-E853-47C8-A86F-3DCF4DCD111F}" name="Localidad" dataDxfId="7"/>
    <tableColumn id="7" xr3:uid="{F3300F35-E387-4A54-9561-4544D3DB951C}" name="Sección" dataDxfId="6"/>
    <tableColumn id="8" xr3:uid="{94B6BCDC-B72D-4807-83B0-233FCA129984}" name="Ventas" dataDxfId="5" dataCellStyle="Moneda"/>
    <tableColumn id="11" xr3:uid="{3EA86D26-E8CC-460C-9C64-6827EE92687F}" name="Comision" dataDxfId="4" dataCellStyle="Moneda">
      <calculatedColumnFormula>Tabla1[[#This Row],[Ventas]]*15%</calculatedColumnFormula>
    </tableColumn>
    <tableColumn id="9" xr3:uid="{391E23EA-2CFB-4A9F-A960-F03808AED09E}" name="Fecha ingreso" dataDxfId="3"/>
    <tableColumn id="10" xr3:uid="{7E69BAF0-99D1-4DFD-B6A5-5E9F66E54963}" name="Fch nacimien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I116"/>
  <sheetViews>
    <sheetView zoomScale="110" zoomScaleNormal="110" workbookViewId="0">
      <selection activeCell="B30" sqref="B30"/>
    </sheetView>
  </sheetViews>
  <sheetFormatPr baseColWidth="10" defaultColWidth="9.109375" defaultRowHeight="10.199999999999999" x14ac:dyDescent="0.2"/>
  <cols>
    <col min="1" max="1" width="10.33203125" style="18" customWidth="1"/>
    <col min="2" max="3" width="9.6640625" style="8" customWidth="1"/>
    <col min="4" max="4" width="15.33203125" style="8" customWidth="1"/>
    <col min="5" max="5" width="14.44140625" style="8" customWidth="1"/>
    <col min="6" max="6" width="19.6640625" style="8" customWidth="1"/>
    <col min="7" max="7" width="10.5546875" style="19" customWidth="1"/>
    <col min="8" max="8" width="14.109375" style="11" customWidth="1"/>
    <col min="9" max="9" width="15" style="8" customWidth="1"/>
    <col min="10" max="10" width="11.33203125" style="8" bestFit="1" customWidth="1"/>
    <col min="11" max="11" width="9.109375" style="8" customWidth="1"/>
    <col min="12" max="16384" width="9.109375" style="8"/>
  </cols>
  <sheetData>
    <row r="1" spans="1:9" s="6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">
      <c r="A2" s="7">
        <v>1011</v>
      </c>
      <c r="B2" s="8" t="s">
        <v>71</v>
      </c>
      <c r="C2" s="8" t="s">
        <v>72</v>
      </c>
      <c r="D2" s="8" t="s">
        <v>73</v>
      </c>
      <c r="E2" s="8" t="s">
        <v>63</v>
      </c>
      <c r="F2" s="8" t="s">
        <v>27</v>
      </c>
      <c r="G2" s="10">
        <v>27597.85</v>
      </c>
      <c r="H2" s="11">
        <v>31446</v>
      </c>
      <c r="I2" s="12">
        <v>23702</v>
      </c>
    </row>
    <row r="3" spans="1:9" x14ac:dyDescent="0.2">
      <c r="A3" s="7">
        <v>1012</v>
      </c>
      <c r="B3" s="8" t="s">
        <v>147</v>
      </c>
      <c r="C3" s="8" t="s">
        <v>148</v>
      </c>
      <c r="D3" s="8" t="s">
        <v>149</v>
      </c>
      <c r="E3" s="8" t="s">
        <v>122</v>
      </c>
      <c r="F3" s="9" t="s">
        <v>13</v>
      </c>
      <c r="G3" s="10">
        <v>43394.15</v>
      </c>
      <c r="H3" s="11">
        <v>31438</v>
      </c>
      <c r="I3" s="12">
        <v>23713</v>
      </c>
    </row>
    <row r="4" spans="1:9" x14ac:dyDescent="0.2">
      <c r="A4" s="7">
        <v>1041</v>
      </c>
      <c r="B4" s="8" t="s">
        <v>111</v>
      </c>
      <c r="C4" s="8" t="s">
        <v>112</v>
      </c>
      <c r="D4" s="8" t="s">
        <v>62</v>
      </c>
      <c r="E4" s="8" t="s">
        <v>40</v>
      </c>
      <c r="F4" s="9" t="s">
        <v>13</v>
      </c>
      <c r="G4" s="10">
        <v>28043.68</v>
      </c>
      <c r="H4" s="11">
        <v>33710</v>
      </c>
      <c r="I4" s="12">
        <v>23767</v>
      </c>
    </row>
    <row r="5" spans="1:9" x14ac:dyDescent="0.2">
      <c r="A5" s="7">
        <v>1054</v>
      </c>
      <c r="B5" s="8" t="s">
        <v>92</v>
      </c>
      <c r="C5" s="8" t="s">
        <v>93</v>
      </c>
      <c r="D5" s="8" t="s">
        <v>94</v>
      </c>
      <c r="E5" s="8" t="s">
        <v>95</v>
      </c>
      <c r="F5" s="8" t="s">
        <v>27</v>
      </c>
      <c r="G5" s="10">
        <v>25176.06</v>
      </c>
      <c r="H5" s="11">
        <v>33344</v>
      </c>
      <c r="I5" s="12">
        <v>24693</v>
      </c>
    </row>
    <row r="6" spans="1:9" x14ac:dyDescent="0.2">
      <c r="A6" s="7">
        <v>1055</v>
      </c>
      <c r="B6" s="8" t="s">
        <v>202</v>
      </c>
      <c r="C6" s="8" t="s">
        <v>203</v>
      </c>
      <c r="D6" s="8" t="s">
        <v>62</v>
      </c>
      <c r="E6" s="8" t="s">
        <v>66</v>
      </c>
      <c r="F6" s="8" t="s">
        <v>27</v>
      </c>
      <c r="G6" s="10">
        <v>26040.560000000001</v>
      </c>
      <c r="H6" s="11">
        <v>33336</v>
      </c>
      <c r="I6" s="12">
        <v>24704</v>
      </c>
    </row>
    <row r="7" spans="1:9" x14ac:dyDescent="0.2">
      <c r="A7" s="7">
        <v>1056</v>
      </c>
      <c r="B7" s="8" t="s">
        <v>25</v>
      </c>
      <c r="C7" s="8" t="s">
        <v>26</v>
      </c>
      <c r="D7" s="8" t="s">
        <v>14</v>
      </c>
      <c r="E7" s="8" t="s">
        <v>12</v>
      </c>
      <c r="F7" s="8" t="s">
        <v>27</v>
      </c>
      <c r="G7" s="10">
        <v>116511.36</v>
      </c>
      <c r="H7" s="11">
        <v>29153</v>
      </c>
      <c r="I7" s="12">
        <v>13751</v>
      </c>
    </row>
    <row r="8" spans="1:9" x14ac:dyDescent="0.2">
      <c r="A8" s="7">
        <v>1067</v>
      </c>
      <c r="B8" s="8" t="s">
        <v>100</v>
      </c>
      <c r="C8" s="8" t="s">
        <v>101</v>
      </c>
      <c r="D8" s="8" t="s">
        <v>102</v>
      </c>
      <c r="E8" s="8" t="s">
        <v>95</v>
      </c>
      <c r="F8" s="9" t="s">
        <v>17</v>
      </c>
      <c r="G8" s="10">
        <v>36939.839999999997</v>
      </c>
      <c r="H8" s="11">
        <v>32040</v>
      </c>
      <c r="I8" s="12">
        <v>22554</v>
      </c>
    </row>
    <row r="9" spans="1:9" x14ac:dyDescent="0.2">
      <c r="A9" s="7">
        <v>1068</v>
      </c>
      <c r="B9" s="8" t="s">
        <v>150</v>
      </c>
      <c r="C9" s="8" t="s">
        <v>151</v>
      </c>
      <c r="D9" s="8" t="s">
        <v>149</v>
      </c>
      <c r="E9" s="8" t="s">
        <v>122</v>
      </c>
      <c r="F9" s="9" t="s">
        <v>13</v>
      </c>
      <c r="G9" s="10">
        <v>47883.199999999997</v>
      </c>
      <c r="H9" s="11">
        <v>32032</v>
      </c>
      <c r="I9" s="12">
        <v>22565</v>
      </c>
    </row>
    <row r="10" spans="1:9" x14ac:dyDescent="0.2">
      <c r="A10" s="7">
        <v>1075</v>
      </c>
      <c r="B10" s="8" t="s">
        <v>96</v>
      </c>
      <c r="C10" s="8" t="s">
        <v>97</v>
      </c>
      <c r="D10" s="8" t="s">
        <v>94</v>
      </c>
      <c r="E10" s="8" t="s">
        <v>95</v>
      </c>
      <c r="F10" s="8" t="s">
        <v>13</v>
      </c>
      <c r="G10" s="10">
        <v>23239.439999999999</v>
      </c>
      <c r="H10" s="11">
        <v>33823</v>
      </c>
      <c r="I10" s="12">
        <v>25443</v>
      </c>
    </row>
    <row r="11" spans="1:9" x14ac:dyDescent="0.2">
      <c r="A11" s="7">
        <v>1076</v>
      </c>
      <c r="B11" s="8" t="s">
        <v>184</v>
      </c>
      <c r="C11" s="8" t="s">
        <v>185</v>
      </c>
      <c r="D11" s="8" t="s">
        <v>186</v>
      </c>
      <c r="E11" s="8" t="s">
        <v>122</v>
      </c>
      <c r="F11" s="9" t="s">
        <v>27</v>
      </c>
      <c r="G11" s="10">
        <v>105753.02</v>
      </c>
      <c r="H11" s="11">
        <v>29066</v>
      </c>
      <c r="I11" s="12">
        <v>14862</v>
      </c>
    </row>
    <row r="12" spans="1:9" x14ac:dyDescent="0.2">
      <c r="A12" s="7">
        <v>1078</v>
      </c>
      <c r="B12" s="8" t="s">
        <v>208</v>
      </c>
      <c r="C12" s="8" t="s">
        <v>209</v>
      </c>
      <c r="D12" s="8" t="s">
        <v>11</v>
      </c>
      <c r="E12" s="8" t="s">
        <v>66</v>
      </c>
      <c r="F12" s="9" t="s">
        <v>13</v>
      </c>
      <c r="G12" s="10">
        <v>29982.58</v>
      </c>
      <c r="H12" s="11">
        <v>31503</v>
      </c>
      <c r="I12" s="12">
        <v>22971</v>
      </c>
    </row>
    <row r="13" spans="1:9" x14ac:dyDescent="0.2">
      <c r="A13" s="7">
        <v>1079</v>
      </c>
      <c r="B13" s="8" t="s">
        <v>9</v>
      </c>
      <c r="C13" s="8" t="s">
        <v>10</v>
      </c>
      <c r="D13" s="8" t="s">
        <v>11</v>
      </c>
      <c r="E13" s="8" t="s">
        <v>12</v>
      </c>
      <c r="F13" s="9" t="s">
        <v>13</v>
      </c>
      <c r="G13" s="10">
        <v>29982.58</v>
      </c>
      <c r="H13" s="11">
        <v>31495</v>
      </c>
      <c r="I13" s="12">
        <v>22982</v>
      </c>
    </row>
    <row r="14" spans="1:9" x14ac:dyDescent="0.2">
      <c r="A14" s="7">
        <v>1080</v>
      </c>
      <c r="B14" s="8" t="s">
        <v>38</v>
      </c>
      <c r="C14" s="8" t="s">
        <v>39</v>
      </c>
      <c r="D14" s="8" t="s">
        <v>18</v>
      </c>
      <c r="E14" s="8" t="s">
        <v>40</v>
      </c>
      <c r="F14" s="9" t="s">
        <v>13</v>
      </c>
      <c r="G14" s="10">
        <v>64738.18</v>
      </c>
      <c r="H14" s="11">
        <v>32445</v>
      </c>
      <c r="I14" s="12">
        <v>19334</v>
      </c>
    </row>
    <row r="15" spans="1:9" x14ac:dyDescent="0.2">
      <c r="A15" s="7">
        <v>1152</v>
      </c>
      <c r="B15" s="8" t="s">
        <v>74</v>
      </c>
      <c r="C15" s="8" t="s">
        <v>75</v>
      </c>
      <c r="D15" s="8" t="s">
        <v>73</v>
      </c>
      <c r="E15" s="8" t="s">
        <v>63</v>
      </c>
      <c r="F15" s="9" t="s">
        <v>13</v>
      </c>
      <c r="G15" s="10">
        <v>26646.2</v>
      </c>
      <c r="H15" s="11">
        <v>32894</v>
      </c>
      <c r="I15" s="12">
        <v>24038</v>
      </c>
    </row>
    <row r="16" spans="1:9" x14ac:dyDescent="0.2">
      <c r="A16" s="7">
        <v>1153</v>
      </c>
      <c r="B16" s="8" t="s">
        <v>60</v>
      </c>
      <c r="C16" s="8" t="s">
        <v>61</v>
      </c>
      <c r="D16" s="8" t="s">
        <v>62</v>
      </c>
      <c r="E16" s="8" t="s">
        <v>63</v>
      </c>
      <c r="F16" s="9" t="s">
        <v>13</v>
      </c>
      <c r="G16" s="10">
        <v>28043.68</v>
      </c>
      <c r="H16" s="11">
        <v>32886</v>
      </c>
      <c r="I16" s="12">
        <v>24049</v>
      </c>
    </row>
    <row r="17" spans="1:9" x14ac:dyDescent="0.2">
      <c r="A17" s="7">
        <v>1154</v>
      </c>
      <c r="B17" s="8" t="s">
        <v>157</v>
      </c>
      <c r="C17" s="8" t="s">
        <v>158</v>
      </c>
      <c r="D17" s="8" t="s">
        <v>159</v>
      </c>
      <c r="E17" s="8" t="s">
        <v>122</v>
      </c>
      <c r="F17" s="8" t="s">
        <v>27</v>
      </c>
      <c r="G17" s="10">
        <v>56177.3</v>
      </c>
      <c r="H17" s="11">
        <v>31965</v>
      </c>
      <c r="I17" s="12">
        <v>20400</v>
      </c>
    </row>
    <row r="18" spans="1:9" x14ac:dyDescent="0.2">
      <c r="A18" s="7">
        <v>1167</v>
      </c>
      <c r="B18" s="8" t="s">
        <v>220</v>
      </c>
      <c r="C18" s="8" t="s">
        <v>65</v>
      </c>
      <c r="D18" s="8" t="s">
        <v>221</v>
      </c>
      <c r="E18" s="8" t="s">
        <v>66</v>
      </c>
      <c r="F18" s="8" t="s">
        <v>27</v>
      </c>
      <c r="G18" s="10">
        <v>31913.88</v>
      </c>
      <c r="H18" s="11">
        <v>33346</v>
      </c>
      <c r="I18" s="12">
        <v>25746</v>
      </c>
    </row>
    <row r="19" spans="1:9" x14ac:dyDescent="0.2">
      <c r="A19" s="7">
        <v>1168</v>
      </c>
      <c r="B19" s="8" t="s">
        <v>120</v>
      </c>
      <c r="C19" s="8" t="s">
        <v>121</v>
      </c>
      <c r="D19" s="8" t="s">
        <v>62</v>
      </c>
      <c r="E19" s="8" t="s">
        <v>122</v>
      </c>
      <c r="F19" s="9" t="s">
        <v>17</v>
      </c>
      <c r="G19" s="10">
        <v>23035.88</v>
      </c>
      <c r="H19" s="11">
        <v>33338</v>
      </c>
      <c r="I19" s="12">
        <v>25757</v>
      </c>
    </row>
    <row r="20" spans="1:9" x14ac:dyDescent="0.2">
      <c r="A20" s="7">
        <v>1169</v>
      </c>
      <c r="B20" s="8" t="s">
        <v>160</v>
      </c>
      <c r="C20" s="8" t="s">
        <v>161</v>
      </c>
      <c r="D20" s="8" t="s">
        <v>159</v>
      </c>
      <c r="E20" s="8" t="s">
        <v>122</v>
      </c>
      <c r="F20" s="9" t="s">
        <v>27</v>
      </c>
      <c r="G20" s="10">
        <v>34002.050000000003</v>
      </c>
      <c r="H20" s="11">
        <v>33890</v>
      </c>
      <c r="I20" s="12">
        <v>25761</v>
      </c>
    </row>
    <row r="21" spans="1:9" x14ac:dyDescent="0.2">
      <c r="A21" s="7">
        <v>1284</v>
      </c>
      <c r="B21" s="8" t="s">
        <v>234</v>
      </c>
      <c r="C21" s="8" t="s">
        <v>79</v>
      </c>
      <c r="D21" s="8" t="s">
        <v>235</v>
      </c>
      <c r="E21" s="8" t="s">
        <v>66</v>
      </c>
      <c r="F21" s="9" t="s">
        <v>17</v>
      </c>
      <c r="G21" s="10">
        <v>46486.05</v>
      </c>
      <c r="H21" s="11">
        <v>31051</v>
      </c>
      <c r="I21" s="12">
        <v>22991</v>
      </c>
    </row>
    <row r="22" spans="1:9" x14ac:dyDescent="0.2">
      <c r="A22" s="7">
        <v>1285</v>
      </c>
      <c r="B22" s="8" t="s">
        <v>216</v>
      </c>
      <c r="C22" s="8" t="s">
        <v>217</v>
      </c>
      <c r="D22" s="8" t="s">
        <v>218</v>
      </c>
      <c r="E22" s="8" t="s">
        <v>66</v>
      </c>
      <c r="F22" s="9" t="s">
        <v>13</v>
      </c>
      <c r="G22" s="10">
        <v>77179.149999999994</v>
      </c>
      <c r="H22" s="11">
        <v>31043</v>
      </c>
      <c r="I22" s="12">
        <v>23002</v>
      </c>
    </row>
    <row r="23" spans="1:9" x14ac:dyDescent="0.2">
      <c r="A23" s="7">
        <v>1290</v>
      </c>
      <c r="B23" s="8" t="s">
        <v>15</v>
      </c>
      <c r="C23" s="8" t="s">
        <v>16</v>
      </c>
      <c r="D23" s="8" t="s">
        <v>11</v>
      </c>
      <c r="E23" s="8" t="s">
        <v>12</v>
      </c>
      <c r="F23" s="8" t="s">
        <v>17</v>
      </c>
      <c r="G23" s="10">
        <v>26113.86</v>
      </c>
      <c r="H23" s="11">
        <v>31050</v>
      </c>
      <c r="I23" s="12">
        <v>24200</v>
      </c>
    </row>
    <row r="24" spans="1:9" x14ac:dyDescent="0.2">
      <c r="A24" s="7">
        <v>1291</v>
      </c>
      <c r="B24" s="8" t="s">
        <v>19</v>
      </c>
      <c r="C24" s="8" t="s">
        <v>20</v>
      </c>
      <c r="D24" s="8" t="s">
        <v>11</v>
      </c>
      <c r="E24" s="8" t="s">
        <v>12</v>
      </c>
      <c r="F24" s="9" t="s">
        <v>13</v>
      </c>
      <c r="G24" s="10">
        <v>35785.660000000003</v>
      </c>
      <c r="H24" s="11">
        <v>31042</v>
      </c>
      <c r="I24" s="12">
        <v>20559</v>
      </c>
    </row>
    <row r="25" spans="1:9" x14ac:dyDescent="0.2">
      <c r="A25" s="7">
        <v>1292</v>
      </c>
      <c r="B25" s="8" t="s">
        <v>222</v>
      </c>
      <c r="C25" s="8" t="s">
        <v>223</v>
      </c>
      <c r="D25" s="8" t="s">
        <v>221</v>
      </c>
      <c r="E25" s="8" t="s">
        <v>66</v>
      </c>
      <c r="F25" s="9" t="s">
        <v>13</v>
      </c>
      <c r="G25" s="10">
        <v>51339.72</v>
      </c>
      <c r="H25" s="11">
        <v>32101</v>
      </c>
      <c r="I25" s="12">
        <v>20563</v>
      </c>
    </row>
    <row r="26" spans="1:9" x14ac:dyDescent="0.2">
      <c r="A26" s="7">
        <v>1293</v>
      </c>
      <c r="B26" s="8" t="s">
        <v>191</v>
      </c>
      <c r="C26" s="8" t="s">
        <v>192</v>
      </c>
      <c r="D26" s="8" t="s">
        <v>119</v>
      </c>
      <c r="E26" s="8" t="s">
        <v>122</v>
      </c>
      <c r="F26" s="9" t="s">
        <v>13</v>
      </c>
      <c r="G26" s="10">
        <v>40897.35</v>
      </c>
      <c r="H26" s="11">
        <v>30939</v>
      </c>
      <c r="I26" s="12">
        <v>19961</v>
      </c>
    </row>
    <row r="27" spans="1:9" x14ac:dyDescent="0.2">
      <c r="A27" s="7">
        <v>1294</v>
      </c>
      <c r="B27" s="8" t="s">
        <v>152</v>
      </c>
      <c r="C27" s="8" t="s">
        <v>112</v>
      </c>
      <c r="D27" s="8" t="s">
        <v>149</v>
      </c>
      <c r="E27" s="8" t="s">
        <v>122</v>
      </c>
      <c r="F27" s="9" t="s">
        <v>17</v>
      </c>
      <c r="G27" s="10">
        <v>58357.65</v>
      </c>
      <c r="H27" s="11">
        <v>30931</v>
      </c>
      <c r="I27" s="12">
        <v>19972</v>
      </c>
    </row>
    <row r="28" spans="1:9" x14ac:dyDescent="0.2">
      <c r="A28" s="7">
        <v>1299</v>
      </c>
      <c r="B28" s="8" t="s">
        <v>133</v>
      </c>
      <c r="C28" s="8" t="s">
        <v>134</v>
      </c>
      <c r="D28" s="8" t="s">
        <v>135</v>
      </c>
      <c r="E28" s="8" t="s">
        <v>122</v>
      </c>
      <c r="F28" s="8" t="s">
        <v>27</v>
      </c>
      <c r="G28" s="10">
        <v>24854.2</v>
      </c>
      <c r="H28" s="11">
        <v>32863</v>
      </c>
      <c r="I28" s="12">
        <v>23998</v>
      </c>
    </row>
    <row r="29" spans="1:9" x14ac:dyDescent="0.2">
      <c r="A29" s="7">
        <v>1300</v>
      </c>
      <c r="B29" s="8" t="s">
        <v>82</v>
      </c>
      <c r="C29" s="8" t="s">
        <v>83</v>
      </c>
      <c r="D29" s="8" t="s">
        <v>84</v>
      </c>
      <c r="E29" s="8" t="s">
        <v>63</v>
      </c>
      <c r="F29" s="8" t="s">
        <v>13</v>
      </c>
      <c r="G29" s="10">
        <v>30451.68</v>
      </c>
      <c r="H29" s="11">
        <v>32855</v>
      </c>
      <c r="I29" s="12">
        <v>24009</v>
      </c>
    </row>
    <row r="30" spans="1:9" x14ac:dyDescent="0.2">
      <c r="A30" s="7">
        <v>1301</v>
      </c>
      <c r="B30" s="8" t="s">
        <v>174</v>
      </c>
      <c r="C30" s="8" t="s">
        <v>175</v>
      </c>
      <c r="D30" s="8" t="s">
        <v>176</v>
      </c>
      <c r="E30" s="8" t="s">
        <v>122</v>
      </c>
      <c r="F30" s="9" t="s">
        <v>13</v>
      </c>
      <c r="G30" s="10">
        <v>58325.82</v>
      </c>
      <c r="H30" s="11">
        <v>31421</v>
      </c>
      <c r="I30" s="12">
        <v>20360</v>
      </c>
    </row>
    <row r="31" spans="1:9" x14ac:dyDescent="0.2">
      <c r="A31" s="7">
        <v>1301</v>
      </c>
      <c r="B31" s="8" t="s">
        <v>210</v>
      </c>
      <c r="C31" s="8" t="s">
        <v>211</v>
      </c>
      <c r="D31" s="8" t="s">
        <v>11</v>
      </c>
      <c r="E31" s="8" t="s">
        <v>66</v>
      </c>
      <c r="F31" s="9" t="s">
        <v>17</v>
      </c>
      <c r="G31" s="10">
        <v>27081.040000000001</v>
      </c>
      <c r="H31" s="11">
        <v>30900</v>
      </c>
      <c r="I31" s="12">
        <v>23918</v>
      </c>
    </row>
    <row r="32" spans="1:9" x14ac:dyDescent="0.2">
      <c r="A32" s="7">
        <v>1302</v>
      </c>
      <c r="B32" s="8" t="s">
        <v>140</v>
      </c>
      <c r="C32" s="8" t="s">
        <v>141</v>
      </c>
      <c r="D32" s="8" t="s">
        <v>142</v>
      </c>
      <c r="E32" s="8" t="s">
        <v>122</v>
      </c>
      <c r="F32" s="9" t="s">
        <v>17</v>
      </c>
      <c r="G32" s="10">
        <v>79280.160000000003</v>
      </c>
      <c r="H32" s="11">
        <v>30892</v>
      </c>
      <c r="I32" s="12">
        <v>20276</v>
      </c>
    </row>
    <row r="33" spans="1:9" x14ac:dyDescent="0.2">
      <c r="A33" s="7">
        <v>1303</v>
      </c>
      <c r="B33" s="8" t="s">
        <v>162</v>
      </c>
      <c r="C33" s="8" t="s">
        <v>163</v>
      </c>
      <c r="D33" s="8" t="s">
        <v>159</v>
      </c>
      <c r="E33" s="8" t="s">
        <v>122</v>
      </c>
      <c r="F33" s="9" t="s">
        <v>13</v>
      </c>
      <c r="G33" s="10">
        <v>56177.3</v>
      </c>
      <c r="H33" s="11">
        <v>32205</v>
      </c>
      <c r="I33" s="12">
        <v>20280</v>
      </c>
    </row>
    <row r="34" spans="1:9" x14ac:dyDescent="0.2">
      <c r="A34" s="7">
        <v>1310</v>
      </c>
      <c r="B34" s="8" t="s">
        <v>92</v>
      </c>
      <c r="C34" s="8" t="s">
        <v>10</v>
      </c>
      <c r="D34" s="8" t="s">
        <v>119</v>
      </c>
      <c r="E34" s="8" t="s">
        <v>122</v>
      </c>
      <c r="F34" s="8" t="s">
        <v>17</v>
      </c>
      <c r="G34" s="10">
        <v>30410.85</v>
      </c>
      <c r="H34" s="11">
        <v>31689</v>
      </c>
      <c r="I34" s="12">
        <v>23683</v>
      </c>
    </row>
    <row r="35" spans="1:9" x14ac:dyDescent="0.2">
      <c r="A35" s="7">
        <v>1311</v>
      </c>
      <c r="B35" s="8" t="s">
        <v>236</v>
      </c>
      <c r="C35" s="8" t="s">
        <v>237</v>
      </c>
      <c r="D35" s="8" t="s">
        <v>235</v>
      </c>
      <c r="E35" s="8" t="s">
        <v>66</v>
      </c>
      <c r="F35" s="9" t="s">
        <v>13</v>
      </c>
      <c r="G35" s="10">
        <v>43486.95</v>
      </c>
      <c r="H35" s="11">
        <v>31681</v>
      </c>
      <c r="I35" s="12">
        <v>23694</v>
      </c>
    </row>
    <row r="36" spans="1:9" x14ac:dyDescent="0.2">
      <c r="A36" s="7">
        <v>1329</v>
      </c>
      <c r="B36" s="8" t="s">
        <v>193</v>
      </c>
      <c r="C36" s="8" t="s">
        <v>194</v>
      </c>
      <c r="D36" s="8" t="s">
        <v>119</v>
      </c>
      <c r="E36" s="8" t="s">
        <v>122</v>
      </c>
      <c r="F36" s="9" t="s">
        <v>13</v>
      </c>
      <c r="G36" s="10">
        <v>30410.85</v>
      </c>
      <c r="H36" s="11">
        <v>32561</v>
      </c>
      <c r="I36" s="12">
        <v>23503</v>
      </c>
    </row>
    <row r="37" spans="1:9" x14ac:dyDescent="0.2">
      <c r="A37" s="7">
        <v>1330</v>
      </c>
      <c r="B37" s="8" t="s">
        <v>85</v>
      </c>
      <c r="C37" s="8" t="s">
        <v>86</v>
      </c>
      <c r="D37" s="8" t="s">
        <v>84</v>
      </c>
      <c r="E37" s="8" t="s">
        <v>63</v>
      </c>
      <c r="F37" s="8" t="s">
        <v>27</v>
      </c>
      <c r="G37" s="10">
        <v>31539.24</v>
      </c>
      <c r="H37" s="11">
        <v>32553</v>
      </c>
      <c r="I37" s="12">
        <v>23514</v>
      </c>
    </row>
    <row r="38" spans="1:9" x14ac:dyDescent="0.2">
      <c r="A38" s="7">
        <v>1331</v>
      </c>
      <c r="B38" s="8" t="s">
        <v>164</v>
      </c>
      <c r="C38" s="8" t="s">
        <v>165</v>
      </c>
      <c r="D38" s="8" t="s">
        <v>159</v>
      </c>
      <c r="E38" s="8" t="s">
        <v>122</v>
      </c>
      <c r="F38" s="9" t="s">
        <v>13</v>
      </c>
      <c r="G38" s="10">
        <v>42872.15</v>
      </c>
      <c r="H38" s="11">
        <v>32639</v>
      </c>
      <c r="I38" s="12">
        <v>23518</v>
      </c>
    </row>
    <row r="39" spans="1:9" x14ac:dyDescent="0.2">
      <c r="A39" s="7">
        <v>1333</v>
      </c>
      <c r="B39" s="8" t="s">
        <v>195</v>
      </c>
      <c r="C39" s="8" t="s">
        <v>196</v>
      </c>
      <c r="D39" s="8" t="s">
        <v>119</v>
      </c>
      <c r="E39" s="8" t="s">
        <v>122</v>
      </c>
      <c r="F39" s="8" t="s">
        <v>27</v>
      </c>
      <c r="G39" s="10">
        <v>29362.2</v>
      </c>
      <c r="H39" s="11">
        <v>32979</v>
      </c>
      <c r="I39" s="12">
        <v>24022</v>
      </c>
    </row>
    <row r="40" spans="1:9" x14ac:dyDescent="0.2">
      <c r="A40" s="7">
        <v>1334</v>
      </c>
      <c r="B40" s="8" t="s">
        <v>113</v>
      </c>
      <c r="C40" s="8" t="s">
        <v>114</v>
      </c>
      <c r="D40" s="8" t="s">
        <v>62</v>
      </c>
      <c r="E40" s="8" t="s">
        <v>40</v>
      </c>
      <c r="F40" s="8" t="s">
        <v>17</v>
      </c>
      <c r="G40" s="10">
        <v>28043.68</v>
      </c>
      <c r="H40" s="11">
        <v>32971</v>
      </c>
      <c r="I40" s="12">
        <v>24033</v>
      </c>
    </row>
    <row r="41" spans="1:9" x14ac:dyDescent="0.2">
      <c r="A41" s="7">
        <v>1352</v>
      </c>
      <c r="B41" s="8" t="s">
        <v>136</v>
      </c>
      <c r="C41" s="8" t="s">
        <v>29</v>
      </c>
      <c r="D41" s="8" t="s">
        <v>135</v>
      </c>
      <c r="E41" s="8" t="s">
        <v>122</v>
      </c>
      <c r="F41" s="9" t="s">
        <v>13</v>
      </c>
      <c r="G41" s="10">
        <v>31067.75</v>
      </c>
      <c r="H41" s="11">
        <v>30212</v>
      </c>
      <c r="I41" s="12">
        <v>21388</v>
      </c>
    </row>
    <row r="42" spans="1:9" x14ac:dyDescent="0.2">
      <c r="A42" s="7">
        <v>1353</v>
      </c>
      <c r="B42" s="8" t="s">
        <v>51</v>
      </c>
      <c r="C42" s="8" t="s">
        <v>52</v>
      </c>
      <c r="D42" s="8" t="s">
        <v>53</v>
      </c>
      <c r="E42" s="8" t="s">
        <v>40</v>
      </c>
      <c r="F42" s="9" t="s">
        <v>13</v>
      </c>
      <c r="G42" s="10">
        <v>59455.199999999997</v>
      </c>
      <c r="H42" s="11">
        <v>30204</v>
      </c>
      <c r="I42" s="12">
        <v>21399</v>
      </c>
    </row>
    <row r="43" spans="1:9" x14ac:dyDescent="0.2">
      <c r="A43" s="7">
        <v>1354</v>
      </c>
      <c r="B43" s="8" t="s">
        <v>177</v>
      </c>
      <c r="C43" s="8" t="s">
        <v>178</v>
      </c>
      <c r="D43" s="8" t="s">
        <v>176</v>
      </c>
      <c r="E43" s="8" t="s">
        <v>122</v>
      </c>
      <c r="F43" s="8" t="s">
        <v>27</v>
      </c>
      <c r="G43" s="10">
        <v>69070.05</v>
      </c>
      <c r="H43" s="11">
        <v>31538</v>
      </c>
      <c r="I43" s="12">
        <v>17751</v>
      </c>
    </row>
    <row r="44" spans="1:9" x14ac:dyDescent="0.2">
      <c r="A44" s="7">
        <v>1359</v>
      </c>
      <c r="B44" s="8" t="s">
        <v>238</v>
      </c>
      <c r="C44" s="8" t="s">
        <v>239</v>
      </c>
      <c r="D44" s="8" t="s">
        <v>235</v>
      </c>
      <c r="E44" s="8" t="s">
        <v>66</v>
      </c>
      <c r="F44" s="9" t="s">
        <v>13</v>
      </c>
      <c r="G44" s="10">
        <v>49485.15</v>
      </c>
      <c r="H44" s="11">
        <v>33094</v>
      </c>
      <c r="I44" s="12">
        <v>22074</v>
      </c>
    </row>
    <row r="45" spans="1:9" x14ac:dyDescent="0.2">
      <c r="A45" s="7">
        <v>1360</v>
      </c>
      <c r="B45" s="8" t="s">
        <v>123</v>
      </c>
      <c r="C45" s="8" t="s">
        <v>124</v>
      </c>
      <c r="D45" s="8" t="s">
        <v>62</v>
      </c>
      <c r="E45" s="8" t="s">
        <v>122</v>
      </c>
      <c r="F45" s="8" t="s">
        <v>27</v>
      </c>
      <c r="G45" s="10">
        <v>33051.480000000003</v>
      </c>
      <c r="H45" s="11">
        <v>32356</v>
      </c>
      <c r="I45" s="12">
        <v>22085</v>
      </c>
    </row>
    <row r="46" spans="1:9" x14ac:dyDescent="0.2">
      <c r="A46" s="7">
        <v>1361</v>
      </c>
      <c r="B46" s="8" t="s">
        <v>117</v>
      </c>
      <c r="C46" s="8" t="s">
        <v>118</v>
      </c>
      <c r="D46" s="8" t="s">
        <v>119</v>
      </c>
      <c r="E46" s="8" t="s">
        <v>40</v>
      </c>
      <c r="F46" s="9" t="s">
        <v>13</v>
      </c>
      <c r="G46" s="10">
        <v>34605.449999999997</v>
      </c>
      <c r="H46" s="11">
        <v>32346</v>
      </c>
      <c r="I46" s="12">
        <v>22089</v>
      </c>
    </row>
    <row r="47" spans="1:9" x14ac:dyDescent="0.2">
      <c r="A47" s="7">
        <v>1368</v>
      </c>
      <c r="B47" s="8" t="s">
        <v>21</v>
      </c>
      <c r="C47" s="8" t="s">
        <v>22</v>
      </c>
      <c r="D47" s="8" t="s">
        <v>11</v>
      </c>
      <c r="E47" s="8" t="s">
        <v>12</v>
      </c>
      <c r="F47" s="9" t="s">
        <v>17</v>
      </c>
      <c r="G47" s="10">
        <v>32884.120000000003</v>
      </c>
      <c r="H47" s="11">
        <v>30386</v>
      </c>
      <c r="I47" s="12">
        <v>21678</v>
      </c>
    </row>
    <row r="48" spans="1:9" x14ac:dyDescent="0.2">
      <c r="A48" s="7">
        <v>1369</v>
      </c>
      <c r="B48" s="8" t="s">
        <v>54</v>
      </c>
      <c r="C48" s="8" t="s">
        <v>55</v>
      </c>
      <c r="D48" s="8" t="s">
        <v>53</v>
      </c>
      <c r="E48" s="8" t="s">
        <v>40</v>
      </c>
      <c r="F48" s="9" t="s">
        <v>17</v>
      </c>
      <c r="G48" s="10">
        <v>57756.480000000003</v>
      </c>
      <c r="H48" s="11">
        <v>30378</v>
      </c>
      <c r="I48" s="12">
        <v>21689</v>
      </c>
    </row>
    <row r="49" spans="1:9" x14ac:dyDescent="0.2">
      <c r="A49" s="7">
        <v>1370</v>
      </c>
      <c r="B49" s="8" t="s">
        <v>43</v>
      </c>
      <c r="C49" s="8" t="s">
        <v>44</v>
      </c>
      <c r="D49" s="8" t="s">
        <v>18</v>
      </c>
      <c r="E49" s="8" t="s">
        <v>40</v>
      </c>
      <c r="F49" s="9" t="s">
        <v>13</v>
      </c>
      <c r="G49" s="10">
        <v>53685.32</v>
      </c>
      <c r="H49" s="11">
        <v>32108</v>
      </c>
      <c r="I49" s="12">
        <v>21693</v>
      </c>
    </row>
    <row r="50" spans="1:9" x14ac:dyDescent="0.2">
      <c r="A50" s="7">
        <v>1426</v>
      </c>
      <c r="B50" s="8" t="s">
        <v>224</v>
      </c>
      <c r="C50" s="8" t="s">
        <v>225</v>
      </c>
      <c r="D50" s="8" t="s">
        <v>221</v>
      </c>
      <c r="E50" s="8" t="s">
        <v>66</v>
      </c>
      <c r="F50" s="8" t="s">
        <v>17</v>
      </c>
      <c r="G50" s="10">
        <v>34689</v>
      </c>
      <c r="H50" s="11">
        <v>28376</v>
      </c>
      <c r="I50" s="12">
        <v>24906</v>
      </c>
    </row>
    <row r="51" spans="1:9" x14ac:dyDescent="0.2">
      <c r="A51" s="7">
        <v>1427</v>
      </c>
      <c r="B51" s="8" t="s">
        <v>9</v>
      </c>
      <c r="C51" s="8" t="s">
        <v>59</v>
      </c>
      <c r="D51" s="8" t="s">
        <v>53</v>
      </c>
      <c r="E51" s="8" t="s">
        <v>40</v>
      </c>
      <c r="F51" s="8" t="s">
        <v>27</v>
      </c>
      <c r="G51" s="10">
        <v>59455.199999999997</v>
      </c>
      <c r="H51" s="11">
        <v>28368</v>
      </c>
      <c r="I51" s="12">
        <v>21263</v>
      </c>
    </row>
    <row r="52" spans="1:9" x14ac:dyDescent="0.2">
      <c r="A52" s="7">
        <v>1428</v>
      </c>
      <c r="B52" s="8" t="s">
        <v>179</v>
      </c>
      <c r="C52" s="8" t="s">
        <v>180</v>
      </c>
      <c r="D52" s="8" t="s">
        <v>176</v>
      </c>
      <c r="E52" s="8" t="s">
        <v>122</v>
      </c>
      <c r="F52" s="9" t="s">
        <v>13</v>
      </c>
      <c r="G52" s="10">
        <v>53721.15</v>
      </c>
      <c r="H52" s="11">
        <v>31728</v>
      </c>
      <c r="I52" s="12">
        <v>21267</v>
      </c>
    </row>
    <row r="53" spans="1:9" x14ac:dyDescent="0.2">
      <c r="A53" s="7">
        <v>1509</v>
      </c>
      <c r="B53" s="8" t="s">
        <v>127</v>
      </c>
      <c r="C53" s="8" t="s">
        <v>128</v>
      </c>
      <c r="D53" s="8" t="s">
        <v>11</v>
      </c>
      <c r="E53" s="8" t="s">
        <v>122</v>
      </c>
      <c r="F53" s="9" t="s">
        <v>17</v>
      </c>
      <c r="G53" s="10">
        <v>29982.58</v>
      </c>
      <c r="H53" s="11">
        <v>31217</v>
      </c>
      <c r="I53" s="12">
        <v>22943</v>
      </c>
    </row>
    <row r="54" spans="1:9" x14ac:dyDescent="0.2">
      <c r="A54" s="7">
        <v>1510</v>
      </c>
      <c r="B54" s="8" t="s">
        <v>153</v>
      </c>
      <c r="C54" s="8" t="s">
        <v>154</v>
      </c>
      <c r="D54" s="8" t="s">
        <v>149</v>
      </c>
      <c r="E54" s="8" t="s">
        <v>122</v>
      </c>
      <c r="F54" s="8" t="s">
        <v>27</v>
      </c>
      <c r="G54" s="10">
        <v>46386.85</v>
      </c>
      <c r="H54" s="11">
        <v>31209</v>
      </c>
      <c r="I54" s="12">
        <v>22954</v>
      </c>
    </row>
    <row r="55" spans="1:9" x14ac:dyDescent="0.2">
      <c r="A55" s="7">
        <v>1516</v>
      </c>
      <c r="B55" s="8" t="s">
        <v>76</v>
      </c>
      <c r="C55" s="8" t="s">
        <v>77</v>
      </c>
      <c r="D55" s="8" t="s">
        <v>73</v>
      </c>
      <c r="E55" s="8" t="s">
        <v>63</v>
      </c>
      <c r="F55" s="8" t="s">
        <v>13</v>
      </c>
      <c r="G55" s="10">
        <v>28549.5</v>
      </c>
      <c r="H55" s="11">
        <v>31112</v>
      </c>
      <c r="I55" s="12">
        <v>23188</v>
      </c>
    </row>
    <row r="56" spans="1:9" x14ac:dyDescent="0.2">
      <c r="A56" s="7">
        <v>1517</v>
      </c>
      <c r="B56" s="8" t="s">
        <v>143</v>
      </c>
      <c r="C56" s="8" t="s">
        <v>144</v>
      </c>
      <c r="D56" s="8" t="s">
        <v>142</v>
      </c>
      <c r="E56" s="8" t="s">
        <v>122</v>
      </c>
      <c r="F56" s="9" t="s">
        <v>13</v>
      </c>
      <c r="G56" s="10">
        <v>62589.599999999999</v>
      </c>
      <c r="H56" s="11">
        <v>31104</v>
      </c>
      <c r="I56" s="12">
        <v>23199</v>
      </c>
    </row>
    <row r="57" spans="1:9" x14ac:dyDescent="0.2">
      <c r="A57" s="7">
        <v>1518</v>
      </c>
      <c r="B57" s="8" t="s">
        <v>166</v>
      </c>
      <c r="C57" s="8" t="s">
        <v>167</v>
      </c>
      <c r="D57" s="8" t="s">
        <v>159</v>
      </c>
      <c r="E57" s="8" t="s">
        <v>122</v>
      </c>
      <c r="F57" s="9" t="s">
        <v>13</v>
      </c>
      <c r="G57" s="10">
        <v>44350.5</v>
      </c>
      <c r="H57" s="11">
        <v>33042</v>
      </c>
      <c r="I57" s="12">
        <v>23203</v>
      </c>
    </row>
    <row r="58" spans="1:9" x14ac:dyDescent="0.2">
      <c r="A58" s="7">
        <v>1529</v>
      </c>
      <c r="B58" s="8" t="s">
        <v>129</v>
      </c>
      <c r="C58" s="8" t="s">
        <v>130</v>
      </c>
      <c r="D58" s="8" t="s">
        <v>11</v>
      </c>
      <c r="E58" s="8" t="s">
        <v>122</v>
      </c>
      <c r="F58" s="9" t="s">
        <v>13</v>
      </c>
      <c r="G58" s="10">
        <v>25146.68</v>
      </c>
      <c r="H58" s="11">
        <v>31805</v>
      </c>
      <c r="I58" s="12">
        <v>24476</v>
      </c>
    </row>
    <row r="59" spans="1:9" x14ac:dyDescent="0.2">
      <c r="A59" s="7">
        <v>1530</v>
      </c>
      <c r="B59" s="8" t="s">
        <v>23</v>
      </c>
      <c r="C59" s="8" t="s">
        <v>24</v>
      </c>
      <c r="D59" s="8" t="s">
        <v>11</v>
      </c>
      <c r="E59" s="8" t="s">
        <v>12</v>
      </c>
      <c r="F59" s="8" t="s">
        <v>13</v>
      </c>
      <c r="G59" s="10">
        <v>25146.68</v>
      </c>
      <c r="H59" s="11">
        <v>33258</v>
      </c>
      <c r="I59" s="12">
        <v>24487</v>
      </c>
    </row>
    <row r="60" spans="1:9" x14ac:dyDescent="0.2">
      <c r="A60" s="7">
        <v>1531</v>
      </c>
      <c r="B60" s="8" t="s">
        <v>47</v>
      </c>
      <c r="C60" s="8" t="s">
        <v>48</v>
      </c>
      <c r="D60" s="8" t="s">
        <v>18</v>
      </c>
      <c r="E60" s="8" t="s">
        <v>40</v>
      </c>
      <c r="F60" s="8" t="s">
        <v>27</v>
      </c>
      <c r="G60" s="10">
        <v>41053.480000000003</v>
      </c>
      <c r="H60" s="11">
        <v>31543</v>
      </c>
      <c r="I60" s="12">
        <v>24491</v>
      </c>
    </row>
    <row r="61" spans="1:9" x14ac:dyDescent="0.2">
      <c r="A61" s="7">
        <v>1556</v>
      </c>
      <c r="B61" s="8" t="s">
        <v>197</v>
      </c>
      <c r="C61" s="8" t="s">
        <v>144</v>
      </c>
      <c r="D61" s="8" t="s">
        <v>119</v>
      </c>
      <c r="E61" s="8" t="s">
        <v>122</v>
      </c>
      <c r="F61" s="9" t="s">
        <v>13</v>
      </c>
      <c r="G61" s="10">
        <v>29362.2</v>
      </c>
      <c r="H61" s="11">
        <v>29916</v>
      </c>
      <c r="I61" s="12">
        <v>23996</v>
      </c>
    </row>
    <row r="62" spans="1:9" x14ac:dyDescent="0.2">
      <c r="A62" s="7">
        <v>1557</v>
      </c>
      <c r="B62" s="8" t="s">
        <v>28</v>
      </c>
      <c r="C62" s="8" t="s">
        <v>29</v>
      </c>
      <c r="D62" s="8" t="s">
        <v>11</v>
      </c>
      <c r="E62" s="8" t="s">
        <v>12</v>
      </c>
      <c r="F62" s="8" t="s">
        <v>27</v>
      </c>
      <c r="G62" s="10">
        <v>30000</v>
      </c>
      <c r="H62" s="11">
        <v>29908</v>
      </c>
      <c r="I62" s="12">
        <v>24007</v>
      </c>
    </row>
    <row r="63" spans="1:9" x14ac:dyDescent="0.2">
      <c r="A63" s="7">
        <v>1558</v>
      </c>
      <c r="B63" s="8" t="s">
        <v>240</v>
      </c>
      <c r="C63" s="8" t="s">
        <v>241</v>
      </c>
      <c r="D63" s="8" t="s">
        <v>235</v>
      </c>
      <c r="E63" s="8" t="s">
        <v>66</v>
      </c>
      <c r="F63" s="8" t="s">
        <v>27</v>
      </c>
      <c r="G63" s="10">
        <v>41987.4</v>
      </c>
      <c r="H63" s="11">
        <v>30240</v>
      </c>
      <c r="I63" s="12">
        <v>24011</v>
      </c>
    </row>
    <row r="64" spans="1:9" x14ac:dyDescent="0.2">
      <c r="A64" s="7">
        <v>1572</v>
      </c>
      <c r="B64" s="8" t="s">
        <v>198</v>
      </c>
      <c r="C64" s="8" t="s">
        <v>199</v>
      </c>
      <c r="D64" s="8" t="s">
        <v>119</v>
      </c>
      <c r="E64" s="8" t="s">
        <v>122</v>
      </c>
      <c r="F64" s="9" t="s">
        <v>13</v>
      </c>
      <c r="G64" s="10">
        <v>34605.449999999997</v>
      </c>
      <c r="H64" s="11">
        <v>32339</v>
      </c>
      <c r="I64" s="12">
        <v>22056</v>
      </c>
    </row>
    <row r="65" spans="1:9" x14ac:dyDescent="0.2">
      <c r="A65" s="7">
        <v>1573</v>
      </c>
      <c r="B65" s="8" t="s">
        <v>87</v>
      </c>
      <c r="C65" s="8" t="s">
        <v>88</v>
      </c>
      <c r="D65" s="8" t="s">
        <v>84</v>
      </c>
      <c r="E65" s="8" t="s">
        <v>63</v>
      </c>
      <c r="F65" s="8" t="s">
        <v>17</v>
      </c>
      <c r="G65" s="10">
        <v>35889.480000000003</v>
      </c>
      <c r="H65" s="11">
        <v>32331</v>
      </c>
      <c r="I65" s="12">
        <v>22067</v>
      </c>
    </row>
    <row r="66" spans="1:9" x14ac:dyDescent="0.2">
      <c r="A66" s="7">
        <v>1574</v>
      </c>
      <c r="B66" s="8" t="s">
        <v>181</v>
      </c>
      <c r="C66" s="8" t="s">
        <v>65</v>
      </c>
      <c r="D66" s="8" t="s">
        <v>176</v>
      </c>
      <c r="E66" s="8" t="s">
        <v>122</v>
      </c>
      <c r="F66" s="9" t="s">
        <v>17</v>
      </c>
      <c r="G66" s="10">
        <v>50651.37</v>
      </c>
      <c r="H66" s="11">
        <v>31452</v>
      </c>
      <c r="I66" s="12">
        <v>22071</v>
      </c>
    </row>
    <row r="67" spans="1:9" x14ac:dyDescent="0.2">
      <c r="A67" s="7">
        <v>1656</v>
      </c>
      <c r="B67" s="8" t="s">
        <v>212</v>
      </c>
      <c r="C67" s="8" t="s">
        <v>213</v>
      </c>
      <c r="D67" s="8" t="s">
        <v>11</v>
      </c>
      <c r="E67" s="8" t="s">
        <v>66</v>
      </c>
      <c r="F67" s="8" t="s">
        <v>27</v>
      </c>
      <c r="G67" s="10">
        <v>29015.4</v>
      </c>
      <c r="H67" s="11">
        <v>32125</v>
      </c>
      <c r="I67" s="12">
        <v>23283</v>
      </c>
    </row>
    <row r="68" spans="1:9" x14ac:dyDescent="0.2">
      <c r="A68" s="7">
        <v>1657</v>
      </c>
      <c r="B68" s="8" t="s">
        <v>32</v>
      </c>
      <c r="C68" s="8" t="s">
        <v>89</v>
      </c>
      <c r="D68" s="8" t="s">
        <v>84</v>
      </c>
      <c r="E68" s="8" t="s">
        <v>63</v>
      </c>
      <c r="F68" s="9" t="s">
        <v>13</v>
      </c>
      <c r="G68" s="10">
        <v>32626.799999999999</v>
      </c>
      <c r="H68" s="11">
        <v>32117</v>
      </c>
      <c r="I68" s="12">
        <v>23294</v>
      </c>
    </row>
    <row r="69" spans="1:9" x14ac:dyDescent="0.2">
      <c r="A69" s="7">
        <v>1658</v>
      </c>
      <c r="B69" s="8" t="s">
        <v>168</v>
      </c>
      <c r="C69" s="8" t="s">
        <v>169</v>
      </c>
      <c r="D69" s="8" t="s">
        <v>159</v>
      </c>
      <c r="E69" s="8" t="s">
        <v>122</v>
      </c>
      <c r="F69" s="8" t="s">
        <v>27</v>
      </c>
      <c r="G69" s="10">
        <v>44350.5</v>
      </c>
      <c r="H69" s="11">
        <v>32300</v>
      </c>
      <c r="I69" s="12">
        <v>23298</v>
      </c>
    </row>
    <row r="70" spans="1:9" x14ac:dyDescent="0.2">
      <c r="A70" s="7">
        <v>1673</v>
      </c>
      <c r="B70" s="8" t="s">
        <v>131</v>
      </c>
      <c r="C70" s="8" t="s">
        <v>132</v>
      </c>
      <c r="D70" s="8" t="s">
        <v>11</v>
      </c>
      <c r="E70" s="8" t="s">
        <v>122</v>
      </c>
      <c r="F70" s="8" t="s">
        <v>27</v>
      </c>
      <c r="G70" s="10">
        <v>29982.58</v>
      </c>
      <c r="H70" s="11">
        <v>32979</v>
      </c>
      <c r="I70" s="12">
        <v>22890</v>
      </c>
    </row>
    <row r="71" spans="1:9" x14ac:dyDescent="0.2">
      <c r="A71" s="7">
        <v>1674</v>
      </c>
      <c r="B71" s="8" t="s">
        <v>78</v>
      </c>
      <c r="C71" s="8" t="s">
        <v>79</v>
      </c>
      <c r="D71" s="8" t="s">
        <v>73</v>
      </c>
      <c r="E71" s="8" t="s">
        <v>63</v>
      </c>
      <c r="F71" s="8" t="s">
        <v>17</v>
      </c>
      <c r="G71" s="10">
        <v>27597.85</v>
      </c>
      <c r="H71" s="11">
        <v>33688</v>
      </c>
      <c r="I71" s="12">
        <v>23393</v>
      </c>
    </row>
    <row r="72" spans="1:9" x14ac:dyDescent="0.2">
      <c r="A72" s="7">
        <v>1674</v>
      </c>
      <c r="B72" s="8" t="s">
        <v>115</v>
      </c>
      <c r="C72" s="8" t="s">
        <v>116</v>
      </c>
      <c r="D72" s="8" t="s">
        <v>62</v>
      </c>
      <c r="E72" s="8" t="s">
        <v>40</v>
      </c>
      <c r="F72" s="8" t="s">
        <v>27</v>
      </c>
      <c r="G72" s="10">
        <v>31048.36</v>
      </c>
      <c r="H72" s="11">
        <v>32971</v>
      </c>
      <c r="I72" s="12">
        <v>22901</v>
      </c>
    </row>
    <row r="73" spans="1:9" x14ac:dyDescent="0.2">
      <c r="A73" s="7">
        <v>1675</v>
      </c>
      <c r="B73" s="8" t="s">
        <v>67</v>
      </c>
      <c r="C73" s="8" t="s">
        <v>68</v>
      </c>
      <c r="D73" s="8" t="s">
        <v>62</v>
      </c>
      <c r="E73" s="8" t="s">
        <v>63</v>
      </c>
      <c r="F73" s="8" t="s">
        <v>17</v>
      </c>
      <c r="G73" s="10">
        <v>29045.24</v>
      </c>
      <c r="H73" s="11">
        <v>33680</v>
      </c>
      <c r="I73" s="12">
        <v>23404</v>
      </c>
    </row>
    <row r="74" spans="1:9" x14ac:dyDescent="0.2">
      <c r="A74" s="7">
        <v>1675</v>
      </c>
      <c r="B74" s="8" t="s">
        <v>226</v>
      </c>
      <c r="C74" s="8" t="s">
        <v>227</v>
      </c>
      <c r="D74" s="8" t="s">
        <v>221</v>
      </c>
      <c r="E74" s="8" t="s">
        <v>66</v>
      </c>
      <c r="F74" s="8" t="s">
        <v>27</v>
      </c>
      <c r="G74" s="10">
        <v>33301.440000000002</v>
      </c>
      <c r="H74" s="11">
        <v>29885</v>
      </c>
      <c r="I74" s="12">
        <v>25447</v>
      </c>
    </row>
    <row r="75" spans="1:9" x14ac:dyDescent="0.2">
      <c r="A75" s="7">
        <v>1676</v>
      </c>
      <c r="B75" s="8" t="s">
        <v>32</v>
      </c>
      <c r="C75" s="8" t="s">
        <v>33</v>
      </c>
      <c r="D75" s="8" t="s">
        <v>11</v>
      </c>
      <c r="E75" s="8" t="s">
        <v>12</v>
      </c>
      <c r="F75" s="8" t="s">
        <v>27</v>
      </c>
      <c r="G75" s="10">
        <v>30000</v>
      </c>
      <c r="H75" s="11">
        <v>29877</v>
      </c>
      <c r="I75" s="12">
        <v>25458</v>
      </c>
    </row>
    <row r="76" spans="1:9" x14ac:dyDescent="0.2">
      <c r="A76" s="7">
        <v>1677</v>
      </c>
      <c r="B76" s="8" t="s">
        <v>49</v>
      </c>
      <c r="C76" s="8" t="s">
        <v>50</v>
      </c>
      <c r="D76" s="8" t="s">
        <v>18</v>
      </c>
      <c r="E76" s="8" t="s">
        <v>40</v>
      </c>
      <c r="F76" s="9" t="s">
        <v>17</v>
      </c>
      <c r="G76" s="10">
        <v>37895.519999999997</v>
      </c>
      <c r="H76" s="11">
        <v>32087</v>
      </c>
      <c r="I76" s="12">
        <v>25462</v>
      </c>
    </row>
    <row r="77" spans="1:9" x14ac:dyDescent="0.2">
      <c r="A77" s="7">
        <v>1695</v>
      </c>
      <c r="B77" s="8" t="s">
        <v>103</v>
      </c>
      <c r="C77" s="8" t="s">
        <v>104</v>
      </c>
      <c r="D77" s="8" t="s">
        <v>102</v>
      </c>
      <c r="E77" s="8" t="s">
        <v>95</v>
      </c>
      <c r="F77" s="8" t="s">
        <v>17</v>
      </c>
      <c r="G77" s="10">
        <v>38094.21</v>
      </c>
      <c r="H77" s="11">
        <v>30975</v>
      </c>
      <c r="I77" s="12">
        <v>21920</v>
      </c>
    </row>
    <row r="78" spans="1:9" x14ac:dyDescent="0.2">
      <c r="A78" s="7">
        <v>1696</v>
      </c>
      <c r="B78" s="8" t="s">
        <v>155</v>
      </c>
      <c r="C78" s="8" t="s">
        <v>156</v>
      </c>
      <c r="D78" s="8" t="s">
        <v>149</v>
      </c>
      <c r="E78" s="8" t="s">
        <v>122</v>
      </c>
      <c r="F78" s="8" t="s">
        <v>27</v>
      </c>
      <c r="G78" s="10">
        <v>79306.55</v>
      </c>
      <c r="H78" s="11">
        <v>30967</v>
      </c>
      <c r="I78" s="12">
        <v>14626</v>
      </c>
    </row>
    <row r="79" spans="1:9" x14ac:dyDescent="0.2">
      <c r="A79" s="7">
        <v>1723</v>
      </c>
      <c r="B79" s="8" t="s">
        <v>200</v>
      </c>
      <c r="C79" s="8" t="s">
        <v>201</v>
      </c>
      <c r="D79" s="8" t="s">
        <v>119</v>
      </c>
      <c r="E79" s="8" t="s">
        <v>122</v>
      </c>
      <c r="F79" s="9" t="s">
        <v>17</v>
      </c>
      <c r="G79" s="10">
        <v>29362.2</v>
      </c>
      <c r="H79" s="11">
        <v>33091</v>
      </c>
      <c r="I79" s="12">
        <v>23872</v>
      </c>
    </row>
    <row r="80" spans="1:9" x14ac:dyDescent="0.2">
      <c r="A80" s="7">
        <v>1724</v>
      </c>
      <c r="B80" s="8" t="s">
        <v>204</v>
      </c>
      <c r="C80" s="8" t="s">
        <v>205</v>
      </c>
      <c r="D80" s="8" t="s">
        <v>62</v>
      </c>
      <c r="E80" s="8" t="s">
        <v>66</v>
      </c>
      <c r="F80" s="9" t="s">
        <v>13</v>
      </c>
      <c r="G80" s="10">
        <v>28043.68</v>
      </c>
      <c r="H80" s="11">
        <v>33083</v>
      </c>
      <c r="I80" s="12">
        <v>23883</v>
      </c>
    </row>
    <row r="81" spans="1:9" x14ac:dyDescent="0.2">
      <c r="A81" s="7">
        <v>1724</v>
      </c>
      <c r="B81" s="8" t="s">
        <v>242</v>
      </c>
      <c r="C81" s="8" t="s">
        <v>75</v>
      </c>
      <c r="D81" s="8" t="s">
        <v>235</v>
      </c>
      <c r="E81" s="8" t="s">
        <v>66</v>
      </c>
      <c r="F81" s="9" t="s">
        <v>13</v>
      </c>
      <c r="G81" s="10">
        <v>58482.45</v>
      </c>
      <c r="H81" s="11">
        <v>28531</v>
      </c>
      <c r="I81" s="12">
        <v>19866</v>
      </c>
    </row>
    <row r="82" spans="1:9" x14ac:dyDescent="0.2">
      <c r="A82" s="7">
        <v>1725</v>
      </c>
      <c r="B82" s="8" t="s">
        <v>30</v>
      </c>
      <c r="C82" s="8" t="s">
        <v>31</v>
      </c>
      <c r="D82" s="8" t="s">
        <v>14</v>
      </c>
      <c r="E82" s="8" t="s">
        <v>12</v>
      </c>
      <c r="F82" s="9" t="s">
        <v>13</v>
      </c>
      <c r="G82" s="10">
        <v>79061.279999999999</v>
      </c>
      <c r="H82" s="11">
        <v>28533</v>
      </c>
      <c r="I82" s="12">
        <v>20235</v>
      </c>
    </row>
    <row r="83" spans="1:9" x14ac:dyDescent="0.2">
      <c r="A83" s="7">
        <v>1725</v>
      </c>
      <c r="B83" s="8" t="s">
        <v>64</v>
      </c>
      <c r="C83" s="8" t="s">
        <v>65</v>
      </c>
      <c r="D83" s="8" t="s">
        <v>14</v>
      </c>
      <c r="E83" s="8" t="s">
        <v>66</v>
      </c>
      <c r="F83" s="8" t="s">
        <v>27</v>
      </c>
      <c r="G83" s="10">
        <v>97096.35</v>
      </c>
      <c r="H83" s="11">
        <v>28523</v>
      </c>
      <c r="I83" s="12">
        <v>19877</v>
      </c>
    </row>
    <row r="84" spans="1:9" x14ac:dyDescent="0.2">
      <c r="A84" s="7">
        <v>1758</v>
      </c>
      <c r="B84" s="8" t="s">
        <v>105</v>
      </c>
      <c r="C84" s="8" t="s">
        <v>106</v>
      </c>
      <c r="D84" s="8" t="s">
        <v>102</v>
      </c>
      <c r="E84" s="8" t="s">
        <v>95</v>
      </c>
      <c r="F84" s="9" t="s">
        <v>13</v>
      </c>
      <c r="G84" s="10">
        <v>35785.47</v>
      </c>
      <c r="H84" s="11">
        <v>30028</v>
      </c>
      <c r="I84" s="12">
        <v>22942</v>
      </c>
    </row>
    <row r="85" spans="1:9" x14ac:dyDescent="0.2">
      <c r="A85" s="7">
        <v>1759</v>
      </c>
      <c r="B85" s="8" t="s">
        <v>187</v>
      </c>
      <c r="C85" s="8" t="s">
        <v>188</v>
      </c>
      <c r="D85" s="8" t="s">
        <v>186</v>
      </c>
      <c r="E85" s="8" t="s">
        <v>122</v>
      </c>
      <c r="F85" s="9" t="s">
        <v>13</v>
      </c>
      <c r="G85" s="10">
        <v>61855.54</v>
      </c>
      <c r="H85" s="11">
        <v>30020</v>
      </c>
      <c r="I85" s="12">
        <v>22953</v>
      </c>
    </row>
    <row r="86" spans="1:9" x14ac:dyDescent="0.2">
      <c r="A86" s="7">
        <v>1792</v>
      </c>
      <c r="B86" s="8" t="s">
        <v>107</v>
      </c>
      <c r="C86" s="8" t="s">
        <v>108</v>
      </c>
      <c r="D86" s="8" t="s">
        <v>102</v>
      </c>
      <c r="E86" s="8" t="s">
        <v>95</v>
      </c>
      <c r="F86" s="8" t="s">
        <v>27</v>
      </c>
      <c r="G86" s="10">
        <v>28859.25</v>
      </c>
      <c r="H86" s="11">
        <v>33231</v>
      </c>
      <c r="I86" s="12">
        <v>25114</v>
      </c>
    </row>
    <row r="87" spans="1:9" x14ac:dyDescent="0.2">
      <c r="A87" s="7">
        <v>1793</v>
      </c>
      <c r="B87" s="8" t="s">
        <v>36</v>
      </c>
      <c r="C87" s="8" t="s">
        <v>37</v>
      </c>
      <c r="D87" s="8" t="s">
        <v>11</v>
      </c>
      <c r="E87" s="8" t="s">
        <v>12</v>
      </c>
      <c r="F87" s="9" t="s">
        <v>17</v>
      </c>
      <c r="G87" s="10">
        <v>24179.5</v>
      </c>
      <c r="H87" s="11">
        <v>33223</v>
      </c>
      <c r="I87" s="12">
        <v>25125</v>
      </c>
    </row>
    <row r="88" spans="1:9" x14ac:dyDescent="0.2">
      <c r="A88" s="7">
        <v>1794</v>
      </c>
      <c r="B88" s="8" t="s">
        <v>243</v>
      </c>
      <c r="C88" s="8" t="s">
        <v>244</v>
      </c>
      <c r="D88" s="8" t="s">
        <v>235</v>
      </c>
      <c r="E88" s="8" t="s">
        <v>66</v>
      </c>
      <c r="F88" s="8" t="s">
        <v>17</v>
      </c>
      <c r="G88" s="10">
        <v>37488.75</v>
      </c>
      <c r="H88" s="11">
        <v>31034</v>
      </c>
      <c r="I88" s="12">
        <v>25129</v>
      </c>
    </row>
    <row r="89" spans="1:9" x14ac:dyDescent="0.2">
      <c r="A89" s="7">
        <v>1814</v>
      </c>
      <c r="B89" s="8" t="s">
        <v>137</v>
      </c>
      <c r="C89" s="8" t="s">
        <v>138</v>
      </c>
      <c r="D89" s="8" t="s">
        <v>135</v>
      </c>
      <c r="E89" s="8" t="s">
        <v>122</v>
      </c>
      <c r="F89" s="9" t="s">
        <v>17</v>
      </c>
      <c r="G89" s="10">
        <v>21303.599999999999</v>
      </c>
      <c r="H89" s="11">
        <v>32571</v>
      </c>
      <c r="I89" s="12">
        <v>25432</v>
      </c>
    </row>
    <row r="90" spans="1:9" x14ac:dyDescent="0.2">
      <c r="A90" s="7">
        <v>1815</v>
      </c>
      <c r="B90" s="8" t="s">
        <v>145</v>
      </c>
      <c r="C90" s="8" t="s">
        <v>146</v>
      </c>
      <c r="D90" s="8" t="s">
        <v>142</v>
      </c>
      <c r="E90" s="8" t="s">
        <v>122</v>
      </c>
      <c r="F90" s="8" t="s">
        <v>27</v>
      </c>
      <c r="G90" s="10">
        <v>70934.880000000005</v>
      </c>
      <c r="H90" s="11">
        <v>29276</v>
      </c>
      <c r="I90" s="12">
        <v>21790</v>
      </c>
    </row>
    <row r="91" spans="1:9" x14ac:dyDescent="0.2">
      <c r="A91" s="7">
        <v>1816</v>
      </c>
      <c r="B91" s="8" t="s">
        <v>170</v>
      </c>
      <c r="C91" s="8" t="s">
        <v>171</v>
      </c>
      <c r="D91" s="8" t="s">
        <v>159</v>
      </c>
      <c r="E91" s="8" t="s">
        <v>122</v>
      </c>
      <c r="F91" s="9" t="s">
        <v>17</v>
      </c>
      <c r="G91" s="10">
        <v>35480.400000000001</v>
      </c>
      <c r="H91" s="11">
        <v>33062</v>
      </c>
      <c r="I91" s="12">
        <v>25447</v>
      </c>
    </row>
    <row r="92" spans="1:9" x14ac:dyDescent="0.2">
      <c r="A92" s="7">
        <v>1906</v>
      </c>
      <c r="B92" s="8" t="s">
        <v>214</v>
      </c>
      <c r="C92" s="8" t="s">
        <v>215</v>
      </c>
      <c r="D92" s="8" t="s">
        <v>11</v>
      </c>
      <c r="E92" s="8" t="s">
        <v>66</v>
      </c>
      <c r="F92" s="9" t="s">
        <v>13</v>
      </c>
      <c r="G92" s="10">
        <v>31916.94</v>
      </c>
      <c r="H92" s="11">
        <v>32779</v>
      </c>
      <c r="I92" s="12">
        <v>22161</v>
      </c>
    </row>
    <row r="93" spans="1:9" x14ac:dyDescent="0.2">
      <c r="A93" s="7">
        <v>1907</v>
      </c>
      <c r="B93" s="8" t="s">
        <v>206</v>
      </c>
      <c r="C93" s="8" t="s">
        <v>207</v>
      </c>
      <c r="D93" s="8" t="s">
        <v>62</v>
      </c>
      <c r="E93" s="8" t="s">
        <v>66</v>
      </c>
      <c r="F93" s="9" t="s">
        <v>13</v>
      </c>
      <c r="G93" s="10">
        <v>33051.480000000003</v>
      </c>
      <c r="H93" s="11">
        <v>32771</v>
      </c>
      <c r="I93" s="12">
        <v>22172</v>
      </c>
    </row>
    <row r="94" spans="1:9" x14ac:dyDescent="0.2">
      <c r="A94" s="7">
        <v>1908</v>
      </c>
      <c r="B94" s="8" t="s">
        <v>34</v>
      </c>
      <c r="C94" s="8" t="s">
        <v>35</v>
      </c>
      <c r="D94" s="8" t="s">
        <v>14</v>
      </c>
      <c r="E94" s="8" t="s">
        <v>12</v>
      </c>
      <c r="F94" s="9" t="s">
        <v>17</v>
      </c>
      <c r="G94" s="10">
        <v>72819.600000000006</v>
      </c>
      <c r="H94" s="11">
        <v>30817</v>
      </c>
      <c r="I94" s="12">
        <v>21449</v>
      </c>
    </row>
    <row r="95" spans="1:9" x14ac:dyDescent="0.2">
      <c r="A95" s="7">
        <v>1922</v>
      </c>
      <c r="B95" s="8" t="s">
        <v>92</v>
      </c>
      <c r="C95" s="8" t="s">
        <v>139</v>
      </c>
      <c r="D95" s="8" t="s">
        <v>135</v>
      </c>
      <c r="E95" s="8" t="s">
        <v>122</v>
      </c>
      <c r="F95" s="9" t="s">
        <v>13</v>
      </c>
      <c r="G95" s="10">
        <v>28404.799999999999</v>
      </c>
      <c r="H95" s="11">
        <v>31751</v>
      </c>
      <c r="I95" s="12">
        <v>22336</v>
      </c>
    </row>
    <row r="96" spans="1:9" x14ac:dyDescent="0.2">
      <c r="A96" s="7">
        <v>1923</v>
      </c>
      <c r="B96" s="8" t="s">
        <v>245</v>
      </c>
      <c r="C96" s="8" t="s">
        <v>29</v>
      </c>
      <c r="D96" s="8" t="s">
        <v>235</v>
      </c>
      <c r="E96" s="8" t="s">
        <v>66</v>
      </c>
      <c r="F96" s="9" t="s">
        <v>17</v>
      </c>
      <c r="G96" s="10">
        <v>47985.599999999999</v>
      </c>
      <c r="H96" s="11">
        <v>31743</v>
      </c>
      <c r="I96" s="12">
        <v>22347</v>
      </c>
    </row>
    <row r="97" spans="1:9" x14ac:dyDescent="0.2">
      <c r="A97" s="7">
        <v>1931</v>
      </c>
      <c r="B97" s="8" t="s">
        <v>41</v>
      </c>
      <c r="C97" s="8" t="s">
        <v>90</v>
      </c>
      <c r="D97" s="8" t="s">
        <v>84</v>
      </c>
      <c r="E97" s="8" t="s">
        <v>63</v>
      </c>
      <c r="F97" s="8" t="s">
        <v>27</v>
      </c>
      <c r="G97" s="10">
        <v>26101.439999999999</v>
      </c>
      <c r="H97" s="11">
        <v>32679</v>
      </c>
      <c r="I97" s="12">
        <v>25351</v>
      </c>
    </row>
    <row r="98" spans="1:9" x14ac:dyDescent="0.2">
      <c r="A98" s="7">
        <v>1932</v>
      </c>
      <c r="B98" s="8" t="s">
        <v>91</v>
      </c>
      <c r="C98" s="8" t="s">
        <v>10</v>
      </c>
      <c r="D98" s="8" t="s">
        <v>84</v>
      </c>
      <c r="E98" s="8" t="s">
        <v>63</v>
      </c>
      <c r="F98" s="9" t="s">
        <v>17</v>
      </c>
      <c r="G98" s="10">
        <v>47852.639999999999</v>
      </c>
      <c r="H98" s="11">
        <v>32671</v>
      </c>
      <c r="I98" s="12">
        <v>18057</v>
      </c>
    </row>
    <row r="99" spans="1:9" x14ac:dyDescent="0.2">
      <c r="A99" s="7">
        <v>1933</v>
      </c>
      <c r="B99" s="8" t="s">
        <v>182</v>
      </c>
      <c r="C99" s="8" t="s">
        <v>183</v>
      </c>
      <c r="D99" s="8" t="s">
        <v>176</v>
      </c>
      <c r="E99" s="8" t="s">
        <v>122</v>
      </c>
      <c r="F99" s="8" t="s">
        <v>17</v>
      </c>
      <c r="G99" s="10">
        <v>67535.16</v>
      </c>
      <c r="H99" s="11">
        <v>30689</v>
      </c>
      <c r="I99" s="12">
        <v>18061</v>
      </c>
    </row>
    <row r="100" spans="1:9" x14ac:dyDescent="0.2">
      <c r="A100" s="7">
        <v>1949</v>
      </c>
      <c r="B100" s="8" t="s">
        <v>246</v>
      </c>
      <c r="C100" s="8" t="s">
        <v>247</v>
      </c>
      <c r="D100" s="8" t="s">
        <v>235</v>
      </c>
      <c r="E100" s="8" t="s">
        <v>66</v>
      </c>
      <c r="F100" s="8" t="s">
        <v>27</v>
      </c>
      <c r="G100" s="10">
        <v>62981.1</v>
      </c>
      <c r="H100" s="11">
        <v>29871</v>
      </c>
      <c r="I100" s="12">
        <v>18685</v>
      </c>
    </row>
    <row r="101" spans="1:9" x14ac:dyDescent="0.2">
      <c r="A101" s="7">
        <v>1950</v>
      </c>
      <c r="B101" s="8" t="s">
        <v>92</v>
      </c>
      <c r="C101" s="8" t="s">
        <v>219</v>
      </c>
      <c r="D101" s="8" t="s">
        <v>218</v>
      </c>
      <c r="E101" s="8" t="s">
        <v>66</v>
      </c>
      <c r="F101" s="9" t="s">
        <v>17</v>
      </c>
      <c r="G101" s="10">
        <v>104565.3</v>
      </c>
      <c r="H101" s="11">
        <v>29863</v>
      </c>
      <c r="I101" s="12">
        <v>18696</v>
      </c>
    </row>
    <row r="102" spans="1:9" x14ac:dyDescent="0.2">
      <c r="A102" s="7">
        <v>1960</v>
      </c>
      <c r="B102" s="8" t="s">
        <v>69</v>
      </c>
      <c r="C102" s="8" t="s">
        <v>70</v>
      </c>
      <c r="D102" s="8" t="s">
        <v>62</v>
      </c>
      <c r="E102" s="8" t="s">
        <v>63</v>
      </c>
      <c r="F102" s="8" t="s">
        <v>27</v>
      </c>
      <c r="G102" s="10">
        <v>28043.68</v>
      </c>
      <c r="H102" s="11">
        <v>31729</v>
      </c>
      <c r="I102" s="12">
        <v>23823</v>
      </c>
    </row>
    <row r="103" spans="1:9" x14ac:dyDescent="0.2">
      <c r="A103" s="7">
        <v>1961</v>
      </c>
      <c r="B103" s="8" t="s">
        <v>41</v>
      </c>
      <c r="C103" s="8" t="s">
        <v>42</v>
      </c>
      <c r="D103" s="8" t="s">
        <v>11</v>
      </c>
      <c r="E103" s="8" t="s">
        <v>12</v>
      </c>
      <c r="F103" s="8" t="s">
        <v>17</v>
      </c>
      <c r="G103" s="10">
        <v>27081.040000000001</v>
      </c>
      <c r="H103" s="11">
        <v>31721</v>
      </c>
      <c r="I103" s="12">
        <v>23834</v>
      </c>
    </row>
    <row r="104" spans="1:9" x14ac:dyDescent="0.2">
      <c r="A104" s="7">
        <v>1962</v>
      </c>
      <c r="B104" s="8" t="s">
        <v>228</v>
      </c>
      <c r="C104" s="8" t="s">
        <v>229</v>
      </c>
      <c r="D104" s="8" t="s">
        <v>221</v>
      </c>
      <c r="E104" s="8" t="s">
        <v>66</v>
      </c>
      <c r="F104" s="9" t="s">
        <v>13</v>
      </c>
      <c r="G104" s="10">
        <v>66602.880000000005</v>
      </c>
      <c r="H104" s="11">
        <v>32072</v>
      </c>
      <c r="I104" s="12">
        <v>16533</v>
      </c>
    </row>
    <row r="105" spans="1:9" x14ac:dyDescent="0.2">
      <c r="A105" s="7">
        <v>1966</v>
      </c>
      <c r="B105" s="8" t="s">
        <v>98</v>
      </c>
      <c r="C105" s="8" t="s">
        <v>99</v>
      </c>
      <c r="D105" s="8" t="s">
        <v>94</v>
      </c>
      <c r="E105" s="8" t="s">
        <v>95</v>
      </c>
      <c r="F105" s="9" t="s">
        <v>17</v>
      </c>
      <c r="G105" s="10">
        <v>23239.439999999999</v>
      </c>
      <c r="H105" s="11">
        <v>33559</v>
      </c>
      <c r="I105" s="12">
        <v>25327</v>
      </c>
    </row>
    <row r="106" spans="1:9" x14ac:dyDescent="0.2">
      <c r="A106" s="7">
        <v>1967</v>
      </c>
      <c r="B106" s="8" t="s">
        <v>45</v>
      </c>
      <c r="C106" s="8" t="s">
        <v>46</v>
      </c>
      <c r="D106" s="8" t="s">
        <v>11</v>
      </c>
      <c r="E106" s="8" t="s">
        <v>12</v>
      </c>
      <c r="F106" s="8" t="s">
        <v>27</v>
      </c>
      <c r="G106" s="10">
        <v>23212.32</v>
      </c>
      <c r="H106" s="11">
        <v>33551</v>
      </c>
      <c r="I106" s="12">
        <v>25338</v>
      </c>
    </row>
    <row r="107" spans="1:9" x14ac:dyDescent="0.2">
      <c r="A107" s="7">
        <v>1967</v>
      </c>
      <c r="B107" s="8" t="s">
        <v>230</v>
      </c>
      <c r="C107" s="8" t="s">
        <v>231</v>
      </c>
      <c r="D107" s="8" t="s">
        <v>221</v>
      </c>
      <c r="E107" s="8" t="s">
        <v>66</v>
      </c>
      <c r="F107" s="8" t="s">
        <v>27</v>
      </c>
      <c r="G107" s="10">
        <v>58277.52</v>
      </c>
      <c r="H107" s="11">
        <v>30054</v>
      </c>
      <c r="I107" s="12">
        <v>18888</v>
      </c>
    </row>
    <row r="108" spans="1:9" x14ac:dyDescent="0.2">
      <c r="A108" s="7">
        <v>1968</v>
      </c>
      <c r="B108" s="8" t="s">
        <v>56</v>
      </c>
      <c r="C108" s="8" t="s">
        <v>57</v>
      </c>
      <c r="D108" s="8" t="s">
        <v>58</v>
      </c>
      <c r="E108" s="8" t="s">
        <v>12</v>
      </c>
      <c r="F108" s="8" t="s">
        <v>13</v>
      </c>
      <c r="G108" s="10">
        <v>65821.56</v>
      </c>
      <c r="H108" s="11">
        <v>30046</v>
      </c>
      <c r="I108" s="12">
        <v>18899</v>
      </c>
    </row>
    <row r="109" spans="1:9" x14ac:dyDescent="0.2">
      <c r="A109" s="7">
        <v>1968</v>
      </c>
      <c r="B109" s="8" t="s">
        <v>248</v>
      </c>
      <c r="C109" s="8" t="s">
        <v>239</v>
      </c>
      <c r="D109" s="8" t="s">
        <v>235</v>
      </c>
      <c r="E109" s="8" t="s">
        <v>66</v>
      </c>
      <c r="F109" s="8" t="s">
        <v>27</v>
      </c>
      <c r="G109" s="10">
        <v>35989.199999999997</v>
      </c>
      <c r="H109" s="11">
        <v>33970</v>
      </c>
      <c r="I109" s="12">
        <v>25342</v>
      </c>
    </row>
    <row r="110" spans="1:9" x14ac:dyDescent="0.2">
      <c r="A110" s="7">
        <v>1969</v>
      </c>
      <c r="B110" s="8" t="s">
        <v>232</v>
      </c>
      <c r="C110" s="8" t="s">
        <v>233</v>
      </c>
      <c r="D110" s="8" t="s">
        <v>221</v>
      </c>
      <c r="E110" s="8" t="s">
        <v>66</v>
      </c>
      <c r="F110" s="9" t="s">
        <v>13</v>
      </c>
      <c r="G110" s="10">
        <v>58277.52</v>
      </c>
      <c r="H110" s="11">
        <v>32612</v>
      </c>
      <c r="I110" s="12">
        <v>18903</v>
      </c>
    </row>
    <row r="111" spans="1:9" x14ac:dyDescent="0.2">
      <c r="A111" s="7">
        <v>1975</v>
      </c>
      <c r="B111" s="8" t="s">
        <v>80</v>
      </c>
      <c r="C111" s="8" t="s">
        <v>81</v>
      </c>
      <c r="D111" s="8" t="s">
        <v>73</v>
      </c>
      <c r="E111" s="8" t="s">
        <v>63</v>
      </c>
      <c r="F111" s="8" t="s">
        <v>27</v>
      </c>
      <c r="G111" s="10">
        <v>21887.95</v>
      </c>
      <c r="H111" s="11">
        <v>33365</v>
      </c>
      <c r="I111" s="12">
        <v>25839</v>
      </c>
    </row>
    <row r="112" spans="1:9" x14ac:dyDescent="0.2">
      <c r="A112" s="7">
        <v>1976</v>
      </c>
      <c r="B112" s="8" t="s">
        <v>125</v>
      </c>
      <c r="C112" s="8" t="s">
        <v>126</v>
      </c>
      <c r="D112" s="8" t="s">
        <v>62</v>
      </c>
      <c r="E112" s="8" t="s">
        <v>122</v>
      </c>
      <c r="F112" s="9" t="s">
        <v>13</v>
      </c>
      <c r="G112" s="10">
        <v>23035.88</v>
      </c>
      <c r="H112" s="11">
        <v>33357</v>
      </c>
      <c r="I112" s="12">
        <v>25850</v>
      </c>
    </row>
    <row r="113" spans="1:9" x14ac:dyDescent="0.2">
      <c r="A113" s="7">
        <v>1977</v>
      </c>
      <c r="B113" s="8" t="s">
        <v>109</v>
      </c>
      <c r="C113" s="8" t="s">
        <v>110</v>
      </c>
      <c r="D113" s="8" t="s">
        <v>102</v>
      </c>
      <c r="E113" s="8" t="s">
        <v>95</v>
      </c>
      <c r="F113" s="8" t="s">
        <v>27</v>
      </c>
      <c r="G113" s="10">
        <v>30013.62</v>
      </c>
      <c r="H113" s="11">
        <v>29385</v>
      </c>
      <c r="I113" s="12">
        <v>24730</v>
      </c>
    </row>
    <row r="114" spans="1:9" x14ac:dyDescent="0.2">
      <c r="A114" s="7">
        <v>1977</v>
      </c>
      <c r="B114" s="8" t="s">
        <v>172</v>
      </c>
      <c r="C114" s="8" t="s">
        <v>173</v>
      </c>
      <c r="D114" s="8" t="s">
        <v>159</v>
      </c>
      <c r="E114" s="8" t="s">
        <v>122</v>
      </c>
      <c r="F114" s="9" t="s">
        <v>17</v>
      </c>
      <c r="G114" s="10">
        <v>48785.55</v>
      </c>
      <c r="H114" s="11">
        <v>33490</v>
      </c>
      <c r="I114" s="12">
        <v>22202</v>
      </c>
    </row>
    <row r="115" spans="1:9" x14ac:dyDescent="0.2">
      <c r="A115" s="13">
        <v>1978</v>
      </c>
      <c r="B115" s="14" t="s">
        <v>189</v>
      </c>
      <c r="C115" s="14" t="s">
        <v>190</v>
      </c>
      <c r="D115" s="14" t="s">
        <v>186</v>
      </c>
      <c r="E115" s="14" t="s">
        <v>122</v>
      </c>
      <c r="F115" s="20" t="s">
        <v>17</v>
      </c>
      <c r="G115" s="15">
        <v>51878.84</v>
      </c>
      <c r="H115" s="16">
        <v>29377</v>
      </c>
      <c r="I115" s="17">
        <v>24741</v>
      </c>
    </row>
    <row r="116" spans="1:9" x14ac:dyDescent="0.2">
      <c r="A116" s="8"/>
      <c r="G116" s="8"/>
      <c r="H116" s="8"/>
    </row>
  </sheetData>
  <sortState xmlns:xlrd2="http://schemas.microsoft.com/office/spreadsheetml/2017/richdata2" ref="A2:I115">
    <sortCondition ref="A2:A115"/>
  </sortState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U122"/>
  <sheetViews>
    <sheetView workbookViewId="0">
      <selection activeCell="A11" sqref="A11"/>
    </sheetView>
  </sheetViews>
  <sheetFormatPr baseColWidth="10" defaultColWidth="9.109375" defaultRowHeight="10.199999999999999" x14ac:dyDescent="0.2"/>
  <cols>
    <col min="1" max="1" width="15.88671875" style="18" customWidth="1"/>
    <col min="2" max="2" width="12.5546875" style="8" customWidth="1"/>
    <col min="3" max="3" width="14.109375" style="8" customWidth="1"/>
    <col min="4" max="4" width="19.21875" style="8" customWidth="1"/>
    <col min="5" max="5" width="19.77734375" style="8" customWidth="1"/>
    <col min="6" max="6" width="18" style="8" customWidth="1"/>
    <col min="7" max="7" width="15.44140625" style="8" customWidth="1"/>
    <col min="8" max="9" width="12.5546875" style="19" customWidth="1"/>
    <col min="10" max="10" width="16.21875" style="11" customWidth="1"/>
    <col min="11" max="11" width="18.44140625" style="8" customWidth="1"/>
    <col min="12" max="12" width="11.33203125" style="8" bestFit="1" customWidth="1"/>
    <col min="13" max="15" width="9.109375" style="8" customWidth="1"/>
    <col min="16" max="16" width="12.21875" style="8" bestFit="1" customWidth="1"/>
    <col min="17" max="17" width="11.88671875" style="8" bestFit="1" customWidth="1"/>
    <col min="18" max="16384" width="9.109375" style="8"/>
  </cols>
  <sheetData>
    <row r="1" spans="1:11" s="6" customFormat="1" x14ac:dyDescent="0.2">
      <c r="A1" s="21" t="s">
        <v>302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249</v>
      </c>
      <c r="G1" s="22" t="s">
        <v>5</v>
      </c>
      <c r="H1" s="23" t="s">
        <v>279</v>
      </c>
      <c r="I1" s="23" t="s">
        <v>300</v>
      </c>
      <c r="J1" s="24" t="s">
        <v>7</v>
      </c>
      <c r="K1" s="25" t="s">
        <v>8</v>
      </c>
    </row>
    <row r="2" spans="1:11" x14ac:dyDescent="0.2">
      <c r="A2" s="18">
        <v>1079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250</v>
      </c>
      <c r="G2" s="9" t="s">
        <v>13</v>
      </c>
      <c r="H2" s="10">
        <v>29982.58</v>
      </c>
      <c r="I2" s="10">
        <f>Tabla1[[#This Row],[Ventas]]*15%</f>
        <v>4497.3869999999997</v>
      </c>
      <c r="J2" s="11">
        <v>31495</v>
      </c>
      <c r="K2" s="11">
        <v>22982</v>
      </c>
    </row>
    <row r="3" spans="1:11" x14ac:dyDescent="0.2">
      <c r="A3" s="18">
        <v>1290</v>
      </c>
      <c r="B3" s="8" t="s">
        <v>15</v>
      </c>
      <c r="C3" s="8" t="s">
        <v>16</v>
      </c>
      <c r="D3" s="8" t="s">
        <v>11</v>
      </c>
      <c r="E3" s="8" t="s">
        <v>12</v>
      </c>
      <c r="F3" s="8" t="s">
        <v>251</v>
      </c>
      <c r="G3" s="8" t="s">
        <v>17</v>
      </c>
      <c r="H3" s="10">
        <v>26113.86</v>
      </c>
      <c r="I3" s="10">
        <f>Tabla1[[#This Row],[Ventas]]*15%</f>
        <v>3917.0789999999997</v>
      </c>
      <c r="J3" s="11">
        <v>31050</v>
      </c>
      <c r="K3" s="11">
        <v>24200</v>
      </c>
    </row>
    <row r="4" spans="1:11" x14ac:dyDescent="0.2">
      <c r="A4" s="18">
        <v>1291</v>
      </c>
      <c r="B4" s="8" t="s">
        <v>19</v>
      </c>
      <c r="C4" s="8" t="s">
        <v>20</v>
      </c>
      <c r="D4" s="8" t="s">
        <v>11</v>
      </c>
      <c r="E4" s="8" t="s">
        <v>12</v>
      </c>
      <c r="F4" s="8" t="s">
        <v>252</v>
      </c>
      <c r="G4" s="9" t="s">
        <v>13</v>
      </c>
      <c r="H4" s="10">
        <v>35785.660000000003</v>
      </c>
      <c r="I4" s="10">
        <f>Tabla1[[#This Row],[Ventas]]*15%</f>
        <v>5367.8490000000002</v>
      </c>
      <c r="J4" s="11">
        <v>31042</v>
      </c>
      <c r="K4" s="11">
        <v>20559</v>
      </c>
    </row>
    <row r="5" spans="1:11" x14ac:dyDescent="0.2">
      <c r="A5" s="18">
        <v>1368</v>
      </c>
      <c r="B5" s="8" t="s">
        <v>21</v>
      </c>
      <c r="C5" s="8" t="s">
        <v>22</v>
      </c>
      <c r="D5" s="8" t="s">
        <v>11</v>
      </c>
      <c r="E5" s="8" t="s">
        <v>12</v>
      </c>
      <c r="F5" s="8" t="s">
        <v>253</v>
      </c>
      <c r="G5" s="9" t="s">
        <v>17</v>
      </c>
      <c r="H5" s="10">
        <v>32884.120000000003</v>
      </c>
      <c r="I5" s="10">
        <f>Tabla1[[#This Row],[Ventas]]*15%</f>
        <v>4932.6180000000004</v>
      </c>
      <c r="J5" s="11">
        <v>30386</v>
      </c>
      <c r="K5" s="11">
        <v>21678</v>
      </c>
    </row>
    <row r="6" spans="1:11" x14ac:dyDescent="0.2">
      <c r="A6" s="18">
        <v>1530</v>
      </c>
      <c r="B6" s="8" t="s">
        <v>23</v>
      </c>
      <c r="C6" s="8" t="s">
        <v>24</v>
      </c>
      <c r="D6" s="8" t="s">
        <v>11</v>
      </c>
      <c r="E6" s="8" t="s">
        <v>12</v>
      </c>
      <c r="F6" s="8" t="s">
        <v>254</v>
      </c>
      <c r="G6" s="8" t="s">
        <v>13</v>
      </c>
      <c r="H6" s="10">
        <v>25146.68</v>
      </c>
      <c r="I6" s="10">
        <f>Tabla1[[#This Row],[Ventas]]*15%</f>
        <v>3772.002</v>
      </c>
      <c r="J6" s="11">
        <v>33258</v>
      </c>
      <c r="K6" s="11">
        <v>24487</v>
      </c>
    </row>
    <row r="7" spans="1:11" x14ac:dyDescent="0.2">
      <c r="A7" s="18">
        <v>1557</v>
      </c>
      <c r="B7" s="8" t="s">
        <v>28</v>
      </c>
      <c r="C7" s="8" t="s">
        <v>29</v>
      </c>
      <c r="D7" s="8" t="s">
        <v>11</v>
      </c>
      <c r="E7" s="8" t="s">
        <v>12</v>
      </c>
      <c r="F7" s="8" t="s">
        <v>255</v>
      </c>
      <c r="G7" s="8" t="s">
        <v>27</v>
      </c>
      <c r="H7" s="10">
        <v>27081.040000000001</v>
      </c>
      <c r="I7" s="10">
        <f>Tabla1[[#This Row],[Ventas]]*15%</f>
        <v>4062.1559999999999</v>
      </c>
      <c r="J7" s="11">
        <v>29908</v>
      </c>
      <c r="K7" s="11">
        <v>24007</v>
      </c>
    </row>
    <row r="8" spans="1:11" x14ac:dyDescent="0.2">
      <c r="A8" s="18">
        <v>1676</v>
      </c>
      <c r="B8" s="8" t="s">
        <v>32</v>
      </c>
      <c r="C8" s="8" t="s">
        <v>33</v>
      </c>
      <c r="D8" s="8" t="s">
        <v>11</v>
      </c>
      <c r="E8" s="8" t="s">
        <v>12</v>
      </c>
      <c r="F8" s="8" t="s">
        <v>256</v>
      </c>
      <c r="G8" s="8" t="s">
        <v>27</v>
      </c>
      <c r="H8" s="10">
        <v>23212.32</v>
      </c>
      <c r="I8" s="10">
        <f>Tabla1[[#This Row],[Ventas]]*15%</f>
        <v>3481.848</v>
      </c>
      <c r="J8" s="11">
        <v>29877</v>
      </c>
      <c r="K8" s="11">
        <v>25458</v>
      </c>
    </row>
    <row r="9" spans="1:11" x14ac:dyDescent="0.2">
      <c r="A9" s="18">
        <v>1793</v>
      </c>
      <c r="B9" s="8" t="s">
        <v>36</v>
      </c>
      <c r="C9" s="8" t="s">
        <v>37</v>
      </c>
      <c r="D9" s="8" t="s">
        <v>11</v>
      </c>
      <c r="E9" s="8" t="s">
        <v>12</v>
      </c>
      <c r="F9" s="8" t="s">
        <v>257</v>
      </c>
      <c r="G9" s="9" t="s">
        <v>17</v>
      </c>
      <c r="H9" s="10">
        <v>24179.5</v>
      </c>
      <c r="I9" s="10">
        <f>Tabla1[[#This Row],[Ventas]]*15%</f>
        <v>3626.9249999999997</v>
      </c>
      <c r="J9" s="11">
        <v>33223</v>
      </c>
      <c r="K9" s="11">
        <v>25125</v>
      </c>
    </row>
    <row r="10" spans="1:11" x14ac:dyDescent="0.2">
      <c r="A10" s="18">
        <v>1961</v>
      </c>
      <c r="B10" s="8" t="s">
        <v>41</v>
      </c>
      <c r="C10" s="8" t="s">
        <v>42</v>
      </c>
      <c r="D10" s="8" t="s">
        <v>11</v>
      </c>
      <c r="E10" s="8" t="s">
        <v>12</v>
      </c>
      <c r="F10" s="8" t="s">
        <v>258</v>
      </c>
      <c r="G10" s="8" t="s">
        <v>17</v>
      </c>
      <c r="H10" s="10">
        <v>27081.040000000001</v>
      </c>
      <c r="I10" s="10">
        <f>Tabla1[[#This Row],[Ventas]]*15%</f>
        <v>4062.1559999999999</v>
      </c>
      <c r="J10" s="11">
        <v>31721</v>
      </c>
      <c r="K10" s="11">
        <v>23834</v>
      </c>
    </row>
    <row r="11" spans="1:11" x14ac:dyDescent="0.2">
      <c r="A11" s="18">
        <v>1967</v>
      </c>
      <c r="B11" s="8" t="s">
        <v>45</v>
      </c>
      <c r="C11" s="8" t="s">
        <v>46</v>
      </c>
      <c r="D11" s="8" t="s">
        <v>11</v>
      </c>
      <c r="E11" s="8" t="s">
        <v>12</v>
      </c>
      <c r="F11" s="8" t="s">
        <v>254</v>
      </c>
      <c r="G11" s="8" t="s">
        <v>27</v>
      </c>
      <c r="H11" s="10">
        <v>23212.32</v>
      </c>
      <c r="I11" s="10">
        <f>Tabla1[[#This Row],[Ventas]]*15%</f>
        <v>3481.848</v>
      </c>
      <c r="J11" s="11">
        <v>33551</v>
      </c>
      <c r="K11" s="11">
        <v>25338</v>
      </c>
    </row>
    <row r="12" spans="1:11" x14ac:dyDescent="0.2">
      <c r="A12" s="18">
        <v>1056</v>
      </c>
      <c r="B12" s="8" t="s">
        <v>25</v>
      </c>
      <c r="C12" s="8" t="s">
        <v>26</v>
      </c>
      <c r="D12" s="8" t="s">
        <v>14</v>
      </c>
      <c r="E12" s="8" t="s">
        <v>12</v>
      </c>
      <c r="F12" s="8" t="s">
        <v>259</v>
      </c>
      <c r="G12" s="8" t="s">
        <v>27</v>
      </c>
      <c r="H12" s="10">
        <v>116511.36</v>
      </c>
      <c r="I12" s="10">
        <f>Tabla1[[#This Row],[Ventas]]*15%</f>
        <v>17476.703999999998</v>
      </c>
      <c r="J12" s="11">
        <v>29153</v>
      </c>
      <c r="K12" s="11">
        <v>13751</v>
      </c>
    </row>
    <row r="13" spans="1:11" x14ac:dyDescent="0.2">
      <c r="A13" s="18">
        <v>1725</v>
      </c>
      <c r="B13" s="8" t="s">
        <v>30</v>
      </c>
      <c r="C13" s="8" t="s">
        <v>31</v>
      </c>
      <c r="D13" s="8" t="s">
        <v>14</v>
      </c>
      <c r="E13" s="8" t="s">
        <v>12</v>
      </c>
      <c r="F13" s="8" t="s">
        <v>260</v>
      </c>
      <c r="G13" s="9" t="s">
        <v>13</v>
      </c>
      <c r="H13" s="10">
        <v>79061.279999999999</v>
      </c>
      <c r="I13" s="10">
        <f>Tabla1[[#This Row],[Ventas]]*15%</f>
        <v>11859.191999999999</v>
      </c>
      <c r="J13" s="11">
        <v>28533</v>
      </c>
      <c r="K13" s="11">
        <v>20235</v>
      </c>
    </row>
    <row r="14" spans="1:11" x14ac:dyDescent="0.2">
      <c r="A14" s="18">
        <v>1908</v>
      </c>
      <c r="B14" s="8" t="s">
        <v>34</v>
      </c>
      <c r="C14" s="8" t="s">
        <v>35</v>
      </c>
      <c r="D14" s="8" t="s">
        <v>14</v>
      </c>
      <c r="E14" s="8" t="s">
        <v>12</v>
      </c>
      <c r="F14" s="8" t="s">
        <v>250</v>
      </c>
      <c r="G14" s="9" t="s">
        <v>17</v>
      </c>
      <c r="H14" s="10">
        <v>72819.600000000006</v>
      </c>
      <c r="I14" s="10">
        <f>Tabla1[[#This Row],[Ventas]]*15%</f>
        <v>10922.94</v>
      </c>
      <c r="J14" s="11">
        <v>30817</v>
      </c>
      <c r="K14" s="11">
        <v>21449</v>
      </c>
    </row>
    <row r="15" spans="1:11" x14ac:dyDescent="0.2">
      <c r="A15" s="18">
        <v>1968</v>
      </c>
      <c r="B15" s="8" t="s">
        <v>56</v>
      </c>
      <c r="C15" s="8" t="s">
        <v>57</v>
      </c>
      <c r="D15" s="8" t="s">
        <v>58</v>
      </c>
      <c r="E15" s="8" t="s">
        <v>12</v>
      </c>
      <c r="F15" s="8" t="s">
        <v>260</v>
      </c>
      <c r="G15" s="8" t="s">
        <v>13</v>
      </c>
      <c r="H15" s="10">
        <v>65821.56</v>
      </c>
      <c r="I15" s="10">
        <f>Tabla1[[#This Row],[Ventas]]*15%</f>
        <v>9873.2339999999986</v>
      </c>
      <c r="J15" s="11">
        <v>30046</v>
      </c>
      <c r="K15" s="11">
        <v>18899</v>
      </c>
    </row>
    <row r="16" spans="1:11" x14ac:dyDescent="0.2">
      <c r="A16" s="18">
        <v>1153</v>
      </c>
      <c r="B16" s="8" t="s">
        <v>60</v>
      </c>
      <c r="C16" s="8" t="s">
        <v>61</v>
      </c>
      <c r="D16" s="8" t="s">
        <v>62</v>
      </c>
      <c r="E16" s="8" t="s">
        <v>63</v>
      </c>
      <c r="F16" s="8" t="s">
        <v>252</v>
      </c>
      <c r="G16" s="9" t="s">
        <v>13</v>
      </c>
      <c r="H16" s="10">
        <v>28043.68</v>
      </c>
      <c r="I16" s="10">
        <f>Tabla1[[#This Row],[Ventas]]*15%</f>
        <v>4206.5519999999997</v>
      </c>
      <c r="J16" s="11">
        <v>32886</v>
      </c>
      <c r="K16" s="11">
        <v>24049</v>
      </c>
    </row>
    <row r="17" spans="1:21" x14ac:dyDescent="0.2">
      <c r="A17" s="18">
        <v>1675</v>
      </c>
      <c r="B17" s="8" t="s">
        <v>67</v>
      </c>
      <c r="C17" s="8" t="s">
        <v>68</v>
      </c>
      <c r="D17" s="8" t="s">
        <v>62</v>
      </c>
      <c r="E17" s="8" t="s">
        <v>63</v>
      </c>
      <c r="F17" s="8" t="s">
        <v>257</v>
      </c>
      <c r="G17" s="8" t="s">
        <v>17</v>
      </c>
      <c r="H17" s="10">
        <v>29045.24</v>
      </c>
      <c r="I17" s="10">
        <f>Tabla1[[#This Row],[Ventas]]*15%</f>
        <v>4356.7860000000001</v>
      </c>
      <c r="J17" s="11">
        <v>33680</v>
      </c>
      <c r="K17" s="11">
        <v>23404</v>
      </c>
      <c r="M17" s="7"/>
      <c r="R17" s="9"/>
      <c r="S17" s="10"/>
      <c r="T17" s="11"/>
      <c r="U17" s="12"/>
    </row>
    <row r="18" spans="1:21" x14ac:dyDescent="0.2">
      <c r="A18" s="18">
        <v>1960</v>
      </c>
      <c r="B18" s="8" t="s">
        <v>69</v>
      </c>
      <c r="C18" s="8" t="s">
        <v>70</v>
      </c>
      <c r="D18" s="8" t="s">
        <v>62</v>
      </c>
      <c r="E18" s="8" t="s">
        <v>63</v>
      </c>
      <c r="F18" s="8" t="s">
        <v>258</v>
      </c>
      <c r="G18" s="8" t="s">
        <v>27</v>
      </c>
      <c r="H18" s="10">
        <v>28043.68</v>
      </c>
      <c r="I18" s="10">
        <f>Tabla1[[#This Row],[Ventas]]*15%</f>
        <v>4206.5519999999997</v>
      </c>
      <c r="J18" s="11">
        <v>31729</v>
      </c>
      <c r="K18" s="11">
        <v>23823</v>
      </c>
      <c r="M18" s="7"/>
      <c r="R18" s="9"/>
      <c r="S18" s="10"/>
      <c r="T18" s="11"/>
      <c r="U18" s="12"/>
    </row>
    <row r="19" spans="1:21" x14ac:dyDescent="0.2">
      <c r="A19" s="18">
        <v>1011</v>
      </c>
      <c r="B19" s="8" t="s">
        <v>71</v>
      </c>
      <c r="C19" s="8" t="s">
        <v>72</v>
      </c>
      <c r="D19" s="8" t="s">
        <v>73</v>
      </c>
      <c r="E19" s="8" t="s">
        <v>63</v>
      </c>
      <c r="F19" s="8" t="s">
        <v>261</v>
      </c>
      <c r="G19" s="8" t="s">
        <v>27</v>
      </c>
      <c r="H19" s="10">
        <v>27597.85</v>
      </c>
      <c r="I19" s="10">
        <f>Tabla1[[#This Row],[Ventas]]*15%</f>
        <v>4139.6774999999998</v>
      </c>
      <c r="J19" s="11">
        <v>31446</v>
      </c>
      <c r="K19" s="11">
        <v>23702</v>
      </c>
      <c r="M19" s="7"/>
      <c r="S19" s="10"/>
      <c r="T19" s="11"/>
      <c r="U19" s="12"/>
    </row>
    <row r="20" spans="1:21" x14ac:dyDescent="0.2">
      <c r="A20" s="18">
        <v>1152</v>
      </c>
      <c r="B20" s="8" t="s">
        <v>74</v>
      </c>
      <c r="C20" s="8" t="s">
        <v>75</v>
      </c>
      <c r="D20" s="8" t="s">
        <v>73</v>
      </c>
      <c r="E20" s="8" t="s">
        <v>63</v>
      </c>
      <c r="F20" s="8" t="s">
        <v>262</v>
      </c>
      <c r="G20" s="9" t="s">
        <v>13</v>
      </c>
      <c r="H20" s="10">
        <v>26646.2</v>
      </c>
      <c r="I20" s="10">
        <f>Tabla1[[#This Row],[Ventas]]*15%</f>
        <v>3996.93</v>
      </c>
      <c r="J20" s="11">
        <v>32894</v>
      </c>
      <c r="K20" s="11">
        <v>24038</v>
      </c>
      <c r="M20" s="7"/>
      <c r="R20" s="9"/>
      <c r="S20" s="10"/>
      <c r="T20" s="11"/>
      <c r="U20" s="12"/>
    </row>
    <row r="21" spans="1:21" x14ac:dyDescent="0.2">
      <c r="A21" s="18">
        <v>1516</v>
      </c>
      <c r="B21" s="8" t="s">
        <v>76</v>
      </c>
      <c r="C21" s="8" t="s">
        <v>77</v>
      </c>
      <c r="D21" s="8" t="s">
        <v>73</v>
      </c>
      <c r="E21" s="8" t="s">
        <v>63</v>
      </c>
      <c r="F21" s="8" t="s">
        <v>263</v>
      </c>
      <c r="G21" s="8" t="s">
        <v>13</v>
      </c>
      <c r="H21" s="10">
        <v>28549.5</v>
      </c>
      <c r="I21" s="10">
        <f>Tabla1[[#This Row],[Ventas]]*15%</f>
        <v>4282.4250000000002</v>
      </c>
      <c r="J21" s="11">
        <v>31112</v>
      </c>
      <c r="K21" s="11">
        <v>23188</v>
      </c>
      <c r="M21" s="7"/>
      <c r="S21" s="10"/>
      <c r="T21" s="11"/>
      <c r="U21" s="12"/>
    </row>
    <row r="22" spans="1:21" x14ac:dyDescent="0.2">
      <c r="A22" s="18">
        <v>1674</v>
      </c>
      <c r="B22" s="8" t="s">
        <v>78</v>
      </c>
      <c r="C22" s="8" t="s">
        <v>79</v>
      </c>
      <c r="D22" s="8" t="s">
        <v>73</v>
      </c>
      <c r="E22" s="8" t="s">
        <v>63</v>
      </c>
      <c r="F22" s="8" t="s">
        <v>264</v>
      </c>
      <c r="G22" s="8" t="s">
        <v>17</v>
      </c>
      <c r="H22" s="10">
        <v>27597.85</v>
      </c>
      <c r="I22" s="10">
        <f>Tabla1[[#This Row],[Ventas]]*15%</f>
        <v>4139.6774999999998</v>
      </c>
      <c r="J22" s="11">
        <v>33688</v>
      </c>
      <c r="K22" s="11">
        <v>23393</v>
      </c>
      <c r="M22" s="7"/>
      <c r="S22" s="10"/>
      <c r="T22" s="11"/>
      <c r="U22" s="12"/>
    </row>
    <row r="23" spans="1:21" x14ac:dyDescent="0.2">
      <c r="A23" s="18">
        <v>1975</v>
      </c>
      <c r="B23" s="8" t="s">
        <v>80</v>
      </c>
      <c r="C23" s="8" t="s">
        <v>81</v>
      </c>
      <c r="D23" s="8" t="s">
        <v>73</v>
      </c>
      <c r="E23" s="8" t="s">
        <v>63</v>
      </c>
      <c r="F23" s="8" t="s">
        <v>252</v>
      </c>
      <c r="G23" s="8" t="s">
        <v>27</v>
      </c>
      <c r="H23" s="10">
        <v>21887.95</v>
      </c>
      <c r="I23" s="10">
        <f>Tabla1[[#This Row],[Ventas]]*15%</f>
        <v>3283.1925000000001</v>
      </c>
      <c r="J23" s="11">
        <v>33365</v>
      </c>
      <c r="K23" s="11">
        <v>25839</v>
      </c>
      <c r="M23" s="7"/>
      <c r="S23" s="10"/>
      <c r="T23" s="11"/>
      <c r="U23" s="12"/>
    </row>
    <row r="24" spans="1:21" x14ac:dyDescent="0.2">
      <c r="A24" s="18">
        <v>1300</v>
      </c>
      <c r="B24" s="8" t="s">
        <v>82</v>
      </c>
      <c r="C24" s="8" t="s">
        <v>83</v>
      </c>
      <c r="D24" s="8" t="s">
        <v>84</v>
      </c>
      <c r="E24" s="8" t="s">
        <v>63</v>
      </c>
      <c r="F24" s="8" t="s">
        <v>262</v>
      </c>
      <c r="G24" s="8" t="s">
        <v>13</v>
      </c>
      <c r="H24" s="10">
        <v>30451.68</v>
      </c>
      <c r="I24" s="10">
        <f>Tabla1[[#This Row],[Ventas]]*15%</f>
        <v>4567.7519999999995</v>
      </c>
      <c r="J24" s="11">
        <v>32855</v>
      </c>
      <c r="K24" s="11">
        <v>24009</v>
      </c>
      <c r="M24" s="7"/>
      <c r="R24" s="9"/>
      <c r="S24" s="10"/>
      <c r="T24" s="11"/>
      <c r="U24" s="12"/>
    </row>
    <row r="25" spans="1:21" x14ac:dyDescent="0.2">
      <c r="A25" s="18">
        <v>1330</v>
      </c>
      <c r="B25" s="8" t="s">
        <v>85</v>
      </c>
      <c r="C25" s="8" t="s">
        <v>86</v>
      </c>
      <c r="D25" s="8" t="s">
        <v>84</v>
      </c>
      <c r="E25" s="8" t="s">
        <v>63</v>
      </c>
      <c r="F25" s="8" t="s">
        <v>264</v>
      </c>
      <c r="G25" s="8" t="s">
        <v>27</v>
      </c>
      <c r="H25" s="10">
        <v>31539.24</v>
      </c>
      <c r="I25" s="10">
        <f>Tabla1[[#This Row],[Ventas]]*15%</f>
        <v>4730.8860000000004</v>
      </c>
      <c r="J25" s="11">
        <v>32553</v>
      </c>
      <c r="K25" s="11">
        <v>23514</v>
      </c>
      <c r="M25" s="7"/>
      <c r="S25" s="10"/>
      <c r="T25" s="11"/>
      <c r="U25" s="12"/>
    </row>
    <row r="26" spans="1:21" x14ac:dyDescent="0.2">
      <c r="A26" s="18">
        <v>1573</v>
      </c>
      <c r="B26" s="8" t="s">
        <v>87</v>
      </c>
      <c r="C26" s="8" t="s">
        <v>88</v>
      </c>
      <c r="D26" s="8" t="s">
        <v>84</v>
      </c>
      <c r="E26" s="8" t="s">
        <v>63</v>
      </c>
      <c r="F26" s="8" t="s">
        <v>265</v>
      </c>
      <c r="G26" s="8" t="s">
        <v>17</v>
      </c>
      <c r="H26" s="10">
        <v>35889.480000000003</v>
      </c>
      <c r="I26" s="10">
        <f>Tabla1[[#This Row],[Ventas]]*15%</f>
        <v>5383.4220000000005</v>
      </c>
      <c r="J26" s="11">
        <v>32331</v>
      </c>
      <c r="K26" s="11">
        <v>22067</v>
      </c>
      <c r="M26" s="7"/>
      <c r="S26" s="10"/>
      <c r="T26" s="11"/>
      <c r="U26" s="12"/>
    </row>
    <row r="27" spans="1:21" x14ac:dyDescent="0.2">
      <c r="A27" s="18">
        <v>1657</v>
      </c>
      <c r="B27" s="8" t="s">
        <v>32</v>
      </c>
      <c r="C27" s="8" t="s">
        <v>89</v>
      </c>
      <c r="D27" s="8" t="s">
        <v>84</v>
      </c>
      <c r="E27" s="8" t="s">
        <v>63</v>
      </c>
      <c r="F27" s="8" t="s">
        <v>266</v>
      </c>
      <c r="G27" s="9" t="s">
        <v>13</v>
      </c>
      <c r="H27" s="10">
        <v>32626.799999999999</v>
      </c>
      <c r="I27" s="10">
        <f>Tabla1[[#This Row],[Ventas]]*15%</f>
        <v>4894.0199999999995</v>
      </c>
      <c r="J27" s="11">
        <v>32117</v>
      </c>
      <c r="K27" s="11">
        <v>23294</v>
      </c>
      <c r="M27" s="7"/>
      <c r="S27" s="10"/>
      <c r="T27" s="11"/>
      <c r="U27" s="12"/>
    </row>
    <row r="28" spans="1:21" x14ac:dyDescent="0.2">
      <c r="A28" s="18">
        <v>1931</v>
      </c>
      <c r="B28" s="8" t="s">
        <v>41</v>
      </c>
      <c r="C28" s="8" t="s">
        <v>90</v>
      </c>
      <c r="D28" s="8" t="s">
        <v>84</v>
      </c>
      <c r="E28" s="8" t="s">
        <v>63</v>
      </c>
      <c r="F28" s="8" t="s">
        <v>267</v>
      </c>
      <c r="G28" s="8" t="s">
        <v>27</v>
      </c>
      <c r="H28" s="10">
        <v>26101.439999999999</v>
      </c>
      <c r="I28" s="10">
        <f>Tabla1[[#This Row],[Ventas]]*15%</f>
        <v>3915.2159999999994</v>
      </c>
      <c r="J28" s="11">
        <v>32679</v>
      </c>
      <c r="K28" s="11">
        <v>25351</v>
      </c>
      <c r="M28" s="7"/>
      <c r="S28" s="10"/>
      <c r="T28" s="11"/>
      <c r="U28" s="12"/>
    </row>
    <row r="29" spans="1:21" x14ac:dyDescent="0.2">
      <c r="A29" s="18">
        <v>1932</v>
      </c>
      <c r="B29" s="8" t="s">
        <v>91</v>
      </c>
      <c r="C29" s="8" t="s">
        <v>10</v>
      </c>
      <c r="D29" s="8" t="s">
        <v>84</v>
      </c>
      <c r="E29" s="8" t="s">
        <v>63</v>
      </c>
      <c r="F29" s="8" t="s">
        <v>268</v>
      </c>
      <c r="G29" s="9" t="s">
        <v>17</v>
      </c>
      <c r="H29" s="10">
        <v>47852.639999999999</v>
      </c>
      <c r="I29" s="10">
        <f>Tabla1[[#This Row],[Ventas]]*15%</f>
        <v>7177.8959999999997</v>
      </c>
      <c r="J29" s="11">
        <v>32671</v>
      </c>
      <c r="K29" s="11">
        <v>18057</v>
      </c>
      <c r="M29" s="7"/>
      <c r="S29" s="10"/>
      <c r="T29" s="11"/>
      <c r="U29" s="12"/>
    </row>
    <row r="30" spans="1:21" x14ac:dyDescent="0.2">
      <c r="A30" s="18">
        <v>1054</v>
      </c>
      <c r="B30" s="8" t="s">
        <v>92</v>
      </c>
      <c r="C30" s="8" t="s">
        <v>93</v>
      </c>
      <c r="D30" s="8" t="s">
        <v>94</v>
      </c>
      <c r="E30" s="8" t="s">
        <v>95</v>
      </c>
      <c r="F30" s="8" t="s">
        <v>252</v>
      </c>
      <c r="G30" s="8" t="s">
        <v>27</v>
      </c>
      <c r="H30" s="10">
        <v>25176.06</v>
      </c>
      <c r="I30" s="10">
        <f>Tabla1[[#This Row],[Ventas]]*15%</f>
        <v>3776.4090000000001</v>
      </c>
      <c r="J30" s="11">
        <v>33344</v>
      </c>
      <c r="K30" s="11">
        <v>24693</v>
      </c>
      <c r="M30" s="7"/>
      <c r="S30" s="10"/>
      <c r="T30" s="11"/>
      <c r="U30" s="12"/>
    </row>
    <row r="31" spans="1:21" x14ac:dyDescent="0.2">
      <c r="A31" s="18">
        <v>1075</v>
      </c>
      <c r="B31" s="8" t="s">
        <v>96</v>
      </c>
      <c r="C31" s="8" t="s">
        <v>97</v>
      </c>
      <c r="D31" s="8" t="s">
        <v>94</v>
      </c>
      <c r="E31" s="8" t="s">
        <v>95</v>
      </c>
      <c r="F31" s="8" t="s">
        <v>262</v>
      </c>
      <c r="G31" s="8" t="s">
        <v>13</v>
      </c>
      <c r="H31" s="10">
        <v>23239.439999999999</v>
      </c>
      <c r="I31" s="10">
        <f>Tabla1[[#This Row],[Ventas]]*15%</f>
        <v>3485.9159999999997</v>
      </c>
      <c r="J31" s="11">
        <v>33823</v>
      </c>
      <c r="K31" s="11">
        <v>25443</v>
      </c>
      <c r="M31" s="7"/>
      <c r="R31" s="9"/>
      <c r="S31" s="10"/>
      <c r="T31" s="11"/>
      <c r="U31" s="12"/>
    </row>
    <row r="32" spans="1:21" x14ac:dyDescent="0.2">
      <c r="A32" s="18">
        <v>1966</v>
      </c>
      <c r="B32" s="8" t="s">
        <v>98</v>
      </c>
      <c r="C32" s="8" t="s">
        <v>99</v>
      </c>
      <c r="D32" s="8" t="s">
        <v>94</v>
      </c>
      <c r="E32" s="8" t="s">
        <v>95</v>
      </c>
      <c r="F32" s="8" t="s">
        <v>261</v>
      </c>
      <c r="G32" s="9" t="s">
        <v>17</v>
      </c>
      <c r="H32" s="10">
        <v>23239.439999999999</v>
      </c>
      <c r="I32" s="10">
        <f>Tabla1[[#This Row],[Ventas]]*15%</f>
        <v>3485.9159999999997</v>
      </c>
      <c r="J32" s="11">
        <v>33559</v>
      </c>
      <c r="K32" s="11">
        <v>25327</v>
      </c>
      <c r="M32" s="7"/>
      <c r="S32" s="10"/>
      <c r="T32" s="11"/>
      <c r="U32" s="12"/>
    </row>
    <row r="33" spans="1:21" x14ac:dyDescent="0.2">
      <c r="A33" s="18">
        <v>1067</v>
      </c>
      <c r="B33" s="8" t="s">
        <v>100</v>
      </c>
      <c r="C33" s="8" t="s">
        <v>101</v>
      </c>
      <c r="D33" s="8" t="s">
        <v>102</v>
      </c>
      <c r="E33" s="8" t="s">
        <v>95</v>
      </c>
      <c r="F33" s="8" t="s">
        <v>264</v>
      </c>
      <c r="G33" s="9" t="s">
        <v>17</v>
      </c>
      <c r="H33" s="10">
        <v>36939.839999999997</v>
      </c>
      <c r="I33" s="10">
        <f>Tabla1[[#This Row],[Ventas]]*15%</f>
        <v>5540.9759999999997</v>
      </c>
      <c r="J33" s="11">
        <v>32040</v>
      </c>
      <c r="K33" s="11">
        <v>22554</v>
      </c>
      <c r="M33" s="7"/>
      <c r="R33" s="9"/>
      <c r="S33" s="10"/>
      <c r="T33" s="11"/>
      <c r="U33" s="12"/>
    </row>
    <row r="34" spans="1:21" x14ac:dyDescent="0.2">
      <c r="A34" s="18">
        <v>1695</v>
      </c>
      <c r="B34" s="8" t="s">
        <v>103</v>
      </c>
      <c r="C34" s="8" t="s">
        <v>104</v>
      </c>
      <c r="D34" s="8" t="s">
        <v>102</v>
      </c>
      <c r="E34" s="8" t="s">
        <v>95</v>
      </c>
      <c r="F34" s="8" t="s">
        <v>268</v>
      </c>
      <c r="G34" s="8" t="s">
        <v>17</v>
      </c>
      <c r="H34" s="10">
        <v>38094.21</v>
      </c>
      <c r="I34" s="10">
        <f>Tabla1[[#This Row],[Ventas]]*15%</f>
        <v>5714.1314999999995</v>
      </c>
      <c r="J34" s="11">
        <v>30975</v>
      </c>
      <c r="K34" s="11">
        <v>21920</v>
      </c>
      <c r="M34" s="7"/>
      <c r="S34" s="10"/>
      <c r="T34" s="11"/>
      <c r="U34" s="12"/>
    </row>
    <row r="35" spans="1:21" x14ac:dyDescent="0.2">
      <c r="A35" s="18">
        <v>1758</v>
      </c>
      <c r="B35" s="8" t="s">
        <v>105</v>
      </c>
      <c r="C35" s="8" t="s">
        <v>106</v>
      </c>
      <c r="D35" s="8" t="s">
        <v>102</v>
      </c>
      <c r="E35" s="8" t="s">
        <v>95</v>
      </c>
      <c r="F35" s="8" t="s">
        <v>252</v>
      </c>
      <c r="G35" s="9" t="s">
        <v>13</v>
      </c>
      <c r="H35" s="10">
        <v>35785.47</v>
      </c>
      <c r="I35" s="10">
        <f>Tabla1[[#This Row],[Ventas]]*15%</f>
        <v>5367.8204999999998</v>
      </c>
      <c r="J35" s="11">
        <v>30028</v>
      </c>
      <c r="K35" s="11">
        <v>22942</v>
      </c>
      <c r="M35" s="7"/>
      <c r="S35" s="10"/>
      <c r="T35" s="11"/>
      <c r="U35" s="12"/>
    </row>
    <row r="36" spans="1:21" x14ac:dyDescent="0.2">
      <c r="A36" s="18">
        <v>1792</v>
      </c>
      <c r="B36" s="8" t="s">
        <v>107</v>
      </c>
      <c r="C36" s="8" t="s">
        <v>108</v>
      </c>
      <c r="D36" s="8" t="s">
        <v>102</v>
      </c>
      <c r="E36" s="8" t="s">
        <v>95</v>
      </c>
      <c r="F36" s="8" t="s">
        <v>250</v>
      </c>
      <c r="G36" s="8" t="s">
        <v>27</v>
      </c>
      <c r="H36" s="10">
        <v>28859.25</v>
      </c>
      <c r="I36" s="10">
        <f>Tabla1[[#This Row],[Ventas]]*15%</f>
        <v>4328.8874999999998</v>
      </c>
      <c r="J36" s="11">
        <v>33231</v>
      </c>
      <c r="K36" s="11">
        <v>25114</v>
      </c>
      <c r="M36" s="7"/>
      <c r="R36" s="9"/>
      <c r="S36" s="10"/>
      <c r="T36" s="11"/>
      <c r="U36" s="12"/>
    </row>
    <row r="37" spans="1:21" x14ac:dyDescent="0.2">
      <c r="A37" s="18">
        <v>1977</v>
      </c>
      <c r="B37" s="8" t="s">
        <v>109</v>
      </c>
      <c r="C37" s="8" t="s">
        <v>110</v>
      </c>
      <c r="D37" s="8" t="s">
        <v>102</v>
      </c>
      <c r="E37" s="8" t="s">
        <v>95</v>
      </c>
      <c r="F37" s="8" t="s">
        <v>267</v>
      </c>
      <c r="G37" s="8" t="s">
        <v>27</v>
      </c>
      <c r="H37" s="10">
        <v>30013.62</v>
      </c>
      <c r="I37" s="10">
        <f>Tabla1[[#This Row],[Ventas]]*15%</f>
        <v>4502.0429999999997</v>
      </c>
      <c r="J37" s="11">
        <v>29385</v>
      </c>
      <c r="K37" s="11">
        <v>24730</v>
      </c>
      <c r="M37" s="7"/>
      <c r="R37" s="9"/>
      <c r="S37" s="10"/>
      <c r="T37" s="11"/>
      <c r="U37" s="12"/>
    </row>
    <row r="38" spans="1:21" x14ac:dyDescent="0.2">
      <c r="A38" s="18">
        <v>1041</v>
      </c>
      <c r="B38" s="8" t="s">
        <v>111</v>
      </c>
      <c r="C38" s="8" t="s">
        <v>112</v>
      </c>
      <c r="D38" s="8" t="s">
        <v>62</v>
      </c>
      <c r="E38" s="8" t="s">
        <v>40</v>
      </c>
      <c r="F38" s="8" t="s">
        <v>266</v>
      </c>
      <c r="G38" s="9" t="s">
        <v>13</v>
      </c>
      <c r="H38" s="10">
        <v>28043.68</v>
      </c>
      <c r="I38" s="10">
        <f>Tabla1[[#This Row],[Ventas]]*15%</f>
        <v>4206.5519999999997</v>
      </c>
      <c r="J38" s="11">
        <v>33710</v>
      </c>
      <c r="K38" s="11">
        <v>23767</v>
      </c>
      <c r="M38" s="7"/>
      <c r="S38" s="10"/>
      <c r="T38" s="11"/>
      <c r="U38" s="12"/>
    </row>
    <row r="39" spans="1:21" x14ac:dyDescent="0.2">
      <c r="A39" s="18">
        <v>1334</v>
      </c>
      <c r="B39" s="8" t="s">
        <v>113</v>
      </c>
      <c r="C39" s="8" t="s">
        <v>114</v>
      </c>
      <c r="D39" s="8" t="s">
        <v>62</v>
      </c>
      <c r="E39" s="8" t="s">
        <v>40</v>
      </c>
      <c r="F39" s="8" t="s">
        <v>258</v>
      </c>
      <c r="G39" s="8" t="s">
        <v>17</v>
      </c>
      <c r="H39" s="10">
        <v>28043.68</v>
      </c>
      <c r="I39" s="10">
        <f>Tabla1[[#This Row],[Ventas]]*15%</f>
        <v>4206.5519999999997</v>
      </c>
      <c r="J39" s="11">
        <v>32971</v>
      </c>
      <c r="K39" s="11">
        <v>24033</v>
      </c>
      <c r="M39" s="7"/>
      <c r="R39" s="9"/>
      <c r="S39" s="10"/>
      <c r="T39" s="11"/>
      <c r="U39" s="12"/>
    </row>
    <row r="40" spans="1:21" x14ac:dyDescent="0.2">
      <c r="A40" s="18">
        <v>1674</v>
      </c>
      <c r="B40" s="8" t="s">
        <v>115</v>
      </c>
      <c r="C40" s="8" t="s">
        <v>116</v>
      </c>
      <c r="D40" s="8" t="s">
        <v>62</v>
      </c>
      <c r="E40" s="8" t="s">
        <v>40</v>
      </c>
      <c r="F40" s="8" t="s">
        <v>258</v>
      </c>
      <c r="G40" s="8" t="s">
        <v>27</v>
      </c>
      <c r="H40" s="10">
        <v>31048.36</v>
      </c>
      <c r="I40" s="10">
        <f>Tabla1[[#This Row],[Ventas]]*15%</f>
        <v>4657.2539999999999</v>
      </c>
      <c r="J40" s="11">
        <v>32971</v>
      </c>
      <c r="K40" s="11">
        <v>22901</v>
      </c>
      <c r="M40" s="7"/>
      <c r="S40" s="10"/>
      <c r="T40" s="11"/>
      <c r="U40" s="12"/>
    </row>
    <row r="41" spans="1:21" x14ac:dyDescent="0.2">
      <c r="A41" s="18">
        <v>1080</v>
      </c>
      <c r="B41" s="8" t="s">
        <v>38</v>
      </c>
      <c r="C41" s="8" t="s">
        <v>39</v>
      </c>
      <c r="D41" s="8" t="s">
        <v>18</v>
      </c>
      <c r="E41" s="8" t="s">
        <v>40</v>
      </c>
      <c r="F41" s="8" t="s">
        <v>252</v>
      </c>
      <c r="G41" s="9" t="s">
        <v>13</v>
      </c>
      <c r="H41" s="10">
        <v>64738.18</v>
      </c>
      <c r="I41" s="10">
        <f>Tabla1[[#This Row],[Ventas]]*15%</f>
        <v>9710.726999999999</v>
      </c>
      <c r="J41" s="11">
        <v>32445</v>
      </c>
      <c r="K41" s="11">
        <v>19334</v>
      </c>
      <c r="M41" s="7"/>
      <c r="S41" s="10"/>
      <c r="T41" s="11"/>
      <c r="U41" s="12"/>
    </row>
    <row r="42" spans="1:21" x14ac:dyDescent="0.2">
      <c r="A42" s="18">
        <v>1370</v>
      </c>
      <c r="B42" s="8" t="s">
        <v>43</v>
      </c>
      <c r="C42" s="8" t="s">
        <v>44</v>
      </c>
      <c r="D42" s="8" t="s">
        <v>18</v>
      </c>
      <c r="E42" s="8" t="s">
        <v>40</v>
      </c>
      <c r="F42" s="8" t="s">
        <v>269</v>
      </c>
      <c r="G42" s="9" t="s">
        <v>13</v>
      </c>
      <c r="H42" s="10">
        <v>53685.32</v>
      </c>
      <c r="I42" s="10">
        <f>Tabla1[[#This Row],[Ventas]]*15%</f>
        <v>8052.7979999999998</v>
      </c>
      <c r="J42" s="11">
        <v>32108</v>
      </c>
      <c r="K42" s="11">
        <v>21693</v>
      </c>
      <c r="M42" s="7"/>
      <c r="R42" s="9"/>
      <c r="S42" s="10"/>
      <c r="T42" s="11"/>
      <c r="U42" s="12"/>
    </row>
    <row r="43" spans="1:21" x14ac:dyDescent="0.2">
      <c r="A43" s="18">
        <v>1531</v>
      </c>
      <c r="B43" s="8" t="s">
        <v>47</v>
      </c>
      <c r="C43" s="8" t="s">
        <v>48</v>
      </c>
      <c r="D43" s="8" t="s">
        <v>18</v>
      </c>
      <c r="E43" s="8" t="s">
        <v>40</v>
      </c>
      <c r="F43" s="8" t="s">
        <v>268</v>
      </c>
      <c r="G43" s="8" t="s">
        <v>27</v>
      </c>
      <c r="H43" s="10">
        <v>41053.480000000003</v>
      </c>
      <c r="I43" s="10">
        <f>Tabla1[[#This Row],[Ventas]]*15%</f>
        <v>6158.0219999999999</v>
      </c>
      <c r="J43" s="11">
        <v>31543</v>
      </c>
      <c r="K43" s="11">
        <v>24491</v>
      </c>
      <c r="M43" s="7"/>
      <c r="S43" s="10"/>
      <c r="T43" s="11"/>
      <c r="U43" s="12"/>
    </row>
    <row r="44" spans="1:21" x14ac:dyDescent="0.2">
      <c r="A44" s="18">
        <v>1677</v>
      </c>
      <c r="B44" s="8" t="s">
        <v>49</v>
      </c>
      <c r="C44" s="8" t="s">
        <v>50</v>
      </c>
      <c r="D44" s="8" t="s">
        <v>18</v>
      </c>
      <c r="E44" s="8" t="s">
        <v>40</v>
      </c>
      <c r="F44" s="8" t="s">
        <v>270</v>
      </c>
      <c r="G44" s="9" t="s">
        <v>17</v>
      </c>
      <c r="H44" s="10">
        <v>37895.519999999997</v>
      </c>
      <c r="I44" s="10">
        <f>Tabla1[[#This Row],[Ventas]]*15%</f>
        <v>5684.3279999999995</v>
      </c>
      <c r="J44" s="11">
        <v>32087</v>
      </c>
      <c r="K44" s="11">
        <v>25462</v>
      </c>
      <c r="M44" s="7"/>
      <c r="S44" s="10"/>
      <c r="T44" s="11"/>
      <c r="U44" s="12"/>
    </row>
    <row r="45" spans="1:21" x14ac:dyDescent="0.2">
      <c r="A45" s="18">
        <v>1353</v>
      </c>
      <c r="B45" s="8" t="s">
        <v>51</v>
      </c>
      <c r="C45" s="8" t="s">
        <v>52</v>
      </c>
      <c r="D45" s="8" t="s">
        <v>53</v>
      </c>
      <c r="E45" s="8" t="s">
        <v>40</v>
      </c>
      <c r="F45" s="8" t="s">
        <v>267</v>
      </c>
      <c r="G45" s="9" t="s">
        <v>13</v>
      </c>
      <c r="H45" s="10">
        <v>59455.199999999997</v>
      </c>
      <c r="I45" s="10">
        <f>Tabla1[[#This Row],[Ventas]]*15%</f>
        <v>8918.2799999999988</v>
      </c>
      <c r="J45" s="11">
        <v>30204</v>
      </c>
      <c r="K45" s="11">
        <v>21399</v>
      </c>
      <c r="M45" s="7"/>
      <c r="R45" s="9"/>
      <c r="S45" s="10"/>
      <c r="T45" s="11"/>
      <c r="U45" s="12"/>
    </row>
    <row r="46" spans="1:21" x14ac:dyDescent="0.2">
      <c r="A46" s="18">
        <v>1369</v>
      </c>
      <c r="B46" s="8" t="s">
        <v>54</v>
      </c>
      <c r="C46" s="8" t="s">
        <v>55</v>
      </c>
      <c r="D46" s="8" t="s">
        <v>53</v>
      </c>
      <c r="E46" s="8" t="s">
        <v>40</v>
      </c>
      <c r="F46" s="8" t="s">
        <v>258</v>
      </c>
      <c r="G46" s="9" t="s">
        <v>17</v>
      </c>
      <c r="H46" s="10">
        <v>57756.480000000003</v>
      </c>
      <c r="I46" s="10">
        <f>Tabla1[[#This Row],[Ventas]]*15%</f>
        <v>8663.4719999999998</v>
      </c>
      <c r="J46" s="11">
        <v>30378</v>
      </c>
      <c r="K46" s="11">
        <v>21689</v>
      </c>
      <c r="M46" s="7"/>
      <c r="R46" s="9"/>
      <c r="S46" s="10"/>
      <c r="T46" s="11"/>
      <c r="U46" s="12"/>
    </row>
    <row r="47" spans="1:21" x14ac:dyDescent="0.2">
      <c r="A47" s="18">
        <v>1427</v>
      </c>
      <c r="B47" s="8" t="s">
        <v>9</v>
      </c>
      <c r="C47" s="8" t="s">
        <v>59</v>
      </c>
      <c r="D47" s="8" t="s">
        <v>53</v>
      </c>
      <c r="E47" s="8" t="s">
        <v>40</v>
      </c>
      <c r="F47" s="8" t="s">
        <v>252</v>
      </c>
      <c r="G47" s="8" t="s">
        <v>27</v>
      </c>
      <c r="H47" s="10">
        <v>59455.199999999997</v>
      </c>
      <c r="I47" s="10">
        <f>Tabla1[[#This Row],[Ventas]]*15%</f>
        <v>8918.2799999999988</v>
      </c>
      <c r="J47" s="11">
        <v>28368</v>
      </c>
      <c r="K47" s="11">
        <v>21263</v>
      </c>
      <c r="M47" s="7"/>
      <c r="S47" s="10"/>
      <c r="T47" s="11"/>
      <c r="U47" s="12"/>
    </row>
    <row r="48" spans="1:21" x14ac:dyDescent="0.2">
      <c r="A48" s="18">
        <v>1361</v>
      </c>
      <c r="B48" s="8" t="s">
        <v>117</v>
      </c>
      <c r="C48" s="8" t="s">
        <v>118</v>
      </c>
      <c r="D48" s="8" t="s">
        <v>119</v>
      </c>
      <c r="E48" s="8" t="s">
        <v>40</v>
      </c>
      <c r="F48" s="8" t="s">
        <v>250</v>
      </c>
      <c r="G48" s="9" t="s">
        <v>13</v>
      </c>
      <c r="H48" s="10">
        <v>34605.449999999997</v>
      </c>
      <c r="I48" s="10">
        <f>Tabla1[[#This Row],[Ventas]]*15%</f>
        <v>5190.8174999999992</v>
      </c>
      <c r="J48" s="11">
        <v>32346</v>
      </c>
      <c r="K48" s="11">
        <v>22089</v>
      </c>
      <c r="M48" s="7"/>
      <c r="R48" s="9"/>
      <c r="S48" s="10"/>
      <c r="T48" s="11"/>
      <c r="U48" s="12"/>
    </row>
    <row r="49" spans="1:21" x14ac:dyDescent="0.2">
      <c r="A49" s="18">
        <v>1168</v>
      </c>
      <c r="B49" s="8" t="s">
        <v>120</v>
      </c>
      <c r="C49" s="8" t="s">
        <v>121</v>
      </c>
      <c r="D49" s="8" t="s">
        <v>62</v>
      </c>
      <c r="E49" s="8" t="s">
        <v>122</v>
      </c>
      <c r="F49" s="8" t="s">
        <v>251</v>
      </c>
      <c r="G49" s="9" t="s">
        <v>17</v>
      </c>
      <c r="H49" s="10">
        <v>23035.88</v>
      </c>
      <c r="I49" s="10">
        <f>Tabla1[[#This Row],[Ventas]]*15%</f>
        <v>3455.3820000000001</v>
      </c>
      <c r="J49" s="11">
        <v>33338</v>
      </c>
      <c r="K49" s="11">
        <v>25757</v>
      </c>
      <c r="M49" s="7"/>
      <c r="R49" s="9"/>
      <c r="S49" s="10"/>
      <c r="T49" s="11"/>
      <c r="U49" s="12"/>
    </row>
    <row r="50" spans="1:21" x14ac:dyDescent="0.2">
      <c r="A50" s="18">
        <v>1360</v>
      </c>
      <c r="B50" s="8" t="s">
        <v>123</v>
      </c>
      <c r="C50" s="8" t="s">
        <v>124</v>
      </c>
      <c r="D50" s="8" t="s">
        <v>62</v>
      </c>
      <c r="E50" s="8" t="s">
        <v>122</v>
      </c>
      <c r="F50" s="8" t="s">
        <v>271</v>
      </c>
      <c r="G50" s="8" t="s">
        <v>27</v>
      </c>
      <c r="H50" s="10">
        <v>33051.480000000003</v>
      </c>
      <c r="I50" s="10">
        <f>Tabla1[[#This Row],[Ventas]]*15%</f>
        <v>4957.7220000000007</v>
      </c>
      <c r="J50" s="11">
        <v>32356</v>
      </c>
      <c r="K50" s="11">
        <v>22085</v>
      </c>
      <c r="M50" s="7"/>
      <c r="R50" s="9"/>
      <c r="S50" s="10"/>
      <c r="T50" s="11"/>
      <c r="U50" s="12"/>
    </row>
    <row r="51" spans="1:21" x14ac:dyDescent="0.2">
      <c r="A51" s="18">
        <v>1976</v>
      </c>
      <c r="B51" s="8" t="s">
        <v>125</v>
      </c>
      <c r="C51" s="8" t="s">
        <v>126</v>
      </c>
      <c r="D51" s="8" t="s">
        <v>62</v>
      </c>
      <c r="E51" s="8" t="s">
        <v>122</v>
      </c>
      <c r="F51" s="8" t="s">
        <v>272</v>
      </c>
      <c r="G51" s="9" t="s">
        <v>13</v>
      </c>
      <c r="H51" s="10">
        <v>23035.88</v>
      </c>
      <c r="I51" s="10">
        <f>Tabla1[[#This Row],[Ventas]]*15%</f>
        <v>3455.3820000000001</v>
      </c>
      <c r="J51" s="11">
        <v>33357</v>
      </c>
      <c r="K51" s="11">
        <v>25850</v>
      </c>
      <c r="M51" s="7"/>
      <c r="S51" s="10"/>
      <c r="T51" s="11"/>
      <c r="U51" s="12"/>
    </row>
    <row r="52" spans="1:21" x14ac:dyDescent="0.2">
      <c r="A52" s="18">
        <v>1509</v>
      </c>
      <c r="B52" s="8" t="s">
        <v>127</v>
      </c>
      <c r="C52" s="8" t="s">
        <v>128</v>
      </c>
      <c r="D52" s="8" t="s">
        <v>11</v>
      </c>
      <c r="E52" s="8" t="s">
        <v>122</v>
      </c>
      <c r="F52" s="8" t="s">
        <v>268</v>
      </c>
      <c r="G52" s="9" t="s">
        <v>17</v>
      </c>
      <c r="H52" s="10">
        <v>29982.58</v>
      </c>
      <c r="I52" s="10">
        <f>Tabla1[[#This Row],[Ventas]]*15%</f>
        <v>4497.3869999999997</v>
      </c>
      <c r="J52" s="11">
        <v>31217</v>
      </c>
      <c r="K52" s="11">
        <v>22943</v>
      </c>
      <c r="M52" s="7"/>
      <c r="R52" s="9"/>
      <c r="S52" s="10"/>
      <c r="T52" s="11"/>
      <c r="U52" s="12"/>
    </row>
    <row r="53" spans="1:21" x14ac:dyDescent="0.2">
      <c r="A53" s="18">
        <v>1529</v>
      </c>
      <c r="B53" s="8" t="s">
        <v>129</v>
      </c>
      <c r="C53" s="8" t="s">
        <v>130</v>
      </c>
      <c r="D53" s="8" t="s">
        <v>11</v>
      </c>
      <c r="E53" s="8" t="s">
        <v>122</v>
      </c>
      <c r="F53" s="8" t="s">
        <v>258</v>
      </c>
      <c r="G53" s="9" t="s">
        <v>13</v>
      </c>
      <c r="H53" s="10">
        <v>25146.68</v>
      </c>
      <c r="I53" s="10">
        <f>Tabla1[[#This Row],[Ventas]]*15%</f>
        <v>3772.002</v>
      </c>
      <c r="J53" s="11">
        <v>31805</v>
      </c>
      <c r="K53" s="11">
        <v>24476</v>
      </c>
      <c r="M53" s="7"/>
      <c r="R53" s="9"/>
      <c r="S53" s="10"/>
      <c r="T53" s="11"/>
      <c r="U53" s="12"/>
    </row>
    <row r="54" spans="1:21" x14ac:dyDescent="0.2">
      <c r="A54" s="18">
        <v>1673</v>
      </c>
      <c r="B54" s="8" t="s">
        <v>131</v>
      </c>
      <c r="C54" s="8" t="s">
        <v>132</v>
      </c>
      <c r="D54" s="8" t="s">
        <v>11</v>
      </c>
      <c r="E54" s="8" t="s">
        <v>122</v>
      </c>
      <c r="F54" s="8" t="s">
        <v>273</v>
      </c>
      <c r="G54" s="8" t="s">
        <v>27</v>
      </c>
      <c r="H54" s="10">
        <v>29982.58</v>
      </c>
      <c r="I54" s="10">
        <f>Tabla1[[#This Row],[Ventas]]*15%</f>
        <v>4497.3869999999997</v>
      </c>
      <c r="J54" s="11">
        <v>32979</v>
      </c>
      <c r="K54" s="11">
        <v>22890</v>
      </c>
      <c r="M54" s="7"/>
      <c r="S54" s="10"/>
      <c r="T54" s="11"/>
      <c r="U54" s="12"/>
    </row>
    <row r="55" spans="1:21" x14ac:dyDescent="0.2">
      <c r="A55" s="18">
        <v>1299</v>
      </c>
      <c r="B55" s="8" t="s">
        <v>133</v>
      </c>
      <c r="C55" s="8" t="s">
        <v>134</v>
      </c>
      <c r="D55" s="8" t="s">
        <v>135</v>
      </c>
      <c r="E55" s="8" t="s">
        <v>122</v>
      </c>
      <c r="F55" s="8" t="s">
        <v>252</v>
      </c>
      <c r="G55" s="8" t="s">
        <v>27</v>
      </c>
      <c r="H55" s="10">
        <v>24854.2</v>
      </c>
      <c r="I55" s="10">
        <f>Tabla1[[#This Row],[Ventas]]*15%</f>
        <v>3728.13</v>
      </c>
      <c r="J55" s="11">
        <v>32863</v>
      </c>
      <c r="K55" s="11">
        <v>23998</v>
      </c>
      <c r="M55" s="7"/>
      <c r="R55" s="9"/>
      <c r="S55" s="10"/>
      <c r="T55" s="11"/>
      <c r="U55" s="12"/>
    </row>
    <row r="56" spans="1:21" x14ac:dyDescent="0.2">
      <c r="A56" s="18">
        <v>1352</v>
      </c>
      <c r="B56" s="8" t="s">
        <v>136</v>
      </c>
      <c r="C56" s="8" t="s">
        <v>29</v>
      </c>
      <c r="D56" s="8" t="s">
        <v>135</v>
      </c>
      <c r="E56" s="8" t="s">
        <v>122</v>
      </c>
      <c r="F56" s="8" t="s">
        <v>262</v>
      </c>
      <c r="G56" s="9" t="s">
        <v>13</v>
      </c>
      <c r="H56" s="10">
        <v>31067.75</v>
      </c>
      <c r="I56" s="10">
        <f>Tabla1[[#This Row],[Ventas]]*15%</f>
        <v>4660.1624999999995</v>
      </c>
      <c r="J56" s="11">
        <v>30212</v>
      </c>
      <c r="K56" s="11">
        <v>21388</v>
      </c>
      <c r="M56" s="7"/>
      <c r="R56" s="9"/>
      <c r="S56" s="10"/>
      <c r="T56" s="11"/>
      <c r="U56" s="12"/>
    </row>
    <row r="57" spans="1:21" x14ac:dyDescent="0.2">
      <c r="A57" s="18">
        <v>1814</v>
      </c>
      <c r="B57" s="8" t="s">
        <v>137</v>
      </c>
      <c r="C57" s="8" t="s">
        <v>138</v>
      </c>
      <c r="D57" s="8" t="s">
        <v>135</v>
      </c>
      <c r="E57" s="8" t="s">
        <v>122</v>
      </c>
      <c r="F57" s="8" t="s">
        <v>261</v>
      </c>
      <c r="G57" s="9" t="s">
        <v>17</v>
      </c>
      <c r="H57" s="10">
        <v>21303.599999999999</v>
      </c>
      <c r="I57" s="10">
        <f>Tabla1[[#This Row],[Ventas]]*15%</f>
        <v>3195.5399999999995</v>
      </c>
      <c r="J57" s="11">
        <v>32571</v>
      </c>
      <c r="K57" s="11">
        <v>25432</v>
      </c>
      <c r="M57" s="7"/>
      <c r="R57" s="9"/>
      <c r="S57" s="10"/>
      <c r="T57" s="11"/>
      <c r="U57" s="12"/>
    </row>
    <row r="58" spans="1:21" x14ac:dyDescent="0.2">
      <c r="A58" s="18">
        <v>1922</v>
      </c>
      <c r="B58" s="8" t="s">
        <v>92</v>
      </c>
      <c r="C58" s="8" t="s">
        <v>139</v>
      </c>
      <c r="D58" s="8" t="s">
        <v>135</v>
      </c>
      <c r="E58" s="8" t="s">
        <v>122</v>
      </c>
      <c r="F58" s="8" t="s">
        <v>263</v>
      </c>
      <c r="G58" s="9" t="s">
        <v>13</v>
      </c>
      <c r="H58" s="10">
        <v>28404.799999999999</v>
      </c>
      <c r="I58" s="10">
        <f>Tabla1[[#This Row],[Ventas]]*15%</f>
        <v>4260.7199999999993</v>
      </c>
      <c r="J58" s="11">
        <v>31751</v>
      </c>
      <c r="K58" s="11">
        <v>22336</v>
      </c>
      <c r="M58" s="7"/>
      <c r="S58" s="10"/>
      <c r="T58" s="11"/>
      <c r="U58" s="12"/>
    </row>
    <row r="59" spans="1:21" x14ac:dyDescent="0.2">
      <c r="A59" s="18">
        <v>1302</v>
      </c>
      <c r="B59" s="8" t="s">
        <v>140</v>
      </c>
      <c r="C59" s="8" t="s">
        <v>141</v>
      </c>
      <c r="D59" s="8" t="s">
        <v>142</v>
      </c>
      <c r="E59" s="8" t="s">
        <v>122</v>
      </c>
      <c r="F59" s="8" t="s">
        <v>273</v>
      </c>
      <c r="G59" s="9" t="s">
        <v>17</v>
      </c>
      <c r="H59" s="10">
        <v>79280.160000000003</v>
      </c>
      <c r="I59" s="10">
        <f>Tabla1[[#This Row],[Ventas]]*15%</f>
        <v>11892.023999999999</v>
      </c>
      <c r="J59" s="11">
        <v>30892</v>
      </c>
      <c r="K59" s="11">
        <v>20276</v>
      </c>
      <c r="M59" s="7"/>
      <c r="S59" s="10"/>
      <c r="T59" s="11"/>
      <c r="U59" s="12"/>
    </row>
    <row r="60" spans="1:21" x14ac:dyDescent="0.2">
      <c r="A60" s="18">
        <v>1517</v>
      </c>
      <c r="B60" s="8" t="s">
        <v>143</v>
      </c>
      <c r="C60" s="8" t="s">
        <v>144</v>
      </c>
      <c r="D60" s="8" t="s">
        <v>142</v>
      </c>
      <c r="E60" s="8" t="s">
        <v>122</v>
      </c>
      <c r="F60" s="8" t="s">
        <v>267</v>
      </c>
      <c r="G60" s="9" t="s">
        <v>13</v>
      </c>
      <c r="H60" s="10">
        <v>62589.599999999999</v>
      </c>
      <c r="I60" s="10">
        <f>Tabla1[[#This Row],[Ventas]]*15%</f>
        <v>9388.4399999999987</v>
      </c>
      <c r="J60" s="11">
        <v>31104</v>
      </c>
      <c r="K60" s="11">
        <v>23199</v>
      </c>
      <c r="M60" s="7"/>
      <c r="R60" s="9"/>
      <c r="S60" s="10"/>
      <c r="T60" s="11"/>
      <c r="U60" s="12"/>
    </row>
    <row r="61" spans="1:21" x14ac:dyDescent="0.2">
      <c r="A61" s="18">
        <v>1815</v>
      </c>
      <c r="B61" s="8" t="s">
        <v>145</v>
      </c>
      <c r="C61" s="8" t="s">
        <v>146</v>
      </c>
      <c r="D61" s="8" t="s">
        <v>142</v>
      </c>
      <c r="E61" s="8" t="s">
        <v>122</v>
      </c>
      <c r="F61" s="8" t="s">
        <v>266</v>
      </c>
      <c r="G61" s="8" t="s">
        <v>27</v>
      </c>
      <c r="H61" s="10">
        <v>70934.880000000005</v>
      </c>
      <c r="I61" s="10">
        <f>Tabla1[[#This Row],[Ventas]]*15%</f>
        <v>10640.232</v>
      </c>
      <c r="J61" s="11">
        <v>29276</v>
      </c>
      <c r="K61" s="11">
        <v>21790</v>
      </c>
      <c r="M61" s="7"/>
      <c r="R61" s="9"/>
      <c r="S61" s="10"/>
      <c r="T61" s="11"/>
      <c r="U61" s="12"/>
    </row>
    <row r="62" spans="1:21" x14ac:dyDescent="0.2">
      <c r="A62" s="18">
        <v>1012</v>
      </c>
      <c r="B62" s="8" t="s">
        <v>147</v>
      </c>
      <c r="C62" s="8" t="s">
        <v>148</v>
      </c>
      <c r="D62" s="8" t="s">
        <v>149</v>
      </c>
      <c r="E62" s="8" t="s">
        <v>122</v>
      </c>
      <c r="F62" s="8" t="s">
        <v>274</v>
      </c>
      <c r="G62" s="9" t="s">
        <v>13</v>
      </c>
      <c r="H62" s="10">
        <v>43394.15</v>
      </c>
      <c r="I62" s="10">
        <f>Tabla1[[#This Row],[Ventas]]*15%</f>
        <v>6509.1225000000004</v>
      </c>
      <c r="J62" s="11">
        <v>31438</v>
      </c>
      <c r="K62" s="11">
        <v>23713</v>
      </c>
      <c r="M62" s="7"/>
      <c r="R62" s="9"/>
      <c r="S62" s="10"/>
      <c r="T62" s="11"/>
      <c r="U62" s="12"/>
    </row>
    <row r="63" spans="1:21" x14ac:dyDescent="0.2">
      <c r="A63" s="18">
        <v>1068</v>
      </c>
      <c r="B63" s="8" t="s">
        <v>150</v>
      </c>
      <c r="C63" s="8" t="s">
        <v>151</v>
      </c>
      <c r="D63" s="8" t="s">
        <v>149</v>
      </c>
      <c r="E63" s="8" t="s">
        <v>122</v>
      </c>
      <c r="F63" s="8" t="s">
        <v>275</v>
      </c>
      <c r="G63" s="9" t="s">
        <v>13</v>
      </c>
      <c r="H63" s="10">
        <v>47883.199999999997</v>
      </c>
      <c r="I63" s="10">
        <f>Tabla1[[#This Row],[Ventas]]*15%</f>
        <v>7182.48</v>
      </c>
      <c r="J63" s="11">
        <v>32032</v>
      </c>
      <c r="K63" s="11">
        <v>22565</v>
      </c>
      <c r="M63" s="7"/>
      <c r="R63" s="9"/>
      <c r="S63" s="10"/>
      <c r="T63" s="11"/>
      <c r="U63" s="12"/>
    </row>
    <row r="64" spans="1:21" x14ac:dyDescent="0.2">
      <c r="A64" s="18">
        <v>1294</v>
      </c>
      <c r="B64" s="8" t="s">
        <v>152</v>
      </c>
      <c r="C64" s="8" t="s">
        <v>112</v>
      </c>
      <c r="D64" s="8" t="s">
        <v>149</v>
      </c>
      <c r="E64" s="8" t="s">
        <v>122</v>
      </c>
      <c r="F64" s="8" t="s">
        <v>271</v>
      </c>
      <c r="G64" s="9" t="s">
        <v>17</v>
      </c>
      <c r="H64" s="10">
        <v>58357.65</v>
      </c>
      <c r="I64" s="10">
        <f>Tabla1[[#This Row],[Ventas]]*15%</f>
        <v>8753.6474999999991</v>
      </c>
      <c r="J64" s="11">
        <v>30931</v>
      </c>
      <c r="K64" s="11">
        <v>19972</v>
      </c>
      <c r="M64" s="7"/>
      <c r="R64" s="9"/>
      <c r="S64" s="10"/>
      <c r="T64" s="11"/>
      <c r="U64" s="12"/>
    </row>
    <row r="65" spans="1:21" x14ac:dyDescent="0.2">
      <c r="A65" s="18">
        <v>1510</v>
      </c>
      <c r="B65" s="8" t="s">
        <v>153</v>
      </c>
      <c r="C65" s="8" t="s">
        <v>154</v>
      </c>
      <c r="D65" s="8" t="s">
        <v>149</v>
      </c>
      <c r="E65" s="8" t="s">
        <v>122</v>
      </c>
      <c r="F65" s="8" t="s">
        <v>250</v>
      </c>
      <c r="G65" s="8" t="s">
        <v>27</v>
      </c>
      <c r="H65" s="10">
        <v>46386.85</v>
      </c>
      <c r="I65" s="10">
        <f>Tabla1[[#This Row],[Ventas]]*15%</f>
        <v>6958.0274999999992</v>
      </c>
      <c r="J65" s="11">
        <v>31209</v>
      </c>
      <c r="K65" s="11">
        <v>22954</v>
      </c>
      <c r="M65" s="7"/>
      <c r="S65" s="10"/>
      <c r="T65" s="11"/>
      <c r="U65" s="12"/>
    </row>
    <row r="66" spans="1:21" x14ac:dyDescent="0.2">
      <c r="A66" s="18">
        <v>1696</v>
      </c>
      <c r="B66" s="8" t="s">
        <v>155</v>
      </c>
      <c r="C66" s="8" t="s">
        <v>156</v>
      </c>
      <c r="D66" s="8" t="s">
        <v>149</v>
      </c>
      <c r="E66" s="8" t="s">
        <v>122</v>
      </c>
      <c r="F66" s="8" t="s">
        <v>268</v>
      </c>
      <c r="G66" s="8" t="s">
        <v>27</v>
      </c>
      <c r="H66" s="10">
        <v>79306.55</v>
      </c>
      <c r="I66" s="10">
        <f>Tabla1[[#This Row],[Ventas]]*15%</f>
        <v>11895.9825</v>
      </c>
      <c r="J66" s="11">
        <v>30967</v>
      </c>
      <c r="K66" s="11">
        <v>14626</v>
      </c>
      <c r="M66" s="7"/>
      <c r="R66" s="9"/>
      <c r="S66" s="10"/>
      <c r="T66" s="11"/>
      <c r="U66" s="12"/>
    </row>
    <row r="67" spans="1:21" x14ac:dyDescent="0.2">
      <c r="A67" s="18">
        <v>1154</v>
      </c>
      <c r="B67" s="8" t="s">
        <v>157</v>
      </c>
      <c r="C67" s="8" t="s">
        <v>158</v>
      </c>
      <c r="D67" s="8" t="s">
        <v>159</v>
      </c>
      <c r="E67" s="8" t="s">
        <v>122</v>
      </c>
      <c r="F67" s="8" t="s">
        <v>252</v>
      </c>
      <c r="G67" s="8" t="s">
        <v>27</v>
      </c>
      <c r="H67" s="10">
        <v>56177.3</v>
      </c>
      <c r="I67" s="10">
        <f>Tabla1[[#This Row],[Ventas]]*15%</f>
        <v>8426.5949999999993</v>
      </c>
      <c r="J67" s="11">
        <v>31965</v>
      </c>
      <c r="K67" s="11">
        <v>20400</v>
      </c>
      <c r="M67" s="7"/>
      <c r="R67" s="9"/>
      <c r="S67" s="10"/>
      <c r="T67" s="11"/>
      <c r="U67" s="12"/>
    </row>
    <row r="68" spans="1:21" x14ac:dyDescent="0.2">
      <c r="A68" s="18">
        <v>1169</v>
      </c>
      <c r="B68" s="8" t="s">
        <v>160</v>
      </c>
      <c r="C68" s="8" t="s">
        <v>161</v>
      </c>
      <c r="D68" s="8" t="s">
        <v>159</v>
      </c>
      <c r="E68" s="8" t="s">
        <v>122</v>
      </c>
      <c r="F68" s="8" t="s">
        <v>266</v>
      </c>
      <c r="G68" s="9" t="s">
        <v>27</v>
      </c>
      <c r="H68" s="10">
        <v>34002.050000000003</v>
      </c>
      <c r="I68" s="10">
        <f>Tabla1[[#This Row],[Ventas]]*15%</f>
        <v>5100.3074999999999</v>
      </c>
      <c r="J68" s="11">
        <v>33890</v>
      </c>
      <c r="K68" s="11">
        <v>25761</v>
      </c>
      <c r="M68" s="7"/>
      <c r="R68" s="9"/>
      <c r="S68" s="10"/>
      <c r="T68" s="11"/>
      <c r="U68" s="12"/>
    </row>
    <row r="69" spans="1:21" x14ac:dyDescent="0.2">
      <c r="A69" s="18">
        <v>1303</v>
      </c>
      <c r="B69" s="8" t="s">
        <v>162</v>
      </c>
      <c r="C69" s="8" t="s">
        <v>163</v>
      </c>
      <c r="D69" s="8" t="s">
        <v>159</v>
      </c>
      <c r="E69" s="8" t="s">
        <v>122</v>
      </c>
      <c r="F69" s="8" t="s">
        <v>267</v>
      </c>
      <c r="G69" s="9" t="s">
        <v>13</v>
      </c>
      <c r="H69" s="10">
        <v>56177.3</v>
      </c>
      <c r="I69" s="10">
        <f>Tabla1[[#This Row],[Ventas]]*15%</f>
        <v>8426.5949999999993</v>
      </c>
      <c r="J69" s="11">
        <v>32205</v>
      </c>
      <c r="K69" s="11">
        <v>20280</v>
      </c>
      <c r="M69" s="7"/>
      <c r="S69" s="10"/>
      <c r="T69" s="11"/>
      <c r="U69" s="12"/>
    </row>
    <row r="70" spans="1:21" x14ac:dyDescent="0.2">
      <c r="A70" s="18">
        <v>1331</v>
      </c>
      <c r="B70" s="8" t="s">
        <v>164</v>
      </c>
      <c r="C70" s="8" t="s">
        <v>165</v>
      </c>
      <c r="D70" s="8" t="s">
        <v>159</v>
      </c>
      <c r="E70" s="8" t="s">
        <v>122</v>
      </c>
      <c r="F70" s="8" t="s">
        <v>276</v>
      </c>
      <c r="G70" s="9" t="s">
        <v>13</v>
      </c>
      <c r="H70" s="10">
        <v>42872.15</v>
      </c>
      <c r="I70" s="10">
        <f>Tabla1[[#This Row],[Ventas]]*15%</f>
        <v>6430.8225000000002</v>
      </c>
      <c r="J70" s="11">
        <v>32639</v>
      </c>
      <c r="K70" s="11">
        <v>23518</v>
      </c>
      <c r="M70" s="7"/>
      <c r="S70" s="10"/>
      <c r="T70" s="11"/>
      <c r="U70" s="12"/>
    </row>
    <row r="71" spans="1:21" x14ac:dyDescent="0.2">
      <c r="A71" s="18">
        <v>1518</v>
      </c>
      <c r="B71" s="8" t="s">
        <v>166</v>
      </c>
      <c r="C71" s="8" t="s">
        <v>167</v>
      </c>
      <c r="D71" s="8" t="s">
        <v>159</v>
      </c>
      <c r="E71" s="8" t="s">
        <v>122</v>
      </c>
      <c r="F71" s="8" t="s">
        <v>270</v>
      </c>
      <c r="G71" s="9" t="s">
        <v>13</v>
      </c>
      <c r="H71" s="10">
        <v>44350.5</v>
      </c>
      <c r="I71" s="10">
        <f>Tabla1[[#This Row],[Ventas]]*15%</f>
        <v>6652.5749999999998</v>
      </c>
      <c r="J71" s="11">
        <v>33042</v>
      </c>
      <c r="K71" s="11">
        <v>23203</v>
      </c>
      <c r="M71" s="7"/>
      <c r="S71" s="10"/>
      <c r="T71" s="11"/>
      <c r="U71" s="12"/>
    </row>
    <row r="72" spans="1:21" x14ac:dyDescent="0.2">
      <c r="A72" s="18">
        <v>1658</v>
      </c>
      <c r="B72" s="8" t="s">
        <v>168</v>
      </c>
      <c r="C72" s="8" t="s">
        <v>169</v>
      </c>
      <c r="D72" s="8" t="s">
        <v>159</v>
      </c>
      <c r="E72" s="8" t="s">
        <v>122</v>
      </c>
      <c r="F72" s="8" t="s">
        <v>268</v>
      </c>
      <c r="G72" s="8" t="s">
        <v>27</v>
      </c>
      <c r="H72" s="10">
        <v>44350.5</v>
      </c>
      <c r="I72" s="10">
        <f>Tabla1[[#This Row],[Ventas]]*15%</f>
        <v>6652.5749999999998</v>
      </c>
      <c r="J72" s="11">
        <v>32300</v>
      </c>
      <c r="K72" s="11">
        <v>23298</v>
      </c>
      <c r="M72" s="7"/>
      <c r="R72" s="9"/>
      <c r="S72" s="10"/>
      <c r="T72" s="11"/>
      <c r="U72" s="12"/>
    </row>
    <row r="73" spans="1:21" x14ac:dyDescent="0.2">
      <c r="A73" s="18">
        <v>1816</v>
      </c>
      <c r="B73" s="8" t="s">
        <v>170</v>
      </c>
      <c r="C73" s="8" t="s">
        <v>171</v>
      </c>
      <c r="D73" s="8" t="s">
        <v>159</v>
      </c>
      <c r="E73" s="8" t="s">
        <v>122</v>
      </c>
      <c r="F73" s="8" t="s">
        <v>251</v>
      </c>
      <c r="G73" s="9" t="s">
        <v>17</v>
      </c>
      <c r="H73" s="10">
        <v>35480.400000000001</v>
      </c>
      <c r="I73" s="10">
        <f>Tabla1[[#This Row],[Ventas]]*15%</f>
        <v>5322.06</v>
      </c>
      <c r="J73" s="11">
        <v>33062</v>
      </c>
      <c r="K73" s="11">
        <v>25447</v>
      </c>
      <c r="M73" s="7"/>
      <c r="R73" s="9"/>
      <c r="S73" s="10"/>
      <c r="T73" s="11"/>
      <c r="U73" s="12"/>
    </row>
    <row r="74" spans="1:21" x14ac:dyDescent="0.2">
      <c r="A74" s="18">
        <v>1977</v>
      </c>
      <c r="B74" s="8" t="s">
        <v>172</v>
      </c>
      <c r="C74" s="8" t="s">
        <v>173</v>
      </c>
      <c r="D74" s="8" t="s">
        <v>159</v>
      </c>
      <c r="E74" s="8" t="s">
        <v>122</v>
      </c>
      <c r="F74" s="8" t="s">
        <v>263</v>
      </c>
      <c r="G74" s="9" t="s">
        <v>17</v>
      </c>
      <c r="H74" s="10">
        <v>48785.55</v>
      </c>
      <c r="I74" s="10">
        <f>Tabla1[[#This Row],[Ventas]]*15%</f>
        <v>7317.8325000000004</v>
      </c>
      <c r="J74" s="11">
        <v>33490</v>
      </c>
      <c r="K74" s="11">
        <v>22202</v>
      </c>
      <c r="M74" s="7"/>
      <c r="R74" s="9"/>
      <c r="S74" s="10"/>
      <c r="T74" s="11"/>
      <c r="U74" s="12"/>
    </row>
    <row r="75" spans="1:21" x14ac:dyDescent="0.2">
      <c r="A75" s="18">
        <v>1301</v>
      </c>
      <c r="B75" s="8" t="s">
        <v>174</v>
      </c>
      <c r="C75" s="8" t="s">
        <v>175</v>
      </c>
      <c r="D75" s="8" t="s">
        <v>176</v>
      </c>
      <c r="E75" s="8" t="s">
        <v>122</v>
      </c>
      <c r="F75" s="8" t="s">
        <v>277</v>
      </c>
      <c r="G75" s="9" t="s">
        <v>13</v>
      </c>
      <c r="H75" s="10">
        <v>58325.82</v>
      </c>
      <c r="I75" s="10">
        <f>Tabla1[[#This Row],[Ventas]]*15%</f>
        <v>8748.8729999999996</v>
      </c>
      <c r="J75" s="11">
        <v>31421</v>
      </c>
      <c r="K75" s="11">
        <v>20360</v>
      </c>
      <c r="M75" s="7"/>
      <c r="R75" s="9"/>
      <c r="S75" s="10"/>
      <c r="T75" s="11"/>
      <c r="U75" s="12"/>
    </row>
    <row r="76" spans="1:21" x14ac:dyDescent="0.2">
      <c r="A76" s="18">
        <v>1354</v>
      </c>
      <c r="B76" s="8" t="s">
        <v>177</v>
      </c>
      <c r="C76" s="8" t="s">
        <v>178</v>
      </c>
      <c r="D76" s="8" t="s">
        <v>176</v>
      </c>
      <c r="E76" s="8" t="s">
        <v>122</v>
      </c>
      <c r="F76" s="8" t="s">
        <v>252</v>
      </c>
      <c r="G76" s="8" t="s">
        <v>27</v>
      </c>
      <c r="H76" s="10">
        <v>69070.05</v>
      </c>
      <c r="I76" s="10">
        <f>Tabla1[[#This Row],[Ventas]]*15%</f>
        <v>10360.5075</v>
      </c>
      <c r="J76" s="11">
        <v>31538</v>
      </c>
      <c r="K76" s="11">
        <v>17751</v>
      </c>
      <c r="M76" s="7"/>
      <c r="S76" s="10"/>
      <c r="T76" s="11"/>
      <c r="U76" s="12"/>
    </row>
    <row r="77" spans="1:21" x14ac:dyDescent="0.2">
      <c r="A77" s="18">
        <v>1428</v>
      </c>
      <c r="B77" s="8" t="s">
        <v>179</v>
      </c>
      <c r="C77" s="8" t="s">
        <v>180</v>
      </c>
      <c r="D77" s="8" t="s">
        <v>176</v>
      </c>
      <c r="E77" s="8" t="s">
        <v>122</v>
      </c>
      <c r="F77" s="8" t="s">
        <v>266</v>
      </c>
      <c r="G77" s="9" t="s">
        <v>13</v>
      </c>
      <c r="H77" s="10">
        <v>53721.15</v>
      </c>
      <c r="I77" s="10">
        <f>Tabla1[[#This Row],[Ventas]]*15%</f>
        <v>8058.1724999999997</v>
      </c>
      <c r="J77" s="11">
        <v>31728</v>
      </c>
      <c r="K77" s="11">
        <v>21267</v>
      </c>
      <c r="M77" s="7"/>
      <c r="R77" s="9"/>
      <c r="S77" s="10"/>
      <c r="T77" s="11"/>
      <c r="U77" s="12"/>
    </row>
    <row r="78" spans="1:21" x14ac:dyDescent="0.2">
      <c r="A78" s="18">
        <v>1574</v>
      </c>
      <c r="B78" s="8" t="s">
        <v>181</v>
      </c>
      <c r="C78" s="8" t="s">
        <v>65</v>
      </c>
      <c r="D78" s="8" t="s">
        <v>176</v>
      </c>
      <c r="E78" s="8" t="s">
        <v>122</v>
      </c>
      <c r="F78" s="8" t="s">
        <v>273</v>
      </c>
      <c r="G78" s="9" t="s">
        <v>17</v>
      </c>
      <c r="H78" s="10">
        <v>50651.37</v>
      </c>
      <c r="I78" s="10">
        <f>Tabla1[[#This Row],[Ventas]]*15%</f>
        <v>7597.7055</v>
      </c>
      <c r="J78" s="11">
        <v>31452</v>
      </c>
      <c r="K78" s="11">
        <v>22071</v>
      </c>
      <c r="M78" s="7"/>
      <c r="R78" s="9"/>
      <c r="S78" s="10"/>
      <c r="T78" s="11"/>
      <c r="U78" s="12"/>
    </row>
    <row r="79" spans="1:21" x14ac:dyDescent="0.2">
      <c r="A79" s="18">
        <v>1933</v>
      </c>
      <c r="B79" s="8" t="s">
        <v>182</v>
      </c>
      <c r="C79" s="8" t="s">
        <v>183</v>
      </c>
      <c r="D79" s="8" t="s">
        <v>176</v>
      </c>
      <c r="E79" s="8" t="s">
        <v>122</v>
      </c>
      <c r="F79" s="8" t="s">
        <v>258</v>
      </c>
      <c r="G79" s="8" t="s">
        <v>17</v>
      </c>
      <c r="H79" s="10">
        <v>67535.16</v>
      </c>
      <c r="I79" s="10">
        <f>Tabla1[[#This Row],[Ventas]]*15%</f>
        <v>10130.273999999999</v>
      </c>
      <c r="J79" s="11">
        <v>30689</v>
      </c>
      <c r="K79" s="11">
        <v>18061</v>
      </c>
      <c r="M79" s="7"/>
      <c r="R79" s="9"/>
      <c r="S79" s="10"/>
      <c r="T79" s="11"/>
      <c r="U79" s="12"/>
    </row>
    <row r="80" spans="1:21" x14ac:dyDescent="0.2">
      <c r="A80" s="18">
        <v>1076</v>
      </c>
      <c r="B80" s="8" t="s">
        <v>184</v>
      </c>
      <c r="C80" s="8" t="s">
        <v>185</v>
      </c>
      <c r="D80" s="8" t="s">
        <v>186</v>
      </c>
      <c r="E80" s="8" t="s">
        <v>122</v>
      </c>
      <c r="F80" s="8" t="s">
        <v>268</v>
      </c>
      <c r="G80" s="9" t="s">
        <v>27</v>
      </c>
      <c r="H80" s="10">
        <v>105753.02</v>
      </c>
      <c r="I80" s="10">
        <f>Tabla1[[#This Row],[Ventas]]*15%</f>
        <v>15862.953</v>
      </c>
      <c r="J80" s="11">
        <v>29066</v>
      </c>
      <c r="K80" s="11">
        <v>14862</v>
      </c>
      <c r="M80" s="7"/>
      <c r="S80" s="10"/>
      <c r="T80" s="11"/>
      <c r="U80" s="12"/>
    </row>
    <row r="81" spans="1:21" x14ac:dyDescent="0.2">
      <c r="A81" s="18">
        <v>1759</v>
      </c>
      <c r="B81" s="8" t="s">
        <v>187</v>
      </c>
      <c r="C81" s="8" t="s">
        <v>188</v>
      </c>
      <c r="D81" s="8" t="s">
        <v>186</v>
      </c>
      <c r="E81" s="8" t="s">
        <v>122</v>
      </c>
      <c r="F81" s="8" t="s">
        <v>251</v>
      </c>
      <c r="G81" s="9" t="s">
        <v>13</v>
      </c>
      <c r="H81" s="10">
        <v>61855.54</v>
      </c>
      <c r="I81" s="10">
        <f>Tabla1[[#This Row],[Ventas]]*15%</f>
        <v>9278.3310000000001</v>
      </c>
      <c r="J81" s="11">
        <v>30020</v>
      </c>
      <c r="K81" s="11">
        <v>22953</v>
      </c>
      <c r="M81" s="7"/>
      <c r="R81" s="9"/>
      <c r="S81" s="10"/>
      <c r="T81" s="11"/>
      <c r="U81" s="12"/>
    </row>
    <row r="82" spans="1:21" x14ac:dyDescent="0.2">
      <c r="A82" s="18">
        <v>1978</v>
      </c>
      <c r="B82" s="8" t="s">
        <v>189</v>
      </c>
      <c r="C82" s="8" t="s">
        <v>190</v>
      </c>
      <c r="D82" s="8" t="s">
        <v>186</v>
      </c>
      <c r="E82" s="8" t="s">
        <v>122</v>
      </c>
      <c r="F82" s="8" t="s">
        <v>263</v>
      </c>
      <c r="G82" s="9" t="s">
        <v>17</v>
      </c>
      <c r="H82" s="10">
        <v>51878.84</v>
      </c>
      <c r="I82" s="10">
        <f>Tabla1[[#This Row],[Ventas]]*15%</f>
        <v>7781.8259999999991</v>
      </c>
      <c r="J82" s="11">
        <v>29377</v>
      </c>
      <c r="K82" s="11">
        <v>24741</v>
      </c>
      <c r="M82" s="7"/>
      <c r="R82" s="9"/>
      <c r="S82" s="10"/>
      <c r="T82" s="11"/>
      <c r="U82" s="12"/>
    </row>
    <row r="83" spans="1:21" x14ac:dyDescent="0.2">
      <c r="A83" s="18">
        <v>1293</v>
      </c>
      <c r="B83" s="8" t="s">
        <v>191</v>
      </c>
      <c r="C83" s="8" t="s">
        <v>192</v>
      </c>
      <c r="D83" s="8" t="s">
        <v>119</v>
      </c>
      <c r="E83" s="8" t="s">
        <v>122</v>
      </c>
      <c r="F83" s="8" t="s">
        <v>271</v>
      </c>
      <c r="G83" s="9" t="s">
        <v>13</v>
      </c>
      <c r="H83" s="10">
        <v>40897.35</v>
      </c>
      <c r="I83" s="10">
        <f>Tabla1[[#This Row],[Ventas]]*15%</f>
        <v>6134.6025</v>
      </c>
      <c r="J83" s="11">
        <v>30939</v>
      </c>
      <c r="K83" s="11">
        <v>19961</v>
      </c>
      <c r="M83" s="7"/>
      <c r="S83" s="10"/>
      <c r="T83" s="11"/>
      <c r="U83" s="12"/>
    </row>
    <row r="84" spans="1:21" x14ac:dyDescent="0.2">
      <c r="A84" s="18">
        <v>1310</v>
      </c>
      <c r="B84" s="8" t="s">
        <v>92</v>
      </c>
      <c r="C84" s="8" t="s">
        <v>10</v>
      </c>
      <c r="D84" s="8" t="s">
        <v>119</v>
      </c>
      <c r="E84" s="8" t="s">
        <v>122</v>
      </c>
      <c r="F84" s="8" t="s">
        <v>275</v>
      </c>
      <c r="G84" s="8" t="s">
        <v>17</v>
      </c>
      <c r="H84" s="10">
        <v>30410.85</v>
      </c>
      <c r="I84" s="10">
        <f>Tabla1[[#This Row],[Ventas]]*15%</f>
        <v>4561.6274999999996</v>
      </c>
      <c r="J84" s="11">
        <v>31689</v>
      </c>
      <c r="K84" s="11">
        <v>23683</v>
      </c>
      <c r="M84" s="7"/>
      <c r="R84" s="9"/>
      <c r="S84" s="10"/>
      <c r="T84" s="11"/>
      <c r="U84" s="12"/>
    </row>
    <row r="85" spans="1:21" x14ac:dyDescent="0.2">
      <c r="A85" s="18">
        <v>1329</v>
      </c>
      <c r="B85" s="8" t="s">
        <v>193</v>
      </c>
      <c r="C85" s="8" t="s">
        <v>194</v>
      </c>
      <c r="D85" s="8" t="s">
        <v>119</v>
      </c>
      <c r="E85" s="8" t="s">
        <v>122</v>
      </c>
      <c r="F85" s="8" t="s">
        <v>278</v>
      </c>
      <c r="G85" s="9" t="s">
        <v>13</v>
      </c>
      <c r="H85" s="10">
        <v>30410.85</v>
      </c>
      <c r="I85" s="10">
        <f>Tabla1[[#This Row],[Ventas]]*15%</f>
        <v>4561.6274999999996</v>
      </c>
      <c r="J85" s="11">
        <v>32561</v>
      </c>
      <c r="K85" s="11">
        <v>23503</v>
      </c>
      <c r="M85" s="7"/>
      <c r="R85" s="9"/>
      <c r="S85" s="10"/>
      <c r="T85" s="11"/>
      <c r="U85" s="12"/>
    </row>
    <row r="86" spans="1:21" x14ac:dyDescent="0.2">
      <c r="A86" s="18">
        <v>1333</v>
      </c>
      <c r="B86" s="8" t="s">
        <v>195</v>
      </c>
      <c r="C86" s="8" t="s">
        <v>196</v>
      </c>
      <c r="D86" s="8" t="s">
        <v>119</v>
      </c>
      <c r="E86" s="8" t="s">
        <v>122</v>
      </c>
      <c r="F86" s="8" t="s">
        <v>273</v>
      </c>
      <c r="G86" s="8" t="s">
        <v>27</v>
      </c>
      <c r="H86" s="10">
        <v>29362.2</v>
      </c>
      <c r="I86" s="10">
        <f>Tabla1[[#This Row],[Ventas]]*15%</f>
        <v>4404.33</v>
      </c>
      <c r="J86" s="11">
        <v>32979</v>
      </c>
      <c r="K86" s="11">
        <v>24022</v>
      </c>
      <c r="M86" s="7"/>
      <c r="R86" s="9"/>
      <c r="S86" s="10"/>
      <c r="T86" s="11"/>
      <c r="U86" s="12"/>
    </row>
    <row r="87" spans="1:21" x14ac:dyDescent="0.2">
      <c r="A87" s="18">
        <v>1556</v>
      </c>
      <c r="B87" s="8" t="s">
        <v>197</v>
      </c>
      <c r="C87" s="8" t="s">
        <v>144</v>
      </c>
      <c r="D87" s="8" t="s">
        <v>119</v>
      </c>
      <c r="E87" s="8" t="s">
        <v>122</v>
      </c>
      <c r="F87" s="8" t="s">
        <v>252</v>
      </c>
      <c r="G87" s="9" t="s">
        <v>13</v>
      </c>
      <c r="H87" s="10">
        <v>29362.2</v>
      </c>
      <c r="I87" s="10">
        <f>Tabla1[[#This Row],[Ventas]]*15%</f>
        <v>4404.33</v>
      </c>
      <c r="J87" s="11">
        <v>29916</v>
      </c>
      <c r="K87" s="11">
        <v>23996</v>
      </c>
      <c r="M87" s="7"/>
      <c r="R87" s="9"/>
      <c r="S87" s="10"/>
      <c r="T87" s="11"/>
      <c r="U87" s="12"/>
    </row>
    <row r="88" spans="1:21" x14ac:dyDescent="0.2">
      <c r="A88" s="18">
        <v>1572</v>
      </c>
      <c r="B88" s="8" t="s">
        <v>198</v>
      </c>
      <c r="C88" s="8" t="s">
        <v>199</v>
      </c>
      <c r="D88" s="8" t="s">
        <v>119</v>
      </c>
      <c r="E88" s="8" t="s">
        <v>122</v>
      </c>
      <c r="F88" s="8" t="s">
        <v>273</v>
      </c>
      <c r="G88" s="9" t="s">
        <v>13</v>
      </c>
      <c r="H88" s="10">
        <v>34605.449999999997</v>
      </c>
      <c r="I88" s="10">
        <f>Tabla1[[#This Row],[Ventas]]*15%</f>
        <v>5190.8174999999992</v>
      </c>
      <c r="J88" s="11">
        <v>32339</v>
      </c>
      <c r="K88" s="11">
        <v>22056</v>
      </c>
      <c r="M88" s="7"/>
      <c r="S88" s="10"/>
      <c r="T88" s="11"/>
      <c r="U88" s="12"/>
    </row>
    <row r="89" spans="1:21" x14ac:dyDescent="0.2">
      <c r="A89" s="18">
        <v>1723</v>
      </c>
      <c r="B89" s="8" t="s">
        <v>200</v>
      </c>
      <c r="C89" s="8" t="s">
        <v>201</v>
      </c>
      <c r="D89" s="8" t="s">
        <v>119</v>
      </c>
      <c r="E89" s="8" t="s">
        <v>122</v>
      </c>
      <c r="F89" s="8" t="s">
        <v>264</v>
      </c>
      <c r="G89" s="9" t="s">
        <v>17</v>
      </c>
      <c r="H89" s="10">
        <v>29362.2</v>
      </c>
      <c r="I89" s="10">
        <f>Tabla1[[#This Row],[Ventas]]*15%</f>
        <v>4404.33</v>
      </c>
      <c r="J89" s="11">
        <v>33091</v>
      </c>
      <c r="K89" s="11">
        <v>23872</v>
      </c>
      <c r="M89" s="7"/>
      <c r="R89" s="9"/>
      <c r="S89" s="10"/>
      <c r="T89" s="11"/>
      <c r="U89" s="12"/>
    </row>
    <row r="90" spans="1:21" x14ac:dyDescent="0.2">
      <c r="A90" s="18">
        <v>1055</v>
      </c>
      <c r="B90" s="8" t="s">
        <v>202</v>
      </c>
      <c r="C90" s="8" t="s">
        <v>203</v>
      </c>
      <c r="D90" s="8" t="s">
        <v>62</v>
      </c>
      <c r="E90" s="8" t="s">
        <v>66</v>
      </c>
      <c r="F90" s="8" t="s">
        <v>271</v>
      </c>
      <c r="G90" s="8" t="s">
        <v>27</v>
      </c>
      <c r="H90" s="10">
        <v>26040.560000000001</v>
      </c>
      <c r="I90" s="10">
        <f>Tabla1[[#This Row],[Ventas]]*15%</f>
        <v>3906.0839999999998</v>
      </c>
      <c r="J90" s="11">
        <v>33336</v>
      </c>
      <c r="K90" s="11">
        <v>24704</v>
      </c>
      <c r="M90" s="7"/>
      <c r="S90" s="10"/>
      <c r="T90" s="11"/>
      <c r="U90" s="12"/>
    </row>
    <row r="91" spans="1:21" x14ac:dyDescent="0.2">
      <c r="A91" s="18">
        <v>1724</v>
      </c>
      <c r="B91" s="8" t="s">
        <v>204</v>
      </c>
      <c r="C91" s="8" t="s">
        <v>205</v>
      </c>
      <c r="D91" s="8" t="s">
        <v>62</v>
      </c>
      <c r="E91" s="8" t="s">
        <v>66</v>
      </c>
      <c r="F91" s="8" t="s">
        <v>268</v>
      </c>
      <c r="G91" s="9" t="s">
        <v>13</v>
      </c>
      <c r="H91" s="10">
        <v>28043.68</v>
      </c>
      <c r="I91" s="10">
        <f>Tabla1[[#This Row],[Ventas]]*15%</f>
        <v>4206.5519999999997</v>
      </c>
      <c r="J91" s="11">
        <v>33083</v>
      </c>
      <c r="K91" s="11">
        <v>23883</v>
      </c>
      <c r="M91" s="7"/>
      <c r="R91" s="9"/>
      <c r="S91" s="10"/>
      <c r="T91" s="11"/>
      <c r="U91" s="12"/>
    </row>
    <row r="92" spans="1:21" x14ac:dyDescent="0.2">
      <c r="A92" s="18">
        <v>1907</v>
      </c>
      <c r="B92" s="8" t="s">
        <v>206</v>
      </c>
      <c r="C92" s="8" t="s">
        <v>207</v>
      </c>
      <c r="D92" s="8" t="s">
        <v>62</v>
      </c>
      <c r="E92" s="8" t="s">
        <v>66</v>
      </c>
      <c r="F92" s="8" t="s">
        <v>270</v>
      </c>
      <c r="G92" s="9" t="s">
        <v>13</v>
      </c>
      <c r="H92" s="10">
        <v>33051.480000000003</v>
      </c>
      <c r="I92" s="10">
        <f>Tabla1[[#This Row],[Ventas]]*15%</f>
        <v>4957.7220000000007</v>
      </c>
      <c r="J92" s="11">
        <v>32771</v>
      </c>
      <c r="K92" s="11">
        <v>22172</v>
      </c>
      <c r="M92" s="7"/>
      <c r="R92" s="9"/>
      <c r="S92" s="10"/>
      <c r="T92" s="11"/>
      <c r="U92" s="12"/>
    </row>
    <row r="93" spans="1:21" x14ac:dyDescent="0.2">
      <c r="A93" s="18">
        <v>1078</v>
      </c>
      <c r="B93" s="8" t="s">
        <v>208</v>
      </c>
      <c r="C93" s="8" t="s">
        <v>209</v>
      </c>
      <c r="D93" s="8" t="s">
        <v>11</v>
      </c>
      <c r="E93" s="8" t="s">
        <v>66</v>
      </c>
      <c r="F93" s="8" t="s">
        <v>258</v>
      </c>
      <c r="G93" s="9" t="s">
        <v>13</v>
      </c>
      <c r="H93" s="10">
        <v>29982.58</v>
      </c>
      <c r="I93" s="10">
        <f>Tabla1[[#This Row],[Ventas]]*15%</f>
        <v>4497.3869999999997</v>
      </c>
      <c r="J93" s="11">
        <v>31503</v>
      </c>
      <c r="K93" s="11">
        <v>22971</v>
      </c>
      <c r="M93" s="7"/>
      <c r="R93" s="9"/>
      <c r="S93" s="10"/>
      <c r="T93" s="11"/>
      <c r="U93" s="12"/>
    </row>
    <row r="94" spans="1:21" x14ac:dyDescent="0.2">
      <c r="A94" s="18">
        <v>1301</v>
      </c>
      <c r="B94" s="8" t="s">
        <v>210</v>
      </c>
      <c r="C94" s="8" t="s">
        <v>211</v>
      </c>
      <c r="D94" s="8" t="s">
        <v>11</v>
      </c>
      <c r="E94" s="8" t="s">
        <v>66</v>
      </c>
      <c r="F94" s="8" t="s">
        <v>273</v>
      </c>
      <c r="G94" s="9" t="s">
        <v>17</v>
      </c>
      <c r="H94" s="10">
        <v>27081.040000000001</v>
      </c>
      <c r="I94" s="10">
        <f>Tabla1[[#This Row],[Ventas]]*15%</f>
        <v>4062.1559999999999</v>
      </c>
      <c r="J94" s="11">
        <v>30900</v>
      </c>
      <c r="K94" s="11">
        <v>23918</v>
      </c>
      <c r="M94" s="7"/>
      <c r="S94" s="10"/>
      <c r="T94" s="11"/>
      <c r="U94" s="12"/>
    </row>
    <row r="95" spans="1:21" x14ac:dyDescent="0.2">
      <c r="A95" s="18">
        <v>1656</v>
      </c>
      <c r="B95" s="8" t="s">
        <v>212</v>
      </c>
      <c r="C95" s="8" t="s">
        <v>213</v>
      </c>
      <c r="D95" s="8" t="s">
        <v>11</v>
      </c>
      <c r="E95" s="8" t="s">
        <v>66</v>
      </c>
      <c r="F95" s="8" t="s">
        <v>272</v>
      </c>
      <c r="G95" s="8" t="s">
        <v>27</v>
      </c>
      <c r="H95" s="10">
        <v>29015.4</v>
      </c>
      <c r="I95" s="10">
        <f>Tabla1[[#This Row],[Ventas]]*15%</f>
        <v>4352.3100000000004</v>
      </c>
      <c r="J95" s="11">
        <v>32125</v>
      </c>
      <c r="K95" s="11">
        <v>23283</v>
      </c>
      <c r="M95" s="7"/>
      <c r="R95" s="9"/>
      <c r="S95" s="10"/>
      <c r="T95" s="11"/>
      <c r="U95" s="12"/>
    </row>
    <row r="96" spans="1:21" x14ac:dyDescent="0.2">
      <c r="A96" s="18">
        <v>1906</v>
      </c>
      <c r="B96" s="8" t="s">
        <v>214</v>
      </c>
      <c r="C96" s="8" t="s">
        <v>215</v>
      </c>
      <c r="D96" s="8" t="s">
        <v>11</v>
      </c>
      <c r="E96" s="8" t="s">
        <v>66</v>
      </c>
      <c r="F96" s="8" t="s">
        <v>263</v>
      </c>
      <c r="G96" s="9" t="s">
        <v>13</v>
      </c>
      <c r="H96" s="10">
        <v>31916.94</v>
      </c>
      <c r="I96" s="10">
        <f>Tabla1[[#This Row],[Ventas]]*15%</f>
        <v>4787.5409999999993</v>
      </c>
      <c r="J96" s="11">
        <v>32779</v>
      </c>
      <c r="K96" s="11">
        <v>22161</v>
      </c>
      <c r="M96" s="7"/>
      <c r="R96" s="9"/>
      <c r="S96" s="10"/>
      <c r="T96" s="11"/>
      <c r="U96" s="12"/>
    </row>
    <row r="97" spans="1:21" x14ac:dyDescent="0.2">
      <c r="A97" s="18">
        <v>1725</v>
      </c>
      <c r="B97" s="8" t="s">
        <v>64</v>
      </c>
      <c r="C97" s="8" t="s">
        <v>65</v>
      </c>
      <c r="D97" s="8" t="s">
        <v>14</v>
      </c>
      <c r="E97" s="8" t="s">
        <v>66</v>
      </c>
      <c r="F97" s="8" t="s">
        <v>271</v>
      </c>
      <c r="G97" s="8" t="s">
        <v>27</v>
      </c>
      <c r="H97" s="10">
        <v>97096.35</v>
      </c>
      <c r="I97" s="10">
        <f>Tabla1[[#This Row],[Ventas]]*15%</f>
        <v>14564.452500000001</v>
      </c>
      <c r="J97" s="11">
        <v>28523</v>
      </c>
      <c r="K97" s="11">
        <v>19877</v>
      </c>
      <c r="M97" s="7"/>
      <c r="R97" s="9"/>
      <c r="S97" s="10"/>
      <c r="T97" s="11"/>
      <c r="U97" s="12"/>
    </row>
    <row r="98" spans="1:21" x14ac:dyDescent="0.2">
      <c r="A98" s="18">
        <v>1285</v>
      </c>
      <c r="B98" s="8" t="s">
        <v>216</v>
      </c>
      <c r="C98" s="8" t="s">
        <v>217</v>
      </c>
      <c r="D98" s="8" t="s">
        <v>218</v>
      </c>
      <c r="E98" s="8" t="s">
        <v>66</v>
      </c>
      <c r="F98" s="8" t="s">
        <v>275</v>
      </c>
      <c r="G98" s="9" t="s">
        <v>13</v>
      </c>
      <c r="H98" s="10">
        <v>77179.149999999994</v>
      </c>
      <c r="I98" s="10">
        <f>Tabla1[[#This Row],[Ventas]]*15%</f>
        <v>11576.872499999999</v>
      </c>
      <c r="J98" s="11">
        <v>31043</v>
      </c>
      <c r="K98" s="11">
        <v>23002</v>
      </c>
      <c r="M98" s="7"/>
      <c r="R98" s="9"/>
      <c r="S98" s="10"/>
      <c r="T98" s="11"/>
      <c r="U98" s="12"/>
    </row>
    <row r="99" spans="1:21" x14ac:dyDescent="0.2">
      <c r="A99" s="18">
        <v>1950</v>
      </c>
      <c r="B99" s="8" t="s">
        <v>92</v>
      </c>
      <c r="C99" s="8" t="s">
        <v>219</v>
      </c>
      <c r="D99" s="8" t="s">
        <v>218</v>
      </c>
      <c r="E99" s="8" t="s">
        <v>66</v>
      </c>
      <c r="F99" s="8" t="s">
        <v>278</v>
      </c>
      <c r="G99" s="9" t="s">
        <v>17</v>
      </c>
      <c r="H99" s="10">
        <v>104565.3</v>
      </c>
      <c r="I99" s="10">
        <f>Tabla1[[#This Row],[Ventas]]*15%</f>
        <v>15684.795</v>
      </c>
      <c r="J99" s="11">
        <v>29863</v>
      </c>
      <c r="K99" s="11">
        <v>18696</v>
      </c>
      <c r="M99" s="7"/>
      <c r="S99" s="10"/>
      <c r="T99" s="11"/>
      <c r="U99" s="12"/>
    </row>
    <row r="100" spans="1:21" x14ac:dyDescent="0.2">
      <c r="A100" s="18">
        <v>1167</v>
      </c>
      <c r="B100" s="8" t="s">
        <v>220</v>
      </c>
      <c r="C100" s="8" t="s">
        <v>65</v>
      </c>
      <c r="D100" s="8" t="s">
        <v>221</v>
      </c>
      <c r="E100" s="8" t="s">
        <v>66</v>
      </c>
      <c r="F100" s="8" t="s">
        <v>273</v>
      </c>
      <c r="G100" s="8" t="s">
        <v>27</v>
      </c>
      <c r="H100" s="10">
        <v>31913.88</v>
      </c>
      <c r="I100" s="10">
        <f>Tabla1[[#This Row],[Ventas]]*15%</f>
        <v>4787.0820000000003</v>
      </c>
      <c r="J100" s="11">
        <v>33346</v>
      </c>
      <c r="K100" s="11">
        <v>25746</v>
      </c>
      <c r="M100" s="7"/>
      <c r="R100" s="9"/>
      <c r="S100" s="10"/>
      <c r="T100" s="11"/>
      <c r="U100" s="12"/>
    </row>
    <row r="101" spans="1:21" x14ac:dyDescent="0.2">
      <c r="A101" s="18">
        <v>1292</v>
      </c>
      <c r="B101" s="8" t="s">
        <v>222</v>
      </c>
      <c r="C101" s="8" t="s">
        <v>223</v>
      </c>
      <c r="D101" s="8" t="s">
        <v>221</v>
      </c>
      <c r="E101" s="8" t="s">
        <v>66</v>
      </c>
      <c r="F101" s="8" t="s">
        <v>252</v>
      </c>
      <c r="G101" s="9" t="s">
        <v>13</v>
      </c>
      <c r="H101" s="10">
        <v>51339.72</v>
      </c>
      <c r="I101" s="10">
        <f>Tabla1[[#This Row],[Ventas]]*15%</f>
        <v>7700.9579999999996</v>
      </c>
      <c r="J101" s="11">
        <v>32101</v>
      </c>
      <c r="K101" s="11">
        <v>20563</v>
      </c>
      <c r="M101" s="7"/>
      <c r="S101" s="10"/>
      <c r="T101" s="11"/>
      <c r="U101" s="12"/>
    </row>
    <row r="102" spans="1:21" x14ac:dyDescent="0.2">
      <c r="A102" s="18">
        <v>1426</v>
      </c>
      <c r="B102" s="8" t="s">
        <v>224</v>
      </c>
      <c r="C102" s="8" t="s">
        <v>225</v>
      </c>
      <c r="D102" s="8" t="s">
        <v>221</v>
      </c>
      <c r="E102" s="8" t="s">
        <v>66</v>
      </c>
      <c r="F102" s="8" t="s">
        <v>273</v>
      </c>
      <c r="G102" s="8" t="s">
        <v>17</v>
      </c>
      <c r="H102" s="10">
        <v>34689</v>
      </c>
      <c r="I102" s="10">
        <f>Tabla1[[#This Row],[Ventas]]*15%</f>
        <v>5203.3499999999995</v>
      </c>
      <c r="J102" s="11">
        <v>28376</v>
      </c>
      <c r="K102" s="11">
        <v>24906</v>
      </c>
      <c r="M102" s="7"/>
      <c r="R102" s="9"/>
      <c r="S102" s="10"/>
      <c r="T102" s="11"/>
      <c r="U102" s="12"/>
    </row>
    <row r="103" spans="1:21" x14ac:dyDescent="0.2">
      <c r="A103" s="18">
        <v>1675</v>
      </c>
      <c r="B103" s="8" t="s">
        <v>226</v>
      </c>
      <c r="C103" s="8" t="s">
        <v>227</v>
      </c>
      <c r="D103" s="8" t="s">
        <v>221</v>
      </c>
      <c r="E103" s="8" t="s">
        <v>66</v>
      </c>
      <c r="F103" s="8" t="s">
        <v>264</v>
      </c>
      <c r="G103" s="8" t="s">
        <v>27</v>
      </c>
      <c r="H103" s="10">
        <v>33301.440000000002</v>
      </c>
      <c r="I103" s="10">
        <f>Tabla1[[#This Row],[Ventas]]*15%</f>
        <v>4995.2160000000003</v>
      </c>
      <c r="J103" s="11">
        <v>29885</v>
      </c>
      <c r="K103" s="11">
        <v>25447</v>
      </c>
      <c r="M103" s="7"/>
      <c r="R103" s="9"/>
      <c r="S103" s="10"/>
      <c r="T103" s="11"/>
      <c r="U103" s="12"/>
    </row>
    <row r="104" spans="1:21" x14ac:dyDescent="0.2">
      <c r="A104" s="18">
        <v>1962</v>
      </c>
      <c r="B104" s="8" t="s">
        <v>228</v>
      </c>
      <c r="C104" s="8" t="s">
        <v>229</v>
      </c>
      <c r="D104" s="8" t="s">
        <v>221</v>
      </c>
      <c r="E104" s="8" t="s">
        <v>66</v>
      </c>
      <c r="F104" s="8" t="s">
        <v>271</v>
      </c>
      <c r="G104" s="9" t="s">
        <v>13</v>
      </c>
      <c r="H104" s="10">
        <v>66602.880000000005</v>
      </c>
      <c r="I104" s="10">
        <f>Tabla1[[#This Row],[Ventas]]*15%</f>
        <v>9990.4320000000007</v>
      </c>
      <c r="J104" s="11">
        <v>32072</v>
      </c>
      <c r="K104" s="11">
        <v>16533</v>
      </c>
      <c r="M104" s="7"/>
      <c r="S104" s="10"/>
      <c r="T104" s="11"/>
      <c r="U104" s="12"/>
    </row>
    <row r="105" spans="1:21" x14ac:dyDescent="0.2">
      <c r="A105" s="18">
        <v>1967</v>
      </c>
      <c r="B105" s="8" t="s">
        <v>230</v>
      </c>
      <c r="C105" s="8" t="s">
        <v>231</v>
      </c>
      <c r="D105" s="8" t="s">
        <v>221</v>
      </c>
      <c r="E105" s="8" t="s">
        <v>66</v>
      </c>
      <c r="F105" s="8" t="s">
        <v>268</v>
      </c>
      <c r="G105" s="8" t="s">
        <v>27</v>
      </c>
      <c r="H105" s="10">
        <v>58277.52</v>
      </c>
      <c r="I105" s="10">
        <f>Tabla1[[#This Row],[Ventas]]*15%</f>
        <v>8741.6279999999988</v>
      </c>
      <c r="J105" s="11">
        <v>30054</v>
      </c>
      <c r="K105" s="11">
        <v>18888</v>
      </c>
      <c r="M105" s="7"/>
      <c r="R105" s="9"/>
      <c r="S105" s="10"/>
      <c r="T105" s="11"/>
      <c r="U105" s="12"/>
    </row>
    <row r="106" spans="1:21" x14ac:dyDescent="0.2">
      <c r="A106" s="18">
        <v>1969</v>
      </c>
      <c r="B106" s="8" t="s">
        <v>232</v>
      </c>
      <c r="C106" s="8" t="s">
        <v>233</v>
      </c>
      <c r="D106" s="8" t="s">
        <v>221</v>
      </c>
      <c r="E106" s="8" t="s">
        <v>66</v>
      </c>
      <c r="F106" s="8" t="s">
        <v>251</v>
      </c>
      <c r="G106" s="9" t="s">
        <v>13</v>
      </c>
      <c r="H106" s="10">
        <v>58277.52</v>
      </c>
      <c r="I106" s="10">
        <f>Tabla1[[#This Row],[Ventas]]*15%</f>
        <v>8741.6279999999988</v>
      </c>
      <c r="J106" s="11">
        <v>32612</v>
      </c>
      <c r="K106" s="11">
        <v>18903</v>
      </c>
      <c r="M106" s="7"/>
      <c r="S106" s="10"/>
      <c r="T106" s="11"/>
      <c r="U106" s="12"/>
    </row>
    <row r="107" spans="1:21" x14ac:dyDescent="0.2">
      <c r="A107" s="18">
        <v>1284</v>
      </c>
      <c r="B107" s="8" t="s">
        <v>234</v>
      </c>
      <c r="C107" s="8" t="s">
        <v>79</v>
      </c>
      <c r="D107" s="8" t="s">
        <v>235</v>
      </c>
      <c r="E107" s="8" t="s">
        <v>66</v>
      </c>
      <c r="F107" s="8" t="s">
        <v>263</v>
      </c>
      <c r="G107" s="9" t="s">
        <v>17</v>
      </c>
      <c r="H107" s="10">
        <v>46486.05</v>
      </c>
      <c r="I107" s="10">
        <f>Tabla1[[#This Row],[Ventas]]*15%</f>
        <v>6972.9075000000003</v>
      </c>
      <c r="J107" s="11">
        <v>31051</v>
      </c>
      <c r="K107" s="11">
        <v>22991</v>
      </c>
      <c r="M107" s="7"/>
      <c r="S107" s="10"/>
      <c r="T107" s="11"/>
      <c r="U107" s="12"/>
    </row>
    <row r="108" spans="1:21" x14ac:dyDescent="0.2">
      <c r="A108" s="18">
        <v>1311</v>
      </c>
      <c r="B108" s="8" t="s">
        <v>236</v>
      </c>
      <c r="C108" s="8" t="s">
        <v>237</v>
      </c>
      <c r="D108" s="8" t="s">
        <v>235</v>
      </c>
      <c r="E108" s="8" t="s">
        <v>66</v>
      </c>
      <c r="F108" s="8" t="s">
        <v>277</v>
      </c>
      <c r="G108" s="9" t="s">
        <v>13</v>
      </c>
      <c r="H108" s="10">
        <v>43486.95</v>
      </c>
      <c r="I108" s="10">
        <f>Tabla1[[#This Row],[Ventas]]*15%</f>
        <v>6523.0424999999996</v>
      </c>
      <c r="J108" s="11">
        <v>31681</v>
      </c>
      <c r="K108" s="11">
        <v>23694</v>
      </c>
      <c r="M108" s="7"/>
      <c r="R108" s="9"/>
      <c r="S108" s="10"/>
      <c r="T108" s="11"/>
      <c r="U108" s="12"/>
    </row>
    <row r="109" spans="1:21" x14ac:dyDescent="0.2">
      <c r="A109" s="18">
        <v>1359</v>
      </c>
      <c r="B109" s="8" t="s">
        <v>238</v>
      </c>
      <c r="C109" s="8" t="s">
        <v>239</v>
      </c>
      <c r="D109" s="8" t="s">
        <v>235</v>
      </c>
      <c r="E109" s="8" t="s">
        <v>66</v>
      </c>
      <c r="F109" s="8" t="s">
        <v>252</v>
      </c>
      <c r="G109" s="9" t="s">
        <v>13</v>
      </c>
      <c r="H109" s="10">
        <v>49485.15</v>
      </c>
      <c r="I109" s="10">
        <f>Tabla1[[#This Row],[Ventas]]*15%</f>
        <v>7422.7725</v>
      </c>
      <c r="J109" s="11">
        <v>33094</v>
      </c>
      <c r="K109" s="11">
        <v>22074</v>
      </c>
      <c r="M109" s="7"/>
      <c r="S109" s="10"/>
      <c r="T109" s="11"/>
      <c r="U109" s="12"/>
    </row>
    <row r="110" spans="1:21" x14ac:dyDescent="0.2">
      <c r="A110" s="18">
        <v>1558</v>
      </c>
      <c r="B110" s="8" t="s">
        <v>240</v>
      </c>
      <c r="C110" s="8" t="s">
        <v>241</v>
      </c>
      <c r="D110" s="8" t="s">
        <v>235</v>
      </c>
      <c r="E110" s="8" t="s">
        <v>66</v>
      </c>
      <c r="F110" s="8" t="s">
        <v>266</v>
      </c>
      <c r="G110" s="8" t="s">
        <v>27</v>
      </c>
      <c r="H110" s="10">
        <v>41987.4</v>
      </c>
      <c r="I110" s="10">
        <f>Tabla1[[#This Row],[Ventas]]*15%</f>
        <v>6298.11</v>
      </c>
      <c r="J110" s="11">
        <v>30240</v>
      </c>
      <c r="K110" s="11">
        <v>24011</v>
      </c>
      <c r="M110" s="7"/>
      <c r="R110" s="9"/>
      <c r="S110" s="10"/>
      <c r="T110" s="11"/>
      <c r="U110" s="12"/>
    </row>
    <row r="111" spans="1:21" x14ac:dyDescent="0.2">
      <c r="A111" s="18">
        <v>1724</v>
      </c>
      <c r="B111" s="8" t="s">
        <v>242</v>
      </c>
      <c r="C111" s="8" t="s">
        <v>75</v>
      </c>
      <c r="D111" s="8" t="s">
        <v>235</v>
      </c>
      <c r="E111" s="8" t="s">
        <v>66</v>
      </c>
      <c r="F111" s="8" t="s">
        <v>273</v>
      </c>
      <c r="G111" s="9" t="s">
        <v>13</v>
      </c>
      <c r="H111" s="10">
        <v>58482.45</v>
      </c>
      <c r="I111" s="10">
        <f>Tabla1[[#This Row],[Ventas]]*15%</f>
        <v>8772.3674999999985</v>
      </c>
      <c r="J111" s="11">
        <v>28531</v>
      </c>
      <c r="K111" s="11">
        <v>19866</v>
      </c>
      <c r="M111" s="7"/>
      <c r="R111" s="9"/>
      <c r="S111" s="10"/>
      <c r="T111" s="11"/>
      <c r="U111" s="12"/>
    </row>
    <row r="112" spans="1:21" x14ac:dyDescent="0.2">
      <c r="A112" s="18">
        <v>1794</v>
      </c>
      <c r="B112" s="8" t="s">
        <v>243</v>
      </c>
      <c r="C112" s="8" t="s">
        <v>244</v>
      </c>
      <c r="D112" s="8" t="s">
        <v>235</v>
      </c>
      <c r="E112" s="8" t="s">
        <v>66</v>
      </c>
      <c r="F112" s="8" t="s">
        <v>258</v>
      </c>
      <c r="G112" s="8" t="s">
        <v>17</v>
      </c>
      <c r="H112" s="10">
        <v>37488.75</v>
      </c>
      <c r="I112" s="10">
        <f>Tabla1[[#This Row],[Ventas]]*15%</f>
        <v>5623.3125</v>
      </c>
      <c r="J112" s="11">
        <v>31034</v>
      </c>
      <c r="K112" s="11">
        <v>25129</v>
      </c>
      <c r="M112" s="7"/>
      <c r="R112" s="9"/>
      <c r="S112" s="10"/>
      <c r="T112" s="11"/>
      <c r="U112" s="12"/>
    </row>
    <row r="113" spans="1:21" x14ac:dyDescent="0.2">
      <c r="A113" s="18">
        <v>1923</v>
      </c>
      <c r="B113" s="8" t="s">
        <v>245</v>
      </c>
      <c r="C113" s="8" t="s">
        <v>29</v>
      </c>
      <c r="D113" s="8" t="s">
        <v>235</v>
      </c>
      <c r="E113" s="8" t="s">
        <v>66</v>
      </c>
      <c r="F113" s="8" t="s">
        <v>267</v>
      </c>
      <c r="G113" s="9" t="s">
        <v>17</v>
      </c>
      <c r="H113" s="10">
        <v>47985.599999999999</v>
      </c>
      <c r="I113" s="10">
        <f>Tabla1[[#This Row],[Ventas]]*15%</f>
        <v>7197.8399999999992</v>
      </c>
      <c r="J113" s="11">
        <v>31743</v>
      </c>
      <c r="K113" s="11">
        <v>22347</v>
      </c>
      <c r="M113" s="7"/>
      <c r="R113" s="9"/>
      <c r="S113" s="10"/>
      <c r="T113" s="11"/>
      <c r="U113" s="12"/>
    </row>
    <row r="114" spans="1:21" x14ac:dyDescent="0.2">
      <c r="A114" s="18">
        <v>1949</v>
      </c>
      <c r="B114" s="8" t="s">
        <v>246</v>
      </c>
      <c r="C114" s="8" t="s">
        <v>247</v>
      </c>
      <c r="D114" s="8" t="s">
        <v>235</v>
      </c>
      <c r="E114" s="8" t="s">
        <v>66</v>
      </c>
      <c r="F114" s="8" t="s">
        <v>250</v>
      </c>
      <c r="G114" s="8" t="s">
        <v>27</v>
      </c>
      <c r="H114" s="10">
        <v>62981.1</v>
      </c>
      <c r="I114" s="10">
        <f>Tabla1[[#This Row],[Ventas]]*15%</f>
        <v>9447.1649999999991</v>
      </c>
      <c r="J114" s="11">
        <v>29871</v>
      </c>
      <c r="K114" s="11">
        <v>18685</v>
      </c>
      <c r="M114" s="7"/>
      <c r="S114" s="10"/>
      <c r="T114" s="11"/>
      <c r="U114" s="12"/>
    </row>
    <row r="115" spans="1:21" x14ac:dyDescent="0.2">
      <c r="A115" s="18">
        <v>1968</v>
      </c>
      <c r="B115" s="8" t="s">
        <v>248</v>
      </c>
      <c r="C115" s="8" t="s">
        <v>239</v>
      </c>
      <c r="D115" s="8" t="s">
        <v>235</v>
      </c>
      <c r="E115" s="8" t="s">
        <v>66</v>
      </c>
      <c r="F115" s="8" t="s">
        <v>251</v>
      </c>
      <c r="G115" s="8" t="s">
        <v>27</v>
      </c>
      <c r="H115" s="10">
        <v>35989.199999999997</v>
      </c>
      <c r="I115" s="10">
        <f>Tabla1[[#This Row],[Ventas]]*15%</f>
        <v>5398.3799999999992</v>
      </c>
      <c r="J115" s="11">
        <v>33970</v>
      </c>
      <c r="K115" s="11">
        <v>25342</v>
      </c>
      <c r="M115" s="7"/>
      <c r="R115" s="9"/>
      <c r="S115" s="10"/>
      <c r="T115" s="11"/>
      <c r="U115" s="12"/>
    </row>
    <row r="116" spans="1:21" x14ac:dyDescent="0.2">
      <c r="A116" s="8"/>
      <c r="H116" s="8"/>
      <c r="I116" s="8"/>
      <c r="J116" s="8"/>
      <c r="M116" s="7"/>
      <c r="S116" s="10"/>
      <c r="T116" s="11"/>
      <c r="U116" s="12"/>
    </row>
    <row r="117" spans="1:21" x14ac:dyDescent="0.2">
      <c r="M117" s="7"/>
      <c r="R117" s="9"/>
      <c r="S117" s="10"/>
      <c r="T117" s="11"/>
      <c r="U117" s="12"/>
    </row>
    <row r="118" spans="1:21" x14ac:dyDescent="0.2">
      <c r="M118" s="7"/>
      <c r="S118" s="10"/>
      <c r="T118" s="11"/>
      <c r="U118" s="12"/>
    </row>
    <row r="119" spans="1:21" x14ac:dyDescent="0.2">
      <c r="M119" s="13"/>
      <c r="N119" s="14"/>
      <c r="O119" s="14"/>
      <c r="P119" s="14"/>
      <c r="Q119" s="14"/>
      <c r="R119" s="14"/>
      <c r="S119" s="15"/>
      <c r="T119" s="16"/>
      <c r="U119" s="17"/>
    </row>
    <row r="120" spans="1:21" x14ac:dyDescent="0.2">
      <c r="M120" s="11"/>
    </row>
    <row r="121" spans="1:21" x14ac:dyDescent="0.2">
      <c r="M121" s="11"/>
    </row>
    <row r="122" spans="1:21" x14ac:dyDescent="0.2">
      <c r="M122" s="11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0D3C-1475-4E10-9ABD-5F181D878BD1}">
  <dimension ref="A3:K49"/>
  <sheetViews>
    <sheetView workbookViewId="0">
      <selection activeCell="C75" sqref="C75"/>
    </sheetView>
  </sheetViews>
  <sheetFormatPr baseColWidth="10" defaultRowHeight="12.6" x14ac:dyDescent="0.25"/>
  <cols>
    <col min="1" max="1" width="18" bestFit="1" customWidth="1"/>
    <col min="2" max="2" width="14.5546875" bestFit="1" customWidth="1"/>
    <col min="3" max="5" width="22.88671875" bestFit="1" customWidth="1"/>
    <col min="6" max="6" width="18" bestFit="1" customWidth="1"/>
    <col min="7" max="7" width="14.5546875" bestFit="1" customWidth="1"/>
    <col min="8" max="8" width="16" bestFit="1" customWidth="1"/>
    <col min="9" max="12" width="22.88671875" bestFit="1" customWidth="1"/>
    <col min="13" max="13" width="12.88671875" bestFit="1" customWidth="1"/>
    <col min="14" max="17" width="22.88671875" bestFit="1" customWidth="1"/>
    <col min="18" max="18" width="12.88671875" bestFit="1" customWidth="1"/>
    <col min="19" max="68" width="22.88671875" bestFit="1" customWidth="1"/>
    <col min="69" max="69" width="12.88671875" bestFit="1" customWidth="1"/>
    <col min="70" max="112" width="22.88671875" bestFit="1" customWidth="1"/>
    <col min="113" max="113" width="12.88671875" bestFit="1" customWidth="1"/>
  </cols>
  <sheetData>
    <row r="3" spans="1:9" x14ac:dyDescent="0.25">
      <c r="A3" s="28" t="s">
        <v>298</v>
      </c>
      <c r="B3" t="s">
        <v>299</v>
      </c>
      <c r="F3" s="26" t="s">
        <v>298</v>
      </c>
      <c r="G3" t="s">
        <v>299</v>
      </c>
    </row>
    <row r="4" spans="1:9" x14ac:dyDescent="0.25">
      <c r="A4" s="27" t="s">
        <v>281</v>
      </c>
      <c r="B4" s="29">
        <v>94144.2</v>
      </c>
      <c r="C4" t="str">
        <f>+A4</f>
        <v>1977</v>
      </c>
      <c r="D4" s="30">
        <f>IFERROR(GETPIVOTDATA("[Measures].[Total Suma]",$A$3,"[Tabla1].[Fecha ingreso (año)]","[Tabla1].[Fecha ingreso (año)].&amp;["&amp;C4&amp;"]"),0)</f>
        <v>94144.2</v>
      </c>
      <c r="F4" s="27" t="s">
        <v>268</v>
      </c>
      <c r="G4" s="29">
        <v>472714.18</v>
      </c>
      <c r="H4" t="str">
        <f>+F4</f>
        <v>Artigas</v>
      </c>
      <c r="I4" s="30">
        <f>IFERROR(GETPIVOTDATA("[Measures].[Total Suma]",$F$3,"[Tabla1].[Localidad]","[Tabla1].[Localidad].&amp;["&amp;H4&amp;"]"),0)</f>
        <v>472714.18</v>
      </c>
    </row>
    <row r="5" spans="1:9" x14ac:dyDescent="0.25">
      <c r="A5" s="27" t="s">
        <v>282</v>
      </c>
      <c r="B5" s="29">
        <v>234640.08</v>
      </c>
      <c r="C5" t="str">
        <f t="shared" ref="C5:C20" si="0">+A5</f>
        <v>1978</v>
      </c>
      <c r="D5" s="30">
        <f t="shared" ref="D5:D20" si="1">IFERROR(GETPIVOTDATA("[Measures].[Total Suma]",$A$3,"[Tabla1].[Fecha ingreso (año)]","[Tabla1].[Fecha ingreso (año)].&amp;["&amp;C5&amp;"]"),0)</f>
        <v>234640.08</v>
      </c>
      <c r="F5" s="27" t="s">
        <v>263</v>
      </c>
      <c r="G5" s="29">
        <v>236021.68</v>
      </c>
      <c r="H5" t="str">
        <f t="shared" ref="H5:H23" si="2">+F5</f>
        <v>Blanquillo</v>
      </c>
      <c r="I5" s="30">
        <f t="shared" ref="I5:I23" si="3">IFERROR(GETPIVOTDATA("[Measures].[Total Suma]",$F$3,"[Tabla1].[Localidad]","[Tabla1].[Localidad].&amp;["&amp;H5&amp;"]"),0)</f>
        <v>236021.68</v>
      </c>
    </row>
    <row r="6" spans="1:9" x14ac:dyDescent="0.25">
      <c r="A6" s="27" t="s">
        <v>283</v>
      </c>
      <c r="B6" s="29">
        <v>222264.38</v>
      </c>
      <c r="C6" t="str">
        <f t="shared" si="0"/>
        <v>1979</v>
      </c>
      <c r="D6" s="30">
        <f t="shared" si="1"/>
        <v>222264.38</v>
      </c>
      <c r="F6" s="27" t="s">
        <v>266</v>
      </c>
      <c r="G6" s="29">
        <v>261315.96</v>
      </c>
      <c r="H6" t="str">
        <f t="shared" si="2"/>
        <v>Canelones</v>
      </c>
      <c r="I6" s="30">
        <f t="shared" si="3"/>
        <v>261315.96</v>
      </c>
    </row>
    <row r="7" spans="1:9" x14ac:dyDescent="0.25">
      <c r="A7" s="27" t="s">
        <v>284</v>
      </c>
      <c r="B7" s="29">
        <v>152827.34</v>
      </c>
      <c r="C7" t="str">
        <f t="shared" si="0"/>
        <v>1980</v>
      </c>
      <c r="D7" s="30">
        <f t="shared" si="1"/>
        <v>152827.34</v>
      </c>
      <c r="F7" s="27" t="s">
        <v>257</v>
      </c>
      <c r="G7" s="29">
        <v>429272.87</v>
      </c>
      <c r="H7" t="str">
        <f t="shared" si="2"/>
        <v>carmelo</v>
      </c>
      <c r="I7" s="30">
        <f t="shared" si="3"/>
        <v>429272.87</v>
      </c>
    </row>
    <row r="8" spans="1:9" x14ac:dyDescent="0.25">
      <c r="A8" s="27" t="s">
        <v>285</v>
      </c>
      <c r="B8" s="29">
        <v>280503.40000000002</v>
      </c>
      <c r="C8" t="str">
        <f t="shared" si="0"/>
        <v>1981</v>
      </c>
      <c r="D8" s="30">
        <f t="shared" si="1"/>
        <v>280503.40000000002</v>
      </c>
      <c r="F8" s="27" t="s">
        <v>260</v>
      </c>
      <c r="G8" s="29">
        <v>260180.34</v>
      </c>
      <c r="H8" t="str">
        <f t="shared" si="2"/>
        <v>chuy</v>
      </c>
      <c r="I8" s="30">
        <f t="shared" si="3"/>
        <v>260180.34</v>
      </c>
    </row>
    <row r="9" spans="1:9" x14ac:dyDescent="0.25">
      <c r="A9" s="27" t="s">
        <v>286</v>
      </c>
      <c r="B9" s="29">
        <v>354250.44</v>
      </c>
      <c r="C9" t="str">
        <f t="shared" si="0"/>
        <v>1982</v>
      </c>
      <c r="D9" s="30">
        <f t="shared" si="1"/>
        <v>354250.44</v>
      </c>
      <c r="F9" s="27" t="s">
        <v>258</v>
      </c>
      <c r="G9" s="29">
        <v>375520.56</v>
      </c>
      <c r="H9" t="str">
        <f t="shared" si="2"/>
        <v>colonia</v>
      </c>
      <c r="I9" s="30">
        <f t="shared" si="3"/>
        <v>375520.56</v>
      </c>
    </row>
    <row r="10" spans="1:9" x14ac:dyDescent="0.25">
      <c r="A10" s="27" t="s">
        <v>287</v>
      </c>
      <c r="B10" s="29">
        <v>90640.6</v>
      </c>
      <c r="C10" t="str">
        <f t="shared" si="0"/>
        <v>1983</v>
      </c>
      <c r="D10" s="30">
        <f t="shared" si="1"/>
        <v>90640.6</v>
      </c>
      <c r="F10" s="27" t="s">
        <v>251</v>
      </c>
      <c r="G10" s="29">
        <v>267833.44</v>
      </c>
      <c r="H10" t="str">
        <f t="shared" si="2"/>
        <v>Durazno</v>
      </c>
      <c r="I10" s="30">
        <f t="shared" si="3"/>
        <v>267833.44</v>
      </c>
    </row>
    <row r="11" spans="1:9" x14ac:dyDescent="0.25">
      <c r="A11" s="27" t="s">
        <v>288</v>
      </c>
      <c r="B11" s="29">
        <v>613825.28000000003</v>
      </c>
      <c r="C11" t="str">
        <f t="shared" si="0"/>
        <v>1984</v>
      </c>
      <c r="D11" s="30">
        <f t="shared" si="1"/>
        <v>613825.28000000003</v>
      </c>
      <c r="F11" s="27" t="s">
        <v>253</v>
      </c>
      <c r="G11" s="29">
        <v>144289.19</v>
      </c>
      <c r="H11" t="str">
        <f t="shared" si="2"/>
        <v>flores</v>
      </c>
      <c r="I11" s="30">
        <f t="shared" si="3"/>
        <v>144289.19</v>
      </c>
    </row>
    <row r="12" spans="1:9" x14ac:dyDescent="0.25">
      <c r="A12" s="27" t="s">
        <v>289</v>
      </c>
      <c r="B12" s="29">
        <v>240108.44</v>
      </c>
      <c r="C12" t="str">
        <f t="shared" si="0"/>
        <v>1985</v>
      </c>
      <c r="D12" s="30">
        <f t="shared" si="1"/>
        <v>240108.44</v>
      </c>
      <c r="F12" s="27" t="s">
        <v>254</v>
      </c>
      <c r="G12" s="29">
        <v>120499.89</v>
      </c>
      <c r="H12" t="str">
        <f t="shared" si="2"/>
        <v>florida</v>
      </c>
      <c r="I12" s="30">
        <f t="shared" si="3"/>
        <v>120499.89</v>
      </c>
    </row>
    <row r="13" spans="1:9" x14ac:dyDescent="0.25">
      <c r="A13" s="27" t="s">
        <v>290</v>
      </c>
      <c r="B13" s="29">
        <v>609191.94999999995</v>
      </c>
      <c r="C13" t="str">
        <f t="shared" si="0"/>
        <v>1986</v>
      </c>
      <c r="D13" s="30">
        <f t="shared" si="1"/>
        <v>609191.94999999995</v>
      </c>
      <c r="F13" s="27" t="s">
        <v>267</v>
      </c>
      <c r="G13" s="29">
        <v>282322.76</v>
      </c>
      <c r="H13" t="str">
        <f t="shared" si="2"/>
        <v>Maldonado</v>
      </c>
      <c r="I13" s="30">
        <f t="shared" si="3"/>
        <v>282322.76</v>
      </c>
    </row>
    <row r="14" spans="1:9" x14ac:dyDescent="0.25">
      <c r="A14" s="27" t="s">
        <v>291</v>
      </c>
      <c r="B14" s="29">
        <v>437312.66</v>
      </c>
      <c r="C14" t="str">
        <f t="shared" si="0"/>
        <v>1987</v>
      </c>
      <c r="D14" s="30">
        <f t="shared" si="1"/>
        <v>437312.66</v>
      </c>
      <c r="F14" s="27" t="s">
        <v>278</v>
      </c>
      <c r="G14" s="29">
        <v>134976.15</v>
      </c>
      <c r="H14" t="str">
        <f t="shared" si="2"/>
        <v>Melo</v>
      </c>
      <c r="I14" s="30">
        <f t="shared" si="3"/>
        <v>134976.15</v>
      </c>
    </row>
    <row r="15" spans="1:9" x14ac:dyDescent="0.25">
      <c r="A15" s="27" t="s">
        <v>292</v>
      </c>
      <c r="B15" s="29">
        <v>303417.84000000003</v>
      </c>
      <c r="C15" t="str">
        <f t="shared" si="0"/>
        <v>1988</v>
      </c>
      <c r="D15" s="30">
        <f t="shared" si="1"/>
        <v>303417.84000000003</v>
      </c>
      <c r="F15" s="27" t="s">
        <v>250</v>
      </c>
      <c r="G15" s="29">
        <v>298847.15000000002</v>
      </c>
      <c r="H15" t="str">
        <f t="shared" si="2"/>
        <v>Montevideo</v>
      </c>
      <c r="I15" s="30">
        <f t="shared" si="3"/>
        <v>298847.15000000002</v>
      </c>
    </row>
    <row r="16" spans="1:9" x14ac:dyDescent="0.25">
      <c r="A16" s="27" t="s">
        <v>293</v>
      </c>
      <c r="B16" s="29">
        <v>378631.74</v>
      </c>
      <c r="C16" t="str">
        <f t="shared" si="0"/>
        <v>1989</v>
      </c>
      <c r="D16" s="30">
        <f t="shared" si="1"/>
        <v>378631.74</v>
      </c>
      <c r="F16" s="27" t="s">
        <v>276</v>
      </c>
      <c r="G16" s="29">
        <v>42872.15</v>
      </c>
      <c r="H16" t="str">
        <f t="shared" si="2"/>
        <v>Punta del este</v>
      </c>
      <c r="I16" s="30">
        <f t="shared" si="3"/>
        <v>42872.15</v>
      </c>
    </row>
    <row r="17" spans="1:11" x14ac:dyDescent="0.25">
      <c r="A17" s="27" t="s">
        <v>294</v>
      </c>
      <c r="B17" s="29">
        <v>412887.38</v>
      </c>
      <c r="C17" t="str">
        <f t="shared" si="0"/>
        <v>1990</v>
      </c>
      <c r="D17" s="30">
        <f t="shared" si="1"/>
        <v>412887.38</v>
      </c>
      <c r="F17" s="27" t="s">
        <v>265</v>
      </c>
      <c r="G17" s="29">
        <v>35889.480000000003</v>
      </c>
      <c r="H17" t="str">
        <f t="shared" si="2"/>
        <v>Rocha</v>
      </c>
      <c r="I17" s="30">
        <f t="shared" si="3"/>
        <v>35889.480000000003</v>
      </c>
    </row>
    <row r="18" spans="1:11" x14ac:dyDescent="0.25">
      <c r="A18" s="27" t="s">
        <v>295</v>
      </c>
      <c r="B18" s="29">
        <v>271474.2</v>
      </c>
      <c r="C18" t="str">
        <f t="shared" si="0"/>
        <v>1991</v>
      </c>
      <c r="D18" s="30">
        <f t="shared" si="1"/>
        <v>271474.2</v>
      </c>
      <c r="F18" s="27" t="s">
        <v>277</v>
      </c>
      <c r="G18" s="29">
        <v>101812.77</v>
      </c>
      <c r="H18" t="str">
        <f t="shared" si="2"/>
        <v>San Jose</v>
      </c>
      <c r="I18" s="30">
        <f t="shared" si="3"/>
        <v>101812.77</v>
      </c>
    </row>
    <row r="19" spans="1:11" x14ac:dyDescent="0.25">
      <c r="A19" s="27" t="s">
        <v>296</v>
      </c>
      <c r="B19" s="29">
        <v>141928.26</v>
      </c>
      <c r="C19" t="str">
        <f t="shared" si="0"/>
        <v>1992</v>
      </c>
      <c r="D19" s="30">
        <f t="shared" si="1"/>
        <v>141928.26</v>
      </c>
      <c r="F19" s="27" t="s">
        <v>271</v>
      </c>
      <c r="G19" s="29">
        <v>322046.27</v>
      </c>
      <c r="H19" t="str">
        <f t="shared" si="2"/>
        <v>Sarandi del yi</v>
      </c>
      <c r="I19" s="30">
        <f t="shared" si="3"/>
        <v>322046.27</v>
      </c>
    </row>
    <row r="20" spans="1:11" x14ac:dyDescent="0.25">
      <c r="A20" s="27" t="s">
        <v>297</v>
      </c>
      <c r="B20" s="29">
        <v>35989.199999999997</v>
      </c>
      <c r="C20" t="str">
        <f t="shared" si="0"/>
        <v>1993</v>
      </c>
      <c r="D20" s="30">
        <f t="shared" si="1"/>
        <v>35989.199999999997</v>
      </c>
      <c r="F20" s="27" t="s">
        <v>272</v>
      </c>
      <c r="G20" s="29">
        <v>207524.48000000001</v>
      </c>
      <c r="H20" t="str">
        <f t="shared" si="2"/>
        <v>Sarandi grande</v>
      </c>
      <c r="I20" s="30">
        <f t="shared" si="3"/>
        <v>207524.48000000001</v>
      </c>
    </row>
    <row r="21" spans="1:11" x14ac:dyDescent="0.25">
      <c r="A21" s="27" t="s">
        <v>280</v>
      </c>
      <c r="B21" s="29">
        <v>4874037.3899999997</v>
      </c>
      <c r="F21" s="27" t="s">
        <v>252</v>
      </c>
      <c r="G21" s="29">
        <v>667672.18000000005</v>
      </c>
      <c r="H21" t="str">
        <f t="shared" si="2"/>
        <v>Soriano</v>
      </c>
      <c r="I21" s="30">
        <f t="shared" si="3"/>
        <v>667672.18000000005</v>
      </c>
    </row>
    <row r="22" spans="1:11" x14ac:dyDescent="0.25">
      <c r="F22" s="27" t="s">
        <v>264</v>
      </c>
      <c r="G22" s="29">
        <v>158740.57</v>
      </c>
      <c r="H22" t="str">
        <f t="shared" si="2"/>
        <v>Tacuarembo</v>
      </c>
      <c r="I22" s="30">
        <f t="shared" si="3"/>
        <v>158740.57</v>
      </c>
    </row>
    <row r="23" spans="1:11" x14ac:dyDescent="0.25">
      <c r="F23" s="27" t="s">
        <v>269</v>
      </c>
      <c r="G23" s="29">
        <v>53685.32</v>
      </c>
      <c r="H23" t="str">
        <f t="shared" si="2"/>
        <v>Villa del carmen</v>
      </c>
      <c r="I23" s="30">
        <f t="shared" si="3"/>
        <v>53685.32</v>
      </c>
    </row>
    <row r="24" spans="1:11" x14ac:dyDescent="0.25">
      <c r="F24" s="27" t="s">
        <v>280</v>
      </c>
      <c r="G24" s="29">
        <v>4874037.3899999997</v>
      </c>
    </row>
    <row r="28" spans="1:11" x14ac:dyDescent="0.25">
      <c r="G28" s="26" t="s">
        <v>298</v>
      </c>
      <c r="H28" t="s">
        <v>301</v>
      </c>
    </row>
    <row r="29" spans="1:11" x14ac:dyDescent="0.25">
      <c r="A29" s="26" t="s">
        <v>298</v>
      </c>
      <c r="B29" t="s">
        <v>301</v>
      </c>
      <c r="G29" s="27" t="s">
        <v>62</v>
      </c>
      <c r="H29">
        <v>338527.28</v>
      </c>
      <c r="I29" t="str">
        <f>G29</f>
        <v>Aux. Admin. Unidad</v>
      </c>
      <c r="J29">
        <f>IFERROR(GETPIVOTDATA("[Measures].[Suma de Ventas]",$G$28,"[Tabla1].[Categoría]","[Tabla1].[Categoría].&amp;["&amp;I29&amp;"]"),0)</f>
        <v>338527.28</v>
      </c>
      <c r="K29" s="32">
        <f>J29/SUM($J$29:$J$48)</f>
        <v>6.9455207851821604E-2</v>
      </c>
    </row>
    <row r="30" spans="1:11" x14ac:dyDescent="0.25">
      <c r="A30" s="27" t="s">
        <v>27</v>
      </c>
      <c r="B30">
        <v>1580627.68</v>
      </c>
      <c r="C30" t="str">
        <f>A30</f>
        <v>Copiadoras</v>
      </c>
      <c r="D30">
        <f>IFERROR(GETPIVOTDATA("[Measures].[Suma de Ventas]",$A$29,"[Tabla1].[Sección]","[Tabla1].[Sección].&amp;["&amp;C30&amp;"]"),0)</f>
        <v>1580627.68</v>
      </c>
      <c r="G30" s="27" t="s">
        <v>11</v>
      </c>
      <c r="H30">
        <v>477786.92</v>
      </c>
      <c r="I30" t="str">
        <f t="shared" ref="I30:I48" si="4">G30</f>
        <v>Aux. Administrativo</v>
      </c>
      <c r="J30">
        <f t="shared" ref="J30:J48" si="5">IFERROR(GETPIVOTDATA("[Measures].[Suma de Ventas]",$G$28,"[Tabla1].[Categoría]","[Tabla1].[Categoría].&amp;["&amp;I30&amp;"]"),0)</f>
        <v>477786.92</v>
      </c>
      <c r="K30" s="32">
        <f t="shared" ref="K30:K48" si="6">J30/SUM($J$29:$J$48)</f>
        <v>9.8026929580037545E-2</v>
      </c>
    </row>
    <row r="31" spans="1:11" x14ac:dyDescent="0.25">
      <c r="A31" s="27" t="s">
        <v>17</v>
      </c>
      <c r="B31">
        <v>1369792.48</v>
      </c>
      <c r="C31" t="str">
        <f t="shared" ref="C31:C32" si="7">A31</f>
        <v>Fax</v>
      </c>
      <c r="D31">
        <f t="shared" ref="D31:D32" si="8">IFERROR(GETPIVOTDATA("[Measures].[Suma de Ventas]",$A$29,"[Tabla1].[Sección]","[Tabla1].[Sección].&amp;["&amp;C31&amp;"]"),0)</f>
        <v>1369792.48</v>
      </c>
      <c r="G31" s="27" t="s">
        <v>94</v>
      </c>
      <c r="H31">
        <v>71654.94</v>
      </c>
      <c r="I31" t="str">
        <f t="shared" si="4"/>
        <v>Aux. Diseño</v>
      </c>
      <c r="J31">
        <f t="shared" si="5"/>
        <v>71654.94</v>
      </c>
      <c r="K31" s="32">
        <f t="shared" si="6"/>
        <v>1.4701352137144769E-2</v>
      </c>
    </row>
    <row r="32" spans="1:11" x14ac:dyDescent="0.25">
      <c r="A32" s="27" t="s">
        <v>13</v>
      </c>
      <c r="B32">
        <v>1923617.23</v>
      </c>
      <c r="C32" t="str">
        <f t="shared" si="7"/>
        <v>Impresoras</v>
      </c>
      <c r="D32">
        <f t="shared" si="8"/>
        <v>1923617.23</v>
      </c>
      <c r="G32" s="27" t="s">
        <v>135</v>
      </c>
      <c r="H32">
        <v>105630.35</v>
      </c>
      <c r="I32" t="str">
        <f t="shared" si="4"/>
        <v>Aux. Técnico</v>
      </c>
      <c r="J32">
        <f t="shared" si="5"/>
        <v>105630.35</v>
      </c>
      <c r="K32" s="32">
        <f t="shared" si="6"/>
        <v>2.1672043430918369E-2</v>
      </c>
    </row>
    <row r="33" spans="1:11" x14ac:dyDescent="0.25">
      <c r="A33" s="27" t="s">
        <v>280</v>
      </c>
      <c r="B33">
        <v>4874037.3899999997</v>
      </c>
      <c r="G33" s="27" t="s">
        <v>73</v>
      </c>
      <c r="H33">
        <v>132279.35</v>
      </c>
      <c r="I33" t="str">
        <f t="shared" si="4"/>
        <v>Auxiliar Contable</v>
      </c>
      <c r="J33">
        <f t="shared" si="5"/>
        <v>132279.35</v>
      </c>
      <c r="K33" s="32">
        <f t="shared" si="6"/>
        <v>2.7139584581643929E-2</v>
      </c>
    </row>
    <row r="34" spans="1:11" x14ac:dyDescent="0.25">
      <c r="G34" s="27" t="s">
        <v>84</v>
      </c>
      <c r="H34">
        <v>204461.28</v>
      </c>
      <c r="I34" t="str">
        <f t="shared" si="4"/>
        <v>Contable</v>
      </c>
      <c r="J34">
        <f t="shared" si="5"/>
        <v>204461.28</v>
      </c>
      <c r="K34" s="32">
        <f t="shared" si="6"/>
        <v>4.1949058581185812E-2</v>
      </c>
    </row>
    <row r="35" spans="1:11" x14ac:dyDescent="0.25">
      <c r="G35" s="27" t="s">
        <v>142</v>
      </c>
      <c r="H35">
        <v>212804.64</v>
      </c>
      <c r="I35" t="str">
        <f t="shared" si="4"/>
        <v>Director Ingeniero</v>
      </c>
      <c r="J35">
        <f t="shared" si="5"/>
        <v>212804.64</v>
      </c>
      <c r="K35" s="32">
        <f t="shared" si="6"/>
        <v>4.3660855051421761E-2</v>
      </c>
    </row>
    <row r="36" spans="1:11" x14ac:dyDescent="0.25">
      <c r="B36" s="31"/>
      <c r="G36" s="27" t="s">
        <v>14</v>
      </c>
      <c r="H36">
        <v>365488.59</v>
      </c>
      <c r="I36" t="str">
        <f t="shared" si="4"/>
        <v>Director Unidad</v>
      </c>
      <c r="J36">
        <f t="shared" si="5"/>
        <v>365488.59</v>
      </c>
      <c r="K36" s="32">
        <f t="shared" si="6"/>
        <v>7.4986825244686944E-2</v>
      </c>
    </row>
    <row r="37" spans="1:11" x14ac:dyDescent="0.25">
      <c r="G37" s="27" t="s">
        <v>102</v>
      </c>
      <c r="H37">
        <v>169692.39</v>
      </c>
      <c r="I37" t="str">
        <f t="shared" si="4"/>
        <v>Especialista Diseño</v>
      </c>
      <c r="J37">
        <f t="shared" si="5"/>
        <v>169692.39</v>
      </c>
      <c r="K37" s="32">
        <f t="shared" si="6"/>
        <v>3.4815570013507845E-2</v>
      </c>
    </row>
    <row r="38" spans="1:11" x14ac:dyDescent="0.25">
      <c r="A38" s="26" t="s">
        <v>298</v>
      </c>
      <c r="B38" t="s">
        <v>303</v>
      </c>
      <c r="G38" s="27" t="s">
        <v>218</v>
      </c>
      <c r="H38">
        <v>181744.45</v>
      </c>
      <c r="I38" t="str">
        <f t="shared" si="4"/>
        <v>Group Mgr.</v>
      </c>
      <c r="J38">
        <f t="shared" si="5"/>
        <v>181744.45</v>
      </c>
      <c r="K38" s="32">
        <f t="shared" si="6"/>
        <v>3.7288275706067166E-2</v>
      </c>
    </row>
    <row r="39" spans="1:11" x14ac:dyDescent="0.25">
      <c r="A39" s="27" t="s">
        <v>12</v>
      </c>
      <c r="B39">
        <v>91333.937999999995</v>
      </c>
      <c r="C39" t="str">
        <f>A39</f>
        <v>Administración</v>
      </c>
      <c r="D39">
        <f>IFERROR(GETPIVOTDATA("[Measures].[Suma de Comision]",$A$38,"[Tabla1].[Departamento]","[Tabla1].[Departamento].&amp;["&amp;C39&amp;"]"),0)</f>
        <v>91333.937999999995</v>
      </c>
      <c r="G39" s="27" t="s">
        <v>149</v>
      </c>
      <c r="H39">
        <v>275328.40000000002</v>
      </c>
      <c r="I39" t="str">
        <f t="shared" si="4"/>
        <v>Ing. Mecánico</v>
      </c>
      <c r="J39">
        <f t="shared" si="5"/>
        <v>275328.40000000002</v>
      </c>
      <c r="K39" s="32">
        <f t="shared" si="6"/>
        <v>5.6488774699366855E-2</v>
      </c>
    </row>
    <row r="40" spans="1:11" x14ac:dyDescent="0.25">
      <c r="A40" s="27" t="s">
        <v>63</v>
      </c>
      <c r="B40">
        <v>63280.984499999991</v>
      </c>
      <c r="C40" t="str">
        <f t="shared" ref="C40:C44" si="9">A40</f>
        <v>Contabilidad</v>
      </c>
      <c r="D40">
        <f t="shared" ref="D40:D44" si="10">IFERROR(GETPIVOTDATA("[Measures].[Suma de Comision]",$A$38,"[Tabla1].[Departamento]","[Tabla1].[Departamento].&amp;["&amp;C40&amp;"]"),0)</f>
        <v>63280.984499999991</v>
      </c>
      <c r="G40" s="27" t="s">
        <v>159</v>
      </c>
      <c r="H40">
        <v>362195.75</v>
      </c>
      <c r="I40" t="str">
        <f t="shared" si="4"/>
        <v>Ing. Software</v>
      </c>
      <c r="J40">
        <f t="shared" si="5"/>
        <v>362195.75</v>
      </c>
      <c r="K40" s="32">
        <f t="shared" si="6"/>
        <v>7.4311237485192957E-2</v>
      </c>
    </row>
    <row r="41" spans="1:11" x14ac:dyDescent="0.25">
      <c r="A41" s="27" t="s">
        <v>95</v>
      </c>
      <c r="B41">
        <v>36202.099500000004</v>
      </c>
      <c r="C41" t="str">
        <f t="shared" si="9"/>
        <v>Diseño</v>
      </c>
      <c r="D41">
        <f t="shared" si="10"/>
        <v>36202.099500000004</v>
      </c>
      <c r="G41" s="27" t="s">
        <v>176</v>
      </c>
      <c r="H41">
        <v>299303.55</v>
      </c>
      <c r="I41" t="str">
        <f t="shared" si="4"/>
        <v>Ing. Técnico</v>
      </c>
      <c r="J41">
        <f t="shared" si="5"/>
        <v>299303.55</v>
      </c>
      <c r="K41" s="32">
        <f t="shared" si="6"/>
        <v>6.140772547499887E-2</v>
      </c>
    </row>
    <row r="42" spans="1:11" x14ac:dyDescent="0.25">
      <c r="A42" s="27" t="s">
        <v>40</v>
      </c>
      <c r="B42">
        <v>74367.082500000004</v>
      </c>
      <c r="C42" t="str">
        <f t="shared" si="9"/>
        <v>I + D</v>
      </c>
      <c r="D42">
        <f t="shared" si="10"/>
        <v>74367.082500000004</v>
      </c>
      <c r="G42" s="27" t="s">
        <v>186</v>
      </c>
      <c r="H42">
        <v>219487.4</v>
      </c>
      <c r="I42" t="str">
        <f t="shared" si="4"/>
        <v>Ingeniero Jefe</v>
      </c>
      <c r="J42">
        <f t="shared" si="5"/>
        <v>219487.4</v>
      </c>
      <c r="K42" s="32">
        <f t="shared" si="6"/>
        <v>4.5031948349497586E-2</v>
      </c>
    </row>
    <row r="43" spans="1:11" x14ac:dyDescent="0.25">
      <c r="A43" s="27" t="s">
        <v>122</v>
      </c>
      <c r="B43">
        <v>279509.44050000008</v>
      </c>
      <c r="C43" t="str">
        <f t="shared" si="9"/>
        <v>Ingeniería</v>
      </c>
      <c r="D43">
        <f t="shared" si="10"/>
        <v>279509.44050000008</v>
      </c>
      <c r="G43" s="27" t="s">
        <v>18</v>
      </c>
      <c r="H43">
        <v>197372.5</v>
      </c>
      <c r="I43" t="str">
        <f t="shared" si="4"/>
        <v>Investigador</v>
      </c>
      <c r="J43">
        <f t="shared" si="5"/>
        <v>197372.5</v>
      </c>
      <c r="K43" s="32">
        <f t="shared" si="6"/>
        <v>4.0494662680460071E-2</v>
      </c>
    </row>
    <row r="44" spans="1:11" x14ac:dyDescent="0.25">
      <c r="A44" s="27" t="s">
        <v>66</v>
      </c>
      <c r="B44">
        <v>186412.06349999999</v>
      </c>
      <c r="C44" t="str">
        <f t="shared" si="9"/>
        <v>Mercado</v>
      </c>
      <c r="D44">
        <f t="shared" si="10"/>
        <v>186412.06349999999</v>
      </c>
      <c r="G44" s="27" t="s">
        <v>53</v>
      </c>
      <c r="H44">
        <v>176666.88</v>
      </c>
      <c r="I44" t="str">
        <f t="shared" si="4"/>
        <v>Investigador Jefe</v>
      </c>
      <c r="J44">
        <f t="shared" si="5"/>
        <v>176666.88</v>
      </c>
      <c r="K44" s="32">
        <f t="shared" si="6"/>
        <v>3.6246517181518792E-2</v>
      </c>
    </row>
    <row r="45" spans="1:11" x14ac:dyDescent="0.25">
      <c r="A45" s="27" t="s">
        <v>280</v>
      </c>
      <c r="B45">
        <v>731105.60849999974</v>
      </c>
      <c r="G45" s="27" t="s">
        <v>58</v>
      </c>
      <c r="H45">
        <v>65821.56</v>
      </c>
      <c r="I45" t="str">
        <f t="shared" si="4"/>
        <v>Office Manager</v>
      </c>
      <c r="J45">
        <f t="shared" si="5"/>
        <v>65821.56</v>
      </c>
      <c r="K45" s="32">
        <f t="shared" si="6"/>
        <v>1.3504525044277512E-2</v>
      </c>
    </row>
    <row r="46" spans="1:11" x14ac:dyDescent="0.25">
      <c r="G46" s="27" t="s">
        <v>221</v>
      </c>
      <c r="H46">
        <v>334401.96000000002</v>
      </c>
      <c r="I46" t="str">
        <f t="shared" si="4"/>
        <v>Representante</v>
      </c>
      <c r="J46">
        <f t="shared" si="5"/>
        <v>334401.96000000002</v>
      </c>
      <c r="K46" s="32">
        <f t="shared" si="6"/>
        <v>6.8608821238443571E-2</v>
      </c>
    </row>
    <row r="47" spans="1:11" x14ac:dyDescent="0.25">
      <c r="G47" s="27" t="s">
        <v>235</v>
      </c>
      <c r="H47">
        <v>424372.65</v>
      </c>
      <c r="I47" t="str">
        <f t="shared" si="4"/>
        <v>Respon. Producto</v>
      </c>
      <c r="J47">
        <f t="shared" si="5"/>
        <v>424372.65</v>
      </c>
      <c r="K47" s="32">
        <f t="shared" si="6"/>
        <v>8.7067992311811143E-2</v>
      </c>
    </row>
    <row r="48" spans="1:11" x14ac:dyDescent="0.25">
      <c r="G48" s="27" t="s">
        <v>119</v>
      </c>
      <c r="H48">
        <v>259016.55</v>
      </c>
      <c r="I48" t="str">
        <f t="shared" si="4"/>
        <v>Técnico</v>
      </c>
      <c r="J48">
        <f t="shared" si="5"/>
        <v>259016.55</v>
      </c>
      <c r="K48" s="32">
        <f t="shared" si="6"/>
        <v>5.3142093355997011E-2</v>
      </c>
    </row>
    <row r="49" spans="7:11" x14ac:dyDescent="0.25">
      <c r="G49" s="27" t="s">
        <v>280</v>
      </c>
      <c r="H49">
        <v>4874037.3899999997</v>
      </c>
      <c r="K49" s="32"/>
    </row>
  </sheetData>
  <pageMargins left="0.7" right="0.7" top="0.75" bottom="0.75" header="0.3" footer="0.3"/>
  <pageSetup orientation="portrait" horizontalDpi="360" verticalDpi="360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ECB0-BF62-4107-86C9-55B20D36DF0C}">
  <dimension ref="A1"/>
  <sheetViews>
    <sheetView tabSelected="1" topLeftCell="A2" zoomScale="96" zoomScaleNormal="78" workbookViewId="0">
      <selection activeCell="U33" sqref="U33"/>
    </sheetView>
  </sheetViews>
  <sheetFormatPr baseColWidth="10" defaultRowHeight="12.6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2 9 9 7 b a 3 7 - e 3 f e - 4 6 b c - a f b 9 - 7 7 9 e 9 3 7 b e a e 2 " > < C u s t o m C o n t e n t > < ! [ C D A T A [ < ? x m l   v e r s i o n = " 1 . 0 "   e n c o d i n g = " u t f - 1 6 " ? > < S e t t i n g s > < C a l c u l a t e d F i e l d s > < i t e m > < M e a s u r e N a m e > T o t a l   S u m a < / M e a s u r e N a m e > < D i s p l a y N a m e > T o t a l   S u m a < / D i s p l a y N a m e > < V i s i b l e > F a l s e < / V i s i b l e > < / i t e m > < i t e m > < M e a s u r e N a m e > T o t a l   C o m i s i o n < / M e a s u r e N a m e > < D i s p l a y N a m e > T o t a l   C o m i s i o n 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 M a t r � c u l a < / s t r i n g > < / k e y > < v a l u e > < i n t > 1 1 6 < / i n t > < / v a l u e > < / i t e m > < i t e m > < k e y > < s t r i n g > A p e l l i d o < / s t r i n g > < / k e y > < v a l u e > < i n t > 2 6 9 < / i n t > < / v a l u e > < / i t e m > < i t e m > < k e y > < s t r i n g > N o m b r e < / s t r i n g > < / k e y > < v a l u e > < i n t > 1 0 6 < / i n t > < / v a l u e > < / i t e m > < i t e m > < k e y > < s t r i n g > C a t e g o r � a < / s t r i n g > < / k e y > < v a l u e > < i n t > 1 1 6 < / i n t > < / v a l u e > < / i t e m > < i t e m > < k e y > < s t r i n g > D e p a r t a m e n t o < / s t r i n g > < / k e y > < v a l u e > < i n t > 1 5 5 < / i n t > < / v a l u e > < / i t e m > < i t e m > < k e y > < s t r i n g > L o c a l i d a d < / s t r i n g > < / k e y > < v a l u e > < i n t > 2 8 6 < / i n t > < / v a l u e > < / i t e m > < i t e m > < k e y > < s t r i n g > S e c c i � n < / s t r i n g > < / k e y > < v a l u e > < i n t > 1 0 1 < / i n t > < / v a l u e > < / i t e m > < i t e m > < k e y > < s t r i n g > V e n t a s < / s t r i n g > < / k e y > < v a l u e > < i n t > 9 5 < / i n t > < / v a l u e > < / i t e m > < i t e m > < k e y > < s t r i n g > F e c h a   i n g r e s o < / s t r i n g > < / k e y > < v a l u e > < i n t > 1 4 9 < / i n t > < / v a l u e > < / i t e m > < i t e m > < k e y > < s t r i n g > F c h   n a c i m i e n t o < / s t r i n g > < / k e y > < v a l u e > < i n t > 1 5 9 < / i n t > < / v a l u e > < / i t e m > < i t e m > < k e y > < s t r i n g > F e c h a   i n g r e s o   ( a � o ) < / s t r i n g > < / k e y > < v a l u e > < i n t > 1 9 4 < / i n t > < / v a l u e > < / i t e m > < i t e m > < k e y > < s t r i n g > F e c h a   i n g r e s o   ( t r i m e s t r e ) < / s t r i n g > < / k e y > < v a l u e > < i n t > 2 3 6 < / i n t > < / v a l u e > < / i t e m > < i t e m > < k e y > < s t r i n g > F e c h a   i n g r e s o   ( � n d i c e   d e   m e s e s ) < / s t r i n g > < / k e y > < v a l u e > < i n t > 2 8 6 < / i n t > < / v a l u e > < / i t e m > < i t e m > < k e y > < s t r i n g > F e c h a   i n g r e s o   ( m e s ) < / s t r i n g > < / k e y > < v a l u e > < i n t > 1 9 7 < / i n t > < / v a l u e > < / i t e m > < i t e m > < k e y > < s t r i n g > C o m i s i o n < / s t r i n g > < / k e y > < v a l u e > < i n t > 1 1 4 < / i n t > < / v a l u e > < / i t e m > < / C o l u m n W i d t h s > < C o l u m n D i s p l a y I n d e x > < i t e m > < k e y > < s t r i n g > M a t r � c u l a < / s t r i n g > < / k e y > < v a l u e > < i n t > 0 < / i n t > < / v a l u e > < / i t e m > < i t e m > < k e y > < s t r i n g > A p e l l i d o 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 C a t e g o r � a < / s t r i n g > < / k e y > < v a l u e > < i n t > 3 < / i n t > < / v a l u e > < / i t e m > < i t e m > < k e y > < s t r i n g > D e p a r t a m e n t o < / s t r i n g > < / k e y > < v a l u e > < i n t > 4 < / i n t > < / v a l u e > < / i t e m > < i t e m > < k e y > < s t r i n g > L o c a l i d a d < / s t r i n g > < / k e y > < v a l u e > < i n t > 5 < / i n t > < / v a l u e > < / i t e m > < i t e m > < k e y > < s t r i n g > S e c c i � n < / s t r i n g > < / k e y > < v a l u e > < i n t > 6 < / i n t > < / v a l u e > < / i t e m > < i t e m > < k e y > < s t r i n g > V e n t a s < / s t r i n g > < / k e y > < v a l u e > < i n t > 7 < / i n t > < / v a l u e > < / i t e m > < i t e m > < k e y > < s t r i n g > F e c h a   i n g r e s o < / s t r i n g > < / k e y > < v a l u e > < i n t > 8 < / i n t > < / v a l u e > < / i t e m > < i t e m > < k e y > < s t r i n g > F c h   n a c i m i e n t o < / s t r i n g > < / k e y > < v a l u e > < i n t > 9 < / i n t > < / v a l u e > < / i t e m > < i t e m > < k e y > < s t r i n g > F e c h a   i n g r e s o   ( a � o ) < / s t r i n g > < / k e y > < v a l u e > < i n t > 1 0 < / i n t > < / v a l u e > < / i t e m > < i t e m > < k e y > < s t r i n g > F e c h a   i n g r e s o   ( t r i m e s t r e ) < / s t r i n g > < / k e y > < v a l u e > < i n t > 1 1 < / i n t > < / v a l u e > < / i t e m > < i t e m > < k e y > < s t r i n g > F e c h a   i n g r e s o   ( � n d i c e   d e   m e s e s ) < / s t r i n g > < / k e y > < v a l u e > < i n t > 1 2 < / i n t > < / v a l u e > < / i t e m > < i t e m > < k e y > < s t r i n g > F e c h a   i n g r e s o   ( m e s ) < / s t r i n g > < / k e y > < v a l u e > < i n t > 1 3 < / i n t > < / v a l u e > < / i t e m > < i t e m > < k e y > < s t r i n g > C o m i s i o n 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0 2 0 e 7 3 e - 1 2 e 9 - 4 b 8 6 - 9 c d 0 - 8 1 4 3 c d 6 8 4 e f 0 " > < C u s t o m C o n t e n t > < ! [ C D A T A [ < ? x m l   v e r s i o n = " 1 . 0 "   e n c o d i n g = " u t f - 1 6 " ? > < S e t t i n g s > < C a l c u l a t e d F i e l d s > < i t e m > < M e a s u r e N a m e > T o t a l   S u m a < / M e a s u r e N a m e > < D i s p l a y N a m e > T o t a l   S u m a < / D i s p l a y N a m e > < V i s i b l e > F a l s e < / V i s i b l e > < / i t e m > < i t e m > < M e a s u r e N a m e > T o t a l   C o m i s i o n < / M e a s u r e N a m e > < D i s p l a y N a m e > T o t a l   C o m i s i o n 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a 1 , R a n g o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2 0 c a 6 5 6 - 4 9 a 1 - 4 5 b 3 - a 4 1 f - 6 2 a 5 9 a 6 6 f 8 8 b " > < C u s t o m C o n t e n t > < ! [ C D A T A [ < ? x m l   v e r s i o n = " 1 . 0 "   e n c o d i n g = " u t f - 1 6 " ? > < S e t t i n g s > < C a l c u l a t e d F i e l d s > < i t e m > < M e a s u r e N a m e > T o t a l   S u m a < / M e a s u r e N a m e > < D i s p l a y N a m e > T o t a l   S u m a < / D i s p l a y N a m e > < V i s i b l e > F a l s e < / V i s i b l e > < / i t e m > < i t e m > < M e a s u r e N a m e > T o t a l   C o m i s i o n < / M e a s u r e N a m e > < D i s p l a y N a m e > T o t a l   C o m i s i o n 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7 1 3 1 9 a e - b 7 7 d - 4 3 3 5 - 9 d c 5 - 2 7 d b f 4 3 6 4 0 d 8 " > < C u s t o m C o n t e n t > < ! [ C D A T A [ < ? x m l   v e r s i o n = " 1 . 0 "   e n c o d i n g = " u t f - 1 6 " ? > < S e t t i n g s > < C a l c u l a t e d F i e l d s > < i t e m > < M e a s u r e N a m e > T o t a l   S u m a < / M e a s u r e N a m e > < D i s p l a y N a m e > T o t a l   S u m a < / D i s p l a y N a m e > < V i s i b l e > F a l s e < / V i s i b l e > < / i t e m > < i t e m > < M e a s u r e N a m e > T o t a l   C o m i s i o n < / M e a s u r e N a m e > < D i s p l a y N a m e > T o t a l   C o m i s i o n 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 2 0 2 2 - 1 0 - 1 7 T 1 8 : 0 9 : 2 2 . 5 7 1 3 5 7 3 - 0 3 : 0 0 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R a n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 A r t i g a s < / s t r i n g > < / k e y > < v a l u e > < i n t > 9 8 < / i n t > < / v a l u e > < / i t e m > < i t e m > < k e y > < s t r i n g > 7 0 9 0 7 . 1 2 7 < / s t r i n g > < / k e y > < v a l u e > < i n t > 1 2 8 < / i n t > < / v a l u e > < / i t e m > < / C o l u m n W i d t h s > < C o l u m n D i s p l a y I n d e x > < i t e m > < k e y > < s t r i n g > A r t i g a s < / s t r i n g > < / k e y > < v a l u e > < i n t > 0 < / i n t > < / v a l u e > < / i t e m > < i t e m > < k e y > < s t r i n g > 7 0 9 0 7 . 1 2 7 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8 1 d 9 4 a 3 - b d 6 a - 4 4 c b - a 6 1 1 - e 6 c 0 b 9 1 c 9 e a 2 " > < C u s t o m C o n t e n t > < ! [ C D A T A [ < ? x m l   v e r s i o n = " 1 . 0 "   e n c o d i n g = " u t f - 1 6 " ? > < S e t t i n g s > < C a l c u l a t e d F i e l d s > < i t e m > < M e a s u r e N a m e > T o t a l   S u m a < / M e a s u r e N a m e > < D i s p l a y N a m e > T o t a l   S u m a < / D i s p l a y N a m e > < V i s i b l e > F a l s e < / V i s i b l e > < / i t e m > < i t e m > < M e a s u r e N a m e > T o t a l   C o m i s i o n < / M e a s u r e N a m e > < D i s p l a y N a m e > T o t a l   C o m i s i o n 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2 4 6 8 7 0 5 2 - C 7 9 5 - 4 5 9 F - B A E C - 2 E 3 A D 9 0 C 4 7 A 1 } "   T o u r I d = " e 4 3 d 8 0 5 1 - 0 c 0 1 - 4 2 d f - 9 7 6 5 - 2 8 0 2 6 5 f 2 1 8 b c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D M e S U R B V H h e 7 X 3 3 f 1 R H l u / p 3 M p Z o E B G Z D B g s o 0 B g 7 G 9 E 3 b H M 7 O z O / v 2 h Z 0 f 3 r / 2 P v v Z m d 2 Z x T O e M c Y Y G z A m G Y P J Q R L K E a k V O k r v f E 9 V 3 b 7 d 6 p Z a T b r d 4 g t H F e 5 V 6 3 Z V f e u c q n u q y n X q m y u z 9 A b z o q m + h r a t W k Y u F 9 G z Z y P k c X v o 4 X C A 1 j c k y D U 7 Q 1 6 f T + 6 b n p 6 k W D R G P r + f o p E I u Y I 1 N B E a p x 9 H G u S 6 H b O z L 7 f Y X X j Y H G C / z 8 Q R u t 1 u C T 0 e D w U C H n K F H 9 J U a E y u v 0 F 2 u E 6 d f 0 O o b H B z g / r 4 4 A 4 K T 0 1 J 4 4 r H 4 5 I f j 8 X I 4 / X S 2 O g I l V V U U C K R I J / P T 1 N T k 1 R a W i b 3 J G a I z j 4 K M n E k + d I J t B D s x M k E + 3 U T R w h i Q R S x 3 D Q 1 e F W u v U F m u D 5 9 Q 6 i M 2 L + 1 j c q 8 s + T i x h R j A k 0 z W U q Y L A k m V W J m h h s b c S P z M p n i r J m m w R i 5 1 8 f a y u 8 P 0 F T M R e c f + / W n O Q / z E c x O K B M a Y v l 8 X g r 4 p m l y 8 I 5 c e 4 N U v C F U G r z c E 5 / c u 5 l J F K c Q m 2 v B Y I l o l x k m U W h 8 j M o r K q 1 0 I h 4 j f y C o f 1 M B i u j 7 H h 8 N T b h 1 j r O R K 7 G M G G 3 l 9 3 s o M v x G W 6 X j D a F s O L p r C w W 8 R O H w N D c e t x D H k A c a q r S s X N I R v j 4 + N k Y N y 5 b x b 6 l G N x U l u t z J Y 6 d E 9 g b q Z O R K L K + H a G Z W k c r L Z m 9 F h Y u e d b 0 h l o H r 0 w t X l z y h M F b 6 Y M 9 m S r B p N 8 O E w Z g o G o 3 S D I d u b j g Y M 4 F U w Z I S C d G Y g L F n o 1 R Z V U 3 3 B 3 3 U O a r y i g G Z y G U n F Z A 6 t v J Q e P i a 5 C 9 1 F I Z d 8 h J R X V F K H + 7 d I q Q Z G 3 s m Z I I W Q u 9 r y B O N R X j 8 V C r 5 h k y I l 5 Z X 0 + n 7 w a I i E 4 D v l g 7 k 2 U V M X i 4 r T N S E w 3 H y V e 9 m 8 7 h c 3 7 1 0 4 f r z E t Z Q h 9 / a R C U + N l l G R 2 T C A Q 0 F 5 h 4 m F S L h M I + P A q y p I p I G p i Y n 5 D 4 g H E 3 Q N + 0 q X s x Y S F s Z M S Z g b e k E D f U 9 k O t L E U t W Q 5 3 c v 4 N 8 r r i Y d i C J z O R N Y 3 r c L b 0 v y A R g O n y c N R f G T Q E 9 Q Q F 0 j 6 v r x Q 6 j k e w w e R C U F Q S a C m U 4 N F F K t c u 3 6 z u X H l h D X V t y G u r k 2 x t l 6 h s m C x q D a R x o E O h l M T b y 8 u h 7 P O y m O 6 N 1 8 k 6 p x D d D 0 z E 3 7 W 6 N c i 8 8 Q 7 E E 0 V e P U m f 4 i h 2 5 a C s z r g o G v R Q Z v i 7 X l h L c M k m 1 R M T l d t F H + 7 Z k J B M A M g H B 8 l q 6 1 N t I t 4 Y V m Q C Q C Q C Z g J l Z f C i P w U p m i D 9 2 S c B e V g Y m b a 6 h T F G 2 G F f 5 a 3 Z K m W e q i 2 I V 1 1 8 u L h 0 N 9 S G T C a 5 B M E 9 M A z A N 4 r s O L 4 U i a n J h h r N M f j r e b w s L g U a m 3 H S t y 7 k v b l 8 2 s m k r u 6 a C 4 E X w z P j 3 + o 7 i x 5 I Y Q 6 G C T + 7 d w u O g C E U i 4 R Q y D Y b c 9 P m 9 A I 2 F P U K k B P / I R i b g y l N F I k M m r 6 0 E p T O e 2 8 4 s z H O p 4 C D l p + M G 9 n I 1 m g o v y F 3 l O / Q d x Q 9 u D q j m 4 p a T e 7 b Q 1 S t X p Z K n p y N W p V 9 s 9 4 l X g w H y F g L G V W c e B M n v U f f G t U k I K M 2 m E x m A S 0 G 4 M + G x i g G 6 H O 0 w Z Y u y N q S K s 9 1 c W 7 + F r 8 6 t m 2 K T o h 9 D f b h / O 0 1 O T l B V V a X M 6 I 2 M j E i F n 7 4 f o I l I U r 3 k Q i Y D E C d f j 4 h w 3 M V / S y e K B J l I Z W C I N T j p p i P b 1 2 a s o 2 K S o j b 5 N j e W U y w y L b N O y 5 c v F 5 u + s r K S z T Z f S q P O h U w e L q l l F Q n a 0 R y j T Y 0 x C r C m y Q V L a c L C D q S t v F l M / s z Q 1 0 + C 9 N 7 W 1 S q v S C H 1 X Y y y q n U t N T c 3 W b N 5 I B O 8 w m / f v k M j k 7 h D Y S E y + d i 0 q w q i Q Y B U s x R h D d N S x c R q i s k E R X N l Q t + Z x H I m n g G 0 2 V J B N l J h X J p g s y 8 a Y x O Q T e S N 3 N G l 1 1 f R y G f f f l 9 0 V R 4 M B O n d r S v l v R I I Z S o W 8 g W P f z g Q I D 0 f 6 s p m m H x u a / D t Z 6 0 U Z U K h 4 A C 8 k 6 q y T Z u H I i 6 6 3 B m Q z 8 f v x N j E 9 P v 9 M m Z a S s R K n w E 0 M 3 8 e L q h t 1 V 0 0 0 N 9 H i Z I a L q + 5 n V G h w / X Z p e I j V K B 6 B x 1 o D V n 2 u y F T z 5 i H b v e r S Y h M Z A I x G s o T N M w k i s + k N o p s g O k H r W U H J i w O r 4 v Q + W / O 0 6 F D B 0 U 7 t o 9 4 + f N n x Z E 2 H W h / m C 3 E B M c C H C 8 Y Z C P V B x s j 0 t E B l x / 1 c U d T X M 2 v 6 M Z Q O z Z u o / q S c A q Z D L K R q T w w S 8 f Y f I M J N z T p y Z l M g J 1 M t a U J q o E X B f / + D 0 + Z W K y d p m I e I T L e W / W O J 5 1 o T 2 w I 0 1 v N U Q r 6 Q H b W Z t x Z I z T a z o S F i v Q y R h o y O u W i / v 4 B m p y c p D 1 r s f y l u O D 6 a x F p q L J l b 1 F 0 K k a 7 W 6 b I Q 8 r U A x D C 5 M J 0 d 3 p F Q 5 u 8 x 9 o E u N n r p / 5 Q b n 0 M x k 4 N 5 T M 0 E X X R o y H l Y Z G O 6 c l x K i m r 1 K n c U M o E w 2 r f Y o F d U y G O S Z 1 l F T y e Y n M Y Y 1 o s 4 L z 6 p F / f U f j g 1 o M v X A T i 8 l B w N k 4 T 4 R n y u p I v h w y B H g x 6 5 5 A J e H e t I h O Q K 5 m A H t Y 2 N 3 p 8 W c k E L J Z M g J 1 M y V j h w l 7 m i P / Y p 8 p r Z G S U y s v L a W B g g M o C e E l u q 8 s C l q J 5 D + W u 2 E Z N 5 f C C S I 6 Z 7 J U 5 y Z o k H Q d W R 8 S 0 m u K e 8 v s n k z r X G c A 0 / V z 6 F z 4 i 0 b i Y 4 p W V F T K 2 X L Z s G V W 7 w h n r t B C l K M Z Q p Q 0 7 e K C b o C u d W B Q 4 l 0 x A W 7 3 a s Q g o 8 8 / K G C Y 8 P k g X L l y k 8 f E Q D c X q 9 F V n w D j l F g P s d Y G N b a 4 + e E Y / / H C T n j 1 7 x q T i X t 3 j o W 3 N V f q O w k b B E 8 r j K + E B 7 q z l 8 L q x Q c 0 g 2 Y H 8 8 s A M 7 W q J 0 f G 2 M B 1 k z d T Z + Z S q q 6 u p v r 6 e S q q K b 3 D s N N h J N T q 7 n P b v 3 y c v 2 b F T V E N D A 2 6 g y u D c G d B C A / c P B f 6 v t C 3 F e 7 y 1 W s U z o a 4 s w Q N j F c c + E n B D a n / S Q e f u R m l j f Y w 2 N s Z E c 0 F a y y Z o M v R M 3 f y a U V N S m O p q v p n K 7 m c e M f l w C 7 Q U l t T U + r h + C v x f Q Y + h v C V V F I m k r m v C o B f + c g a Z y H X x 4 r d U V V 1 F j Y 2 N 1 N T S R B 9 t J V p R m 6 A V 1 Q n q 6 e m h s 2 f P U Z V 7 k M o q q v V v v F 6 M T h e m I Z H + M t t e F 7 f 7 k 5 M 5 W C U d 8 A d k 8 9 C q o G d O P R e S u P 5 2 + Y f M 3 X k B w F W + n c L h 6 B x v C G B 1 b Z x a K u P y n m d g w k M / 9 P j k O + 9 v H q Z A I C D r d E b Z h g / 4 / V R S o p a 2 3 7 j x A 6 1 f v 4 4 q K i q o c 9 R L 9 w e z z + A t B G h C r 3 u W Y t q J F j / x Z C X 8 P H j B C 9 I n F v G + q 5 h g p t L f b 4 v I 5 I t 4 p L O V g b G s x + u h + 0 P T c r 0 Q U b C E 8 l e 0 0 F S 0 S i r C E A p I D 9 M x O 3 i N P n h n C 4 2 O j s o 9 g 4 N D s l L 3 y Z N 2 O n 7 8 m F X Z 2 M 0 o X 7 h n Y 1 Q 1 d Y 0 6 Y 6 u p o n q Z e F / g h X G W R 1 q S Q D m X x r t p z / o K K X / U o d r X I 0 w j o U k a i e f f m b 1 O M K F u F m Y 1 l 2 1 j c y + z d g K y E c o g M j 1 F g R J s D Z a g k v E b d O j t T W L T A 5 h h + / J h 7 o S C J o J 3 B d Y 6 7 W i a o h t X L l K o + l 2 q r / L T 1 u U x m V U E 4 D H x Y M h r a S 0 7 M N 5 A b 4 3 P m o 6 5 Z L w 3 x q b e Y r w 2 C g k g F D T 1 w d Z n N D U 1 R V V V V U K o g Y F B K i 8 v o 4 e j c y e X C g G u z 6 8 U H q H K G z b Q K D d O V I B 9 / G S w E J n S A a W E 2 T + 4 B j V V J u j r x 4 E 5 / n n z 4 d C a i J A J p D h / / i K 9 / f Y u u t R d T U f W h f U d C n i q M J M F Z h 8 Q C r v o 3 q C P m q v g d Z E g H x M K 7 8 s u t g c s k h Y z K o O z t H 9 V V O o L 9 Y j 6 h E R Z n o 1 P 0 H C i 8 L Y Y K M j R 7 s S U P 8 X M e 1 7 g Y 8 4 + c N O F C + f p y p W r 9 O R u 7 r u g g o B w F w K Z 8 E z Y l K R j v F x 8 8 9 J J i Z Q h E 1 D B D W r P i q i 4 M Y F M g H l H d n R 9 R I g G D / d i R S i C L d u w g t l F 9 + 8 / o O v f 3 5 B 3 U 3 1 9 f V R e U p g 7 S h U c o Q L l D d y L p c 7 s 2 Y m V L 8 l m Z j 3 0 8 + N 7 a P v 2 b f T r E 5 v k 8 x c C t E h L V f K F 8 d 2 7 d 5 l Y b t r Q E K O K w E z O i x C z o b 4 0 Q e X a X C x G o K 6 + u N Z P / / 7 v v 6 c N G 9 p o 7 Z o 1 b O 5 V M K n G x G o o c x W e 2 c c m 3 6 2 C q j F 3 x V Y e u G b e u Q j I l 1 D Q B N A U 6 + u V a 8 z p L 8 6 Q e 9 V P 5 R q 0 y q 6 W q B B o L O y m 8 3 c n q L y y m s 3 E q F S 8 H Y 8 e P a b 6 + j o Z E 7 w I 4 P t g o N 4 z V S F L Q I o N i V i Y 9 r c 8 0 8 6 y Y W p s b B C T D x v q Q O N 3 F d g r A 1 g q Z g r d 8 e L x + l k 7 K X v 7 R Z I J w M J B N F j M 7 o 2 E Y r R 1 8 2 Y 6 r l / y 7 l s Z p Q s 8 r j n 3 O C h 2 f 1 t J O + 1 p w S 6 z + p d t w B T 8 8 z j h 2 S d D 0 F N j 1 6 D S 0 h I h u t 1 c L B Z 4 f E F 6 P F Z O E x O T s i N V N B r j R o m t n d X p J 1 6 a y d g W n C o F 9 W L X V 9 X 2 Q s d O 2 X D u b p h + H G t m g q n 1 S z d 7 k y 4 x w y O j N D w 8 Q t V l m b V F M B i g i 5 e + o 7 / + 9 X P 6 8 s u z 1 N H R m Z P 5 C P S P u + m d N c m J j O G h Q Q p H k t 7 w m P w o R o x E y m U p R 1 N T M 1 2 9 e k 3 G U O i t 4 M k y 0 n l / T j t w s r h O X y 0 c k 2 + m Z K s 1 V W 4 a 6 Y v S U H b M 8 m f D x y w T x k c H 6 J P 9 C y / L w L P g G f G + q 6 u r h 0 2 Z e u m F x 8 f H a d e u n b J x z H w I h 8 N i 1 m K J Q z r O X u + h k p q V F I p 6 q b E 8 Q e G E i 8 a m X D K 4 L 1 T E o h E 6 u T k u 3 3 l i Y o K / i 1 v M 5 + q a a h r z V O i 7 n A 9 u N W k U c 6 i 4 3 D 4 m U u o q 3 J d B J i A b m Y D K m s a c 9 o d A 4 w Z p 4 H y 7 d u 1 q G V N h 0 5 i x s T H r f d d 8 C A a D d P 7 8 t 9 T f 3 y 8 d i A G + / 0 T 3 9 7 R v l f I 7 x I K 9 f S u i V D Z 2 m b y x E S F Y I c L r 8 9 P j E e x G N S v f v a u 7 m 8 r K S k X j + 9 n s s 7 c F J 0 v B j P g 8 F R t e i b m X C 6 Y y r K 2 a D / C q L i s r k / H B h g 0 b c t I k O A n E 7 / d R K B Q S L W d w + v Q X 4 h 5 l B 7 R Z e G K E j m w p E Y K t t S 1 V K S Q 8 G f b Q V 1 9 9 L W Z y F Z d Z C J q K / 0 3 2 d + g 7 n A + M / 2 C u O l 6 i 0 a Q W Q m g n 1 q s m G T w a 8 g M / t 4 4 Z Y J y A r c 0 G B w f Z H B w T j f T 1 N + f p 3 L k L t H f v b l m A 9 8 0 3 F + Q 7 Y p w R j y d o 0 6 a N X C Z c K B p w 3 c G e 7 S Z v b W 2 c V p f 0 0 E x s Q t K F A H l 0 L p w t O 3 Z T b V 2 t b E x a U h J k j Z y g Y C B g t Q O n S 8 F o K J h 7 6 U R 6 X c j 3 / V J p a S k 9 u P / A G v 8 B c M S F P y H I M N A P U o 3 T / n 1 7 6 c M P T 8 g 7 G a / P J 6 Y j f g d O v f j + 0 E h 2 g F A r V r Y K O Q F M Q f 9 w + R z t X V l I 5 h 9 a J N H d Z w 1 U w e P G r q 4 u + d 5 d X d 2 y 7 0 S h g A n F 3 8 L h E q z d n D J 2 e t 2 A r 1 0 + w N O H x t X 2 Z g Y + J s y 2 b V v E 5 W Z 9 2 3 p q a 2 u T 3 Z I M c J L i 5 i 2 b p X F h 7 H X 0 6 B H 6 8 c c 7 + m o S g 4 P D a s q e c f P m L X H 0 r S 4 v v E P h 4 E e J M a r X 6 6 P H D x / T q t W r u N w 4 c 7 S H r 8 5 t G 0 6 T g t B Q 0 2 G X R a j X S S r s n Y c X d 8 b Z d b H A S f I V l R V i u t m B m b x b t 2 4 z U W 7 r n C R A I s x 6 G W C g D g I + f P R Y i H P 6 8 y / p w o U L t J I 1 1 N j Y u J i M 2 A A F k y A w Q b B V W a H h q 4 d + e c G L V w Z o p t N T 0 3 I c a y G g I M Z Q i U T 2 M d O r J B j W W B 1 b n 2 p u L Y Q I N 4 o x N u O e P u 2 i M 1 9 8 J Z 7 V v b 3 J b b P w / C A Y 7 m t p b q b J i Z C + o g C T s P 1 J O 0 1 M T o q p h / H W 2 b N f U X 9 f n x D t 4 K F 9 t G P 7 d i Z l q a z x w k T G k S O H 9 W / z 7 w d e X w e 0 a O h H x Z T 5 / a G g j B U 5 J R 1 O w l 0 x p 1 0 4 U s 5 c v + 3 o E v c G q 2 g y v l z G B Z m 0 1 K s i V D w W p S M b Z h f t r f C H P / w X 7 d 2 7 R 3 b 5 w R g K i + h O n f q U P v n l L / g 7 R e j H W 3 e E T C A B T L 2 B v h 5 q X N 6 s f 1 s B m 0 J i l T H O + 9 2 5 8 y 3 5 r E w z h S g j u 7 l o A B M K e x I 6 H T M J t b Y N Y T w e o 0 O r J l g z T a l 3 U 9 M x c g W D F P c 5 + 6 B w J t Q d R x M q W L e J R k f V C 7 / X S a g p t u G r w r d o 9 + 5 d o j V y w y z 1 9 Q / Q l 2 f O 0 j / + 4 6 9 k H I Q G A y 0 F 8 6 6 h o V 7 e U 9 n 9 / n A i f X V N r U 4 l A c 1 V W l a e k U h 2 w L u i r r 5 B p 1 T 5 3 H v w i L p o m 5 i s 9 v O s n A U c K A A y J T h k Y j G h Z h I x W u l 5 Q H V 1 d T T N n U 6 Y y 2 2 2 d o W + 3 5 l w P K G o b B P 3 0 J k X E i 6 G T B j 7 5 P J C N h P e W R M R z Q T T D F P Y G P z D t N r I J k k 5 N 3 L 4 n W U C T D Q s B 8 E O P 5 h 8 y B X 4 X o Y 4 n e 2 P a c W q N T Q R C v H 4 a 2 E P j d G R I a q p r Z c 4 P g c a b 1 l T i + z X f r 3 b u e u L 8 K y Y I j d a C o S C l o o N 3 q J A z S p a W z 5 E D 3 u n a c 3 m 9 f o 3 n A n X m e + d T a i 4 f 1 O K u 5 G d R I s h 1 P P A n K s L 4 G 9 C W 2 J W 7 r / / 9 C l r j R J 6 5 5 1 D V F s 7 V 6 v E + L 4 / / t d / 0 0 c f f Z D R h S g T 0 K j w X U G E Y L C U a u r q L c 8 K / O 2 F N B Q A b V Z W X s H P G B U z 0 Q D r s 7 5 + l I V U O X z u y 4 K q R + W q p Q j F F g m X r w q 5 7 l l m E + q Q g R 1 b 5 5 a z k + B 4 b 3 O z c e V L B T 4 / i 2 x Z B u 9 n f R 8 D D R r a B u O h Q + 8 c o M O H 3 6 V v v j 4 v 4 5 x 0 + L x e O n H i m O x X k S v c b g 9 1 d 7 a z N q q m u o Z G 8 X B / M q w c c R N M U P T a C 8 H t 8 V J 4 e i q F T A C W 3 p c F Z u n Q m i j t a o 2 J 5 7 x T I H X M g s B M T i C B o k c y M Y u T H 3 H P 3 D b i J O G u L 1 O 2 c w S F a O R 5 0 G Y 2 w J R K S Z M s w L J 2 r J r N B D z P n b v 3 Z P z z / v H 3 6 c s v v x I 3 I X P N A B 1 C J u 0 1 H 1 a v 2 0 C V V W o L s z 0 r W R v y I 8 i 7 G S Y y 3 s 9 A A 6 E 3 z w a Y p M G S U p 1 K I s q f c 3 B 1 l E r 9 s 3 L 2 1 Z a G E L 2 3 X k 1 N v 3 a g K n Q E / 5 I p B a k q D h M x u F X N b S d O k c z G v 0 P g 9 g b m b T i L g f 0 o m V x h 3 9 8 v H d h K e N f O n a K x s K k I Z u m w 9 A D e C n / 6 0 y m 6 f + + + O H h i j U 9 F R W 7 m X i a U + 2 d o Q 2 M 8 R U v C n I O 2 C q e 9 z 1 o I t a W p Z R m P T J K f i + X 4 x u S y k N d o + Q l r p C 8 C e U R s C R 2 O j j v 7 v Z q j 1 0 N 5 K 7 K f x 7 p Y j W U / o D p X Y E 8 / a A b 7 z B j e / W C i A a t y M U t n g J k / v D e B 6 f f B B 8 e p q b l J T L 6 n T 7 s z T m U / L w Y H + 1 k L P Z 9 L j s + f n C j B 3 h j Q x o d W R + S 8 L K x O B l A G r x a p G k p 4 J K H K 7 e o Z y 9 h W n C K u s z f u 6 i d 3 I M o 2 c g P O v N x 9 s Y S y s M j f C 3 j i d H i 9 M v v g w N r f P 0 h r 1 q w S 7 / H 5 A M 3 6 3 6 y p o m y i f P L J 3 8 u U + Y t E + o T D Y g G v j Z L S 7 N + h 8 8 l j W c b S v H I 1 T U Z c 9 F 3 n y 3 N j k n r l 8 p L p c h Z M n c f j U d H C i Q T X f z S q 0 r E I z S a i t G d 3 q / 5 N 5 8 H R Y y i 7 t f e 6 W J / o / V b I g R m m 7 7 + / Q V u 3 b l 6 Q T G g g c H J F C O + F F 0 2 m r s 7 2 R Z E J v o d 3 9 e m N B o F 5 H E 6 f j Q 7 T y j V r q a m l h T x c F Z i 8 w J Z o L 1 N b Q f 9 I J w l y o b b l T y F P X T N Z 6 g j R u W 3 F K e L o M R Q I Z W k i E 7 4 k l G T w z 8 M m l V 0 d D 2 R r K 2 z b j J e 6 C 0 1 b Y 2 / 0 0 6 f P i L v Q C T b 9 3 n / / m L 7 y 4 t C y Y p W O 5 Q a 8 Q 6 v A S f Y 6 j b F X t k W O 0 B T V N e p o H 8 w 2 G v i 4 T 3 h H n 6 e V D f N d m x / 8 Z F K / Q h 2 J y z / k i a g r S M / m + z L x F c H R Y y g p 4 1 e E S A Y P 8 t q y W f r 5 z 3 8 q e 0 i c / v w L q q m p 0 V c y o 3 9 g g M L h C B 0 7 d o R 2 7 t o p 7 5 7 g J v Q i M c b E z u V d V D p a e H y E d z y 3 f 7 i e 8 9 i r r j H 1 m B / 8 2 S P r M B G S u W L y b e t C F C 2 o 9 I x E s l / T 7 c O J 4 m g N l Q 4 p z J e E T B t K 3 u r 1 y m r b t r b 1 9 M t f f p K 1 V w d g F n 7 3 7 W U e X 6 2 W 9 U k v C 9 F o / h v p 4 7 C z d R s 3 U y j E A / s s 6 O / D M g m F 0 g x j r F g 0 T M f b I v R 2 a 5 R W 1 j z / y m B D l o w i j L K F J u 5 g s J Z 2 7 j 8 u v 1 c G b J G c D p g 5 B g E 5 B z Y 7 4 J Z U U 1 u T l / Z Y D B o a m 3 Q s P + D F s c + X f Y J h W V P S M V f V Q b I S h o c G Z L E f v i J O u 1 / 3 v E v t 8 d l a 7 K Q x o Z G U N K v B Z A t x 3 r + C 0 l C v G g M h N 5 2 + F 1 j Q l E F F f 8 7 j p t 2 7 d + q c l w P 4 B k o D y w N w Z 8 I L Y X h 5 R M J z t R y u P + 1 4 Q k 9 t 4 y b M 8 o X G k 9 o M L 5 t x h j H c o 3 B v d 8 d j z s 3 v e Q C m h / q H 7 2 Q I Y 8 v L K P z P y X D 2 v n y v G N n 2 i r j 6 d H 7 t h I a + f N k y m e I d H R m m k a F B q X x M 9 7 9 I 4 K S / x w / v 6 d T i A B L g h T C A V c B 2 w M z D Z 8 M J d + W q t T p X Y b C / l 0 J j 6 i R H z C z y 1 2 I N 5 V b 3 r l 5 L g b y t 2 z S i Q E A W H R e i 2 q / Z D i P P 2 F Y c I g W h o V Q B v 3 x k 0 0 R j 0 y 5 x 2 8 k G u P p g b Z P f H 2 S z r 4 5 q 6 x v E 9 M N Y K h Q a l 9 5 / I Q w O q E W H X Z 1 P J M w E m D t o x H n B 9 t 0 a l z f R B G s r v M v q e P K Q l i 1 v F p J k Q i s T p 4 I 1 E 1 4 b j I 8 / s x o 1 O g v x B l / 4 q 2 U E q t R 8 V q o k i Y M 4 f 2 k r T + L 2 d y k O h K P H U A Y v e 1 x i g D r L h n M P 5 3 + x + f b b u 2 U L L K l 4 G y o q 1 J I L r H P K B N z f 2 9 U p R A R a V 6 6 h p + 2 P a Y A 1 Q / u j B 9 J o E U 5 N T r I m 6 R Y t s f j l 4 L N C I D u g R f F Z L S u y e 6 O E 2 T Q M B N T C R E z I V F Z W y z s 1 P B M 6 C / g V z s w + X 9 0 o o t g J p Y g E 4 t j z + I c V t 7 c R p / 1 z t I Z K 5 9 G r I J Z 9 I i I d g 5 P Z i w s v e 7 G n A w 4 M w 1 Z f W D 0 L F y V o J z R C L B o c H h y U N B p F a H y c + n p 7 6 Q m T p a l 1 Z c r M 4 A r W Q j U 1 d b R 6 X Z s 0 W o S l / P k r V 6 v 9 + L D Q s L f n q S z x G H s 2 S v 2 9 3 e J d M M 6 m G c J 0 / 0 f c Y w h r A C 0 K 2 E s U R I X v I T z V s a 4 K p y 6 O D A / J N Z R 9 T 3 c n j 7 F Y g 3 L 7 x t 9 o 7 + i S a 8 8 F k A T / R B t x y F p Y R M h j t B O P 2 3 Q I L e V k v B l D p Q E m T D a P g B t d 8 y 8 S / N n P / k 5 6 8 q / O f U 1 / + M M f 6 a n e C s u g r q F B x l u f n v o z f c d k G x 4 Z y X o w N j T U f G h q X i F L 5 a u q a 2 Q B o Z v / D i Y N E O I Z 0 O B B 3 g k 2 O S u r 5 r 4 / w x Z l 4 t r D Y y s D j P + g k W Y 9 Z X R n r I X q K w N U W 6 f 8 F f G Z I D m u + w M B S T + M L H 6 x n 9 E y i i g 6 j g 7 A l q f i N r E I B u F 7 M 7 U V h 4 i z N R T k F Z l 7 d m S a Q j e A X 1 s 2 Y A t h O M 2 + d / g d + t W v f q H M s 6 k p W d Y B p 9 m + / n 4 6 f / 4 C H T 1 2 l I 6 / f 4 y a s S l L h n V U g H 0 Z e z 5 A g w e Z M U u X r Q x h 0 k 3 z 8 w E Y H x k P D B 8 r S z m V M a 1 j g e 9 f 4 7 I m 6 n 7 a s a g j U 5 O w E 0 O R I 5 V Y 9 j w W T q v 1 c O o e d B I I n Q w m l D R b h 0 o S L 4 x Y i / g c n 2 d u 5 V 3 q m H / G D 8 + J q W m Y c D v f 2 i E n 8 5 0 6 9 R d Z Z B i e D t O J E 8 d l u Q e A + 7 C B Z y a Y 9 U w Y e + U y q Z E N 8 z n A Y n 0 V N B y A 8 Z G B 8 T R P x 5 N H 9 y U c 8 a 6 X / f M W D f O x h k Q 2 0 0 6 R R Q n 8 9 U y + I d M s a 1 I T T 7 Y P 5 4 m 4 X z l V g N e h o Q w y H S 7 N b Y A m w r k 9 U 2 t r i + x S 9 M F J k K i c V q 9 e J Z r D A B r t 3 r 1 7 c / b p s w P m 1 f M 4 1 8 7 n R L t Y o l a x 6 X j 9 4 T j 1 h / J 7 H o t P E E M U L f w j l U h M M D N u s i Y o O E S D R e k 7 V R x t 8 g n b G Z l I 9 T q J 9 i 1 r K d M 4 c k F 9 X R 0 9 e P B Q J i r s g B Y 7 e v Q 9 O e j 6 3 L l v q L 2 9 Q 7 Y U s w P u P 9 L g 8 k Q o 9 E x 6 / 0 x Y 7 D q t q t o G G p 5 p 1 K l 8 o I i j y K G J Y x E L 4 6 g k c a x 7 D L G 0 h q q p m d / T / 3 X D 0 Z M S v s S j 1 0 q c + X D h y e I a Y z w W T 5 n J M 4 D m w r b J B w / u F 7 / B M 1 + e Z a 1 1 X 9 7 7 A J i c e J 4 y q K t r p K H B A X l v h L E P g M Y K 7 T Q 0 M C D p X H C r 1 5 f n u E n 9 P S W g l I k n S Q P C Q z v J e E m T y W g n M Q V x X d / X U F + V s a 0 4 R R w + h o L k 3 z u / C C y v z N y 7 T 0 d d c 0 5 5 z w b V Y N h c s Z l 7 d o A w G E / V 1 t b Q R x + e l H 0 q z p w 5 S 3 / + 8 2 f 5 j V U 0 0 D C B x m X L h c y Y d A C x 8 P d g R t a n e Z N n A 7 5 n X 5 5 m X k r 9 C Z F s Z N K k E R E i G W 1 k E + s e 1 l C c r g W h M r Y T Z 4 i j x 1 A Q L k l p A K 9 L U / W N Z 7 e K c y U U g C 3 F T A O f D / i e y 5 c v o 5 M n T 8 g y E J i B + U J 8 9 9 L M O r u W H H + W P H d q P j z v a f Y C Q y Y 7 U S z C a H L p a 5 Z 2 g i A N k d N X Z q i 0 J J C x n T h F H D 2 G A l C I T s V 3 H b l t X j k 8 P E x 7 3 l 5 4 c a I d u B f H 1 / T 3 D 0 i D y w f z n c S I 6 f T R 0 W F 5 G Q y t h S l 0 v L N K 0 S g a l z q e Y / m 7 f J w m k y a K I p b O M 2 a e S e O 6 J p F F M I S S n 3 h t H W u u c P a L X Q h X h g Q M F K a 9 Q P M u 3 D x + r 6 E 8 M 7 H h j b 6 Q p r r Z P 3 d L r 1 y A c U 6 + + x I O 9 v d R W d n c 3 Z Y w N o P r U E V l F a 1 e 2 y Y v g 6 G 1 s C y j X N y k 5 j r g 1 p f l P 2 2 P J 5 9 D J h M H W X R c a S O z m a m + Z s g k + X g G / j Q U t Y P F 8 W O o o G c a / R v H X y 8 G J 7 j v w S N l A H Z j P f / Y n 3 X b s Y D f R 5 c f 5 2 b y 2 Y F x V V 1 d j b g z Y X s y + 7 E 2 8 + H J w / t Z x 0 e 9 3 U + p v 0 9 5 Y W S b j l + 7 f q N 4 o G P 9 E x r x A H / 3 / M G 1 h w k F I Y y a W L D I o o l j a S m Q T d + j B O M m R S Z I X S 2 8 5 V P b h 9 P E 8 S Z f w P N M C j t f Z f Q i M R 8 f s B H K N 0 y s T I 1 v 3 x o 3 J Q a + 1 6 n F Y d + + v V R a i k V 9 L v q P / / j P B d 8 d Y S Z v z f r s 5 / j C W x 3 e D g s B H u j Q Y m g k U 9 H 8 m o k h i N I 4 O g S x j J Y S E i H N h E G o S Z Q k k 8 n D v Q n a t s P Z + 5 o D j p + U g K D Q E c v b x H u F + K H b J 2 b g t a f J 8 d X T r q d 0 7 N j h v J 4 f S 0 M w n Y 7 9 L F p b W 2 U r M 2 C g v 0 e W X y g T S g l 8 8 x b a w A W N E 2 u f c g H u x Z 6 E e d k H m j T K p L M R y G g j I Z j R W C Z P e 0 P o 0 G g m S f P 1 8 j L u W P i j n S z O H 0 O x u H Q h G 9 g b 5 u s g G Y 6 F W Q g j U 2 4 x B d F g 7 t y + S 5 c u X Z E G 9 D w 4 f v w o 9 f X 1 0 S M 2 6 R q X N Y s X h N F Y W D Q 4 N q b W K 8 0 H T N 1 j G f x C w F g L n z X f 7 r n Z o U w 8 R R K j Y V j s x N K E U d e N W W f i H M r 4 U Q v H p f 5 1 e 3 C y c N P I k O s w 8 X t j U r C o q B d G o O f 4 H L O T 7 H x L P Q B M V v y / s 1 3 0 9 u 5 d t H J l i 3 i a P w / w 3 a u q q q m u P u m t g A k F 5 G M n I 3 i G m 5 e 3 B m i c m D 6 H E 2 z H k 0 c 0 P j a a U x l i / I Y x 1 r f t i 5 / h M 9 r H I h D I o w k k Z J G 4 n V g q j u t J g p l 8 x O N U V o r n S L Y J p 0 p + x v E r R m V J y C p 4 J y G X 1 a q N L W 2 0 v G k 5 r V q 1 i u 7 c u c e N K T c t B c 0 D V 6 W J i U k a H B q i z s 6 n o j X g w j T f g W + t K 1 d T b 0 8 X / 3 5 y E g R L 3 0 t K S 2 n V m n U Z l 3 K k Q z Q C / 6 5 n n s 1 c s k E I w X W l i I H Q m H M s h m A 6 r b w j k G / u V a E S f g Z + D p Q D S H X s x D 7 9 F 5 y N g i C U Q A o 8 s 9 n n d E B T g Q Q 4 U B r j n I W A J R 8 4 V w r r q c b H x 8 j D Z h o O q / 7 L X / 4 m W 5 o t 5 C z b 1 N z K 9 3 h l Y W E + M N 4 U F x e p n Y Q I Q h h t 8 o E o W o R M m i z J U G s i I Y 2 + V x M I h E q w Z p p l Q d 7 z O A i / S h T E o d U Q t w u 9 m S p o p O 1 w O r m m Y x i j q 9 4 4 l 4 Z x 9 d p 1 + u j j k 7 R u 7 V p Z M 4 X j c H A s 5 o E D e x f c z s w A K 2 6 x N M O 4 O 2 G F L 1 b i D g 0 m D 8 z O h G g 0 L M s 6 0 A n M t y 4 s H a J 5 I C C K C W 0 i x O G 6 k z i I g 5 k 9 k 4 c 0 6 p a J Y 4 V a o K G q q k p T 2 o K T p S D G U J D G 6 g m u D F X I x p Q p F I T C H i 5 s F + 3 a t Z M G F n B I x X f D Q c 2 Y 3 U s H i P X g w S O d y g 6 Y o j g W 1 N 7 R Y I U v 1 l j Z x 1 + Z A C d e b N j y 9 e P c t Z M i T X L M J N p H d y C i n e S 6 j T i I G z J J m M x H H C S S u B w c E K e D h 7 A 9 2 9 w 2 4 U Q p G J N P 2 o Z U D g p a m X 7 2 B p O X l s r n d / L A y K T 6 O 0 0 8 l r p + / Y b E A e y D j h W 7 p h F h 6 Q b M P b z M z f R 9 k J d L X 5 I + M W E H P i O b K T g 6 P C j 7 V Z x 5 s A g y o U 4 0 k Z L E 0 m T R e a K R h D T m H n 1 d h 6 K N T D 5 I h D w 2 O 9 U 9 2 P 4 s P 0 + T 1 4 H C G U M x q s r U b J + R Q k G 9 d l t C Y 9 6 x Y 7 s s i e / u 7 i H s g w 6 N 9 b e / n Z b J B h x K g C n 2 5 c u X y / 3 p w O 8 H g 3 7 6 7 C 9 / p T 9 / + h l 1 t M 8 9 a v T a j + 2 y k H E + 2 A / Z H u j v k 8 1 e g J q 6 B u o c 9 W A u V d I L Q R F G E 8 h o J 0 0 i R R Z F G E k b U k m o C G S u G 5 G j b B D n E O M n h E 1 N q Z v L O B 2 u i / f a C 8 p + a u / 1 k c v t k 3 N k M f C G A 6 j d B L T H c 8 J i 7 8 8 D b 7 X E L F 9 A a K Q r V 6 7 J W O r d d w 9 J H h o W 1 k F h n w m Q B q c j N j c 3 U X 1 9 8 k C 3 T L h y + S r t 3 P W W T J 2 j M W K r M c z m A S g b a C r s d m Q 2 u D Q Y H R 6 i s o p K 8 v I z R G N R i r n K x K s e P H u s z / O d F 0 I e M / H A c R t h D J G w 3 A I e 4 k n C c J w 1 U Z I 0 H G c t h D Q 2 C D W n v u O w 6 n g s o g + r D t N v / v k j / U c L A w U z h j L i I l S S r h Q W V K T T g T N t D b D d 2 L 7 9 e 9 m 0 S p o x m D g 4 c f x 9 I R M A L Q a / N x w x i h m 3 b K h v q J d p d d w z P D g g r k L Y d g y C z 8 I U O n Z B S g d O l i d 3 g M 4 8 K q N v O m t k n 4 y O U W 9 O Z F L m 3 T x k k n y Q R 8 W V R o L o + p I 4 i 5 h 5 W h A X s i G E Z l I h z L 1 M b c D J U l A m H 7 C q C R W n C 1 7 C 5 y S U b s Q v E / a / A L P u s 8 / + R u v X q T 3 2 s q G x s U G m y G / e u k W n T n 0 q Y 6 t 0 t L Q 0 0 9 D Q k B y Y X Z t l s q G k p F Q a v s H D Q Y + 4 R p 1 7 t L g V x 4 B 8 j i Z U V j I J Y b h e d H w W 6 5 i Q J 9 p K S z q Z O E y S S W m s G Z a f / c N x / Z c L B w V H K I F M u W q T Q W s r A 9 P L O w k P B l X P j 8 Y E c + / v f / 5 T y u X c K P j w 4 W D s j z / + i D o 6 O l N O m g f g z b B u 3 V r x Q p 9 v O n 5 q M k T 9 Q + P 0 1 U M / t Y / k Y N J l g C G Q 0 T p C l m x k s k I W X V f S C Y q o + s J + g B a Z Z A I C Z A K x F K n w / q m s 7 P n O E H 4 d K A h f v n R p X e 5 i T p l K U B W B i g H k F o e R y s w B w L R D w 8 y 2 F D 4 b Q J b N m z f R e + + 9 S 5 e / u 5 J i B m J m M B A M 0 O h o 9 p e 4 3 m A V 3 R x u y L i L 0 8 K A N l L k E R E C o b x t Z L J C P Q F h y 1 d 1 k x p X F o a q M z O m g o Z S 4 y l V p + 8 d 2 5 d S 5 4 U i B e F t n i 4 B O H L L o F e R C Z V g e s C X P 8 W w e G D / C Y O S 0 h J p P P m g r 6 + f N m 3 e K J M Q B q H Q B B 0 8 c I A u X f p O t l E 2 H Y t s 7 j 8 2 K u f x D o 7 n d w q I Z d p Z 5 p 1 + t 2 R N j S t R c d v 4 S O q C Q 0 0 g l U 6 K m H c S 6 s 4 Q d R h X E x O q T u P U 2 r o 8 Y 9 0 7 X Q p u U s L I 2 h U + V R G 6 A t B r m 4 p C x S 8 K L 1 m j + W 0 7 s N b V 1 d J k h v H Q Q k D D v H H j B 1 q 2 T C 0 c x H f F 8 v i b t 3 6 k I G u o 6 u o a 8 v u x R b J H 7 o U 5 C L 8 9 T E x M x f P w y d N E w m c J U U x c t J Q u Z y l r G 4 F E d F z X R d a 4 R S Z 1 i o c h U i I e p Y 9 / c o S f Y G 6 d F 4 I U 5 h i K I U M G 1 l J i + t k q B y E a g J O A 8 2 0 B T J l X 4 N z d e Z x b 5 8 O B A / v o 4 s V L 9 P v f / 6 d o p K H B Q W p s q J e N X P b v 3 2 u Z u n 2 9 q Z v 4 j 0 y p / B T M 0 4 k I a Y Q 4 m k w 6 T E 8 n C W L S K m 5 I I 3 m o E y G Q q h / p 9 H R o N / E k z s R C f d b V L + z A 6 1 S 4 v n 3 Q 6 U Q r K W f c f j B N L r d X v 5 f C + y l s l s + C E G c e L U b 7 L F a z 5 Y j 9 q 2 J y C v s f / 3 i K f v K T j 9 l k e 3 5 H T 8 z 6 f f 3 N e T p 6 5 D 3 Z z C U d D + / f p Y b G R q q q r p V Z v T n I W C 4 w 7 b R m E l J x e Y g G U i a e I Z n d 5 D N E M m k 7 m T J N P F j v n v D O S Z t 5 e O e E d 0 8 J l l / / 8 9 + J x i 1 U 8 B i q w P + h I q 1 e L m k 6 W D 2 n N A o t r w F o t y A T x j S t r c 0 v h E z Y u v n i h W / p 5 A c n M p I J W L 9 h E 5 W W l t M X m c i U A c q 8 U 0 S y Z v G E L C j D Z F y l D W m S 5 E G Y l U y o D 4 S a T F J X I J i E i l Q Q O E C X B I P 2 2 i 2 4 f w V r 8 h l s 2 V D O F W h I p C o M l a k q E Y L e k 3 t U m a 5 4 9 a Q C j 3 v G P f I M f n 9 u 2 4 7 N B 5 D p / I W L 9 P 5 x 5 V U x H y 5 0 V m T 5 x q Y s l B j C y J h I Q p B G i S K R n T g s 5 t 2 S 7 Z o h D / I U a U y + j k t 9 I E w S S 0 I R 9 d 7 p X / 7 X J 3 i 4 g k b B E w q o q 8 I p F t z L W Z W k N J X p B V G R Q q r M r S u J x Z i H O Q J j P W z D h U k T n M m 0 E B 4 P e + j L L M 6 p + I x L l y 7 L x A R O 8 8 i G O 3 1 e O X Y n f Q G k K g N V D k r U R I N 6 6 a r I Y J F E S K B J Z L 2 U x T 1 K r A k g K 9 / 8 H s r b F t d k k r o B m X Q 9 I U + Z f F H J a 1 3 R t G A H U Q g o y P d Q 6 d L c X E J c Q x a R p B d E B S J P V 6 R U L K d V 7 6 s a 1 q s A / 1 k a n X L L x E E j j 2 k W w t q 6 B B 1 e l 3 p g g M H U d J g 2 b t x A 2 7 d t l Q W H 8 P 8 z m 7 Y Y D E + 6 K e C b p Y v t 8 3 h C c J k l t Q + L T R s p M 0 7 l G W K Y b Z A t g l n 3 J Y m l C G S P G w I l y 1 9 M O 5 1 n x k 8 g k 4 s / / 8 S H 7 8 6 p 1 0 K U o t B Q w F v b a r m S u f J 0 J Y l 2 E o K p y l U h V y Z X t i K V k l e B R 0 N e 8 Q A f G k p t / N m Q b R O Y 0 e F h m X Y H o K X e P 3 Z U j s T B i Y n o I C a j L v q R t d N j / n u c I X l 2 U X m G E H Y B C V R 5 G L I o 4 i B f X U s N d R x l i j g 0 m I m z J E m U D I V A S B s i i b B 2 4 v B / / u 7 X 8 p 2 K A Y U / K W H 7 t 6 q 1 j C t P V 5 Z U p i E Y 4 i q U S m b i K V K p B p a C l 2 R 2 l J a W 0 t 2 7 q T u y L h Y D r I 3 S X Y y w t H 7 3 r p 1 0 6 s x 1 6 h j x U F R 2 K e L v h Z / 6 + 4 m A A D Y y J Y k B 0 W m L F I Y g 6 n 4 7 W U x c y l L n q X J F y B L X 9 0 i Z q z D 1 P Z O Z 3 Q O Z o r R r 9 1 a Z j b X X Y y H / K x o N B d T V l J D X w + M C q T h U G C p V V a K p X F X Z q v J V 4 1 C N S R E r P z N w o W 3 u S v S L 3 X f f f Y e e P s 3 v o G c 8 J 3 Y 2 y u S z N z A c o p 1 v b a O e M b 4 m J O J M 9 Y M D J a k z d + Z 7 G 0 m W g z 0 U z S V l h N D k m z x O W 2 X I 5 S n 5 I J k m j p R 1 k k x I y 5 I M T S b E / T 4 v 7 d 6 z X b 5 D s a A o x l B 2 e W t 7 I 8 2 y N s K K T 9 U T 2 k m l 4 y z 2 S k e j U A R D o + G G h E Y o Y W 4 k m 1 n g l i n t e g Q y j I 2 N S X y x g P / f 3 c e p + 0 G A M 5 A 1 K 5 v o 7 l C Z I o s Q C K G N Q L r R K 1 H f U Y n O s 4 i h 8 / T 9 U i Y 6 r R b 8 2 T s i E 9 f 5 M L F 1 q M o Y E z F 2 M q m 6 Q B 7 I x K V G / / p v v 8 p Y h 4 U s r u 8 e d S 3 c Y g o M I M R 3 V 3 v U C 1 9 5 y T v 3 h a / L h N x Q 5 Q U w j F 8 O z a 4 1 L p Q K Q h Q U l 9 T z z E C t r E n Q h s Y 4 X b z 4 L R 0 4 s D + v z 1 J a h u j s A z / H X e S R c 3 B d 3 N B V P p i F f y r U a S 2 c s O L q V t 1 p Q J h E V t y Q 0 B Z X H Y w O k b b y Q a p U A l q E k 7 F s s s N S Z I K p p 1 7 g w h s C 4 6 Y X 8 R r B a W B C d U v 5 F x s S 8 R m 6 f L 3 b R i r l T Y G e X t I s Q i Y W E A l x N H S J S 6 h F u h 0 V B 0 y 4 G L y 3 P k J + t s b G x 0 P 8 9 1 x y a u F i g U Y O Y F r 9 0 a A x + x Q R h E f y Q 6 d x x c Q R y n 2 a K P q a 5 A s 5 V G g 0 m 0 k r Y m k i m V A I p E h k k U q T K U W b y X h V a y t j e n O I r a N n O P z X / / M r N l / z O w 3 R 6 R D z v x j F 6 3 V T 2 9 o a r k j T O 6 p Q V a 7 q P U V M n E N p H B w X 0 Y 3 E 9 L I m z + q N r c a V b H y m E a e L j 7 U J w t u 3 7 8 i K 3 f T r 8 4 n 1 N 3 R 8 d U 2 M q o J o 0 O o Z T M M 2 0 9 j q f h P X I t + L 8 y V U o r 4 / h 3 x d y G A J v q v 5 7 u b e Z K j K Q 4 V G 4 i b O Z W i Z 2 V L m r J F 0 G I N r U T x C h 4 / s p x I m U 6 Y 6 K w Y p q k m J d N T X l V O J H + + C M K Z S t r v q P Q 3 B V E N Q Z N G N A o 3 F N D J 7 o 4 R Y e W j I a i J D e m + E p m d P k V l a V a v 2 C I c M j 4 x Y c S P i 7 i M k m C v q G V L j k V i C R i b N P c n n s c Z / K c + Z L q m / M + f e D L + n J h u M p J N J x W W H I q S l T J U k J y A Q B 5 l i V F t T Q 5 u 3 t u n a K U 6 4 L j 8 u T p P P j u v X O 2 l i K s 7 j J p h 8 c K K F u a f H U z D 9 M H a C y Q c T M M X 8 S z X 5 U t P 4 Z J U n k G s S k f 9 2 n N i o T n / v 7 e 2 l q u p q t e c e k y k d k m P L B + H s 4 c C E i 2 5 2 y 2 I w l S f / 8 U M T 1 I o j 4 B 8 8 8 J d 8 I / h N i c / I f U I q c 0 3 i K g 0 i o Y P A a l v J F y I m C W v e 5 Q m Z N O E k b k i m i a T I B G J F q b a 2 m n 7 9 2 5 / h a x Q 1 m F A 9 K O e i x 7 e X H l I 0 x l 9 Y x k 8 Y T 5 l x F I g F I t n H V E w O i 1 Q c 4 g M k D t K A M P a 4 X E S W h F a W / g k s q 5 i h r c 1 x + v r c 1 / T e e 4 c l T w o 9 + c M C G j R w s 8 c r X g 9 I g g o S y j U V x w / 8 U / / l o l x P 3 m N L m 3 h K P s h h j z N h r D x N H h O C N L g u o s x L 0 Z g Q i W c g E 6 w A r a U q K 8 r p t 0 X g p 5 c L i n Y M l S 4 H 9 6 + n I H f u q s J h 2 y f N P 9 M A l G h z R s x B 1 V j E 7 D E N S h q Z 7 p V 1 a N J W a H 9 n w 7 K + n g f j n I 8 d i t R n 6 v v k O n p 6 Z d J J v k 4 P T s B 3 L 8 H j E + T z 5 5 n 7 r c 9 G m H w W l a f z k Z b 7 z L 3 p 1 7 R I H s h g / y 7 q + y u C J I m i Q j 0 N L m W o r t v H p i C Q G j e x R L E c I 0 o 1 1 Z X i 9 J q p T o p R i n o M l Y 7 9 T K r y U j c 3 B N V z p t j 5 u l F I W h o P 4 q p B S Y M z e U h z 4 1 M k Y 9 G 9 e E K H S F t x S c / S Y G i G Y k w O e D U Y 4 t h F f d 4 M f X H P S / f 6 i b p H Z 8 n r Q r 7 R D k b w m c r c k r T + X f v f k u c x o b 6 G z 5 b r 1 v 1 K r G d A 2 j w H Q p O n S Q O B Y 6 5 5 t 6 d W R 6 O 8 k u U n k w 4 o T 5 A K Z O J r 2 A H 3 n / 7 H P + j S X x p w X X m y N E w + O 4 a H Q 3 T 9 R i e b a W Y c p a b W x e T D + M q M q V L G U y Z U w j 9 U H P 2 S x P H J k p K 0 A q 4 R L a 9 I U H / I Q 9 7 h a 3 T g 7 U 2 y J s o q d F s E f n i D E 0 l P C D H X V I z j 6 S F H W F T S n l Z x K y 0 C 8 y 0 t z g R D C O K Z u C I q 4 o q M J m 2 R U J N O C I e O R Y c i T C p 0 P u i k 4 F N 5 9 P g 7 R T 8 B k Q l M q F 6 p k 6 W G / r 5 R + u E W S O V V L 3 l l b K X E G k s h D r I g z Y R S x E k V M E Z C p P H B J k / i 6 k d 5 Y I Y m I 2 4 6 v D Z M d + / e p S 1 b N u O C I g O g W C H R 7 z r 8 c l 4 v w E 3 c u q Y C e 4 h r / N N c l 7 j J 0 4 J / T I h k n p 1 E J g / E 4 T x N J E U i J o 2 J C 4 l 0 n i a U I p M h k g r x f g n a y 8 V / 8 / C R g 7 R 1 x 0 Y 8 2 J K D 6 + o S J R Q A U + j 0 6 R t c C i C P f a I C h E r X V C C O 0 V I q 5 B 8 q D e Z I E k T Q c f w A 5 L r C o T V R u n f n N r V t W E 9 + n / I S s A q f I 9 j B N Y K t v r i h m 0 w V V W k Q A F H O R U L l C i k Q 1 3 k 2 S a Y V k a w 4 C G K L q z R C E I s J x v G k i Y g 4 C I Q w S S a l n Z S 5 J 8 R i z Q T N + 2 / / 9 7 f k s + 3 K t N S w p A l l 8 P n n 1 + S Y T 2 s G 0 E 4 q C T W p Q A 6 J c 2 h I B e o g l D x J S R x Q c Y l K v K U 6 Q S s q w 3 J A Q H N L M 5 g h Q H C 7 1 0 v j U T f x U E s B f L B u 0 L G U E D f w T x a V p e K S T i G Q E Z O n i J M k V l r I o k K l j Y x W U g R i I m l S q f E l C K V C L C P 5 H Z N p q c N 1 t f 0 N o Y B b N 5 9 Q x 9 M h 5 g K T C u M o I R c E x N H E A m l s 5 A J x k l o L n 4 I Q k W Q a / w O e W W p r Q M 9 P 5 O f O + 8 G T p 7 R r U y t u E N x i M j 2 b T s 4 P a Y r o C B q / D i V A W t + B E G m 5 R 8 d T J G n u C W E Q B 2 H 0 N U O e Z N x o J E 0 o G 5 n E x J M 4 y K S 0 E l 6 W 8 x + g j Z v a 6 D g W C L 4 B C N W n a u c N K B y O s g l 4 l W N 2 D a V J Z b R V m q Y C c y Q N x 3 3 h E u I 6 H x + q Q x R y Z Z B o Q / 0 0 T U + F q L q 6 G l c t J N j U u 9 S p V t m i w R t Y c Z A A n y L / 8 c O W F o I o M f k W c e x x r Y U Q F w L p t I k r 8 u j Q i G g m R S R r 3 I T p c 9 Z M c G 7 9 z b / 8 g q q q K 9 Q z v s E b Q m X C m d O X a W K K B 9 g g E T S W J p Q K Q R x F J k O q d P N P x c E l F X K E f K y l / B 4 X t d W O 0 9 D o F K 1 q x s p b f Z 3 x b N p F t / t 5 X C W 1 A R p o C C l U q A K E I I f K k 3 8 I k a F D I U q m u E U c F V p k Q o h 8 o 5 E 0 k V Q I A u l Q z + T h a 2 H l 8 G + W 2 J R 4 L n B d e 0 O o j M B L 1 U 8 / v c D N F Q S x a y q Q x 5 i C m l Q g B k i F i Q u 5 H 2 l F F k U q 5 L H e Y 6 u u z h e i 2 i o / 1 Z Q m T b y B k I s e D a c v Z Q A J V K j + q 2 o C M X B B X d J E k R t 0 P J 1 M 1 m x e k j g p x E K e k E i H F p E 0 i S R U J h 5 M Q m x b 9 r 9 / 9 x v y 5 3 j W 7 9 I C 0 f 8 H U H v V v 3 z x F r I A A A A A S U V O R K 5 C Y I I = < / I m a g e > < / T o u r > < / T o u r s > < C o l o r s / > < / V i s u a l i z a t i o n > 
</file>

<file path=customXml/item25.xml>��< ? x m l   v e r s i o n = " 1 . 0 "   e n c o d i n g = " U T F - 1 6 " ? > < G e m i n i   x m l n s = " h t t p : / / g e m i n i / p i v o t c u s t o m i z a t i o n / 0 0 d 1 f 1 4 1 - 7 f 4 0 - 4 e 7 b - 9 5 d 5 - b 7 4 8 d 2 b b 3 6 0 b " > < C u s t o m C o n t e n t > < ! [ C D A T A [ < ? x m l   v e r s i o n = " 1 . 0 "   e n c o d i n g = " u t f - 1 6 " ? > < S e t t i n g s > < C a l c u l a t e d F i e l d s > < i t e m > < M e a s u r e N a m e > T o t a l   S u m a < / M e a s u r e N a m e > < D i s p l a y N a m e > T o t a l   S u m a < / D i s p l a y N a m e > < V i s i b l e > F a l s e < / V i s i b l e > < / i t e m > < i t e m > < M e a s u r e N a m e > T o t a l   C o m i s i o n < / M e a s u r e N a m e > < D i s p l a y N a m e > T o t a l   C o m i s i o n 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 C o l u m n s \ A r t i g a s < / K e y > < / D i a g r a m O b j e c t K e y > < D i a g r a m O b j e c t K e y > < K e y > C o l u m n s \ 7 0 9 0 7 . 1 2 7 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 C o l u m n s \ A r t i g a s 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 C o l u m n s \ 7 0 9 0 7 . 1 2 7 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 S u m a < / K e y > < / D i a g r a m O b j e c t K e y > < D i a g r a m O b j e c t K e y > < K e y > M e a s u r e s \ T o t a l   S u m a \ T a g I n f o \ F � r m u l a < / K e y > < / D i a g r a m O b j e c t K e y > < D i a g r a m O b j e c t K e y > < K e y > M e a s u r e s \ T o t a l   S u m a \ T a g I n f o \ V a l o r < / K e y > < / D i a g r a m O b j e c t K e y > < D i a g r a m O b j e c t K e y > < K e y > M e a s u r e s \ T o t a l   C o m i s i o n < / K e y > < / D i a g r a m O b j e c t K e y > < D i a g r a m O b j e c t K e y > < K e y > M e a s u r e s \ T o t a l   C o m i s i o n \ T a g I n f o \ F � r m u l a < / K e y > < / D i a g r a m O b j e c t K e y > < D i a g r a m O b j e c t K e y > < K e y > M e a s u r e s \ T o t a l   C o m i s i o n \ T a g I n f o \ V a l o r < / K e y > < / D i a g r a m O b j e c t K e y > < D i a g r a m O b j e c t K e y > < K e y > M e a s u r e s \ S u m a   d e   C o m i s i o n < / K e y > < / D i a g r a m O b j e c t K e y > < D i a g r a m O b j e c t K e y > < K e y > M e a s u r e s \ S u m a   d e   C o m i s i o n \ T a g I n f o \ F � r m u l a < / K e y > < / D i a g r a m O b j e c t K e y > < D i a g r a m O b j e c t K e y > < K e y > M e a s u r e s \ S u m a   d e   C o m i s i o n \ T a g I n f o \ V a l o r < / K e y > < / D i a g r a m O b j e c t K e y > < D i a g r a m O b j e c t K e y > < K e y > M e a s u r e s \ S u m a   d e   M a t r � c u l a < / K e y > < / D i a g r a m O b j e c t K e y > < D i a g r a m O b j e c t K e y > < K e y > M e a s u r e s \ S u m a   d e   M a t r � c u l a \ T a g I n f o \ F � r m u l a < / K e y > < / D i a g r a m O b j e c t K e y > < D i a g r a m O b j e c t K e y > < K e y > M e a s u r e s \ S u m a   d e   M a t r � c u l a \ T a g I n f o \ V a l o r < / K e y > < / D i a g r a m O b j e c t K e y > < D i a g r a m O b j e c t K e y > < K e y > M e a s u r e s \ S u m a   d e   V e n t a s < / K e y > < / D i a g r a m O b j e c t K e y > < D i a g r a m O b j e c t K e y > < K e y > M e a s u r e s \ S u m a   d e   V e n t a s \ T a g I n f o \ F � r m u l a < / K e y > < / D i a g r a m O b j e c t K e y > < D i a g r a m O b j e c t K e y > < K e y > M e a s u r e s \ S u m a   d e   V e n t a s \ T a g I n f o \ V a l o r < / K e y > < / D i a g r a m O b j e c t K e y > < D i a g r a m O b j e c t K e y > < K e y > M e a s u r e s \ R e c u e n t o   d e   L o c a l i d a d < / K e y > < / D i a g r a m O b j e c t K e y > < D i a g r a m O b j e c t K e y > < K e y > M e a s u r e s \ R e c u e n t o   d e   L o c a l i d a d \ T a g I n f o \ F � r m u l a < / K e y > < / D i a g r a m O b j e c t K e y > < D i a g r a m O b j e c t K e y > < K e y > M e a s u r e s \ R e c u e n t o   d e   L o c a l i d a d \ T a g I n f o \ V a l o r < / K e y > < / D i a g r a m O b j e c t K e y > < D i a g r a m O b j e c t K e y > < K e y > C o l u m n s \ M a t r � c u l a < / K e y > < / D i a g r a m O b j e c t K e y > < D i a g r a m O b j e c t K e y > < K e y > C o l u m n s \ A p e l l i d o < / K e y > < / D i a g r a m O b j e c t K e y > < D i a g r a m O b j e c t K e y > < K e y > C o l u m n s \ N o m b r e < / K e y > < / D i a g r a m O b j e c t K e y > < D i a g r a m O b j e c t K e y > < K e y > C o l u m n s \ C a t e g o r � a < / K e y > < / D i a g r a m O b j e c t K e y > < D i a g r a m O b j e c t K e y > < K e y > C o l u m n s \ D e p a r t a m e n t o < / K e y > < / D i a g r a m O b j e c t K e y > < D i a g r a m O b j e c t K e y > < K e y > C o l u m n s \ L o c a l i d a d < / K e y > < / D i a g r a m O b j e c t K e y > < D i a g r a m O b j e c t K e y > < K e y > C o l u m n s \ S e c c i � n < / K e y > < / D i a g r a m O b j e c t K e y > < D i a g r a m O b j e c t K e y > < K e y > C o l u m n s \ V e n t a s < / K e y > < / D i a g r a m O b j e c t K e y > < D i a g r a m O b j e c t K e y > < K e y > C o l u m n s \ C o m i s i o n < / K e y > < / D i a g r a m O b j e c t K e y > < D i a g r a m O b j e c t K e y > < K e y > C o l u m n s \ F e c h a   i n g r e s o < / K e y > < / D i a g r a m O b j e c t K e y > < D i a g r a m O b j e c t K e y > < K e y > C o l u m n s \ F c h   n a c i m i e n t o < / K e y > < / D i a g r a m O b j e c t K e y > < D i a g r a m O b j e c t K e y > < K e y > C o l u m n s \ F e c h a   i n g r e s o   ( a � o ) < / K e y > < / D i a g r a m O b j e c t K e y > < D i a g r a m O b j e c t K e y > < K e y > C o l u m n s \ F e c h a   i n g r e s o   ( t r i m e s t r e ) < / K e y > < / D i a g r a m O b j e c t K e y > < D i a g r a m O b j e c t K e y > < K e y > C o l u m n s \ F e c h a   i n g r e s o   ( � n d i c e   d e   m e s e s ) < / K e y > < / D i a g r a m O b j e c t K e y > < D i a g r a m O b j e c t K e y > < K e y > C o l u m n s \ F e c h a   i n g r e s o   ( m e s ) < / K e y > < / D i a g r a m O b j e c t K e y > < D i a g r a m O b j e c t K e y > < K e y > L i n k s \ & l t ; C o l u m n s \ S u m a   d e   C o m i s i o n & g t ; - & l t ; M e a s u r e s \ C o m i s i o n & g t ; < / K e y > < / D i a g r a m O b j e c t K e y > < D i a g r a m O b j e c t K e y > < K e y > L i n k s \ & l t ; C o l u m n s \ S u m a   d e   C o m i s i o n & g t ; - & l t ; M e a s u r e s \ C o m i s i o n & g t ; \ C O L U M N < / K e y > < / D i a g r a m O b j e c t K e y > < D i a g r a m O b j e c t K e y > < K e y > L i n k s \ & l t ; C o l u m n s \ S u m a   d e   C o m i s i o n & g t ; - & l t ; M e a s u r e s \ C o m i s i o n & g t ; \ M E A S U R E < / K e y > < / D i a g r a m O b j e c t K e y > < D i a g r a m O b j e c t K e y > < K e y > L i n k s \ & l t ; C o l u m n s \ S u m a   d e   M a t r � c u l a & g t ; - & l t ; M e a s u r e s \ M a t r � c u l a & g t ; < / K e y > < / D i a g r a m O b j e c t K e y > < D i a g r a m O b j e c t K e y > < K e y > L i n k s \ & l t ; C o l u m n s \ S u m a   d e   M a t r � c u l a & g t ; - & l t ; M e a s u r e s \ M a t r � c u l a & g t ; \ C O L U M N < / K e y > < / D i a g r a m O b j e c t K e y > < D i a g r a m O b j e c t K e y > < K e y > L i n k s \ & l t ; C o l u m n s \ S u m a   d e   M a t r � c u l a & g t ; - & l t ; M e a s u r e s \ M a t r � c u l a & g t ; \ M E A S U R E < / K e y > < / D i a g r a m O b j e c t K e y > < D i a g r a m O b j e c t K e y > < K e y > L i n k s \ & l t ; C o l u m n s \ S u m a   d e   V e n t a s & g t ; - & l t ; M e a s u r e s \ V e n t a s & g t ; < / K e y > < / D i a g r a m O b j e c t K e y > < D i a g r a m O b j e c t K e y > < K e y > L i n k s \ & l t ; C o l u m n s \ S u m a   d e   V e n t a s & g t ; - & l t ; M e a s u r e s \ V e n t a s & g t ; \ C O L U M N < / K e y > < / D i a g r a m O b j e c t K e y > < D i a g r a m O b j e c t K e y > < K e y > L i n k s \ & l t ; C o l u m n s \ S u m a   d e   V e n t a s & g t ; - & l t ; M e a s u r e s \ V e n t a s & g t ; \ M E A S U R E < / K e y > < / D i a g r a m O b j e c t K e y > < D i a g r a m O b j e c t K e y > < K e y > L i n k s \ & l t ; C o l u m n s \ R e c u e n t o   d e   L o c a l i d a d & g t ; - & l t ; M e a s u r e s \ L o c a l i d a d & g t ; < / K e y > < / D i a g r a m O b j e c t K e y > < D i a g r a m O b j e c t K e y > < K e y > L i n k s \ & l t ; C o l u m n s \ R e c u e n t o   d e   L o c a l i d a d & g t ; - & l t ; M e a s u r e s \ L o c a l i d a d & g t ; \ C O L U M N < / K e y > < / D i a g r a m O b j e c t K e y > < D i a g r a m O b j e c t K e y > < K e y > L i n k s \ & l t ; C o l u m n s \ R e c u e n t o   d e   L o c a l i d a d & g t ; - & l t ; M e a s u r e s \ L o c a l i d a d & g t ; \ M E A S U R E 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 S u m a 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 S u m a \ T a g I n f o \ F � r m u l a 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 S u m a \ T a g I n f o \ V a l o r 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 C o m i s i o n 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 C o m i s i o n \ T a g I n f o \ F � r m u l a 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 C o m i s i o n \ T a g I n f o \ V a l o r 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 C o m i s i o n 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 C o m i s i o n \ T a g I n f o \ F � r m u l a 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 C o m i s i o n \ T a g I n f o \ V a l o r 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 M a t r � c u l a 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 M a t r � c u l a \ T a g I n f o \ F � r m u l a 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 M a t r � c u l a \ T a g I n f o \ V a l o r 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 L o c a l i d a d 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 L o c a l i d a d \ T a g I n f o \ F � r m u l a 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 L o c a l i d a d \ T a g I n f o \ V a l o r 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 C o l u m n s \ M a t r � c u l a 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 C o l u m n s \ S e c c i � n 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 i n g r e s o 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 C o l u m n s \ F c h   n a c i m i e n t o 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 i n g r e s o   ( a � o ) 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 i n g r e s o   ( t r i m e s t r e ) 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 i n g r e s o   ( � n d i c e   d e   m e s e s ) 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 i n g r e s o   ( m e s ) 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 C o m i s i o n & g t ; - & l t ; M e a s u r e s \ C o m i s i o n & g t ; 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 C o m i s i o n & g t ; - & l t ; M e a s u r e s \ C o m i s i o n & g t ; \ C O L U M N 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 C o m i s i o n & g t ; - & l t ; M e a s u r e s \ C o m i s i o n & g t ; \ M E A S U R E 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 M a t r � c u l a & g t ; - & l t ; M e a s u r e s \ M a t r � c u l a & g t ; 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 M a t r � c u l a & g t ; - & l t ; M e a s u r e s \ M a t r � c u l a & g t ; \ C O L U M N 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 M a t r � c u l a & g t ; - & l t ; M e a s u r e s \ M a t r � c u l a & g t ; \ M E A S U R E 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 L o c a l i d a d & g t ; - & l t ; M e a s u r e s \ L o c a l i d a d & g t ; 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 L o c a l i d a d & g t ; - & l t ; M e a s u r e s \ L o c a l i d a d & g t ; \ C O L U M N 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 L o c a l i d a d & g t ; - & l t ; M e a s u r e s \ L o c a l i d a d & g t ; \ M E A S U R E 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3 1 9 7 3 a 2 - a 6 3 f - 4 8 5 0 - 8 1 a e - 2 c 3 e 1 f e c 2 8 f 9 " > < C u s t o m C o n t e n t > < ! [ C D A T A [ < ? x m l   v e r s i o n = " 1 . 0 "   e n c o d i n g = " u t f - 1 6 " ? > < S e t t i n g s > < C a l c u l a t e d F i e l d s > < i t e m > < M e a s u r e N a m e > T o t a l   S u m a < / M e a s u r e N a m e > < D i s p l a y N a m e > T o t a l   S u m a < / D i s p l a y N a m e > < V i s i b l e > F a l s e < / V i s i b l e > < / i t e m > < i t e m > < M e a s u r e N a m e > T o t a l   C o m i s i o n < / M e a s u r e N a m e > < D i s p l a y N a m e > T o t a l   C o m i s i o n 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a f d c 6 5 f - a 7 1 9 - 4 0 1 d - 9 2 8 7 - 3 0 7 e 7 c 4 5 0 e 4 0 " > < C u s t o m C o n t e n t > < ! [ C D A T A [ < ? x m l   v e r s i o n = " 1 . 0 "   e n c o d i n g = " u t f - 1 6 " ? > < S e t t i n g s > < C a l c u l a t e d F i e l d s > < i t e m > < M e a s u r e N a m e > T o t a l   S u m a < / M e a s u r e N a m e > < D i s p l a y N a m e > T o t a l   S u m a < / D i s p l a y N a m e > < V i s i b l e > F a l s e < / V i s i b l e > < / i t e m > < i t e m > < M e a s u r e N a m e > T o t a l   C o m i s i o n < / M e a s u r e N a m e > < D i s p l a y N a m e > T o t a l   C o m i s i o n 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b 0 e 3 2 0 - 6 c c 9 - 4 2 8 a - a c d f - d 2 f e 7 1 d 6 4 b d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 - 7 . 2 4 0 1 8 7 1 5 9 0 7 8 9 5 0 6 < / L a t i t u d e > < L o n g i t u d e > - 5 9 . 3 6 9 4 2 9 0 9 3 1 8 2 1 6 3 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M e S U R B V H h e 7 X 3 3 f 1 R H l u / p 3 M p Z o E B G Z D B g s o 0 B g 7 G 9 E 3 b H M 7 O z O / v 2 h Z 0 f 3 r / 2 P v v Z m d 2 Z x T O e M c Y Y G z A m G Y P J Q R L K E a k V O k r v f E 9 V 3 b 7 d 6 p Z a T b r d 4 g t H F e 5 V 6 3 Z V f e u c q n u q y n X q m y u z 9 A b z o q m + h r a t W k Y u F 9 G z Z y P k c X v o 4 X C A 1 j c k y D U 7 Q 1 6 f T + 6 b n p 6 k W D R G P r + f o p E I u Y I 1 N B E a p x 9 H G u S 6 H b O z L 7 f Y X X j Y H G C / z 8 Q R u t 1 u C T 0 e D w U C H n K F H 9 J U a E y u v 0 F 2 u E 6 d f 0 O o b H B z g / r 4 4 A 4 K T 0 1 J 4 4 r H 4 5 I f j 8 X I 4 / X S 2 O g I l V V U U C K R I J / P T 1 N T k 1 R a W i b 3 J G a I z j 4 K M n E k + d I J t B D s x M k E + 3 U T R w h i Q R S x 3 D Q 1 e F W u v U F m u D 5 9 Q 6 i M 2 L + 1 j c q 8 s + T i x h R j A k 0 z W U q Y L A k m V W J m h h s b c S P z M p n i r J m m w R i 5 1 8 f a y u 8 P 0 F T M R e c f + / W n O Q / z E c x O K B M a Y v l 8 X g r 4 p m l y 8 I 5 c e 4 N U v C F U G r z c E 5 / c u 5 l J F K c Q m 2 v B Y I l o l x k m U W h 8 j M o r K q 1 0 I h 4 j f y C o f 1 M B i u j 7 H h 8 N T b h 1 j r O R K 7 G M G G 3 l 9 3 s o M v x G W 6 X j D a F s O L p r C w W 8 R O H w N D c e t x D H k A c a q r S s X N I R v j 4 + N k Y N y 5 b x b 6 l G N x U l u t z J Y 6 d E 9 g b q Z O R K L K + H a G Z W k c r L Z m 9 F h Y u e d b 0 h l o H r 0 w t X l z y h M F b 6 Y M 9 m S r B p N 8 O E w Z g o G o 3 S D I d u b j g Y M 4 F U w Z I S C d G Y g L F n o 1 R Z V U 3 3 B 3 3 U O a r y i g G Z y G U n F Z A 6 t v J Q e P i a 5 C 9 1 F I Z d 8 h J R X V F K H + 7 d I q Q Z G 3 s m Z I I W Q u 9 r y B O N R X j 8 V C r 5 h k y I l 5 Z X 0 + n 7 w a I i E 4 D v l g 7 k 2 U V M X i 4 r T N S E w 3 H y V e 9 m 8 7 h c 3 7 1 0 4 f r z E t Z Q h 9 / a R C U + N l l G R 2 T C A Q 0 F 5 h 4 m F S L h M I + P A q y p I p I G p i Y n 5 D 4 g H E 3 Q N + 0 q X s x Y S F s Z M S Z g b e k E D f U 9 k O t L E U t W Q 5 3 c v 4 N 8 r r i Y d i C J z O R N Y 3 r c L b 0 v y A R g O n y c N R f G T Q E 9 Q Q F 0 j 6 v r x Q 6 j k e w w e R C U F Q S a C m U 4 N F F K t c u 3 6 z u X H l h D X V t y G u r k 2 x t l 6 h s m C x q D a R x o E O h l M T b y 8 u h 7 P O y m O 6 N 1 8 k 6 p x D d D 0 z E 3 7 W 6 N c i 8 8 Q 7 E E 0 V e P U m f 4 i h 2 5 a C s z r g o G v R Q Z v i 7 X l h L c M k m 1 R M T l d t F H + 7 Z k J B M A M g H B 8 l q 6 1 N t I t 4 Y V m Q C Q C Q C Z g J l Z f C i P w U p m i D 9 2 S c B e V g Y m b a 6 h T F G 2 G F f 5 a 3 Z K m W e q i 2 I V 1 1 8 u L h 0 N 9 S G T C a 5 B M E 9 M A z A N 4 r s O L 4 U i a n J h h r N M f j r e b w s L g U a m 3 H S t y 7 k v b l 8 2 s m k r u 6 a C 4 E X w z P j 3 + o 7 i x 5 I Y Q 6 G C T + 7 d w u O g C E U i 4 R Q y D Y b c 9 P m 9 A I 2 F P U K k B P / I R i b g y l N F I k M m r 6 0 E p T O e 2 8 4 s z H O p 4 C D l p + M G 9 n I 1 m g o v y F 3 l O / Q d x Q 9 u D q j m 4 p a T e 7 b Q 1 S t X p Z K n p y N W p V 9 s 9 4 l X g w H y F g L G V W c e B M n v U f f G t U k I K M 2 m E x m A S 0 G 4 M + G x i g G 6 H O 0 w Z Y u y N q S K s 9 1 c W 7 + F r 8 6 t m 2 K T o h 9 D f b h / O 0 1 O T l B V V a X M 6 I 2 M j E i F n 7 4 f o I l I U r 3 k Q i Y D E C d f j 4 h w 3 M V / S y e K B J l I Z W C I N T j p p i P b 1 2 a s o 2 K S o j b 5 N j e W U y w y L b N O y 5 c v F 5 u + s r K S z T Z f S q P O h U w e L q l l F Q n a 0 R y j T Y 0 x C r C m y Q V L a c L C D q S t v F l M / s z Q 1 0 + C 9 N 7 W 1 S q v S C H 1 X Y y y q n U t N T c 3 W b N 5 I B O 8 w m / f v k M j k 7 h D Y S E y + d i 0 q w q i Q Y B U s x R h D d N S x c R q i s k E R X N l Q t + Z x H I m n g G 0 2 V J B N l J h X J p g s y 8 a Y x O Q T e S N 3 N G l 1 1 f R y G f f f l 9 0 V R 4 M B O n d r S v l v R I I Z S o W 8 g W P f z g Q I D 0 f 6 s p m m H x u a / D t Z 6 0 U Z U K h 4 A C 8 k 6 q y T Z u H I i 6 6 3 B m Q z 8 f v x N j E 9 P v 9 M m Z a S s R K n w E 0 M 3 8 e L q h t 1 V 0 0 0 N 9 H i Z I a L q + 5 n V G h w / X Z p e I j V K B 6 B x 1 o D V n 2 u y F T z 5 i H b v e r S Y h M Z A I x G s o T N M w k i s + k N o p s g O k H r W U H J i w O r 4 v Q + W / O 0 6 F D B 0 U 7 t o 9 4 + f N n x Z E 2 H W h / m C 3 E B M c C H C 8 Y Z C P V B x s j 0 t E B l x / 1 c U d T X M 2 v 6 M Z Q O z Z u o / q S c A q Z D L K R q T w w S 8 f Y f I M J N z T p y Z l M g J 1 M t a U J q o E X B f / + D 0 + Z W K y d p m I e I T L e W / W O J 5 1 o T 2 w I 0 1 v N U Q r 6 Q H b W Z t x Z I z T a z o S F i v Q y R h o y O u W i / v 4 B m p y c p D 1 r s f y l u O D 6 a x F p q L J l b 1 F 0 K k a 7 W 6 b I Q 8 r U A x D C 5 M J 0 d 3 p F Q 5 u 8 x 9 o E u N n r p / 5 Q b n 0 M x k 4 N 5 T M 0 E X X R o y H l Y Z G O 6 c l x K i m r 1 K n c U M o E w 2 r f Y o F d U y G O S Z 1 l F T y e Y n M Y Y 1 o s 4 L z 6 p F / f U f j g 1 o M v X A T i 8 l B w N k 4 T 4 R n y u p I v h w y B H g x 6 5 5 A J e H e t I h O Q K 5 m A H t Y 2 N 3 p 8 W c k E L J Z M g J 1 M y V j h w l 7 m i P / Y p 8 p r Z G S U y s v L a W B g g M o C e E l u q 8 s C l q J 5 D + W u 2 E Z N 5 f C C S I 6 Z 7 J U 5 y Z o k H Q d W R 8 S 0 m u K e 8 v s n k z r X G c A 0 / V z 6 F z 4 i 0 b i Y 4 p W V F T K 2 X L Z s G V W 7 w h n r t B C l K M Z Q p Q 0 7 e K C b o C u d W B Q 4 l 0 x A W 7 3 a s Q g o 8 8 / K G C Y 8 P k g X L l y k 8 f E Q D c X q 9 F V n w D j l F g P s d Y G N b a 4 + e E Y / / H C T n j 1 7 x q T i X t 3 j o W 3 N V f q O w k b B E 8 r j K + E B 7 q z l 8 L q x Q c 0 g 2 Y H 8 8 s A M 7 W q J 0 f G 2 M B 1 k z d T Z + Z S q q 6 u p v r 6 e S q q K b 3 D s N N h J N T q 7 n P b v 3 y c v 2 b F T V E N D A 2 6 g y u D c G d B C A / c P B f 6 v t C 3 F e 7 y 1 W s U z o a 4 s w Q N j F c c + E n B D a n / S Q e f u R m l j f Y w 2 N s Z E c 0 F a y y Z o M v R M 3 f y a U V N S m O p q v p n K 7 m c e M f l w C 7 Q U l t T U + r h + C v x f Q Y + h v C V V F I m k r m v C o B f + c g a Z y H X x 4 r d U V V 1 F j Y 2 N 1 N T S R B 9 t J V p R m 6 A V 1 Q n q 6 e m h s 2 f P U Z V 7 k M o q q v V v v F 6 M T h e m I Z H + M t t e F 7 f 7 k 5 M 5 W C U d 8 A d k 8 9 C q o G d O P R e S u P 5 2 + Y f M 3 X k B w F W + n c L h 6 B x v C G B 1 b Z x a K u P y n m d g w k M / 9 P j k O + 9 v H q Z A I C D r d E b Z h g / 4 / V R S o p a 2 3 7 j x A 6 1 f v 4 4 q K i q o c 9 R L 9 w e z z + A t B G h C r 3 u W Y t q J F j / x Z C X 8 P H j B C 9 I n F v G + q 5 h g p t L f b 4 v I 5 I t 4 p L O V g b G s x + u h + 0 P T c r 0 Q U b C E 8 l e 0 0 F S 0 S i r C E A p I D 9 M x O 3 i N P n h n C 4 2 O j s o 9 g 4 N D s l L 3 y Z N 2 O n 7 8 m F X Z 2 M 0 o X 7 h n Y 1 Q 1 d Y 0 6 Y 6 u p o n q Z e F / g h X G W R 1 q S Q D m X x r t p z / o K K X / U o d r X I 0 w j o U k a i e f f m b 1 O M K F u F m Y 1 l 2 1 j c y + z d g K y E c o g M j 1 F g R J s D Z a g k v E b d O j t T W L T A 5 h h + / J h 7 o S C J o J 3 B d Y 6 7 W i a o h t X L l K o + l 2 q r / L T 1 u U x m V U E 4 D H x Y M h r a S 0 7 M N 5 A b 4 3 P m o 6 5 Z L w 3 x q b e Y r w 2 C g k g F D T 1 w d Z n N D U 1 R V V V V U K o g Y F B K i 8 v o 4 e j c y e X C g G u z 6 8 U H q H K G z b Q K D d O V I B 9 / G S w E J n S A a W E 2 T + 4 B j V V J u j r x 4 E 5 / n n z 4 d C a i J A J p D h / / i K 9 / f Y u u t R d T U f W h f U d C n i q M J M F Z h 8 Q C r v o 3 q C P m q v g d Z E g H x M K 7 8 s u t g c s k h Y z K o O z t H 9 V V O o L 9 Y j 6 h E R Z n o 1 P 0 H C i 8 L Y Y K M j R 7 s S U P 8 X M e 1 7 g Y 8 4 + c N O F C + f p y p W r 9 O R u 7 r u g g o B w F w K Z 8 E z Y l K R j v F x 8 8 9 J J i Z Q h E 1 D B D W r P i q i 4 M Y F M g H l H d n R 9 R I g G D / d i R S i C L d u w g t l F 9 + 8 / o O v f 3 5 B 3 U 3 1 9 f V R e U p g 7 S h U c o Q L l D d y L p c 7 s 2 Y m V L 8 l m Z j 3 0 8 + N 7 a P v 2 b f T r E 5 v k 8 x c C t E h L V f K F 8 d 2 7 d 5 l Y b t r Q E K O K w E z O i x C z o b 4 0 Q e X a X C x G o K 6 + u N Z P / / 7 v v 6 c N G 9 p o 7 Z o 1 b O 5 V M K n G x G o o c x W e 2 c c m 3 6 2 C q j F 3 x V Y e u G b e u Q j I l 1 D Q B N A U 6 + u V a 8 z p L 8 6 Q e 9 V P 5 R q 0 y q 6 W q B B o L O y m 8 3 c n q L y y m s 3 E q F S 8 H Y 8 e P a b 6 + j o Z E 7 w I 4 P t g o N 4 z V S F L Q I o N i V i Y 9 r c 8 0 8 6 y Y W p s b B C T D x v q Q O N 3 F d g r A 1 g q Z g r d 8 e L x + l k 7 K X v 7 R Z I J w M J B N F j M 7 o 2 E Y r R 1 8 2 Y 6 r l / y 7 l s Z p Q s 8 r j n 3 O C h 2 f 1 t J O + 1 p w S 6 z + p d t w B T 8 8 z j h 2 S d D 0 F N j 1 6 D S 0 h I h u t 1 c L B Z 4 f E F 6 P F Z O E x O T s i N V N B r j R o m t n d X p J 1 6 a y d g W n C o F 9 W L X V 9 X 2 Q s d O 2 X D u b p h + H G t m g q n 1 S z d 7 k y 4 x w y O j N D w 8 Q t V l m b V F M B i g i 5 e + o 7 / + 9 X P 6 8 s u z 1 N H R m Z P 5 C P S P u + m d N c m J j O G h Q Q p H k t 7 w m P w o R o x E y m U p R 1 N T M 1 2 9 e k 3 G U O i t 4 M k y 0 n l / T j t w s r h O X y 0 c k 2 + m Z K s 1 V W 4 a 6 Y v S U H b M 8 m f D x y w T x k c H 6 J P 9 C y / L w L P g G f G + q 6 u r h 0 2 Z e u m F x 8 f H a d e u n b J x z H w I h 8 N i 1 m K J Q z r O X u + h k p q V F I p 6 q b E 8 Q e G E i 8 a m X D K 4 L 1 T E o h E 6 u T k u 3 3 l i Y o K / i 1 v M 5 + q a a h r z V O i 7 n A 9 u N W k U c 6 i 4 3 D 4 m U u o q 3 J d B J i A b m Y D K m s a c 9 o d A 4 w Z p 4 H y 7 d u 1 q G V N h 0 5 i x s T H r f d d 8 C A a D d P 7 8 t 9 T f 3 y 8 d i A G + / 0 T 3 9 7 R v l f I 7 x I K 9 f S u i V D Z 2 m b y x E S F Y I c L r 8 9 P j E e x G N S v f v a u 7 m 8 r K S k X j + 9 n s s 7 c F J 0 v B j P g 8 F R t e i b m X C 6 Y y r K 2 a D / C q L i s r k / H B h g 0 b c t I k O A n E 7 / d R K B Q S L W d w + v Q X 4 h 5 l B 7 R Z e G K E j m w p E Y K t t S 1 V K S Q 8 G f b Q V 1 9 9 L W Z y F Z d Z C J q K / 0 3 2 d + g 7 n A + M / 2 C u O l 6 i 0 a Q W Q m g n 1 q s m G T w a 8 g M / t 4 4 Z Y J y A r c 0 G B w f Z H B w T j f T 1 N + f p 3 L k L t H f v b l m A 9 8 0 3 F + Q 7 Y p w R j y d o 0 6 a N X C Z c K B p w 3 c G e 7 S Z v b W 2 c V p f 0 0 E x s Q t K F A H l 0 L p w t O 3 Z T b V 2 t b E x a U h J k j Z y g Y C B g t Q O n S 8 F o K J h 7 6 U R 6 X c j 3 / V J p a S k 9 u P / A G v 8 B c M S F P y H I M N A P U o 3 T / n 1 7 6 c M P T 8 g 7 G a / P J 6 Y j f g d O v f j + 0 E h 2 g F A r V r Y K O Q F M Q f 9 w + R z t X V l I 5 h 9 a J N H d Z w 1 U w e P G r q 4 u + d 5 d X d 2 y 7 0 S h g A n F 3 8 L h E q z d n D J 2 e t 2 A r 1 0 + w N O H x t X 2 Z g Y + J s y 2 b V v E 5 W Z 9 2 3 p q a 2 u T 3 Z I M c J L i 5 i 2 b p X F h 7 H X 0 6 B H 6 8 c c 7 + m o S g 4 P D a s q e c f P m L X H 0 r S 4 v v E P h 4 E e J M a r X 6 6 P H D x / T q t W r u N w 4 c 7 S H r 8 5 t G 0 6 T g t B Q 0 2 G X R a j X S S r s n Y c X d 8 b Z d b H A S f I V l R V i u t m B m b x b t 2 4 z U W 7 r n C R A I s x 6 G W C g D g I + f P R Y i H P 6 8 y / p w o U L t J I 1 1 N j Y u J i M 2 A A F k y A w Q b B V W a H h q 4 d + e c G L V w Z o p t N T 0 3 I c a y G g I M Z Q i U T 2 M d O r J B j W W B 1 b n 2 p u L Y Q I N 4 o x N u O e P u 2 i M 1 9 8 J Z 7 V v b 3 J b b P w / C A Y 7 m t p b q b J i Z C + o g C T s P 1 J O 0 1 M T o q p h / H W 2 b N f U X 9 f n x D t 4 K F 9 t G P 7 d i Z l q a z x w k T G k S O H 9 W / z 7 w d e X w e 0 a O h H x Z T 5 / a G g j B U 5 J R 1 O w l 0 x p 1 0 4 U s 5 c v + 3 o E v c G q 2 g y v l z G B Z m 0 1 K s i V D w W p S M b Z h f t r f C H P / w X 7 d 2 7 R 3 b 5 w R g K i + h O n f q U P v n l L / g 7 R e j H W 3 e E T C A B T L 2 B v h 5 q X N 6 s f 1 s B m 0 J i l T H O + 9 2 5 8 y 3 5 r E w z h S g j u 7 l o A B M K e x I 6 H T M J t b Y N Y T w e o 0 O r J l g z T a l 3 U 9 M x c g W D F P c 5 + 6 B w J t Q d R x M q W L e J R k f V C 7 / X S a g p t u G r w r d o 9 + 5 d o j V y w y z 1 9 Q / Q l 2 f O 0 j / + 4 6 9 k H I Q G A y 0 F 8 6 6 h o V 7 e U 9 n 9 / n A i f X V N r U 4 l A c 1 V W l a e k U h 2 w L u i r r 5 B p 1 T 5 3 H v w i L p o m 5 i s 9 v O s n A U c K A A y J T h k Y j G h Z h I x W u l 5 Q H V 1 d T T N n U 6 Y y 2 2 2 d o W + 3 5 l w P K G o b B P 3 0 J k X E i 6 G T B j 7 5 P J C N h P e W R M R z Q T T D F P Y G P z D t N r I J k k 5 N 3 L 4 n W U C T D Q s B 8 E O P 5 h 8 y B X 4 X o Y 4 n e 2 P a c W q N T Q R C v H 4 a 2 E P j d G R I a q p r Z c 4 P g c a b 1 l T i + z X f r 3 b u e u L 8 K y Y I j d a C o S C l o o N 3 q J A z S p a W z 5 E D 3 u n a c 3 m 9 f o 3 n A n X m e + d T a i 4 f 1 O K u 5 G d R I s h 1 P P A n K s L 4 G 9 C W 2 J W 7 r / / 9 C l r j R J 6 5 5 1 D V F s 7 V 6 v E + L 4 / / t d / 0 0 c f f Z D R h S g T 0 K j w X U G E Y L C U a u r q L c 8 K / O 2 F N B Q A b V Z W X s H P G B U z 0 Q D r s 7 5 + l I V U O X z u y 4 K q R + W q p Q j F F g m X r w q 5 7 l l m E + q Q g R 1 b 5 5 a z k + B 4 b 3 O z c e V L B T 4 / i 2 x Z B u 9 n f R 8 D D R r a B u O h Q + 8 c o M O H 3 6 V v v j 4 v 4 5 x 0 + L x e O n H i m O x X k S v c b g 9 1 d 7 a z N q q m u o Z G 8 X B / M q w c c R N M U P T a C 8 H t 8 V J 4 e i q F T A C W 3 p c F Z u n Q m i j t a o 2 J 5 7 x T I H X M g s B M T i C B o k c y M Y u T H 3 H P 3 D b i J O G u L 1 O 2 c w S F a O R 5 0 G Y 2 w J R K S Z M s w L J 2 r J r N B D z P n b v 3 Z P z z / v H 3 6 c s v v x I 3 I X P N A B 1 C J u 0 1 H 1 a v 2 0 C V V W o L s z 0 r W R v y I 8 i 7 G S Y y 3 s 9 A A 6 E 3 z w a Y p M G S U p 1 K I s q f c 3 B 1 l E r 9 s 3 L 2 1 Z a G E L 2 3 X k 1 N v 3 a g K n Q E / 5 I p B a k q D h M x u F X N b S d O k c z G v 0 P g 9 g b m b T i L g f 0 o m V x h 3 9 8 v H d h K e N f O n a K x s K k I Z u m w 9 A D e C n / 6 0 y m 6 f + + + O H h i j U 9 F R W 7 m X i a U + 2 d o Q 2 M 8 R U v C n I O 2 C q e 9 z 1 o I t a W p Z R m P T J K f i + X 4 x u S y k N d o + Q l r p C 8 C e U R s C R 2 O j j v 7 v Z q j 1 0 N 5 K 7 K f x 7 p Y j W U / o D p X Y E 8 / a A b 7 z B j e / W C i A a t y M U t n g J k / v D e B 6 f f B B 8 e p q b l J T L 6 n T 7 s z T m U / L w Y H + 1 k L P Z 9 L j s + f n C j B 3 h j Q x o d W R + S 8 L K x O B l A G r x a p G k p 4 J K H K 7 e o Z y 9 h W n C K u s z f u 6 i d 3 I M o 2 c g P O v N x 9 s Y S y s M j f C 3 j i d H i 9 M v v g w N r f P 0 h r 1 q w S 7 / H 5 A M 3 6 3 6 y p o m y i f P L J 3 8 u U + Y t E + o T D Y g G v j Z L S 7 N + h 8 8 l j W c b S v H I 1 T U Z c 9 F 3 n y 3 N j k n r l 8 p L p c h Z M n c f j U d H C i Q T X f z S q 0 r E I z S a i t G d 3 q / 5 N 5 8 H R Y y i 7 t f e 6 W J / o / V b I g R m m 7 7 + / Q V u 3 b l 6 Q T G g g c H J F C O + F F 0 2 m r s 7 2 R Z E J v o d 3 9 e m N B o F 5 H E 6 f j Q 7 T y j V r q a m l h T x c F Z i 8 w J Z o L 1 N b Q f 9 I J w l y o b b l T y F P X T N Z 6 g j R u W 3 F K e L o M R Q I Z W k i E 7 4 k l G T w z 8 M m l V 0 d D 2 R r K 2 z b j J e 6 C 0 1 b Y 2 / 0 0 6 f P i L v Q C T b 9 3 n / / m L 7 y 4 t C y Y p W O 5 Q a 8 Q 6 v A S f Y 6 j b F X t k W O 0 B T V N e p o H 8 w 2 G v i 4 T 3 h H n 6 e V D f N d m x / 8 Z F K / Q h 2 J y z / k i a g r S M / m + z L x F c H R Y y g p 4 1 e E S A Y P 8 t q y W f r 5 z 3 8 q e 0 i c / v w L q q m p 0 V c y o 3 9 g g M L h C B 0 7 d o R 2 7 t o p 7 5 7 g J v Q i M c b E z u V d V D p a e H y E d z y 3 f 7 i e 8 9 i r r j H 1 m B / 8 2 S P r M B G S u W L y b e t C F C 2 o 9 I x E s l / T 7 c O J 4 m g N l Q 4 p z J e E T B t K 3 u r 1 y m r b t r b 1 9 M t f f p K 1 V w d g F n 7 3 7 W U e X 6 2 W 9 U k v C 9 F o / h v p 4 7 C z d R s 3 U y j E A / s s 6 O / D M g m F 0 g x j r F g 0 T M f b I v R 2 a 5 R W 1 j z / y m B D l o w i j L K F J u 5 g s J Z 2 7 j 8 u v 1 c G b J G c D p g 5 B g E 5 B z Y 7 4 J Z U U 1 u T l / Z Y D B o a m 3 Q s P + D F s c + X f Y J h W V P S M V f V Q b I S h o c G Z L E f v i J O u 1 / 3 v E v t 8 d l a 7 K Q x o Z G U N K v B Z A t x 3 r + C 0 l C v G g M h N 5 2 + F 1 j Q l E F F f 8 7 j p t 2 7 d + q c l w P 4 B k o D y w N w Z 8 I L Y X h 5 R M J z t R y u P + 1 4 Q k 9 t 4 y b M 8 o X G k 9 o M L 5 t x h j H c o 3 B v d 8 d j z s 3 v e Q C m h / q H 7 2 Q I Y 8 v L K P z P y X D 2 v n y v G N n 2 i r j 6 d H 7 t h I a + f N k y m e I d H R m m k a F B q X x M 9 7 9 I 4 K S / x w / v 6 d T i A B L g h T C A V c B 2 w M z D Z 8 M J d + W q t T p X Y b C / l 0 J j 6 i R H z C z y 1 2 I N 5 V b 3 r l 5 L g b y t 2 z S i Q E A W H R e i 2 q / Z D i P P 2 F Y c I g W h o V Q B v 3 x k 0 0 R j 0 y 5 x 2 8 k G u P p g b Z P f H 2 S z r 4 5 q 6 x v E 9 M N Y K h Q a l 9 5 / I Q w O q E W H X Z 1 P J M w E m D t o x H n B 9 t 0 a l z f R B G s r v M v q e P K Q l i 1 v F p J k Q i s T p 4 I 1 E 1 4 b j I 8 / s x o 1 O g v x B l / 4 q 2 U E q t R 8 V q o k i Y M 4 f 2 k r T + L 2 d y k O h K P H U A Y v e 1 x i g D r L h n M P 5 3 + x + f b b u 2 U L L K l 4 G y o q 1 J I L r H P K B N z f 2 9 U p R A R a V 6 6 h p + 2 P a Y A 1 Q / u j B 9 J o E U 5 N T r I m 6 R Y t s f j l 4 L N C I D u g R f F Z L S u y e 6 O E 2 T Q M B N T C R E z I V F Z W y z s 1 P B M 6 C / g V z s w + X 9 0 o o t g J p Y g E 4 t j z + I c V t 7 c R p / 1 z t I Z K 5 9 G r I J Z 9 I i I d g 5 P Z i w s v e 7 G n A w 4 M w 1 Z f W D 0 L F y V o J z R C L B o c H h y U N B p F a H y c + n p 7 6 Q m T p a l 1 Z c r M 4 A r W Q j U 1 d b R 6 X Z s 0 W o S l / P k r V 6 v 9 + L D Q s L f n q S z x G H s 2 S v 2 9 3 e J d M M 6 m G c J 0 / 0 f c Y w h r A C 0 K 2 E s U R I X v I T z V s a 4 K p y 6 O D A / J N Z R 9 T 3 c n j 7 F Y g 3 L 7 x t 9 o 7 + i S a 8 8 F k A T / R B t x y F p Y R M h j t B O P 2 3 Q I L e V k v B l D p Q E m T D a P g B t d 8 y 8 S / N n P / k 5 6 8 q / O f U 1 / + M M f 6 a n e C s u g r q F B x l u f n v o z f c d k G x 4 Z y X o w N j T U f G h q X i F L 5 a u q a 2 Q B o Z v / D i Y N E O I Z 0 O B B 3 g k 2 O S u r 5 r 4 / w x Z l 4 t r D Y y s D j P + g k W Y 9 Z X R n r I X q K w N U W 6 f 8 F f G Z I D m u + w M B S T + M L H 6 x n 9 E y i i g 6 j g 7 A l q f i N r E I B u F 7 M 7 U V h 4 i z N R T k F Z l 7 d m S a Q j e A X 1 s 2 Y A t h O M 2 + d / g d + t W v f q H M s 6 k p W d Y B p 9 m + / n 4 6 f / 4 C H T 1 2 l I 6 / f 4 y a s S l L h n V U g H 0 Z e z 5 A g w e Z M U u X r Q x h 0 k 3 z 8 w E Y H x k P D B 8 r S z m V M a 1 j g e 9 f 4 7 I m 6 n 7 a s a g j U 5 O w E 0 O R I 5 V Y 9 j w W T q v 1 c O o e d B I I n Q w m l D R b h 0 o S L 4 x Y i / g c n 2 d u 5 V 3 q m H / G D 8 + J q W m Y c D v f 2 i E n 8 5 0 6 9 R d Z Z B i e D t O J E 8 d l u Q e A + 7 C B Z y a Y 9 U w Y e + U y q Z E N 8 z n A Y n 0 V N B y A 8 Z G B 8 T R P x 5 N H 9 y U c 8 a 6 X / f M W D f O x h k Q 2 0 0 6 R R Q n 8 9 U y + I d M s a 1 I T T 7 Y P 5 4 m 4 X z l V g N e h o Q w y H S 7 N b Y A m w r k 9 U 2 t r i + x S 9 M F J k K i c V q 9 e J Z r D A B r t 3 r 1 7 c / b p s w P m 1 f M 4 1 8 7 n R L t Y o l a x 6 X j 9 4 T j 1 h / J 7 H o t P E E M U L f w j l U h M M D N u s i Y o O E S D R e k 7 V R x t 8 g n b G Z l I 9 T q J 9 i 1 r K d M 4 c k F 9 X R 0 9 e P B Q J i r s g B Y 7 e v Q 9 O e j 6 3 L l v q L 2 9 Q 7 Y U s w P u P 9 L g 8 k Q o 9 E x 6 / 0 x Y 7 D q t q t o G G p 5 p 1 K l 8 o I i j y K G J Y x E L 4 6 g k c a x 7 D L G 0 h q q p m d / T / 3 X D 0 Z M S v s S j 1 0 q c + X D h y e I a Y z w W T 5 n J M 4 D m w r b J B w / u F 7 / B M 1 + e Z a 1 1 X 9 7 7 A J i c e J 4 y q K t r p K H B A X l v h L E P g M Y K 7 T Q 0 M C D p X H C r 1 5 f n u E n 9 P S W g l I k n S Q P C Q z v J e E m T y W g n M Q V x X d / X U F + V s a 0 4 R R w + h o L k 3 z u / C C y v z N y 7 T 0 d d c 0 5 5 z w b V Y N h c s Z l 7 d o A w G E / V 1 t b Q R x + e l H 0 q z p w 5 S 3 / + 8 2 f 5 j V U 0 0 D C B x m X L h c y Y d A C x 8 P d g R t a n e Z N n A 7 5 n X 5 5 m X k r 9 C Z F s Z N K k E R E i G W 1 k E + s e 1 l C c r g W h M r Y T Z 4 i j x 1 A Q L k l p A K 9 L U / W N Z 7 e K c y U U g C 3 F T A O f D / i e y 5 c v o 5 M n T 8 g y E J i B + U J 8 9 9 L M O r u W H H + W P H d q P j z v a f Y C Q y Y 7 U S z C a H L p a 5 Z 2 g i A N k d N X Z q i 0 J J C x n T h F H D 2 G A l C I T s V 3 H b l t X j k 8 P E x 7 3 l 5 4 c a I d u B f H 1 / T 3 D 0 i D y w f z n c S I 6 f T R 0 W F 5 G Q y t h S l 0 v L N K 0 S g a l z q e Y / m 7 f J w m k y a K I p b O M 2 a e S e O 6 J p F F M I S S n 3 h t H W u u c P a L X Q h X h g Q M F K a 9 Q P M u 3 D x + r 6 E 8 M 7 H h j b 6 Q p r r Z P 3 d L r 1 y A c U 6 + + x I O 9 v d R W d n c 3 Z Y w N o P r U E V l F a 1 e 2 y Y v g 6 G 1 s C y j X N y k 5 j r g 1 p f l P 2 2 P J 5 9 D J h M H W X R c a S O z m a m + Z s g k + X g G / j Q U t Y P F 8 W O o o G c a / R v H X y 8 G J 7 j v w S N l A H Z j P f / Y n 3 X b s Y D f R 5 c f 5 2 b y 2 Y F x V V 1 d j b g z Y X s y + 7 E 2 8 + H J w / t Z x 0 e 9 3 U + p v 0 9 5 Y W S b j l + 7 f q N 4 o G P 9 E x r x A H / 3 / M G 1 h w k F I Y y a W L D I o o l j a S m Q T d + j B O M m R S Z I X S 2 8 5 V P b h 9 P E 8 S Z f w P N M C j t f Z f Q i M R 8 f s B H K N 0 y s T I 1 v 3 x o 3 J Q a + 1 6 n F Y d + + v V R a i k V 9 L v q P / / j P B d 8 d Y S Z v z f r s 5 / j C W x 3 e D g s B H u j Q Y m g k U 9 H 8 m o k h i N I 4 O g S x j J Y S E i H N h E G o S Z Q k k 8 n D v Q n a t s P Z + 5 o D j p + U g K D Q E c v b x H u F + K H b J 2 b g t a f J 8 d X T r q d 0 7 N j h v J 4 f S 0 M w n Y 7 9 L F p b W 2 U r M 2 C g v 0 e W X y g T S g l 8 8 x b a w A W N E 2 u f c g H u x Z 6 E e d k H m j T K p L M R y G g j I Z j R W C Z P e 0 P o 0 G g m S f P 1 8 j L u W P i j n S z O H 0 O x u H Q h G 9 g b 5 u s g G Y 6 F W Q g j U 2 4 x B d F g 7 t y + S 5 c u X Z E G 9 D w 4 f v w o 9 f X 1 0 S M 2 6 R q X N Y s X h N F Y W D Q 4 N q b W K 8 0 H T N 1 j G f x C w F g L n z X f 7 r n Z o U w 8 R R K j Y V j s x N K E U d e N W W f i H M r 4 U Q v H p f 5 1 e 3 C y c N P I k O s w 8 X t j U r C o q B d G o O f 4 H L O T 7 H x L P Q B M V v y / s 1 3 0 9 u 5 d t H J l i 3 i a P w / w 3 a u q q q m u P u m t g A k F 5 G M n I 3 i G m 5 e 3 B m i c m D 6 H E 2 z H k 0 c 0 P j a a U x l i / I Y x 1 r f t i 5 / h M 9 r H I h D I o w k k Z J G 4 n V g q j u t J g p l 8 x O N U V o r n S L Y J p 0 p + x v E r R m V J y C p 4 J y G X 1 a q N L W 2 0 v G k 5 r V q 1 i u 7 c u c e N K T c t B c 0 D V 6 W J i U k a H B q i z s 6 n o j X g w j T f g W + t K 1 d T b 0 8 X / 3 5 y E g R L 3 0 t K S 2 n V m n U Z l 3 K k Q z Q C / 6 5 n n s 1 c s k E I w X W l i I H Q m H M s h m A 6 r b w j k G / u V a E S f g Z + D p Q D S H X s x D 7 9 F 5 y N g i C U Q A o 8 s 9 n n d E B T g Q Q 4 U B r j n I W A J R 8 4 V w r r q c b H x 8 j D Z h o O q / 7 L X / 4 m W 5 o t 5 C z b 1 N z K 9 3 h l Y W E + M N 4 U F x e p n Y Q I Q h h t 8 o E o W o R M m i z J U G s i I Y 2 + V x M I h E q w Z p p l Q d 7 z O A i / S h T E o d U Q t w u 9 m S p o p O 1 w O r m m Y x i j q 9 4 4 l 4 Z x 9 d p 1 + u j j k 7 R u 7 V p Z M 4 X j c H A s 5 o E D e x f c z s w A K 2 6 x N M O 4 O 2 G F L 1 b i D g 0 m D 8 z O h G g 0 L M s 6 0 A n M t y 4 s H a J 5 I C C K C W 0 i x O G 6 k z i I g 5 k 9 k 4 c 0 6 p a J Y 4 V a o K G q q k p T 2 o K T p S D G U J D G 6 g m u D F X I x p Q p F I T C H i 5 s F + 3 a t Z M G F n B I x X f D Q c 2 Y 3 U s H i P X g w S O d y g 6 Y o j g W 1 N 7 R Y I U v 1 l j Z x 1 + Z A C d e b N j y 9 e P c t Z M i T X L M J N p H d y C i n e S 6 j T i I G z J J m M x H H C S S u B w c E K e D h 7 A 9 2 9 w 2 4 U Q p G J N P 2 o Z U D g p a m X 7 2 B p O X l s r n d / L A y K T 6 O 0 0 8 l r p + / Y b E A e y D j h W 7 p h F h 6 Q b M P b z M z f R 9 k J d L X 5 I + M W E H P i O b K T g 6 P C j 7 V Z x 5 s A g y o U 4 0 k Z L E 0 m T R e a K R h D T m H n 1 d h 6 K N T D 5 I h D w 2 O 9 U 9 2 P 4 s P 0 + T 1 4 H C G U M x q s r U b J + R Q k G 9 d l t C Y 9 6 x Y 7 s s i e / u 7 i H s g w 6 N 9 b e / n Z b J B h x K g C n 2 5 c u X y / 3 p w O 8 H g 3 7 6 7 C 9 / p T 9 / + h l 1 t M 8 9 a v T a j + 2 y k H E + 2 A / Z H u j v k 8 1 e g J q 6 B u o c 9 W A u V d I L Q R F G E 8 h o J 0 0 i R R Z F G E k b U k m o C G S u G 5 G j b B D n E O M n h E 1 N q Z v L O B 2 u i / f a C 8 p + a u / 1 k c v t k 3 N k M f C G A 6 j d B L T H c 8 J i 7 8 8 D b 7 X E L F 9 A a K Q r V 6 7 J W O r d d w 9 J H h o W 1 k F h n w m Q B q c j N j c 3 U X 1 9 8 k C 3 T L h y + S r t 3 P W W T J 2 j M W K r M c z m A S g b a C r s d m Q 2 u D Q Y H R 6 i s o p K 8 v I z R G N R i r n K x K s e P H u s z / O d F 0 I e M / H A c R t h D J G w 3 A I e 4 k n C c J w 1 U Z I 0 H G c t h D Q 2 C D W n v u O w 6 n g s o g + r D t N v / v k j / U c L A w U z h j L i I l S S r h Q W V K T T g T N t D b D d 2 L 7 9 e 9 m 0 S p o x m D g 4 c f x 9 I R M A L Q a / N x w x i h m 3 b K h v q J d p d d w z P D g g r k L Y d g y C z 8 I U O n Z B S g d O l i d 3 g M 4 8 K q N v O m t k n 4 y O U W 9 O Z F L m 3 T x k k n y Q R 8 W V R o L o + p I 4 i 5 h 5 W h A X s i G E Z l I h z L 1 M b c D J U l A m H 7 C q C R W n C 1 7 C 5 y S U b s Q v E / a / A L P u s 8 / + R u v X q T 3 2 s q G x s U G m y G / e u k W n T n 0 q Y 6 t 0 t L Q 0 0 9 D Q k B y Y X Z t l s q G k p F Q a v s H D Q Y + 4 R p 1 7 t L g V x 4 B 8 j i Z U V j I J Y b h e d H w W 6 5 i Q J 9 p K S z q Z O E y S S W m s G Z a f / c N x / Z c L B w V H K I F M u W q T Q W s r A 9 P L O w k P B l X P j 8 Y E c + / v f / 5 T y u X c K P j w 4 W D s j z / + i D o 6 O l N O m g f g z b B u 3 V r x Q p 9 v O n 5 q M k T 9 Q + P 0 1 U M / t Y / k Y N J l g C G Q 0 T p C l m x k s k I W X V f S C Y q o + s J + g B a Z Z A I C Z A K x F K n w / q m s 7 P n O E H 4 d K A h f v n R p X e 5 i T p l K U B W B i g H k F o e R y s w B w L R D w 8 y 2 F D 4 b Q J b N m z f R e + + 9 S 5 e / u 5 J i B m J m M B A M 0 O h o 9 p e 4 3 m A V 3 R x u y L i L 0 8 K A N l L k E R E C o b x t Z L J C P Q F h y 1 d 1 k x p X F o a q M z O m g o Z S 4 y l V p + 8 d 2 5 d S 5 4 U i B e F t n i 4 B O H L L o F e R C Z V g e s C X P 8 W w e G D / C Y O S 0 h J p P P m g r 6 + f N m 3 e K J M Q B q H Q B B 0 8 c I A u X f p O t l E 2 H Y t s 7 j 8 2 K u f x D o 7 n d w q I Z d p Z 5 p 1 + t 2 R N j S t R c d v 4 S O q C Q 0 0 g l U 6 K m H c S 6 s 4 Q d R h X E x O q T u P U 2 r o 8 Y 9 0 7 X Q p u U s L I 2 h U + V R G 6 A t B r m 4 p C x S 8 K L 1 m j + W 0 7 s N b V 1 d J k h v H Q Q k D D v H H j B 1 q 2 T C 0 c x H f F 8 v i b t 3 6 k I G u o 6 u o a 8 v u x R b J H 7 o U 5 C L 8 9 T E x M x f P w y d N E w m c J U U x c t J Q u Z y l r G 4 F E d F z X R d a 4 R S Z 1 i o c h U i I e p Y 9 / c o S f Y G 6 d F 4 I U 5 h i K I U M G 1 l J i + t k q B y E a g J O A 8 2 0 B T J l X 4 N z d e Z x b 5 8 O B A / v o 4 s V L 9 P v f / 6 d o p K H B Q W p s q J e N X P b v 3 2 u Z u n 2 9 q Z v 4 j 0 y p / B T M 0 4 k I a Y Q 4 m k w 6 T E 8 n C W L S K m 5 I I 3 m o E y G Q q h / p 9 H R o N / E k z s R C f d b V L + z A 6 1 S 4 v n 3 Q 6 U Q r K W f c f j B N L r d X v 5 f C + y l s l s + C E G c e L U b 7 L F a z 5 Y j 9 q 2 J y C v s f / 3 i K f v K T j 9 l k e 3 5 H T 8 z 6 f f 3 N e T p 6 5 D 3 Z z C U d D + / f p Y b G R q q q r p V Z v T n I W C 4 w 7 b R m E l J x e Y g G U i a e I Z n d 5 D N E M m k 7 m T J N P F j v n v D O S Z t 5 e O e E d 0 8 J l l / / 8 9 + J x i 1 U 8 B i q w P + h I q 1 e L m k 6 W D 2 n N A o t r w F o t y A T x j S t r c 0 v h E z Y u v n i h W / p 5 A c n M p I J W L 9 h E 5 W W l t M X m c i U A c q 8 U 0 S y Z v G E L C j D Z F y l D W m S 5 E G Y l U y o D 4 S a T F J X I J i E i l Q Q O E C X B I P 2 2 i 2 4 f w V r 8 h l s 2 V D O F W h I p C o M l a k q E Y L e k 3 t U m a 5 4 9 a Q C j 3 v G P f I M f n 9 u 2 4 7 N B 5 D p / I W L 9 P 5 x 5 V U x H y 5 0 V m T 5 x q Y s l B j C y J h I Q p B G i S K R n T g s 5 t 2 S 7 Z o h D / I U a U y + j k t 9 I E w S S 0 I R 9 d 7 p X / 7 X J 3 i 4 g k b B E w q o q 8 I p F t z L W Z W k N J X p B V G R Q q r M r S u J x Z i H O Q J j P W z D h U k T n M m 0 E B 4 P e + j L L M 6 p + I x L l y 7 L x A R O 8 8 i G O 3 1 e O X Y n f Q G k K g N V D k r U R I N 6 6 a r I Y J F E S K B J Z L 2 U x T 1 K r A k g K 9 / 8 H s r b F t d k k r o B m X Q 9 I U + Z f F H J a 1 3 R t G A H U Q g o y P d Q 6 d L c X E J c Q x a R p B d E B S J P V 6 R U L K d V 7 6 s a 1 q s A / 1 k a n X L L x E E j j 2 k W w t q 6 B B 1 e l 3 p g g M H U d J g 2 b t x A 2 7 d t l Q W H 8 P 8 z m 7 Y Y D E + 6 K e C b p Y v t 8 3 h C c J k l t Q + L T R s p M 0 7 l G W K Y b Z A t g l n 3 J Y m l C G S P G w I l y 1 9 M O 5 1 n x k 8 g k 4 s / / 8 S H 7 8 6 p 1 0 K U o t B Q w F v b a r m S u f J 0 J Y l 2 E o K p y l U h V y Z X t i K V k l e B R 0 N e 8 Q A f G k p t / N m Q b R O Y 0 e F h m X Y H o K X e P 3 Z U j s T B i Y n o I C a j L v q R t d N j / n u c I X l 2 U X m G E H Y B C V R 5 G L I o 4 i B f X U s N d R x l i j g 0 m I m z J E m U D I V A S B s i i b B 2 4 v B / / u 7 X 8 p 2 K A Y U / K W H 7 t 6 q 1 j C t P V 5 Z U p i E Y 4 i q U S m b i K V K p B p a C l 2 R 2 l J a W 0 t 2 7 q T u y L h Y D r I 3 S X Y y w t H 7 3 r p 1 0 6 s x 1 6 h j x U F R 2 K e L v h Z / 6 + 4 m A A D Y y J Y k B 0 W m L F I Y g 6 n 4 7 W U x c y l L n q X J F y B L X 9 0 i Z q z D 1 P Z O Z 3 Q O Z o r R r 9 1 a Z j b X X Y y H / K x o N B d T V l J D X w + M C q T h U G C p V V a K p X F X Z q v J V 4 1 C N S R E r P z N w o W 3 u S v S L 3 X f f f Y e e P s 3 v o G c 8 J 3 Y 2 y u S z N z A c o p 1 v b a O e M b 4 m J O J M 9 Y M D J a k z d + Z 7 G 0 m W g z 0 U z S V l h N D k m z x O W 2 X I 5 S n 5 I J k m j p R 1 k k x I y 5 I M T S b E / T 4 v 7 d 6 z X b 5 D s a A o x l B 2 e W t 7 I 8 2 y N s K K T 9 U T 2 k m l 4 y z 2 S k e j U A R D o + G G h E Y o Y W 4 k m 1 n g l i n t e g Q y j I 2 N S X y x g P / f 3 c e p + 0 G A M 5 A 1 K 5 v o 7 l C Z I o s Q C K G N Q L r R K 1 H f U Y n O s 4 i h 8 / T 9 U i Y 6 r R b 8 2 T s i E 9 f 5 M L F 1 q M o Y E z F 2 M q m 6 Q B 7 I x K V G / / p v v 8 p Y h 4 U s r u 8 e d S 3 c Y g o M I M R 3 V 3 v U C 1 9 5 y T v 3 h a / L h N x Q 5 Q U w j F 8 O z a 4 1 L p Q K Q h Q U l 9 T z z E C t r E n Q h s Y 4 X b z 4 L R 0 4 s D + v z 1 J a h u j s A z / H X e S R c 3 B d 3 N B V P p i F f y r U a S 2 c s O L q V t 1 p Q J h E V t y Q 0 B Z X H Y w O k b b y Q a p U A l q E k 7 F s s s N S Z I K p p 1 7 g w h s C 4 6 Y X 8 R r B a W B C d U v 5 F x s S 8 R m 6 f L 3 b R i r l T Y G e X t I s Q i Y W E A l x N H S J S 6 h F u h 0 V B 0 y 4 G L y 3 P k J + t s b G x 0 P 8 9 1 x y a u F i g U Y O Y F r 9 0 a A x + x Q R h E f y Q 6 d x x c Q R y n 2 a K P q a 5 A s 5 V G g 0 m 0 k r Y m k i m V A I p E h k k U q T K U W b y X h V a y t j e n O I r a N n O P z X / / M r N l / z O w 3 R 6 R D z v x j F 6 3 V T 2 9 o a r k j T O 6 p Q V a 7 q P U V M n E N p H B w X 0 Y 3 E 9 L I m z + q N r c a V b H y m E a e L j 7 U J w t u 3 7 8 i K 3 f T r 8 4 n 1 N 3 R 8 d U 2 M q o J o 0 O o Z T M M 2 0 9 j q f h P X I t + L 8 y V U o r 4 / h 3 x d y G A J v q v 5 7 u b e Z K j K Q 4 V G 4 i b O Z W i Z 2 V L m r J F 0 G I N r U T x C h 4 / s p x I m U 6 Y 6 K w Y p q k m J d N T X l V O J H + + C M K Z S t r v q P Q 3 B V E N Q Z N G N A o 3 F N D J 7 o 4 R Y e W j I a i J D e m + E p m d P k V l a V a v 2 C I c M j 4 x Y c S P i 7 i M k m C v q G V L j k V i C R i b N P c n n s c Z / K c + Z L q m / M + f e D L + n J h u M p J N J x W W H I q S l T J U k J y A Q B 5 l i V F t T Q 5 u 3 t u n a K U 6 4 L j 8 u T p P P j u v X O 2 l i K s 7 j J p h 8 c K K F u a f H U z D 9 M H a C y Q c T M M X 8 S z X 5 U t P 4 Z J U n k G s S k f 9 2 n N i o T n / v 7 e 2 l q u p q t e c e k y k d k m P L B + H s 4 c C E i 2 5 2 y 2 I w l S f / 8 U M T 1 I o j 4 B 8 8 8 J d 8 I / h N i c / I f U I q c 0 3 i K g 0 i o Y P A a l v J F y I m C W v e 5 Q m Z N O E k b k i m i a T I B G J F q b a 2 m n 7 9 2 5 / h a x Q 1 m F A 9 K O e i x 7 e X H l I 0 x l 9 Y x k 8 Y T 5 l x F I g F I t n H V E w O i 1 Q c 4 g M k D t K A M P a 4 X E S W h F a W / g k s q 5 i h r c 1 x + v r c 1 / T e e 4 c l T w o 9 + c M C G j R w s 8 c r X g 9 I g g o S y j U V x w / 8 U / / l o l x P 3 m N L m 3 h K P s h h j z N h r D x N H h O C N L g u o s x L 0 Z g Q i W c g E 6 w A r a U q K 8 r p t 0 X g p 5 c L i n Y M l S 4 H 9 6 + n I H f u q s J h 2 y f N P 9 M A l G h z R s x B 1 V j E 7 D E N S h q Z 7 p V 1 a N J W a H 9 n w 7 K + n g f j n I 8 d i t R n 6 v v k O n p 6 Z d J J v k 4 P T s B 3 L 8 H j E + T z 5 5 n 7 r c 9 G m H w W l a f z k Z b 7 z L 3 p 1 7 R I H s h g / y 7 q + y u C J I m i Q j 0 N L m W o r t v H p i C Q G j e x R L E c I 0 o 1 1 Z X i 9 J q p T o p R i n o M l Y 7 9 T K r y U j c 3 B N V z p t j 5 u l F I W h o P 4 q p B S Y M z e U h z 4 1 M k Y 9 G 9 e E K H S F t x S c / S Y G i G Y k w O e D U Y 4 t h F f d 4 M f X H P S / f 6 i b p H Z 8 n r Q r 7 R D k b w m c r c k r T + X f v f k u c x o b 6 G z 5 b r 1 v 1 K r G d A 2 j w H Q p O n S Q O B Y 6 5 5 t 6 d W R 6 O 8 k u U n k w 4 o T 5 A K Z O J r 2 A H 3 n / 7 H P + j S X x p w X X m y N E w + O 4 a H Q 3 T 9 R i e b a W Y c p a b W x e T D + M q M q V L G U y Z U w j 9 U H P 2 S x P H J k p K 0 A q 4 R L a 9 I U H / I Q 9 7 h a 3 T g 7 U 2 y J s o q d F s E f n i D E 0 l P C D H X V I z j 6 S F H W F T S n l Z x K y 0 C 8 y 0 t z g R D C O K Z u C I q 4 o q M J m 2 R U J N O C I e O R Y c i T C p 0 P u i k 4 F N 5 9 P g 7 R T 8 B k Q l M q F 6 p k 6 W G / r 5 R + u E W S O V V L 3 l l b K X E G k s h D r I g z Y R S x E k V M E Z C p P H B J k / i 6 k d 5 Y I Y m I 2 4 6 v D Z M d + / e p S 1 b N u O C I g O g W C H R 7 z r 8 c l 4 v w E 3 c u q Y C e 4 h r / N N c l 7 j J 0 4 J / T I h k n p 1 E J g / E 4 T x N J E U i J o 2 J C 4 l 0 n i a U I p M h k g r x f g n a y 8 V / 8 / C R g 7 R 1 x 0 Y 8 2 J K D 6 + o S J R Q A U + j 0 6 R t c C i C P f a I C h E r X V C C O 0 V I q 5 B 8 q D e Z I E k T Q c f w A 5 L r C o T V R u n f n N r V t W E 9 + n / I S s A q f I 9 j B N Y K t v r i h m 0 w V V W k Q A F H O R U L l C i k Q 1 3 k 2 S a Y V k a w 4 C G K L q z R C E I s J x v G k i Y g 4 C I Q w S S a l n Z S 5 J 8 R i z Q T N + 2 / / 9 7 f k s + 3 K t N S w p A l l 8 P n n 1 + S Y T 2 s G 0 E 4 q C T W p Q A 6 J c 2 h I B e o g l D x J S R x Q c Y l K v K U 6 Q S s q w 3 J A Q H N L M 5 g h Q H C 7 1 0 v j U T f x U E s B f L B u 0 L G U E D f w T x a V p e K S T i G Q E Z O n i J M k V l r I o k K l j Y x W U g R i I m l S q f E l C K V C L C P 5 H Z N p q c N 1 t f 0 N o Y B b N 5 9 Q x 9 M h 5 g K T C u M o I R c E x N H E A m l s 5 A J x k l o L n 4 I Q k W Q a / w O e W W p r Q M 9 P 5 O f O + 8 G T p 7 R r U y t u E N x i M j 2 b T s 4 P a Y r o C B q / D i V A W t + B E G m 5 R 8 d T J G n u C W E Q B 2 H 0 N U O e Z N x o J E 0 o G 5 n E x J M 4 y K S 0 E l 6 W 8 x + g j Z v a 6 D g W C L 4 B C N W n a u c N K B y O s g l 4 l W N 2 D a V J Z b R V m q Y C c y Q N x 3 3 h E u I 6 H x + q Q x R y Z Z B o Q / 0 0 T U + F q L q 6 G l c t J N j U u 9 S p V t m i w R t Y c Z A A n y L / 8 c O W F o I o M f k W c e x x r Y U Q F w L p t I k r 8 u j Q i G g m R S R r 3 I T p c 9 Z M c G 7 9 z b / 8 g q q q K 9 Q z v s E b Q m X C m d O X a W K K B 9 g g E T S W J p Q K Q R x F J k O q d P N P x c E l F X K E f K y l / B 4 X t d W O 0 9 D o F K 1 q x s p b f Z 3 x b N p F t / t 5 X C W 1 A R p o C C l U q A K E I I f K k 3 8 I k a F D I U q m u E U c F V p k Q o h 8 o 5 E 0 k V Q I A u l Q z + T h a 2 H l 8 G + W 2 J R 4 L n B d e 0 O o j M B L 1 U 8 / v c D N F Q S x a y q Q x 5 i C m l Q g B k i F i Q u 5 H 2 l F F k U q 5 L H e Y 6 u u z h e i 2 i o / 1 Z Q m T b y B k I s e D a c v Z Q A J V K j + q 2 o C M X B B X d J E k R t 0 P J 1 M 1 m x e k j g p x E K e k E i H F p E 0 i S R U J h 5 M Q m x b 9 r 9 / 9 x v y 5 3 j W 7 9 I C 0 f 8 H U H v V v 3 z x F r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 G u i d = " 8 b c f 5 6 8 6 - 5 1 f 6 - 4 a 8 6 - 8 2 a 1 - 8 a 8 c e 6 d 9 6 b 9 e "   R e v = " 1 "   R e v G u i d = " 3 9 2 e 7 5 9 a - e 8 d 6 - 4 a b 5 - b 6 c 9 - 9 c 5 b 5 6 6 2 0 6 2 4 " 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 C o l u m n s \ A r t i g a s 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 C o l u m n s \ 7 0 9 0 7 . 1 2 7 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 C o l u m n s \ M a t r � c u l a 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 i n g r e s o 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 C o l u m n s \ F c h   n a c i m i e n t o 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 i n g r e s o 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 i n g r e s o 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 i n g r e s o 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 i n g r e s o 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EB96C91-BBF7-415B-8344-47ED5A476344}">
  <ds:schemaRefs/>
</ds:datastoreItem>
</file>

<file path=customXml/itemProps10.xml><?xml version="1.0" encoding="utf-8"?>
<ds:datastoreItem xmlns:ds="http://schemas.openxmlformats.org/officeDocument/2006/customXml" ds:itemID="{9B0C96C7-D6E5-4C55-9E93-A607306C19F5}">
  <ds:schemaRefs/>
</ds:datastoreItem>
</file>

<file path=customXml/itemProps11.xml><?xml version="1.0" encoding="utf-8"?>
<ds:datastoreItem xmlns:ds="http://schemas.openxmlformats.org/officeDocument/2006/customXml" ds:itemID="{062B3D67-3ED4-463F-AED0-B7D40610A4C7}">
  <ds:schemaRefs/>
</ds:datastoreItem>
</file>

<file path=customXml/itemProps12.xml><?xml version="1.0" encoding="utf-8"?>
<ds:datastoreItem xmlns:ds="http://schemas.openxmlformats.org/officeDocument/2006/customXml" ds:itemID="{15976652-A177-4BE9-BD74-B9FBF1837C05}">
  <ds:schemaRefs/>
</ds:datastoreItem>
</file>

<file path=customXml/itemProps13.xml><?xml version="1.0" encoding="utf-8"?>
<ds:datastoreItem xmlns:ds="http://schemas.openxmlformats.org/officeDocument/2006/customXml" ds:itemID="{CD6A284B-EDBA-4270-A2AC-01E11EC346B1}">
  <ds:schemaRefs/>
</ds:datastoreItem>
</file>

<file path=customXml/itemProps14.xml><?xml version="1.0" encoding="utf-8"?>
<ds:datastoreItem xmlns:ds="http://schemas.openxmlformats.org/officeDocument/2006/customXml" ds:itemID="{92E8AC65-7695-4C19-970B-B11292F04CDC}">
  <ds:schemaRefs/>
</ds:datastoreItem>
</file>

<file path=customXml/itemProps15.xml><?xml version="1.0" encoding="utf-8"?>
<ds:datastoreItem xmlns:ds="http://schemas.openxmlformats.org/officeDocument/2006/customXml" ds:itemID="{B2EE4647-59FD-4ECC-9CFC-2EE8831CBBFB}">
  <ds:schemaRefs/>
</ds:datastoreItem>
</file>

<file path=customXml/itemProps16.xml><?xml version="1.0" encoding="utf-8"?>
<ds:datastoreItem xmlns:ds="http://schemas.openxmlformats.org/officeDocument/2006/customXml" ds:itemID="{6F706006-1388-4903-994B-559DC90A78B8}">
  <ds:schemaRefs/>
</ds:datastoreItem>
</file>

<file path=customXml/itemProps17.xml><?xml version="1.0" encoding="utf-8"?>
<ds:datastoreItem xmlns:ds="http://schemas.openxmlformats.org/officeDocument/2006/customXml" ds:itemID="{84DC66E0-BF3D-405F-A44C-2C1F2FE0F01E}">
  <ds:schemaRefs/>
</ds:datastoreItem>
</file>

<file path=customXml/itemProps18.xml><?xml version="1.0" encoding="utf-8"?>
<ds:datastoreItem xmlns:ds="http://schemas.openxmlformats.org/officeDocument/2006/customXml" ds:itemID="{D784AD08-5034-4CC4-BC4F-9E97FCB39805}">
  <ds:schemaRefs/>
</ds:datastoreItem>
</file>

<file path=customXml/itemProps19.xml><?xml version="1.0" encoding="utf-8"?>
<ds:datastoreItem xmlns:ds="http://schemas.openxmlformats.org/officeDocument/2006/customXml" ds:itemID="{9FD40464-EA69-4D66-B99B-E021F5C82978}">
  <ds:schemaRefs/>
</ds:datastoreItem>
</file>

<file path=customXml/itemProps2.xml><?xml version="1.0" encoding="utf-8"?>
<ds:datastoreItem xmlns:ds="http://schemas.openxmlformats.org/officeDocument/2006/customXml" ds:itemID="{CF6BF37E-8367-4C5A-A583-1FE9A9569E39}">
  <ds:schemaRefs/>
</ds:datastoreItem>
</file>

<file path=customXml/itemProps20.xml><?xml version="1.0" encoding="utf-8"?>
<ds:datastoreItem xmlns:ds="http://schemas.openxmlformats.org/officeDocument/2006/customXml" ds:itemID="{F2053113-163E-487B-AF82-38C327EADEB0}">
  <ds:schemaRefs/>
</ds:datastoreItem>
</file>

<file path=customXml/itemProps21.xml><?xml version="1.0" encoding="utf-8"?>
<ds:datastoreItem xmlns:ds="http://schemas.openxmlformats.org/officeDocument/2006/customXml" ds:itemID="{9F4A48E3-5B8C-4F64-B2D8-3CDC0F2FF14E}">
  <ds:schemaRefs/>
</ds:datastoreItem>
</file>

<file path=customXml/itemProps22.xml><?xml version="1.0" encoding="utf-8"?>
<ds:datastoreItem xmlns:ds="http://schemas.openxmlformats.org/officeDocument/2006/customXml" ds:itemID="{695FE317-B435-40C1-AC76-8C66104D0761}">
  <ds:schemaRefs/>
</ds:datastoreItem>
</file>

<file path=customXml/itemProps23.xml><?xml version="1.0" encoding="utf-8"?>
<ds:datastoreItem xmlns:ds="http://schemas.openxmlformats.org/officeDocument/2006/customXml" ds:itemID="{B5CE556D-6C04-4103-B4D0-D3F962896DB2}">
  <ds:schemaRefs/>
</ds:datastoreItem>
</file>

<file path=customXml/itemProps24.xml><?xml version="1.0" encoding="utf-8"?>
<ds:datastoreItem xmlns:ds="http://schemas.openxmlformats.org/officeDocument/2006/customXml" ds:itemID="{241D9C25-90EA-47F1-9257-A09E34C8E284}">
  <ds:schemaRefs>
    <ds:schemaRef ds:uri="http://www.w3.org/2001/XMLSchema"/>
    <ds:schemaRef ds:uri="http://microsoft.data.visualization.Client.Excel/1.0"/>
  </ds:schemaRefs>
</ds:datastoreItem>
</file>

<file path=customXml/itemProps25.xml><?xml version="1.0" encoding="utf-8"?>
<ds:datastoreItem xmlns:ds="http://schemas.openxmlformats.org/officeDocument/2006/customXml" ds:itemID="{7B5A476B-7AB0-406A-8435-EE00027EC096}">
  <ds:schemaRefs/>
</ds:datastoreItem>
</file>

<file path=customXml/itemProps26.xml><?xml version="1.0" encoding="utf-8"?>
<ds:datastoreItem xmlns:ds="http://schemas.openxmlformats.org/officeDocument/2006/customXml" ds:itemID="{39393D31-AE9C-44C7-BE3D-8C34D67C5418}">
  <ds:schemaRefs/>
</ds:datastoreItem>
</file>

<file path=customXml/itemProps27.xml><?xml version="1.0" encoding="utf-8"?>
<ds:datastoreItem xmlns:ds="http://schemas.openxmlformats.org/officeDocument/2006/customXml" ds:itemID="{8B24A6A7-70B2-4824-A2A8-340120145F37}">
  <ds:schemaRefs/>
</ds:datastoreItem>
</file>

<file path=customXml/itemProps3.xml><?xml version="1.0" encoding="utf-8"?>
<ds:datastoreItem xmlns:ds="http://schemas.openxmlformats.org/officeDocument/2006/customXml" ds:itemID="{2B7EE624-3CC8-4806-9F48-0F04D3D993D5}">
  <ds:schemaRefs/>
</ds:datastoreItem>
</file>

<file path=customXml/itemProps4.xml><?xml version="1.0" encoding="utf-8"?>
<ds:datastoreItem xmlns:ds="http://schemas.openxmlformats.org/officeDocument/2006/customXml" ds:itemID="{0E32C516-0051-4C9B-9DCC-AA06E728A998}">
  <ds:schemaRefs/>
</ds:datastoreItem>
</file>

<file path=customXml/itemProps5.xml><?xml version="1.0" encoding="utf-8"?>
<ds:datastoreItem xmlns:ds="http://schemas.openxmlformats.org/officeDocument/2006/customXml" ds:itemID="{28A380FE-F1DF-4958-8A95-7AD8FE340028}">
  <ds:schemaRefs/>
</ds:datastoreItem>
</file>

<file path=customXml/itemProps6.xml><?xml version="1.0" encoding="utf-8"?>
<ds:datastoreItem xmlns:ds="http://schemas.openxmlformats.org/officeDocument/2006/customXml" ds:itemID="{5A25574B-1115-4FB7-8A46-9E22871705F3}">
  <ds:schemaRefs/>
</ds:datastoreItem>
</file>

<file path=customXml/itemProps7.xml><?xml version="1.0" encoding="utf-8"?>
<ds:datastoreItem xmlns:ds="http://schemas.openxmlformats.org/officeDocument/2006/customXml" ds:itemID="{94A84C63-7B39-498B-B47E-5A7BD24E36C0}">
  <ds:schemaRefs/>
</ds:datastoreItem>
</file>

<file path=customXml/itemProps8.xml><?xml version="1.0" encoding="utf-8"?>
<ds:datastoreItem xmlns:ds="http://schemas.openxmlformats.org/officeDocument/2006/customXml" ds:itemID="{24687052-C795-459F-BAEC-2E3AD90C47A1}">
  <ds:schemaRefs>
    <ds:schemaRef ds:uri="http://www.w3.org/2001/XMLSchema"/>
    <ds:schemaRef ds:uri="http://microsoft.data.visualization.engine.tours/1.0"/>
  </ds:schemaRefs>
</ds:datastoreItem>
</file>

<file path=customXml/itemProps9.xml><?xml version="1.0" encoding="utf-8"?>
<ds:datastoreItem xmlns:ds="http://schemas.openxmlformats.org/officeDocument/2006/customXml" ds:itemID="{C53F729C-57CA-40BB-87B5-0A913933D5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subtotales</vt:lpstr>
      <vt:lpstr>Personal</vt:lpstr>
      <vt:lpstr>Resumen</vt:lpstr>
      <vt:lpstr>Dashboard</vt:lpstr>
      <vt:lpstr>subtotales!BD</vt:lpstr>
      <vt:lpstr>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Fco Villalobos</dc:creator>
  <cp:lastModifiedBy>gonzalo velazquez</cp:lastModifiedBy>
  <cp:lastPrinted>2022-10-15T21:36:32Z</cp:lastPrinted>
  <dcterms:created xsi:type="dcterms:W3CDTF">2013-05-28T23:49:56Z</dcterms:created>
  <dcterms:modified xsi:type="dcterms:W3CDTF">2022-11-02T16:04:55Z</dcterms:modified>
</cp:coreProperties>
</file>