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VT\Research\Virginia\USGS_WUDR_AgWithdrawals\"/>
    </mc:Choice>
  </mc:AlternateContent>
  <xr:revisionPtr revIDLastSave="0" documentId="13_ncr:1_{48884393-DBC5-4157-8EF2-4B92E537B4B4}" xr6:coauthVersionLast="36" xr6:coauthVersionMax="36" xr10:uidLastSave="{00000000-0000-0000-0000-000000000000}"/>
  <bookViews>
    <workbookView xWindow="0" yWindow="0" windowWidth="17360" windowHeight="6290" activeTab="1" xr2:uid="{B5AF304B-CE7F-45C6-8E89-5A4E90ED3AE0}"/>
  </bookViews>
  <sheets>
    <sheet name="All counties" sheetId="1" r:id="rId1"/>
    <sheet name="Trend counti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2" l="1"/>
  <c r="K15" i="2"/>
  <c r="K7" i="2"/>
  <c r="K2" i="2"/>
  <c r="K3" i="2"/>
  <c r="K13" i="2"/>
  <c r="J10" i="2"/>
  <c r="J14" i="2"/>
  <c r="K14" i="2" s="1"/>
  <c r="J12" i="2"/>
  <c r="K12" i="2" s="1"/>
  <c r="J11" i="2"/>
  <c r="K11" i="2" s="1"/>
  <c r="J15" i="2"/>
  <c r="J8" i="2"/>
  <c r="K8" i="2" s="1"/>
  <c r="J7" i="2"/>
  <c r="J2" i="2"/>
  <c r="J3" i="2"/>
  <c r="J4" i="2"/>
  <c r="K4" i="2" s="1"/>
  <c r="J5" i="2"/>
  <c r="K5" i="2" s="1"/>
  <c r="J6" i="2"/>
  <c r="K6" i="2" s="1"/>
  <c r="J13" i="2"/>
  <c r="J16" i="2"/>
  <c r="K16" i="2" s="1"/>
  <c r="H13" i="2"/>
  <c r="H6" i="2"/>
  <c r="H5" i="2"/>
  <c r="H4" i="2"/>
  <c r="H3" i="2"/>
  <c r="H2" i="2"/>
  <c r="H7" i="2"/>
  <c r="H8" i="2"/>
  <c r="H15" i="2"/>
  <c r="H11" i="2"/>
  <c r="H12" i="2"/>
  <c r="H14" i="2"/>
  <c r="H10" i="2"/>
  <c r="H16" i="2"/>
  <c r="I82" i="1"/>
  <c r="I8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2" i="1"/>
  <c r="K9" i="2" l="1"/>
</calcChain>
</file>

<file path=xl/sharedStrings.xml><?xml version="1.0" encoding="utf-8"?>
<sst xmlns="http://schemas.openxmlformats.org/spreadsheetml/2006/main" count="148" uniqueCount="92">
  <si>
    <t>County_Name</t>
  </si>
  <si>
    <t>c2002</t>
  </si>
  <si>
    <t>c2007</t>
  </si>
  <si>
    <t>c2012</t>
  </si>
  <si>
    <t>c2017</t>
  </si>
  <si>
    <t>Tau_MK</t>
  </si>
  <si>
    <t>p_MK</t>
  </si>
  <si>
    <t>ACCOMACK</t>
  </si>
  <si>
    <t>ALBEMARLE</t>
  </si>
  <si>
    <t>AMELIA</t>
  </si>
  <si>
    <t>APPOMATTOX</t>
  </si>
  <si>
    <t>AUGUSTA</t>
  </si>
  <si>
    <t>BEDFORD</t>
  </si>
  <si>
    <t>BOTETOURT</t>
  </si>
  <si>
    <t>BRUNSWICK</t>
  </si>
  <si>
    <t>BUCKINGHAM</t>
  </si>
  <si>
    <t>CAMPBELL</t>
  </si>
  <si>
    <t>CAROLINE</t>
  </si>
  <si>
    <t>CHARLES CITY</t>
  </si>
  <si>
    <t>CHARLOTTE</t>
  </si>
  <si>
    <t>CHESAPEAKE CITY</t>
  </si>
  <si>
    <t>CHESTERFIELD</t>
  </si>
  <si>
    <t>CLARKE</t>
  </si>
  <si>
    <t>CRAIG</t>
  </si>
  <si>
    <t>CULPEPER</t>
  </si>
  <si>
    <t>DINWIDDIE</t>
  </si>
  <si>
    <t>FAIRFAX</t>
  </si>
  <si>
    <t>FAUQUIER</t>
  </si>
  <si>
    <t>FLOYD</t>
  </si>
  <si>
    <t>FLUVANNA</t>
  </si>
  <si>
    <t>FREDERICK</t>
  </si>
  <si>
    <t>GILES</t>
  </si>
  <si>
    <t>GLOUCESTER</t>
  </si>
  <si>
    <t>GOOCHLAND</t>
  </si>
  <si>
    <t>GREENE</t>
  </si>
  <si>
    <t>HALIFAX</t>
  </si>
  <si>
    <t>HANOVER</t>
  </si>
  <si>
    <t>HENRICO</t>
  </si>
  <si>
    <t>HENRY</t>
  </si>
  <si>
    <t>ISLE OF WIGHT</t>
  </si>
  <si>
    <t>JAMES CITY</t>
  </si>
  <si>
    <t>KING AND QUEEN</t>
  </si>
  <si>
    <t>KING WILLIAM</t>
  </si>
  <si>
    <t>LEE</t>
  </si>
  <si>
    <t>LOUDOUN</t>
  </si>
  <si>
    <t>LOUISA</t>
  </si>
  <si>
    <t>LUNENBURG</t>
  </si>
  <si>
    <t>MADISON</t>
  </si>
  <si>
    <t>MATHEWS</t>
  </si>
  <si>
    <t>MECKLENBURG</t>
  </si>
  <si>
    <t>MIDDLESEX</t>
  </si>
  <si>
    <t>MONTGOMERY</t>
  </si>
  <si>
    <t>NELSON</t>
  </si>
  <si>
    <t>NORTHAMPTON</t>
  </si>
  <si>
    <t>NOTTOWAY</t>
  </si>
  <si>
    <t>ORANGE</t>
  </si>
  <si>
    <t>PAGE</t>
  </si>
  <si>
    <t>PITTSYLVANIA</t>
  </si>
  <si>
    <t>POWHATAN</t>
  </si>
  <si>
    <t>PRINCE EDWARD</t>
  </si>
  <si>
    <t>PRINCE WILLIAM</t>
  </si>
  <si>
    <t>PULASKI</t>
  </si>
  <si>
    <t>RAPPAHANNOCK</t>
  </si>
  <si>
    <t>ROANOKE</t>
  </si>
  <si>
    <t>ROCKBRIDGE</t>
  </si>
  <si>
    <t>ROCKINGHAM</t>
  </si>
  <si>
    <t>SCOTT</t>
  </si>
  <si>
    <t>SHENANDOAH</t>
  </si>
  <si>
    <t>SMYTH</t>
  </si>
  <si>
    <t>SOUTHAMPTON</t>
  </si>
  <si>
    <t>SPOTSYLVANIA</t>
  </si>
  <si>
    <t>STAFFORD</t>
  </si>
  <si>
    <t>SUFFOLK CITY</t>
  </si>
  <si>
    <t>SURRY</t>
  </si>
  <si>
    <t>SUSSEX</t>
  </si>
  <si>
    <t>VIRGINIA BEACH CITY</t>
  </si>
  <si>
    <t>WARREN</t>
  </si>
  <si>
    <t>WASHINGTON</t>
  </si>
  <si>
    <t>WESTMORELAND</t>
  </si>
  <si>
    <t>WISE</t>
  </si>
  <si>
    <t>WYTHE</t>
  </si>
  <si>
    <t>YORK</t>
  </si>
  <si>
    <t>Monotonic</t>
  </si>
  <si>
    <t>Trend Check</t>
  </si>
  <si>
    <t>Y</t>
  </si>
  <si>
    <t>N</t>
  </si>
  <si>
    <t>Change</t>
  </si>
  <si>
    <t>GRAYSON</t>
  </si>
  <si>
    <t>PATRICK</t>
  </si>
  <si>
    <t>FRANKLIN</t>
  </si>
  <si>
    <t>CARROLL</t>
  </si>
  <si>
    <t>Abs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</si>
</sst>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E6007-13BF-492E-8536-7466699332C3}">
  <dimension ref="A1:I82"/>
  <sheetViews>
    <sheetView topLeftCell="A61" zoomScale="120" zoomScaleNormal="120" workbookViewId="0">
      <selection activeCell="I80" sqref="I80"/>
    </sheetView>
  </sheetViews>
  <sheetFormatPr defaultRowHeight="14.5" x14ac:dyDescent="0.35"/>
  <cols>
    <col min="1" max="1" width="18.7265625" style="1" bestFit="1" customWidth="1"/>
    <col min="2" max="7" width="8.7265625" style="1"/>
    <col min="8" max="8" width="11.90625" style="1" customWidth="1"/>
    <col min="9" max="9" width="17.54296875" style="1" customWidth="1"/>
    <col min="10" max="16384" width="8.7265625" style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82</v>
      </c>
      <c r="I1" s="2" t="s">
        <v>83</v>
      </c>
    </row>
    <row r="2" spans="1:9" x14ac:dyDescent="0.35">
      <c r="A2" s="1" t="s">
        <v>30</v>
      </c>
      <c r="B2" s="1">
        <v>9.43</v>
      </c>
      <c r="C2" s="1">
        <v>4.45</v>
      </c>
      <c r="D2" s="1">
        <v>0.03</v>
      </c>
      <c r="E2" s="1">
        <v>0</v>
      </c>
      <c r="F2" s="1">
        <v>-1</v>
      </c>
      <c r="G2" s="1">
        <v>8.8999999999999996E-2</v>
      </c>
      <c r="H2" s="1" t="str">
        <f>IF(OR(AND(C2&lt;=B2,D2&lt;=C2,E2&lt;=D2),AND(C2&gt;=B2,D2&gt;=C2,E2&gt;=D2)),"Y","N")</f>
        <v>Y</v>
      </c>
      <c r="I2" s="1" t="s">
        <v>84</v>
      </c>
    </row>
    <row r="3" spans="1:9" x14ac:dyDescent="0.35">
      <c r="A3" s="1" t="s">
        <v>32</v>
      </c>
      <c r="B3" s="1">
        <v>7.0000000000000007E-2</v>
      </c>
      <c r="C3" s="1">
        <v>0.06</v>
      </c>
      <c r="D3" s="1">
        <v>0.05</v>
      </c>
      <c r="E3" s="1">
        <v>0.01</v>
      </c>
      <c r="F3" s="1">
        <v>-1</v>
      </c>
      <c r="G3" s="1">
        <v>8.8999999999999996E-2</v>
      </c>
      <c r="H3" s="1" t="str">
        <f t="shared" ref="H3:H66" si="0">IF(OR(AND(C3&lt;=B3,D3&lt;=C3,E3&lt;=D3),AND(C3&gt;=B3,D3&gt;=C3,E3&gt;=D3)),"Y","N")</f>
        <v>Y</v>
      </c>
      <c r="I3" s="1" t="s">
        <v>84</v>
      </c>
    </row>
    <row r="4" spans="1:9" x14ac:dyDescent="0.35">
      <c r="A4" s="1" t="s">
        <v>46</v>
      </c>
      <c r="B4" s="1">
        <v>3.14</v>
      </c>
      <c r="C4" s="1">
        <v>2.39</v>
      </c>
      <c r="D4" s="1">
        <v>2.2999999999999998</v>
      </c>
      <c r="E4" s="1">
        <v>0.04</v>
      </c>
      <c r="F4" s="1">
        <v>-1</v>
      </c>
      <c r="G4" s="1">
        <v>8.8999999999999996E-2</v>
      </c>
      <c r="H4" s="1" t="str">
        <f t="shared" si="0"/>
        <v>Y</v>
      </c>
      <c r="I4" s="1" t="s">
        <v>84</v>
      </c>
    </row>
    <row r="5" spans="1:9" x14ac:dyDescent="0.35">
      <c r="A5" s="1" t="s">
        <v>66</v>
      </c>
      <c r="B5" s="1">
        <v>0.24</v>
      </c>
      <c r="C5" s="1">
        <v>0.11</v>
      </c>
      <c r="D5" s="1">
        <v>0.03</v>
      </c>
      <c r="E5" s="1">
        <v>0.01</v>
      </c>
      <c r="F5" s="1">
        <v>-1</v>
      </c>
      <c r="G5" s="1">
        <v>8.8999999999999996E-2</v>
      </c>
      <c r="H5" s="1" t="str">
        <f t="shared" si="0"/>
        <v>Y</v>
      </c>
      <c r="I5" s="1" t="s">
        <v>84</v>
      </c>
    </row>
    <row r="6" spans="1:9" x14ac:dyDescent="0.35">
      <c r="A6" s="1" t="s">
        <v>90</v>
      </c>
      <c r="B6" s="1">
        <v>0.18</v>
      </c>
      <c r="C6" s="1">
        <v>0.1</v>
      </c>
      <c r="D6" s="1">
        <v>0.05</v>
      </c>
      <c r="E6" s="1">
        <v>0.05</v>
      </c>
      <c r="F6" s="1">
        <v>-0.91300000000000003</v>
      </c>
      <c r="G6" s="1">
        <v>0.14899999999999999</v>
      </c>
      <c r="H6" s="1" t="str">
        <f t="shared" si="0"/>
        <v>Y</v>
      </c>
      <c r="I6" s="1" t="s">
        <v>84</v>
      </c>
    </row>
    <row r="7" spans="1:9" x14ac:dyDescent="0.35">
      <c r="A7" s="1" t="s">
        <v>26</v>
      </c>
      <c r="B7" s="1">
        <v>4.25</v>
      </c>
      <c r="C7" s="1">
        <v>1.37</v>
      </c>
      <c r="D7" s="1">
        <v>0</v>
      </c>
      <c r="E7" s="1">
        <v>0</v>
      </c>
      <c r="F7" s="1">
        <v>-0.91300000000000003</v>
      </c>
      <c r="G7" s="1">
        <v>0.14899999999999999</v>
      </c>
      <c r="H7" s="1" t="str">
        <f t="shared" si="0"/>
        <v>Y</v>
      </c>
      <c r="I7" s="1" t="s">
        <v>84</v>
      </c>
    </row>
    <row r="8" spans="1:9" x14ac:dyDescent="0.35">
      <c r="A8" s="1" t="s">
        <v>34</v>
      </c>
      <c r="B8" s="1">
        <v>0.09</v>
      </c>
      <c r="C8" s="1">
        <v>0.09</v>
      </c>
      <c r="D8" s="1">
        <v>0.08</v>
      </c>
      <c r="E8" s="1">
        <v>0.05</v>
      </c>
      <c r="F8" s="1">
        <v>-0.91300000000000003</v>
      </c>
      <c r="G8" s="1">
        <v>0.14899999999999999</v>
      </c>
      <c r="H8" s="1" t="str">
        <f t="shared" si="0"/>
        <v>Y</v>
      </c>
      <c r="I8" s="1" t="s">
        <v>84</v>
      </c>
    </row>
    <row r="9" spans="1:9" x14ac:dyDescent="0.35">
      <c r="A9" s="1" t="s">
        <v>53</v>
      </c>
      <c r="B9" s="1">
        <v>0.04</v>
      </c>
      <c r="C9" s="1">
        <v>0.03</v>
      </c>
      <c r="D9" s="1">
        <v>0.03</v>
      </c>
      <c r="E9" s="1">
        <v>0.01</v>
      </c>
      <c r="F9" s="1">
        <v>-0.91300000000000003</v>
      </c>
      <c r="G9" s="1">
        <v>0.14899999999999999</v>
      </c>
      <c r="H9" s="1" t="str">
        <f t="shared" si="0"/>
        <v>Y</v>
      </c>
      <c r="I9" s="1" t="s">
        <v>84</v>
      </c>
    </row>
    <row r="10" spans="1:9" x14ac:dyDescent="0.35">
      <c r="A10" s="1" t="s">
        <v>76</v>
      </c>
      <c r="B10" s="1">
        <v>0.01</v>
      </c>
      <c r="C10" s="1">
        <v>0.01</v>
      </c>
      <c r="D10" s="1">
        <v>0</v>
      </c>
      <c r="E10" s="1">
        <v>0</v>
      </c>
      <c r="F10" s="1">
        <v>-0.81599999999999995</v>
      </c>
      <c r="G10" s="1">
        <v>0.245</v>
      </c>
      <c r="H10" s="1" t="str">
        <f t="shared" si="0"/>
        <v>Y</v>
      </c>
      <c r="I10" s="1" t="s">
        <v>84</v>
      </c>
    </row>
    <row r="11" spans="1:9" x14ac:dyDescent="0.35">
      <c r="A11" s="1" t="s">
        <v>77</v>
      </c>
      <c r="B11" s="1">
        <v>0.02</v>
      </c>
      <c r="C11" s="1">
        <v>0.02</v>
      </c>
      <c r="D11" s="1">
        <v>0.01</v>
      </c>
      <c r="E11" s="1">
        <v>0.01</v>
      </c>
      <c r="F11" s="1">
        <v>-0.81599999999999995</v>
      </c>
      <c r="G11" s="1">
        <v>0.245</v>
      </c>
      <c r="H11" s="1" t="str">
        <f t="shared" si="0"/>
        <v>Y</v>
      </c>
      <c r="I11" s="1" t="s">
        <v>84</v>
      </c>
    </row>
    <row r="12" spans="1:9" x14ac:dyDescent="0.35">
      <c r="A12" s="1" t="s">
        <v>13</v>
      </c>
      <c r="B12" s="1">
        <v>0.02</v>
      </c>
      <c r="C12" s="1">
        <v>0.02</v>
      </c>
      <c r="D12" s="1">
        <v>0.02</v>
      </c>
      <c r="E12" s="1">
        <v>0.01</v>
      </c>
      <c r="F12" s="1">
        <v>-0.70699999999999996</v>
      </c>
      <c r="G12" s="1">
        <v>0.371</v>
      </c>
      <c r="H12" s="1" t="str">
        <f t="shared" si="0"/>
        <v>Y</v>
      </c>
      <c r="I12" s="1" t="s">
        <v>84</v>
      </c>
    </row>
    <row r="13" spans="1:9" x14ac:dyDescent="0.35">
      <c r="A13" s="1" t="s">
        <v>80</v>
      </c>
      <c r="B13" s="1">
        <v>0.01</v>
      </c>
      <c r="C13" s="1">
        <v>0.01</v>
      </c>
      <c r="D13" s="1">
        <v>0.01</v>
      </c>
      <c r="E13" s="1">
        <v>0</v>
      </c>
      <c r="F13" s="1">
        <v>-0.70699999999999996</v>
      </c>
      <c r="G13" s="1">
        <v>0.371</v>
      </c>
      <c r="H13" s="1" t="str">
        <f t="shared" si="0"/>
        <v>Y</v>
      </c>
      <c r="I13" s="1" t="s">
        <v>84</v>
      </c>
    </row>
    <row r="14" spans="1:9" x14ac:dyDescent="0.35">
      <c r="A14" s="1" t="s">
        <v>9</v>
      </c>
      <c r="B14" s="1">
        <v>1.59</v>
      </c>
      <c r="C14" s="1">
        <v>1.33</v>
      </c>
      <c r="D14" s="1">
        <v>0.32</v>
      </c>
      <c r="E14" s="1">
        <v>1.01</v>
      </c>
      <c r="F14" s="1">
        <v>-0.66700000000000004</v>
      </c>
      <c r="G14" s="1">
        <v>0.308</v>
      </c>
      <c r="H14" s="1" t="str">
        <f t="shared" si="0"/>
        <v>N</v>
      </c>
      <c r="I14" s="1" t="s">
        <v>85</v>
      </c>
    </row>
    <row r="15" spans="1:9" x14ac:dyDescent="0.35">
      <c r="A15" s="1" t="s">
        <v>14</v>
      </c>
      <c r="B15" s="1">
        <v>0.09</v>
      </c>
      <c r="C15" s="1">
        <v>0.02</v>
      </c>
      <c r="D15" s="1">
        <v>0.05</v>
      </c>
      <c r="E15" s="1">
        <v>0</v>
      </c>
      <c r="F15" s="1">
        <v>-0.66700000000000004</v>
      </c>
      <c r="G15" s="1">
        <v>0.308</v>
      </c>
      <c r="H15" s="1" t="str">
        <f t="shared" si="0"/>
        <v>N</v>
      </c>
    </row>
    <row r="16" spans="1:9" x14ac:dyDescent="0.35">
      <c r="A16" s="1" t="s">
        <v>21</v>
      </c>
      <c r="B16" s="1">
        <v>0.4</v>
      </c>
      <c r="C16" s="1">
        <v>0.66</v>
      </c>
      <c r="D16" s="1">
        <v>0.28999999999999998</v>
      </c>
      <c r="E16" s="1">
        <v>0</v>
      </c>
      <c r="F16" s="1">
        <v>-0.66700000000000004</v>
      </c>
      <c r="G16" s="1">
        <v>0.308</v>
      </c>
      <c r="H16" s="1" t="str">
        <f t="shared" si="0"/>
        <v>N</v>
      </c>
    </row>
    <row r="17" spans="1:8" x14ac:dyDescent="0.35">
      <c r="A17" s="1" t="s">
        <v>89</v>
      </c>
      <c r="B17" s="1">
        <v>10.67</v>
      </c>
      <c r="C17" s="1">
        <v>0.15</v>
      </c>
      <c r="D17" s="1">
        <v>0.08</v>
      </c>
      <c r="E17" s="1">
        <v>0.09</v>
      </c>
      <c r="F17" s="1">
        <v>-0.66700000000000004</v>
      </c>
      <c r="G17" s="1">
        <v>0.308</v>
      </c>
      <c r="H17" s="1" t="str">
        <f t="shared" si="0"/>
        <v>N</v>
      </c>
    </row>
    <row r="18" spans="1:8" x14ac:dyDescent="0.35">
      <c r="A18" s="1" t="s">
        <v>36</v>
      </c>
      <c r="B18" s="1">
        <v>0.74</v>
      </c>
      <c r="C18" s="1">
        <v>0.22</v>
      </c>
      <c r="D18" s="1">
        <v>0.24</v>
      </c>
      <c r="E18" s="1">
        <v>0.15</v>
      </c>
      <c r="F18" s="1">
        <v>-0.66700000000000004</v>
      </c>
      <c r="G18" s="1">
        <v>0.308</v>
      </c>
      <c r="H18" s="1" t="str">
        <f t="shared" si="0"/>
        <v>N</v>
      </c>
    </row>
    <row r="19" spans="1:8" x14ac:dyDescent="0.35">
      <c r="A19" s="1" t="s">
        <v>43</v>
      </c>
      <c r="B19" s="1">
        <v>0.19</v>
      </c>
      <c r="C19" s="1">
        <v>0.03</v>
      </c>
      <c r="D19" s="1">
        <v>0.04</v>
      </c>
      <c r="E19" s="1">
        <v>0.02</v>
      </c>
      <c r="F19" s="1">
        <v>-0.66700000000000004</v>
      </c>
      <c r="G19" s="1">
        <v>0.308</v>
      </c>
      <c r="H19" s="1" t="str">
        <f t="shared" si="0"/>
        <v>N</v>
      </c>
    </row>
    <row r="20" spans="1:8" x14ac:dyDescent="0.35">
      <c r="A20" s="1" t="s">
        <v>48</v>
      </c>
      <c r="B20" s="1">
        <v>2.64</v>
      </c>
      <c r="C20" s="1">
        <v>1.73</v>
      </c>
      <c r="D20" s="1">
        <v>1.03</v>
      </c>
      <c r="E20" s="1">
        <v>1.05</v>
      </c>
      <c r="F20" s="1">
        <v>-0.66700000000000004</v>
      </c>
      <c r="G20" s="1">
        <v>0.308</v>
      </c>
      <c r="H20" s="1" t="str">
        <f t="shared" si="0"/>
        <v>N</v>
      </c>
    </row>
    <row r="21" spans="1:8" x14ac:dyDescent="0.35">
      <c r="A21" s="1" t="s">
        <v>49</v>
      </c>
      <c r="B21" s="1">
        <v>23.24</v>
      </c>
      <c r="C21" s="1">
        <v>5.08</v>
      </c>
      <c r="D21" s="1">
        <v>0.04</v>
      </c>
      <c r="E21" s="1">
        <v>7.0000000000000007E-2</v>
      </c>
      <c r="F21" s="1">
        <v>-0.66700000000000004</v>
      </c>
      <c r="G21" s="1">
        <v>0.308</v>
      </c>
      <c r="H21" s="1" t="str">
        <f t="shared" si="0"/>
        <v>N</v>
      </c>
    </row>
    <row r="22" spans="1:8" x14ac:dyDescent="0.35">
      <c r="A22" s="1" t="s">
        <v>51</v>
      </c>
      <c r="B22" s="1">
        <v>1.47</v>
      </c>
      <c r="C22" s="1">
        <v>0.49</v>
      </c>
      <c r="D22" s="1">
        <v>0.33</v>
      </c>
      <c r="E22" s="1">
        <v>0.45</v>
      </c>
      <c r="F22" s="1">
        <v>-0.66700000000000004</v>
      </c>
      <c r="G22" s="1">
        <v>0.308</v>
      </c>
      <c r="H22" s="1" t="str">
        <f t="shared" si="0"/>
        <v>N</v>
      </c>
    </row>
    <row r="23" spans="1:8" x14ac:dyDescent="0.35">
      <c r="A23" s="1" t="s">
        <v>52</v>
      </c>
      <c r="B23" s="1">
        <v>0.45</v>
      </c>
      <c r="C23" s="1">
        <v>0.11</v>
      </c>
      <c r="D23" s="1">
        <v>7.0000000000000007E-2</v>
      </c>
      <c r="E23" s="1">
        <v>0.08</v>
      </c>
      <c r="F23" s="1">
        <v>-0.66700000000000004</v>
      </c>
      <c r="G23" s="1">
        <v>0.308</v>
      </c>
      <c r="H23" s="1" t="str">
        <f t="shared" si="0"/>
        <v>N</v>
      </c>
    </row>
    <row r="24" spans="1:8" x14ac:dyDescent="0.35">
      <c r="A24" s="1" t="s">
        <v>55</v>
      </c>
      <c r="B24" s="1">
        <v>65.709999999999994</v>
      </c>
      <c r="C24" s="1">
        <v>0.3</v>
      </c>
      <c r="D24" s="1">
        <v>2.2200000000000002</v>
      </c>
      <c r="E24" s="1">
        <v>0.03</v>
      </c>
      <c r="F24" s="1">
        <v>-0.66700000000000004</v>
      </c>
      <c r="G24" s="1">
        <v>0.308</v>
      </c>
      <c r="H24" s="1" t="str">
        <f t="shared" si="0"/>
        <v>N</v>
      </c>
    </row>
    <row r="25" spans="1:8" x14ac:dyDescent="0.35">
      <c r="A25" s="1" t="s">
        <v>23</v>
      </c>
      <c r="B25" s="1">
        <v>0.02</v>
      </c>
      <c r="C25" s="1">
        <v>0.1</v>
      </c>
      <c r="D25" s="1">
        <v>0.01</v>
      </c>
      <c r="E25" s="1">
        <v>0.01</v>
      </c>
      <c r="F25" s="1">
        <v>-0.54800000000000004</v>
      </c>
      <c r="G25" s="1">
        <v>0.47</v>
      </c>
      <c r="H25" s="1" t="str">
        <f t="shared" si="0"/>
        <v>N</v>
      </c>
    </row>
    <row r="26" spans="1:8" x14ac:dyDescent="0.35">
      <c r="A26" s="1" t="s">
        <v>8</v>
      </c>
      <c r="B26" s="1">
        <v>0.02</v>
      </c>
      <c r="C26" s="1">
        <v>0.01</v>
      </c>
      <c r="D26" s="1">
        <v>0.02</v>
      </c>
      <c r="E26" s="1">
        <v>0.01</v>
      </c>
      <c r="F26" s="1">
        <v>-0.40799999999999997</v>
      </c>
      <c r="G26" s="1">
        <v>0.69899999999999995</v>
      </c>
      <c r="H26" s="1" t="str">
        <f t="shared" si="0"/>
        <v>N</v>
      </c>
    </row>
    <row r="27" spans="1:8" x14ac:dyDescent="0.35">
      <c r="A27" s="1" t="s">
        <v>18</v>
      </c>
      <c r="B27" s="1">
        <v>0.05</v>
      </c>
      <c r="C27" s="1">
        <v>0.49</v>
      </c>
      <c r="D27" s="1">
        <v>0.01</v>
      </c>
      <c r="E27" s="1">
        <v>0.02</v>
      </c>
      <c r="F27" s="1">
        <v>-0.33300000000000002</v>
      </c>
      <c r="G27" s="1">
        <v>0.73399999999999999</v>
      </c>
      <c r="H27" s="1" t="str">
        <f t="shared" si="0"/>
        <v>N</v>
      </c>
    </row>
    <row r="28" spans="1:8" x14ac:dyDescent="0.35">
      <c r="A28" s="1" t="s">
        <v>22</v>
      </c>
      <c r="B28" s="1">
        <v>1.18</v>
      </c>
      <c r="C28" s="1">
        <v>0.83</v>
      </c>
      <c r="D28" s="1">
        <v>0.33</v>
      </c>
      <c r="E28" s="1">
        <v>1.07</v>
      </c>
      <c r="F28" s="1">
        <v>-0.33300000000000002</v>
      </c>
      <c r="G28" s="1">
        <v>0.73399999999999999</v>
      </c>
      <c r="H28" s="1" t="str">
        <f t="shared" si="0"/>
        <v>N</v>
      </c>
    </row>
    <row r="29" spans="1:8" x14ac:dyDescent="0.35">
      <c r="A29" s="1" t="s">
        <v>25</v>
      </c>
      <c r="B29" s="1">
        <v>4.3899999999999997</v>
      </c>
      <c r="C29" s="1">
        <v>0.14000000000000001</v>
      </c>
      <c r="D29" s="1">
        <v>1.7</v>
      </c>
      <c r="E29" s="1">
        <v>0.41</v>
      </c>
      <c r="F29" s="1">
        <v>-0.33300000000000002</v>
      </c>
      <c r="G29" s="1">
        <v>0.73399999999999999</v>
      </c>
      <c r="H29" s="1" t="str">
        <f t="shared" si="0"/>
        <v>N</v>
      </c>
    </row>
    <row r="30" spans="1:8" x14ac:dyDescent="0.35">
      <c r="A30" s="1" t="s">
        <v>27</v>
      </c>
      <c r="B30" s="1">
        <v>0.13</v>
      </c>
      <c r="C30" s="1">
        <v>0.08</v>
      </c>
      <c r="D30" s="1">
        <v>0.1</v>
      </c>
      <c r="E30" s="1">
        <v>0.09</v>
      </c>
      <c r="F30" s="1">
        <v>-0.33300000000000002</v>
      </c>
      <c r="G30" s="1">
        <v>0.73399999999999999</v>
      </c>
      <c r="H30" s="1" t="str">
        <f t="shared" si="0"/>
        <v>N</v>
      </c>
    </row>
    <row r="31" spans="1:8" x14ac:dyDescent="0.35">
      <c r="A31" s="1" t="s">
        <v>29</v>
      </c>
      <c r="B31" s="1">
        <v>0.05</v>
      </c>
      <c r="C31" s="1">
        <v>0.04</v>
      </c>
      <c r="D31" s="1">
        <v>0.09</v>
      </c>
      <c r="E31" s="1">
        <v>0.03</v>
      </c>
      <c r="F31" s="1">
        <v>-0.33300000000000002</v>
      </c>
      <c r="G31" s="1">
        <v>0.73399999999999999</v>
      </c>
      <c r="H31" s="1" t="str">
        <f t="shared" si="0"/>
        <v>N</v>
      </c>
    </row>
    <row r="32" spans="1:8" x14ac:dyDescent="0.35">
      <c r="A32" s="1" t="s">
        <v>87</v>
      </c>
      <c r="B32" s="1">
        <v>0.57999999999999996</v>
      </c>
      <c r="C32" s="1">
        <v>0.39</v>
      </c>
      <c r="D32" s="1">
        <v>0.67</v>
      </c>
      <c r="E32" s="1">
        <v>0.14000000000000001</v>
      </c>
      <c r="F32" s="1">
        <v>-0.33300000000000002</v>
      </c>
      <c r="G32" s="1">
        <v>0.73399999999999999</v>
      </c>
      <c r="H32" s="1" t="str">
        <f t="shared" si="0"/>
        <v>N</v>
      </c>
    </row>
    <row r="33" spans="1:8" x14ac:dyDescent="0.35">
      <c r="A33" s="1" t="s">
        <v>44</v>
      </c>
      <c r="B33" s="1">
        <v>2.98</v>
      </c>
      <c r="C33" s="1">
        <v>2.71</v>
      </c>
      <c r="D33" s="1">
        <v>311.57</v>
      </c>
      <c r="E33" s="1">
        <v>0.03</v>
      </c>
      <c r="F33" s="1">
        <v>-0.33300000000000002</v>
      </c>
      <c r="G33" s="1">
        <v>0.73399999999999999</v>
      </c>
      <c r="H33" s="1" t="str">
        <f t="shared" si="0"/>
        <v>N</v>
      </c>
    </row>
    <row r="34" spans="1:8" x14ac:dyDescent="0.35">
      <c r="A34" s="1" t="s">
        <v>54</v>
      </c>
      <c r="B34" s="1">
        <v>0.09</v>
      </c>
      <c r="C34" s="1">
        <v>0.04</v>
      </c>
      <c r="D34" s="1">
        <v>0.08</v>
      </c>
      <c r="E34" s="1">
        <v>0.06</v>
      </c>
      <c r="F34" s="1">
        <v>-0.33300000000000002</v>
      </c>
      <c r="G34" s="1">
        <v>0.73399999999999999</v>
      </c>
      <c r="H34" s="1" t="str">
        <f t="shared" si="0"/>
        <v>N</v>
      </c>
    </row>
    <row r="35" spans="1:8" x14ac:dyDescent="0.35">
      <c r="A35" s="1" t="s">
        <v>88</v>
      </c>
      <c r="B35" s="1">
        <v>0.31</v>
      </c>
      <c r="C35" s="1">
        <v>11.39</v>
      </c>
      <c r="D35" s="1">
        <v>7.0000000000000007E-2</v>
      </c>
      <c r="E35" s="1">
        <v>0.16</v>
      </c>
      <c r="F35" s="1">
        <v>-0.33300000000000002</v>
      </c>
      <c r="G35" s="1">
        <v>0.73399999999999999</v>
      </c>
      <c r="H35" s="1" t="str">
        <f t="shared" si="0"/>
        <v>N</v>
      </c>
    </row>
    <row r="36" spans="1:8" x14ac:dyDescent="0.35">
      <c r="A36" s="1" t="s">
        <v>57</v>
      </c>
      <c r="B36" s="1">
        <v>1.37</v>
      </c>
      <c r="C36" s="1">
        <v>0.56999999999999995</v>
      </c>
      <c r="D36" s="1">
        <v>3.65</v>
      </c>
      <c r="E36" s="1">
        <v>0.04</v>
      </c>
      <c r="F36" s="1">
        <v>-0.33300000000000002</v>
      </c>
      <c r="G36" s="1">
        <v>0.73399999999999999</v>
      </c>
      <c r="H36" s="1" t="str">
        <f t="shared" si="0"/>
        <v>N</v>
      </c>
    </row>
    <row r="37" spans="1:8" x14ac:dyDescent="0.35">
      <c r="A37" s="1" t="s">
        <v>58</v>
      </c>
      <c r="B37" s="1">
        <v>34.31</v>
      </c>
      <c r="C37" s="1">
        <v>0.34</v>
      </c>
      <c r="D37" s="1">
        <v>2.66</v>
      </c>
      <c r="E37" s="1">
        <v>1.92</v>
      </c>
      <c r="F37" s="1">
        <v>-0.33300000000000002</v>
      </c>
      <c r="G37" s="1">
        <v>0.73399999999999999</v>
      </c>
      <c r="H37" s="1" t="str">
        <f t="shared" si="0"/>
        <v>N</v>
      </c>
    </row>
    <row r="38" spans="1:8" x14ac:dyDescent="0.35">
      <c r="A38" s="1" t="s">
        <v>60</v>
      </c>
      <c r="B38" s="1">
        <v>1.79</v>
      </c>
      <c r="C38" s="1">
        <v>20.02</v>
      </c>
      <c r="D38" s="1">
        <v>0.84</v>
      </c>
      <c r="E38" s="1">
        <v>1.1499999999999999</v>
      </c>
      <c r="F38" s="1">
        <v>-0.33300000000000002</v>
      </c>
      <c r="G38" s="1">
        <v>0.73399999999999999</v>
      </c>
      <c r="H38" s="1" t="str">
        <f t="shared" si="0"/>
        <v>N</v>
      </c>
    </row>
    <row r="39" spans="1:8" x14ac:dyDescent="0.35">
      <c r="A39" s="1" t="s">
        <v>72</v>
      </c>
      <c r="B39" s="1">
        <v>0.28000000000000003</v>
      </c>
      <c r="C39" s="1">
        <v>0.18</v>
      </c>
      <c r="D39" s="1">
        <v>0.17</v>
      </c>
      <c r="E39" s="1">
        <v>0.21</v>
      </c>
      <c r="F39" s="1">
        <v>-0.33300000000000002</v>
      </c>
      <c r="G39" s="1">
        <v>0.73399999999999999</v>
      </c>
      <c r="H39" s="1" t="str">
        <f t="shared" si="0"/>
        <v>N</v>
      </c>
    </row>
    <row r="40" spans="1:8" x14ac:dyDescent="0.35">
      <c r="A40" s="1" t="s">
        <v>73</v>
      </c>
      <c r="B40" s="1">
        <v>0.31</v>
      </c>
      <c r="C40" s="1">
        <v>0.28999999999999998</v>
      </c>
      <c r="D40" s="1">
        <v>1.27</v>
      </c>
      <c r="E40" s="1">
        <v>0.1</v>
      </c>
      <c r="F40" s="1">
        <v>-0.33300000000000002</v>
      </c>
      <c r="G40" s="1">
        <v>0.73399999999999999</v>
      </c>
      <c r="H40" s="1" t="str">
        <f t="shared" si="0"/>
        <v>N</v>
      </c>
    </row>
    <row r="41" spans="1:8" x14ac:dyDescent="0.35">
      <c r="A41" s="1" t="s">
        <v>74</v>
      </c>
      <c r="B41" s="1">
        <v>0.21</v>
      </c>
      <c r="C41" s="1">
        <v>0</v>
      </c>
      <c r="D41" s="1">
        <v>0.17</v>
      </c>
      <c r="E41" s="1">
        <v>0.03</v>
      </c>
      <c r="F41" s="1">
        <v>-0.33300000000000002</v>
      </c>
      <c r="G41" s="1">
        <v>0.73399999999999999</v>
      </c>
      <c r="H41" s="1" t="str">
        <f t="shared" si="0"/>
        <v>N</v>
      </c>
    </row>
    <row r="42" spans="1:8" x14ac:dyDescent="0.35">
      <c r="A42" s="1" t="s">
        <v>17</v>
      </c>
      <c r="B42" s="1">
        <v>0.02</v>
      </c>
      <c r="C42" s="1">
        <v>0.08</v>
      </c>
      <c r="D42" s="1">
        <v>0.02</v>
      </c>
      <c r="E42" s="1">
        <v>0.02</v>
      </c>
      <c r="F42" s="1">
        <v>-0.23599999999999999</v>
      </c>
      <c r="G42" s="1">
        <v>1</v>
      </c>
      <c r="H42" s="1" t="str">
        <f t="shared" si="0"/>
        <v>N</v>
      </c>
    </row>
    <row r="43" spans="1:8" x14ac:dyDescent="0.35">
      <c r="A43" s="1" t="s">
        <v>41</v>
      </c>
      <c r="B43" s="1">
        <v>0.15</v>
      </c>
      <c r="C43" s="1">
        <v>0.03</v>
      </c>
      <c r="D43" s="1">
        <v>0.04</v>
      </c>
      <c r="E43" s="1">
        <v>0.04</v>
      </c>
      <c r="F43" s="1">
        <v>-0.183</v>
      </c>
      <c r="G43" s="1">
        <v>1</v>
      </c>
      <c r="H43" s="1" t="str">
        <f t="shared" si="0"/>
        <v>N</v>
      </c>
    </row>
    <row r="44" spans="1:8" x14ac:dyDescent="0.35">
      <c r="A44" s="1" t="s">
        <v>42</v>
      </c>
      <c r="B44" s="1">
        <v>7.0000000000000007E-2</v>
      </c>
      <c r="C44" s="1">
        <v>0</v>
      </c>
      <c r="D44" s="1">
        <v>0.03</v>
      </c>
      <c r="E44" s="1">
        <v>0.03</v>
      </c>
      <c r="F44" s="1">
        <v>-0.183</v>
      </c>
      <c r="G44" s="1">
        <v>1</v>
      </c>
      <c r="H44" s="1" t="str">
        <f t="shared" si="0"/>
        <v>N</v>
      </c>
    </row>
    <row r="45" spans="1:8" x14ac:dyDescent="0.35">
      <c r="A45" s="1" t="s">
        <v>68</v>
      </c>
      <c r="B45" s="1">
        <v>0.01</v>
      </c>
      <c r="C45" s="1">
        <v>0.02</v>
      </c>
      <c r="D45" s="1">
        <v>0</v>
      </c>
      <c r="E45" s="1">
        <v>0.01</v>
      </c>
      <c r="F45" s="1">
        <v>-0.183</v>
      </c>
      <c r="G45" s="1">
        <v>1</v>
      </c>
      <c r="H45" s="1" t="str">
        <f t="shared" si="0"/>
        <v>N</v>
      </c>
    </row>
    <row r="46" spans="1:8" x14ac:dyDescent="0.35">
      <c r="A46" s="1" t="s">
        <v>78</v>
      </c>
      <c r="B46" s="1">
        <v>0.22</v>
      </c>
      <c r="C46" s="1">
        <v>0</v>
      </c>
      <c r="D46" s="1">
        <v>0</v>
      </c>
      <c r="E46" s="1">
        <v>0.16</v>
      </c>
      <c r="F46" s="1">
        <v>-0.183</v>
      </c>
      <c r="G46" s="1">
        <v>1</v>
      </c>
      <c r="H46" s="1" t="str">
        <f t="shared" si="0"/>
        <v>N</v>
      </c>
    </row>
    <row r="47" spans="1:8" x14ac:dyDescent="0.35">
      <c r="A47" s="1" t="s">
        <v>11</v>
      </c>
      <c r="B47" s="1">
        <v>0.25</v>
      </c>
      <c r="C47" s="1">
        <v>0.17</v>
      </c>
      <c r="D47" s="1">
        <v>0.09</v>
      </c>
      <c r="E47" s="1">
        <v>0.6</v>
      </c>
      <c r="F47" s="1">
        <v>0</v>
      </c>
      <c r="G47" s="1">
        <v>1</v>
      </c>
      <c r="H47" s="1" t="str">
        <f t="shared" si="0"/>
        <v>N</v>
      </c>
    </row>
    <row r="48" spans="1:8" x14ac:dyDescent="0.35">
      <c r="A48" s="1" t="s">
        <v>16</v>
      </c>
      <c r="B48" s="1">
        <v>0.03</v>
      </c>
      <c r="C48" s="1">
        <v>1</v>
      </c>
      <c r="D48" s="1">
        <v>0.91</v>
      </c>
      <c r="E48" s="1">
        <v>0.19</v>
      </c>
      <c r="F48" s="1">
        <v>0</v>
      </c>
      <c r="G48" s="1">
        <v>1</v>
      </c>
      <c r="H48" s="1" t="str">
        <f t="shared" si="0"/>
        <v>N</v>
      </c>
    </row>
    <row r="49" spans="1:8" x14ac:dyDescent="0.35">
      <c r="A49" s="1" t="s">
        <v>24</v>
      </c>
      <c r="B49" s="1">
        <v>15.73</v>
      </c>
      <c r="C49" s="1">
        <v>0.1</v>
      </c>
      <c r="D49" s="1">
        <v>0.35</v>
      </c>
      <c r="E49" s="1">
        <v>1.1100000000000001</v>
      </c>
      <c r="F49" s="1">
        <v>0</v>
      </c>
      <c r="G49" s="1">
        <v>1</v>
      </c>
      <c r="H49" s="1" t="str">
        <f t="shared" si="0"/>
        <v>N</v>
      </c>
    </row>
    <row r="50" spans="1:8" x14ac:dyDescent="0.35">
      <c r="A50" s="1" t="s">
        <v>35</v>
      </c>
      <c r="B50" s="1">
        <v>1.65</v>
      </c>
      <c r="C50" s="1">
        <v>7.86</v>
      </c>
      <c r="D50" s="1">
        <v>55.18</v>
      </c>
      <c r="E50" s="1">
        <v>0.03</v>
      </c>
      <c r="F50" s="1">
        <v>0</v>
      </c>
      <c r="G50" s="1">
        <v>1</v>
      </c>
      <c r="H50" s="1" t="str">
        <f t="shared" si="0"/>
        <v>N</v>
      </c>
    </row>
    <row r="51" spans="1:8" x14ac:dyDescent="0.35">
      <c r="A51" s="1" t="s">
        <v>47</v>
      </c>
      <c r="B51" s="1">
        <v>0.97</v>
      </c>
      <c r="C51" s="1">
        <v>0.19</v>
      </c>
      <c r="D51" s="1">
        <v>0.28000000000000003</v>
      </c>
      <c r="E51" s="1">
        <v>0.51</v>
      </c>
      <c r="F51" s="1">
        <v>0</v>
      </c>
      <c r="G51" s="1">
        <v>1</v>
      </c>
      <c r="H51" s="1" t="str">
        <f t="shared" si="0"/>
        <v>N</v>
      </c>
    </row>
    <row r="52" spans="1:8" x14ac:dyDescent="0.35">
      <c r="A52" s="1" t="s">
        <v>50</v>
      </c>
      <c r="B52" s="1">
        <v>0.69</v>
      </c>
      <c r="C52" s="1">
        <v>0</v>
      </c>
      <c r="D52" s="1">
        <v>0.1</v>
      </c>
      <c r="E52" s="1">
        <v>0.55000000000000004</v>
      </c>
      <c r="F52" s="1">
        <v>0</v>
      </c>
      <c r="G52" s="1">
        <v>1</v>
      </c>
      <c r="H52" s="1" t="str">
        <f t="shared" si="0"/>
        <v>N</v>
      </c>
    </row>
    <row r="53" spans="1:8" x14ac:dyDescent="0.35">
      <c r="A53" s="1" t="s">
        <v>56</v>
      </c>
      <c r="B53" s="1">
        <v>0.23</v>
      </c>
      <c r="C53" s="1">
        <v>1.93</v>
      </c>
      <c r="D53" s="1">
        <v>0.19</v>
      </c>
      <c r="E53" s="1">
        <v>0.43</v>
      </c>
      <c r="F53" s="1">
        <v>0</v>
      </c>
      <c r="G53" s="1">
        <v>1</v>
      </c>
      <c r="H53" s="1" t="str">
        <f t="shared" si="0"/>
        <v>N</v>
      </c>
    </row>
    <row r="54" spans="1:8" x14ac:dyDescent="0.35">
      <c r="A54" s="1" t="s">
        <v>59</v>
      </c>
      <c r="B54" s="1">
        <v>0.72</v>
      </c>
      <c r="C54" s="1">
        <v>1.1200000000000001</v>
      </c>
      <c r="D54" s="1">
        <v>120.63</v>
      </c>
      <c r="E54" s="1">
        <v>0.02</v>
      </c>
      <c r="F54" s="1">
        <v>0</v>
      </c>
      <c r="G54" s="1">
        <v>1</v>
      </c>
      <c r="H54" s="1" t="str">
        <f t="shared" si="0"/>
        <v>N</v>
      </c>
    </row>
    <row r="55" spans="1:8" x14ac:dyDescent="0.35">
      <c r="A55" s="1" t="s">
        <v>65</v>
      </c>
      <c r="B55" s="1">
        <v>0.37</v>
      </c>
      <c r="C55" s="1">
        <v>0.66</v>
      </c>
      <c r="D55" s="1">
        <v>0.28000000000000003</v>
      </c>
      <c r="E55" s="1">
        <v>0.57999999999999996</v>
      </c>
      <c r="F55" s="1">
        <v>0</v>
      </c>
      <c r="G55" s="1">
        <v>1</v>
      </c>
      <c r="H55" s="1" t="str">
        <f t="shared" si="0"/>
        <v>N</v>
      </c>
    </row>
    <row r="56" spans="1:8" x14ac:dyDescent="0.35">
      <c r="A56" s="1" t="s">
        <v>67</v>
      </c>
      <c r="B56" s="1">
        <v>0.66</v>
      </c>
      <c r="C56" s="1">
        <v>2.15</v>
      </c>
      <c r="D56" s="1">
        <v>1.65</v>
      </c>
      <c r="E56" s="1">
        <v>1.45</v>
      </c>
      <c r="F56" s="1">
        <v>0</v>
      </c>
      <c r="G56" s="1">
        <v>1</v>
      </c>
      <c r="H56" s="1" t="str">
        <f t="shared" si="0"/>
        <v>N</v>
      </c>
    </row>
    <row r="57" spans="1:8" x14ac:dyDescent="0.35">
      <c r="A57" s="1" t="s">
        <v>69</v>
      </c>
      <c r="B57" s="1">
        <v>0</v>
      </c>
      <c r="C57" s="1">
        <v>0.19</v>
      </c>
      <c r="D57" s="1">
        <v>7.0000000000000007E-2</v>
      </c>
      <c r="E57" s="1">
        <v>0.04</v>
      </c>
      <c r="F57" s="1">
        <v>0</v>
      </c>
      <c r="G57" s="1">
        <v>1</v>
      </c>
      <c r="H57" s="1" t="str">
        <f t="shared" si="0"/>
        <v>N</v>
      </c>
    </row>
    <row r="58" spans="1:8" x14ac:dyDescent="0.35">
      <c r="A58" s="1" t="s">
        <v>38</v>
      </c>
      <c r="B58" s="1">
        <v>0.01</v>
      </c>
      <c r="C58" s="1">
        <v>0</v>
      </c>
      <c r="D58" s="1">
        <v>0.02</v>
      </c>
      <c r="E58" s="1">
        <v>0.01</v>
      </c>
      <c r="F58" s="1">
        <v>0.183</v>
      </c>
      <c r="G58" s="1">
        <v>1</v>
      </c>
      <c r="H58" s="1" t="str">
        <f t="shared" si="0"/>
        <v>N</v>
      </c>
    </row>
    <row r="59" spans="1:8" x14ac:dyDescent="0.35">
      <c r="A59" s="1" t="s">
        <v>63</v>
      </c>
      <c r="B59" s="1">
        <v>2.13</v>
      </c>
      <c r="C59" s="1">
        <v>0.01</v>
      </c>
      <c r="D59" s="1">
        <v>0.01</v>
      </c>
      <c r="E59" s="1">
        <v>47.88</v>
      </c>
      <c r="F59" s="1">
        <v>0.183</v>
      </c>
      <c r="G59" s="1">
        <v>1</v>
      </c>
      <c r="H59" s="1" t="str">
        <f t="shared" si="0"/>
        <v>N</v>
      </c>
    </row>
    <row r="60" spans="1:8" x14ac:dyDescent="0.35">
      <c r="A60" s="1" t="s">
        <v>33</v>
      </c>
      <c r="B60" s="1">
        <v>0.02</v>
      </c>
      <c r="C60" s="1">
        <v>0.01</v>
      </c>
      <c r="D60" s="1">
        <v>0.02</v>
      </c>
      <c r="E60" s="1">
        <v>0.02</v>
      </c>
      <c r="F60" s="1">
        <v>0.23599999999999999</v>
      </c>
      <c r="G60" s="1">
        <v>1</v>
      </c>
      <c r="H60" s="1" t="str">
        <f t="shared" si="0"/>
        <v>N</v>
      </c>
    </row>
    <row r="61" spans="1:8" x14ac:dyDescent="0.35">
      <c r="A61" s="1" t="s">
        <v>64</v>
      </c>
      <c r="B61" s="1">
        <v>0.03</v>
      </c>
      <c r="C61" s="1">
        <v>0.02</v>
      </c>
      <c r="D61" s="1">
        <v>0.03</v>
      </c>
      <c r="E61" s="1">
        <v>0.03</v>
      </c>
      <c r="F61" s="1">
        <v>0.23599999999999999</v>
      </c>
      <c r="G61" s="1">
        <v>1</v>
      </c>
      <c r="H61" s="1" t="str">
        <f t="shared" si="0"/>
        <v>N</v>
      </c>
    </row>
    <row r="62" spans="1:8" x14ac:dyDescent="0.35">
      <c r="A62" s="1" t="s">
        <v>12</v>
      </c>
      <c r="B62" s="1">
        <v>0.02</v>
      </c>
      <c r="C62" s="1">
        <v>1.96</v>
      </c>
      <c r="D62" s="1">
        <v>2.68</v>
      </c>
      <c r="E62" s="1">
        <v>1.61</v>
      </c>
      <c r="F62" s="1">
        <v>0.33300000000000002</v>
      </c>
      <c r="G62" s="1">
        <v>0.73399999999999999</v>
      </c>
      <c r="H62" s="1" t="str">
        <f t="shared" si="0"/>
        <v>N</v>
      </c>
    </row>
    <row r="63" spans="1:8" x14ac:dyDescent="0.35">
      <c r="A63" s="1" t="s">
        <v>19</v>
      </c>
      <c r="B63" s="1">
        <v>0.91</v>
      </c>
      <c r="C63" s="1">
        <v>3.31</v>
      </c>
      <c r="D63" s="1">
        <v>2.9</v>
      </c>
      <c r="E63" s="1">
        <v>3.22</v>
      </c>
      <c r="F63" s="1">
        <v>0.33300000000000002</v>
      </c>
      <c r="G63" s="1">
        <v>0.73399999999999999</v>
      </c>
      <c r="H63" s="1" t="str">
        <f t="shared" si="0"/>
        <v>N</v>
      </c>
    </row>
    <row r="64" spans="1:8" x14ac:dyDescent="0.35">
      <c r="A64" s="1" t="s">
        <v>20</v>
      </c>
      <c r="B64" s="1">
        <v>0.06</v>
      </c>
      <c r="C64" s="1">
        <v>19.21</v>
      </c>
      <c r="D64" s="1">
        <v>0.01</v>
      </c>
      <c r="E64" s="1">
        <v>23.37</v>
      </c>
      <c r="F64" s="1">
        <v>0.33300000000000002</v>
      </c>
      <c r="G64" s="1">
        <v>0.73399999999999999</v>
      </c>
      <c r="H64" s="1" t="str">
        <f t="shared" si="0"/>
        <v>N</v>
      </c>
    </row>
    <row r="65" spans="1:9" x14ac:dyDescent="0.35">
      <c r="A65" s="1" t="s">
        <v>28</v>
      </c>
      <c r="B65" s="1">
        <v>1.96</v>
      </c>
      <c r="C65" s="1">
        <v>2.85</v>
      </c>
      <c r="D65" s="1">
        <v>3.66</v>
      </c>
      <c r="E65" s="1">
        <v>2.14</v>
      </c>
      <c r="F65" s="1">
        <v>0.33300000000000002</v>
      </c>
      <c r="G65" s="1">
        <v>0.73399999999999999</v>
      </c>
      <c r="H65" s="1" t="str">
        <f t="shared" si="0"/>
        <v>N</v>
      </c>
    </row>
    <row r="66" spans="1:9" x14ac:dyDescent="0.35">
      <c r="A66" s="1" t="s">
        <v>37</v>
      </c>
      <c r="B66" s="1">
        <v>0.05</v>
      </c>
      <c r="C66" s="1">
        <v>0</v>
      </c>
      <c r="D66" s="1">
        <v>0.03</v>
      </c>
      <c r="E66" s="1">
        <v>0.14000000000000001</v>
      </c>
      <c r="F66" s="1">
        <v>0.33300000000000002</v>
      </c>
      <c r="G66" s="1">
        <v>0.73399999999999999</v>
      </c>
      <c r="H66" s="1" t="str">
        <f t="shared" si="0"/>
        <v>N</v>
      </c>
    </row>
    <row r="67" spans="1:9" x14ac:dyDescent="0.35">
      <c r="A67" s="1" t="s">
        <v>61</v>
      </c>
      <c r="B67" s="1">
        <v>0</v>
      </c>
      <c r="C67" s="1">
        <v>0.01</v>
      </c>
      <c r="D67" s="1">
        <v>0</v>
      </c>
      <c r="E67" s="1">
        <v>0.01</v>
      </c>
      <c r="F67" s="1">
        <v>0.40799999999999997</v>
      </c>
      <c r="G67" s="1">
        <v>0.69899999999999995</v>
      </c>
      <c r="H67" s="1" t="str">
        <f t="shared" ref="H67:H80" si="1">IF(OR(AND(C67&lt;=B67,D67&lt;=C67,E67&lt;=D67),AND(C67&gt;=B67,D67&gt;=C67,E67&gt;=D67)),"Y","N")</f>
        <v>N</v>
      </c>
    </row>
    <row r="68" spans="1:9" x14ac:dyDescent="0.35">
      <c r="A68" s="1" t="s">
        <v>15</v>
      </c>
      <c r="B68" s="1">
        <v>0.02</v>
      </c>
      <c r="C68" s="1">
        <v>0.08</v>
      </c>
      <c r="D68" s="1">
        <v>7.0000000000000007E-2</v>
      </c>
      <c r="E68" s="1">
        <v>0.09</v>
      </c>
      <c r="F68" s="1">
        <v>0.66700000000000004</v>
      </c>
      <c r="G68" s="1">
        <v>0.308</v>
      </c>
      <c r="H68" s="1" t="str">
        <f t="shared" si="1"/>
        <v>N</v>
      </c>
    </row>
    <row r="69" spans="1:9" x14ac:dyDescent="0.35">
      <c r="A69" s="1" t="s">
        <v>39</v>
      </c>
      <c r="B69" s="1">
        <v>0.03</v>
      </c>
      <c r="C69" s="1">
        <v>0.19</v>
      </c>
      <c r="D69" s="1">
        <v>0.87</v>
      </c>
      <c r="E69" s="1">
        <v>0.2</v>
      </c>
      <c r="F69" s="1">
        <v>0.66700000000000004</v>
      </c>
      <c r="G69" s="1">
        <v>0.308</v>
      </c>
      <c r="H69" s="1" t="str">
        <f t="shared" si="1"/>
        <v>N</v>
      </c>
    </row>
    <row r="70" spans="1:9" x14ac:dyDescent="0.35">
      <c r="A70" s="1" t="s">
        <v>45</v>
      </c>
      <c r="B70" s="1">
        <v>0.13</v>
      </c>
      <c r="C70" s="1">
        <v>0.14000000000000001</v>
      </c>
      <c r="D70" s="1">
        <v>0.2</v>
      </c>
      <c r="E70" s="1">
        <v>0.19</v>
      </c>
      <c r="F70" s="1">
        <v>0.66700000000000004</v>
      </c>
      <c r="G70" s="1">
        <v>0.308</v>
      </c>
      <c r="H70" s="1" t="str">
        <f t="shared" si="1"/>
        <v>N</v>
      </c>
    </row>
    <row r="71" spans="1:9" x14ac:dyDescent="0.35">
      <c r="A71" s="1" t="s">
        <v>62</v>
      </c>
      <c r="B71" s="1">
        <v>0.39</v>
      </c>
      <c r="C71" s="1">
        <v>2.15</v>
      </c>
      <c r="D71" s="1">
        <v>3.63</v>
      </c>
      <c r="E71" s="1">
        <v>2.52</v>
      </c>
      <c r="F71" s="1">
        <v>0.66700000000000004</v>
      </c>
      <c r="G71" s="1">
        <v>0.308</v>
      </c>
      <c r="H71" s="1" t="str">
        <f t="shared" si="1"/>
        <v>N</v>
      </c>
    </row>
    <row r="72" spans="1:9" x14ac:dyDescent="0.35">
      <c r="A72" s="1" t="s">
        <v>70</v>
      </c>
      <c r="B72" s="1">
        <v>0.4</v>
      </c>
      <c r="C72" s="1">
        <v>1.73</v>
      </c>
      <c r="D72" s="1">
        <v>1.65</v>
      </c>
      <c r="E72" s="1">
        <v>86.44</v>
      </c>
      <c r="F72" s="1">
        <v>0.66700000000000004</v>
      </c>
      <c r="G72" s="1">
        <v>0.308</v>
      </c>
      <c r="H72" s="1" t="str">
        <f t="shared" si="1"/>
        <v>N</v>
      </c>
    </row>
    <row r="73" spans="1:9" x14ac:dyDescent="0.35">
      <c r="A73" s="1" t="s">
        <v>7</v>
      </c>
      <c r="B73" s="1">
        <v>0</v>
      </c>
      <c r="C73" s="1">
        <v>0.01</v>
      </c>
      <c r="D73" s="1">
        <v>0.01</v>
      </c>
      <c r="E73" s="1">
        <v>0.02</v>
      </c>
      <c r="F73" s="1">
        <v>0.91300000000000003</v>
      </c>
      <c r="G73" s="1">
        <v>0.14899999999999999</v>
      </c>
      <c r="H73" s="1" t="str">
        <f t="shared" si="1"/>
        <v>Y</v>
      </c>
      <c r="I73" s="1" t="s">
        <v>84</v>
      </c>
    </row>
    <row r="74" spans="1:9" x14ac:dyDescent="0.35">
      <c r="A74" s="1" t="s">
        <v>10</v>
      </c>
      <c r="B74" s="1">
        <v>0.13</v>
      </c>
      <c r="C74" s="1">
        <v>0.24</v>
      </c>
      <c r="D74" s="1">
        <v>1.01</v>
      </c>
      <c r="E74" s="1">
        <v>1.97</v>
      </c>
      <c r="F74" s="1">
        <v>1</v>
      </c>
      <c r="G74" s="1">
        <v>8.8999999999999996E-2</v>
      </c>
      <c r="H74" s="1" t="str">
        <f t="shared" si="1"/>
        <v>Y</v>
      </c>
      <c r="I74" s="1" t="s">
        <v>84</v>
      </c>
    </row>
    <row r="75" spans="1:9" x14ac:dyDescent="0.35">
      <c r="A75" s="1" t="s">
        <v>31</v>
      </c>
      <c r="B75" s="1">
        <v>0</v>
      </c>
      <c r="C75" s="1">
        <v>0</v>
      </c>
      <c r="D75" s="1">
        <v>0</v>
      </c>
      <c r="E75" s="1">
        <v>0</v>
      </c>
      <c r="F75" s="1">
        <v>1</v>
      </c>
      <c r="G75" s="1">
        <v>1</v>
      </c>
      <c r="H75" s="1" t="str">
        <f t="shared" si="1"/>
        <v>Y</v>
      </c>
      <c r="I75" s="1" t="s">
        <v>85</v>
      </c>
    </row>
    <row r="76" spans="1:9" x14ac:dyDescent="0.35">
      <c r="A76" s="1" t="s">
        <v>40</v>
      </c>
      <c r="B76" s="1">
        <v>0</v>
      </c>
      <c r="C76" s="1">
        <v>0</v>
      </c>
      <c r="D76" s="1">
        <v>0</v>
      </c>
      <c r="E76" s="1">
        <v>0</v>
      </c>
      <c r="F76" s="1">
        <v>1</v>
      </c>
      <c r="G76" s="1">
        <v>1</v>
      </c>
      <c r="H76" s="1" t="str">
        <f t="shared" si="1"/>
        <v>Y</v>
      </c>
      <c r="I76" s="1" t="s">
        <v>85</v>
      </c>
    </row>
    <row r="77" spans="1:9" x14ac:dyDescent="0.35">
      <c r="A77" s="1" t="s">
        <v>71</v>
      </c>
      <c r="B77" s="1">
        <v>0</v>
      </c>
      <c r="C77" s="1">
        <v>0</v>
      </c>
      <c r="D77" s="1">
        <v>0</v>
      </c>
      <c r="E77" s="1">
        <v>0</v>
      </c>
      <c r="F77" s="1">
        <v>1</v>
      </c>
      <c r="G77" s="1">
        <v>1</v>
      </c>
      <c r="H77" s="1" t="str">
        <f t="shared" si="1"/>
        <v>Y</v>
      </c>
      <c r="I77" s="1" t="s">
        <v>85</v>
      </c>
    </row>
    <row r="78" spans="1:9" x14ac:dyDescent="0.35">
      <c r="A78" s="1" t="s">
        <v>75</v>
      </c>
      <c r="B78" s="1">
        <v>0</v>
      </c>
      <c r="C78" s="1">
        <v>0</v>
      </c>
      <c r="D78" s="1">
        <v>0</v>
      </c>
      <c r="E78" s="1">
        <v>0</v>
      </c>
      <c r="F78" s="1">
        <v>1</v>
      </c>
      <c r="G78" s="1">
        <v>1</v>
      </c>
      <c r="H78" s="1" t="str">
        <f t="shared" si="1"/>
        <v>Y</v>
      </c>
      <c r="I78" s="1" t="s">
        <v>85</v>
      </c>
    </row>
    <row r="79" spans="1:9" x14ac:dyDescent="0.35">
      <c r="A79" s="1" t="s">
        <v>79</v>
      </c>
      <c r="B79" s="1">
        <v>0</v>
      </c>
      <c r="C79" s="1">
        <v>0</v>
      </c>
      <c r="D79" s="1">
        <v>0</v>
      </c>
      <c r="E79" s="1">
        <v>0</v>
      </c>
      <c r="F79" s="1">
        <v>1</v>
      </c>
      <c r="G79" s="1">
        <v>1</v>
      </c>
      <c r="H79" s="1" t="str">
        <f t="shared" si="1"/>
        <v>Y</v>
      </c>
      <c r="I79" s="1" t="s">
        <v>85</v>
      </c>
    </row>
    <row r="80" spans="1:9" x14ac:dyDescent="0.35">
      <c r="A80" s="1" t="s">
        <v>81</v>
      </c>
      <c r="B80" s="1">
        <v>0</v>
      </c>
      <c r="C80" s="1">
        <v>0</v>
      </c>
      <c r="D80" s="1">
        <v>0</v>
      </c>
      <c r="E80" s="1">
        <v>0</v>
      </c>
      <c r="F80" s="1">
        <v>1</v>
      </c>
      <c r="G80" s="1">
        <v>1</v>
      </c>
      <c r="H80" s="1" t="str">
        <f t="shared" si="1"/>
        <v>Y</v>
      </c>
      <c r="I80" s="1" t="s">
        <v>85</v>
      </c>
    </row>
    <row r="81" spans="9:9" x14ac:dyDescent="0.35">
      <c r="I81" s="1">
        <f>COUNTIF(I2:I80,"Y")</f>
        <v>14</v>
      </c>
    </row>
    <row r="82" spans="9:9" x14ac:dyDescent="0.35">
      <c r="I82" s="1">
        <f>14/80</f>
        <v>0.17499999999999999</v>
      </c>
    </row>
  </sheetData>
  <sortState ref="A2:G81">
    <sortCondition ref="F2:F8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3FE0B-5AC4-430C-9257-FB362C506026}">
  <dimension ref="A1:K16"/>
  <sheetViews>
    <sheetView tabSelected="1" workbookViewId="0">
      <selection activeCell="A10" sqref="A10:E16"/>
    </sheetView>
  </sheetViews>
  <sheetFormatPr defaultRowHeight="14.5" x14ac:dyDescent="0.35"/>
  <cols>
    <col min="1" max="1" width="13.54296875" customWidth="1"/>
    <col min="9" max="9" width="11.6328125" customWidth="1"/>
    <col min="10" max="10" width="16.8164062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82</v>
      </c>
      <c r="I1" s="2" t="s">
        <v>83</v>
      </c>
      <c r="J1" s="2" t="s">
        <v>86</v>
      </c>
      <c r="K1" s="2" t="s">
        <v>91</v>
      </c>
    </row>
    <row r="2" spans="1:11" x14ac:dyDescent="0.35">
      <c r="A2" s="1" t="s">
        <v>76</v>
      </c>
      <c r="B2" s="1">
        <v>0.01</v>
      </c>
      <c r="C2" s="1">
        <v>0.01</v>
      </c>
      <c r="D2" s="1">
        <v>0</v>
      </c>
      <c r="E2" s="1">
        <v>0</v>
      </c>
      <c r="F2" s="1">
        <v>-0.81599999999999995</v>
      </c>
      <c r="G2" s="1">
        <v>0.245</v>
      </c>
      <c r="H2" s="1" t="str">
        <f>IF(OR(AND(C2&lt;=B2,D2&lt;=C2,E2&lt;=D2),AND(C2&gt;=B2,D2&gt;=C2,E2&gt;=D2)),"Y","N")</f>
        <v>Y</v>
      </c>
      <c r="I2" s="1" t="s">
        <v>84</v>
      </c>
      <c r="J2" s="1">
        <f>E2-B2</f>
        <v>-0.01</v>
      </c>
      <c r="K2">
        <f>ABS(J2)</f>
        <v>0.01</v>
      </c>
    </row>
    <row r="3" spans="1:11" x14ac:dyDescent="0.35">
      <c r="A3" s="1" t="s">
        <v>77</v>
      </c>
      <c r="B3" s="1">
        <v>0.02</v>
      </c>
      <c r="C3" s="1">
        <v>0.02</v>
      </c>
      <c r="D3" s="1">
        <v>0.01</v>
      </c>
      <c r="E3" s="1">
        <v>0.01</v>
      </c>
      <c r="F3" s="1">
        <v>-0.81599999999999995</v>
      </c>
      <c r="G3" s="1">
        <v>0.245</v>
      </c>
      <c r="H3" s="1" t="str">
        <f>IF(OR(AND(C3&lt;=B3,D3&lt;=C3,E3&lt;=D3),AND(C3&gt;=B3,D3&gt;=C3,E3&gt;=D3)),"Y","N")</f>
        <v>Y</v>
      </c>
      <c r="I3" s="1" t="s">
        <v>84</v>
      </c>
      <c r="J3" s="1">
        <f>E3-B3</f>
        <v>-0.01</v>
      </c>
      <c r="K3">
        <f>ABS(J3)</f>
        <v>0.01</v>
      </c>
    </row>
    <row r="4" spans="1:11" x14ac:dyDescent="0.35">
      <c r="A4" s="1" t="s">
        <v>13</v>
      </c>
      <c r="B4" s="1">
        <v>0.02</v>
      </c>
      <c r="C4" s="1">
        <v>0.02</v>
      </c>
      <c r="D4" s="1">
        <v>0.02</v>
      </c>
      <c r="E4" s="1">
        <v>0.01</v>
      </c>
      <c r="F4" s="1">
        <v>-0.70699999999999996</v>
      </c>
      <c r="G4" s="1">
        <v>0.371</v>
      </c>
      <c r="H4" s="1" t="str">
        <f>IF(OR(AND(C4&lt;=B4,D4&lt;=C4,E4&lt;=D4),AND(C4&gt;=B4,D4&gt;=C4,E4&gt;=D4)),"Y","N")</f>
        <v>Y</v>
      </c>
      <c r="I4" s="1" t="s">
        <v>84</v>
      </c>
      <c r="J4" s="1">
        <f>E4-B4</f>
        <v>-0.01</v>
      </c>
      <c r="K4">
        <f>ABS(J4)</f>
        <v>0.01</v>
      </c>
    </row>
    <row r="5" spans="1:11" x14ac:dyDescent="0.35">
      <c r="A5" s="1" t="s">
        <v>80</v>
      </c>
      <c r="B5" s="1">
        <v>0.01</v>
      </c>
      <c r="C5" s="1">
        <v>0.01</v>
      </c>
      <c r="D5" s="1">
        <v>0.01</v>
      </c>
      <c r="E5" s="1">
        <v>0</v>
      </c>
      <c r="F5" s="1">
        <v>-0.70699999999999996</v>
      </c>
      <c r="G5" s="1">
        <v>0.371</v>
      </c>
      <c r="H5" s="1" t="str">
        <f>IF(OR(AND(C5&lt;=B5,D5&lt;=C5,E5&lt;=D5),AND(C5&gt;=B5,D5&gt;=C5,E5&gt;=D5)),"Y","N")</f>
        <v>Y</v>
      </c>
      <c r="I5" s="1" t="s">
        <v>84</v>
      </c>
      <c r="J5" s="1">
        <f>E5-B5</f>
        <v>-0.01</v>
      </c>
      <c r="K5">
        <f>ABS(J5)</f>
        <v>0.01</v>
      </c>
    </row>
    <row r="6" spans="1:11" x14ac:dyDescent="0.35">
      <c r="A6" s="1" t="s">
        <v>7</v>
      </c>
      <c r="B6" s="1">
        <v>0</v>
      </c>
      <c r="C6" s="1">
        <v>0.01</v>
      </c>
      <c r="D6" s="1">
        <v>0.01</v>
      </c>
      <c r="E6" s="1">
        <v>0.02</v>
      </c>
      <c r="F6" s="1">
        <v>0.91300000000000003</v>
      </c>
      <c r="G6" s="1">
        <v>0.14899999999999999</v>
      </c>
      <c r="H6" s="1" t="str">
        <f>IF(OR(AND(C6&lt;=B6,D6&lt;=C6,E6&lt;=D6),AND(C6&gt;=B6,D6&gt;=C6,E6&gt;=D6)),"Y","N")</f>
        <v>Y</v>
      </c>
      <c r="I6" s="1" t="s">
        <v>84</v>
      </c>
      <c r="J6" s="1">
        <f>E6-B6</f>
        <v>0.02</v>
      </c>
      <c r="K6">
        <f>ABS(J6)</f>
        <v>0.02</v>
      </c>
    </row>
    <row r="7" spans="1:11" x14ac:dyDescent="0.35">
      <c r="A7" s="1" t="s">
        <v>53</v>
      </c>
      <c r="B7" s="1">
        <v>0.04</v>
      </c>
      <c r="C7" s="1">
        <v>0.03</v>
      </c>
      <c r="D7" s="1">
        <v>0.03</v>
      </c>
      <c r="E7" s="1">
        <v>0.01</v>
      </c>
      <c r="F7" s="1">
        <v>-0.91300000000000003</v>
      </c>
      <c r="G7" s="1">
        <v>0.14899999999999999</v>
      </c>
      <c r="H7" s="1" t="str">
        <f>IF(OR(AND(C7&lt;=B7,D7&lt;=C7,E7&lt;=D7),AND(C7&gt;=B7,D7&gt;=C7,E7&gt;=D7)),"Y","N")</f>
        <v>Y</v>
      </c>
      <c r="I7" s="1" t="s">
        <v>84</v>
      </c>
      <c r="J7" s="1">
        <f>E7-B7</f>
        <v>-0.03</v>
      </c>
      <c r="K7">
        <f>ABS(J7)</f>
        <v>0.03</v>
      </c>
    </row>
    <row r="8" spans="1:11" x14ac:dyDescent="0.35">
      <c r="A8" s="1" t="s">
        <v>34</v>
      </c>
      <c r="B8" s="1">
        <v>0.09</v>
      </c>
      <c r="C8" s="1">
        <v>0.09</v>
      </c>
      <c r="D8" s="1">
        <v>0.08</v>
      </c>
      <c r="E8" s="1">
        <v>0.05</v>
      </c>
      <c r="F8" s="1">
        <v>-0.91300000000000003</v>
      </c>
      <c r="G8" s="1">
        <v>0.14899999999999999</v>
      </c>
      <c r="H8" s="1" t="str">
        <f>IF(OR(AND(C8&lt;=B8,D8&lt;=C8,E8&lt;=D8),AND(C8&gt;=B8,D8&gt;=C8,E8&gt;=D8)),"Y","N")</f>
        <v>Y</v>
      </c>
      <c r="I8" s="1" t="s">
        <v>84</v>
      </c>
      <c r="J8" s="1">
        <f>E8-B8</f>
        <v>-3.9999999999999994E-2</v>
      </c>
      <c r="K8">
        <f>ABS(J8)</f>
        <v>3.9999999999999994E-2</v>
      </c>
    </row>
    <row r="9" spans="1:11" x14ac:dyDescent="0.35">
      <c r="K9">
        <f>MEDIAN(K1:K7)</f>
        <v>0.01</v>
      </c>
    </row>
    <row r="10" spans="1:11" x14ac:dyDescent="0.35">
      <c r="A10" s="1" t="s">
        <v>32</v>
      </c>
      <c r="B10" s="1">
        <v>7.0000000000000007E-2</v>
      </c>
      <c r="C10" s="1">
        <v>0.06</v>
      </c>
      <c r="D10" s="1">
        <v>0.05</v>
      </c>
      <c r="E10" s="1">
        <v>0.01</v>
      </c>
      <c r="F10" s="1">
        <v>-1</v>
      </c>
      <c r="G10" s="1">
        <v>8.8999999999999996E-2</v>
      </c>
      <c r="H10" s="1" t="str">
        <f>IF(OR(AND(C10&lt;=B10,D10&lt;=C10,E10&lt;=D10),AND(C10&gt;=B10,D10&gt;=C10,E10&gt;=D10)),"Y","N")</f>
        <v>Y</v>
      </c>
      <c r="I10" s="1" t="s">
        <v>84</v>
      </c>
      <c r="J10" s="1">
        <f>E10-B10</f>
        <v>-6.0000000000000005E-2</v>
      </c>
      <c r="K10">
        <f>ABS(J10)</f>
        <v>6.0000000000000005E-2</v>
      </c>
    </row>
    <row r="11" spans="1:11" x14ac:dyDescent="0.35">
      <c r="A11" s="1" t="s">
        <v>90</v>
      </c>
      <c r="B11" s="1">
        <v>0.18</v>
      </c>
      <c r="C11" s="1">
        <v>0.1</v>
      </c>
      <c r="D11" s="1">
        <v>0.05</v>
      </c>
      <c r="E11" s="1">
        <v>0.05</v>
      </c>
      <c r="F11" s="1">
        <v>-0.91300000000000003</v>
      </c>
      <c r="G11" s="1">
        <v>0.14899999999999999</v>
      </c>
      <c r="H11" s="1" t="str">
        <f>IF(OR(AND(C11&lt;=B11,D11&lt;=C11,E11&lt;=D11),AND(C11&gt;=B11,D11&gt;=C11,E11&gt;=D11)),"Y","N")</f>
        <v>Y</v>
      </c>
      <c r="I11" s="1" t="s">
        <v>84</v>
      </c>
      <c r="J11" s="1">
        <f>E11-B11</f>
        <v>-0.13</v>
      </c>
      <c r="K11">
        <f>ABS(J11)</f>
        <v>0.13</v>
      </c>
    </row>
    <row r="12" spans="1:11" x14ac:dyDescent="0.35">
      <c r="A12" s="1" t="s">
        <v>66</v>
      </c>
      <c r="B12" s="1">
        <v>0.24</v>
      </c>
      <c r="C12" s="1">
        <v>0.11</v>
      </c>
      <c r="D12" s="1">
        <v>0.03</v>
      </c>
      <c r="E12" s="1">
        <v>0.01</v>
      </c>
      <c r="F12" s="1">
        <v>-1</v>
      </c>
      <c r="G12" s="1">
        <v>8.8999999999999996E-2</v>
      </c>
      <c r="H12" s="1" t="str">
        <f>IF(OR(AND(C12&lt;=B12,D12&lt;=C12,E12&lt;=D12),AND(C12&gt;=B12,D12&gt;=C12,E12&gt;=D12)),"Y","N")</f>
        <v>Y</v>
      </c>
      <c r="I12" s="1" t="s">
        <v>84</v>
      </c>
      <c r="J12" s="1">
        <f>E12-B12</f>
        <v>-0.22999999999999998</v>
      </c>
      <c r="K12">
        <f>ABS(J12)</f>
        <v>0.22999999999999998</v>
      </c>
    </row>
    <row r="13" spans="1:11" x14ac:dyDescent="0.35">
      <c r="A13" s="1" t="s">
        <v>10</v>
      </c>
      <c r="B13" s="1">
        <v>0.13</v>
      </c>
      <c r="C13" s="1">
        <v>0.24</v>
      </c>
      <c r="D13" s="1">
        <v>1.01</v>
      </c>
      <c r="E13" s="1">
        <v>1.97</v>
      </c>
      <c r="F13" s="1">
        <v>1</v>
      </c>
      <c r="G13" s="1">
        <v>8.8999999999999996E-2</v>
      </c>
      <c r="H13" s="1" t="str">
        <f>IF(OR(AND(C13&lt;=B13,D13&lt;=C13,E13&lt;=D13),AND(C13&gt;=B13,D13&gt;=C13,E13&gt;=D13)),"Y","N")</f>
        <v>Y</v>
      </c>
      <c r="I13" s="1" t="s">
        <v>84</v>
      </c>
      <c r="J13" s="1">
        <f>E13-B13</f>
        <v>1.8399999999999999</v>
      </c>
      <c r="K13">
        <f>ABS(J13)</f>
        <v>1.8399999999999999</v>
      </c>
    </row>
    <row r="14" spans="1:11" x14ac:dyDescent="0.35">
      <c r="A14" s="1" t="s">
        <v>46</v>
      </c>
      <c r="B14" s="1">
        <v>3.14</v>
      </c>
      <c r="C14" s="1">
        <v>2.39</v>
      </c>
      <c r="D14" s="1">
        <v>2.2999999999999998</v>
      </c>
      <c r="E14" s="1">
        <v>0.04</v>
      </c>
      <c r="F14" s="1">
        <v>-1</v>
      </c>
      <c r="G14" s="1">
        <v>8.8999999999999996E-2</v>
      </c>
      <c r="H14" s="1" t="str">
        <f>IF(OR(AND(C14&lt;=B14,D14&lt;=C14,E14&lt;=D14),AND(C14&gt;=B14,D14&gt;=C14,E14&gt;=D14)),"Y","N")</f>
        <v>Y</v>
      </c>
      <c r="I14" s="1" t="s">
        <v>84</v>
      </c>
      <c r="J14" s="1">
        <f>E14-B14</f>
        <v>-3.1</v>
      </c>
      <c r="K14">
        <f>ABS(J14)</f>
        <v>3.1</v>
      </c>
    </row>
    <row r="15" spans="1:11" x14ac:dyDescent="0.35">
      <c r="A15" s="1" t="s">
        <v>26</v>
      </c>
      <c r="B15" s="1">
        <v>4.25</v>
      </c>
      <c r="C15" s="1">
        <v>1.37</v>
      </c>
      <c r="D15" s="1">
        <v>0</v>
      </c>
      <c r="E15" s="1">
        <v>0</v>
      </c>
      <c r="F15" s="1">
        <v>-0.91300000000000003</v>
      </c>
      <c r="G15" s="1">
        <v>0.14899999999999999</v>
      </c>
      <c r="H15" s="1" t="str">
        <f>IF(OR(AND(C15&lt;=B15,D15&lt;=C15,E15&lt;=D15),AND(C15&gt;=B15,D15&gt;=C15,E15&gt;=D15)),"Y","N")</f>
        <v>Y</v>
      </c>
      <c r="I15" s="1" t="s">
        <v>84</v>
      </c>
      <c r="J15" s="1">
        <f>E15-B15</f>
        <v>-4.25</v>
      </c>
      <c r="K15">
        <f>ABS(J15)</f>
        <v>4.25</v>
      </c>
    </row>
    <row r="16" spans="1:11" x14ac:dyDescent="0.35">
      <c r="A16" s="1" t="s">
        <v>30</v>
      </c>
      <c r="B16" s="1">
        <v>9.43</v>
      </c>
      <c r="C16" s="1">
        <v>4.45</v>
      </c>
      <c r="D16" s="1">
        <v>0.03</v>
      </c>
      <c r="E16" s="1">
        <v>0</v>
      </c>
      <c r="F16" s="1">
        <v>-1</v>
      </c>
      <c r="G16" s="1">
        <v>8.8999999999999996E-2</v>
      </c>
      <c r="H16" s="1" t="str">
        <f>IF(OR(AND(C16&lt;=B16,D16&lt;=C16,E16&lt;=D16),AND(C16&gt;=B16,D16&gt;=C16,E16&gt;=D16)),"Y","N")</f>
        <v>Y</v>
      </c>
      <c r="I16" s="1" t="s">
        <v>84</v>
      </c>
      <c r="J16" s="1">
        <f>E16-B16</f>
        <v>-9.43</v>
      </c>
      <c r="K16">
        <f>ABS(J16)</f>
        <v>9.43</v>
      </c>
    </row>
  </sheetData>
  <sortState ref="A2:K17">
    <sortCondition ref="K2:K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counties</vt:lpstr>
      <vt:lpstr>Trend counties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Shortridge, Julie</dc:creator>
  <cp:lastModifiedBy>Shortridge, Julie</cp:lastModifiedBy>
  <dcterms:created xsi:type="dcterms:W3CDTF">2022-05-09T14:38:52Z</dcterms:created>
  <dcterms:modified xsi:type="dcterms:W3CDTF">2022-05-09T19:10:50Z</dcterms:modified>
</cp:coreProperties>
</file>