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8110" windowHeight="16440" tabRatio="600" firstSheet="0" activeTab="0" autoFilterDateGrouping="1"/>
  </bookViews>
  <sheets>
    <sheet xmlns:r="http://schemas.openxmlformats.org/officeDocument/2006/relationships" name="recap_21" sheetId="1" state="visible" r:id="rId1"/>
    <sheet xmlns:r="http://schemas.openxmlformats.org/officeDocument/2006/relationships" name="Feuille1" sheetId="2" state="visible" r:id="rId2"/>
    <sheet xmlns:r="http://schemas.openxmlformats.org/officeDocument/2006/relationships" name="Feuille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6" sheetId="7" state="visible" r:id="rId7"/>
    <sheet xmlns:r="http://schemas.openxmlformats.org/officeDocument/2006/relationships" name="Feuille7" sheetId="8" state="visible" r:id="rId8"/>
    <sheet xmlns:r="http://schemas.openxmlformats.org/officeDocument/2006/relationships" name="Feuille8" sheetId="9" state="visible" r:id="rId9"/>
    <sheet xmlns:r="http://schemas.openxmlformats.org/officeDocument/2006/relationships" name="Feuille9" sheetId="10" state="visible" r:id="rId10"/>
    <sheet xmlns:r="http://schemas.openxmlformats.org/officeDocument/2006/relationships" name="Feuille10" sheetId="11" state="visible" r:id="rId11"/>
    <sheet xmlns:r="http://schemas.openxmlformats.org/officeDocument/2006/relationships" name="Feuille11" sheetId="12" state="visible" r:id="rId12"/>
    <sheet xmlns:r="http://schemas.openxmlformats.org/officeDocument/2006/relationships" name="Feuill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&quot;kg&quot;;&quot;-&quot;0&quot;kg&quot;"/>
  </numFmts>
  <fonts count="20">
    <font>
      <name val="Arial"/>
      <family val="2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rgb="FF000000"/>
      <sz val="10"/>
    </font>
    <font>
      <name val="Arial"/>
      <family val="2"/>
      <color rgb="FFFFFFFF"/>
      <sz val="10"/>
    </font>
    <font>
      <name val="Arial"/>
      <family val="2"/>
      <color rgb="FFCC0000"/>
      <sz val="10"/>
    </font>
    <font>
      <name val="Arial"/>
      <family val="2"/>
      <b val="1"/>
      <color rgb="FFFFFFFF"/>
      <sz val="10"/>
    </font>
    <font>
      <name val="Arial"/>
      <family val="2"/>
      <i val="1"/>
      <color rgb="FF808080"/>
      <sz val="10"/>
    </font>
    <font>
      <name val="Arial"/>
      <family val="2"/>
      <color rgb="FF006600"/>
      <sz val="10"/>
    </font>
    <font>
      <name val="Arial"/>
      <family val="2"/>
      <b val="1"/>
      <color rgb="FF000000"/>
      <sz val="24"/>
    </font>
    <font>
      <name val="Arial"/>
      <family val="2"/>
      <color rgb="FF000000"/>
      <sz val="18"/>
    </font>
    <font>
      <name val="Arial"/>
      <family val="2"/>
      <color rgb="FF000000"/>
      <sz val="12"/>
    </font>
    <font>
      <name val="Arial"/>
      <family val="2"/>
      <color rgb="FF0000EE"/>
      <sz val="10"/>
      <u val="single"/>
    </font>
    <font>
      <name val="Arial"/>
      <family val="2"/>
      <color rgb="FF996600"/>
      <sz val="10"/>
    </font>
    <font>
      <name val="Arial"/>
      <family val="2"/>
      <color rgb="FF000000"/>
      <sz val="9"/>
    </font>
    <font>
      <name val="Arial"/>
      <family val="2"/>
      <color rgb="FFFF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Arial"/>
      <family val="2"/>
      <color rgb="FFFFFFFF"/>
      <sz val="8"/>
    </font>
    <font>
      <name val="Arial"/>
      <family val="2"/>
      <b val="1"/>
      <color rgb="FFFFFFFF"/>
      <sz val="8"/>
    </font>
  </fonts>
  <fills count="1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7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pivotButton="0" quotePrefix="0" xfId="0"/>
    <xf numFmtId="0" fontId="1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5" fillId="0" borderId="0" applyAlignment="1" pivotButton="0" quotePrefix="0" xfId="0">
      <alignment horizontal="center" vertical="center" wrapText="1"/>
    </xf>
    <xf numFmtId="0" fontId="13" fillId="9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14" fillId="9" borderId="1" applyAlignment="1" pivotButton="0" quotePrefix="0" xfId="0">
      <alignment horizontal="center" vertical="center" wrapText="1"/>
    </xf>
    <xf numFmtId="0" fontId="15" fillId="9" borderId="1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vertical="center"/>
    </xf>
    <xf numFmtId="164" fontId="13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3" fillId="9" borderId="1" applyAlignment="1" pivotButton="0" quotePrefix="0" xfId="0">
      <alignment horizontal="center" vertical="center"/>
    </xf>
    <xf numFmtId="0" fontId="13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164" fontId="2" fillId="10" borderId="1" applyAlignment="1" pivotButton="0" quotePrefix="0" xfId="0">
      <alignment horizontal="center" vertical="center"/>
    </xf>
    <xf numFmtId="0" fontId="14" fillId="10" borderId="1" applyAlignment="1" pivotButton="0" quotePrefix="0" xfId="0">
      <alignment horizontal="center" vertical="center"/>
    </xf>
    <xf numFmtId="0" fontId="15" fillId="10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164" fontId="2" fillId="11" borderId="1" applyAlignment="1" pivotButton="0" quotePrefix="0" xfId="0">
      <alignment horizontal="center" vertical="center"/>
    </xf>
    <xf numFmtId="1" fontId="14" fillId="11" borderId="1" applyAlignment="1" pivotButton="0" quotePrefix="0" xfId="0">
      <alignment horizontal="center" vertical="center"/>
    </xf>
    <xf numFmtId="0" fontId="15" fillId="11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/>
    </xf>
    <xf numFmtId="164" fontId="2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/>
    </xf>
    <xf numFmtId="0" fontId="15" fillId="12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2" fillId="13" borderId="1" applyAlignment="1" pivotButton="0" quotePrefix="0" xfId="0">
      <alignment horizontal="center" vertical="center"/>
    </xf>
    <xf numFmtId="0" fontId="14" fillId="13" borderId="1" applyAlignment="1" pivotButton="0" quotePrefix="0" xfId="0">
      <alignment horizontal="center" vertical="center"/>
    </xf>
    <xf numFmtId="0" fontId="15" fillId="13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164" fontId="2" fillId="14" borderId="1" applyAlignment="1" pivotButton="0" quotePrefix="0" xfId="0">
      <alignment horizontal="center" vertical="center"/>
    </xf>
    <xf numFmtId="0" fontId="14" fillId="14" borderId="1" applyAlignment="1" pivotButton="0" quotePrefix="0" xfId="0">
      <alignment horizontal="center" vertical="center"/>
    </xf>
    <xf numFmtId="0" fontId="15" fillId="14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14" fillId="10" borderId="1" applyAlignment="1" pivotButton="0" quotePrefix="0" xfId="0">
      <alignment horizontal="center" vertical="center"/>
    </xf>
    <xf numFmtId="1" fontId="14" fillId="12" borderId="1" applyAlignment="1" pivotButton="0" quotePrefix="0" xfId="0">
      <alignment horizontal="center" vertical="center"/>
    </xf>
    <xf numFmtId="1" fontId="14" fillId="13" borderId="1" applyAlignment="1" pivotButton="0" quotePrefix="0" xfId="0">
      <alignment horizontal="center" vertical="center"/>
    </xf>
    <xf numFmtId="1" fontId="14" fillId="1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1" fontId="14" fillId="9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10" fillId="0" borderId="0" applyAlignment="1" pivotButton="0" quotePrefix="0" xfId="0">
      <alignment horizontal="center" vertical="center" wrapText="1"/>
    </xf>
    <xf numFmtId="49" fontId="18" fillId="2" borderId="1" applyAlignment="1" pivotButton="0" quotePrefix="0" xfId="0">
      <alignment horizontal="left" vertical="top" wrapText="1"/>
    </xf>
    <xf numFmtId="49" fontId="18" fillId="2" borderId="5" applyAlignment="1" pivotButton="0" quotePrefix="0" xfId="0">
      <alignment horizontal="right" vertical="top" wrapText="1"/>
    </xf>
    <xf numFmtId="165" fontId="19" fillId="2" borderId="7" applyAlignment="1" pivotButton="0" quotePrefix="0" xfId="0">
      <alignment horizontal="left" vertical="top" wrapText="1"/>
    </xf>
    <xf numFmtId="49" fontId="16" fillId="0" borderId="0" applyAlignment="1" pivotButton="0" quotePrefix="0" xfId="0">
      <alignment horizontal="left" vertical="top" wrapText="1"/>
    </xf>
    <xf numFmtId="49" fontId="16" fillId="15" borderId="7" applyAlignment="1" pivotButton="0" quotePrefix="0" xfId="0">
      <alignment horizontal="left" vertical="top" wrapText="1"/>
    </xf>
    <xf numFmtId="49" fontId="16" fillId="15" borderId="1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right" vertical="top" wrapText="1"/>
    </xf>
    <xf numFmtId="165" fontId="17" fillId="15" borderId="7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left" vertical="top" wrapText="1"/>
    </xf>
    <xf numFmtId="49" fontId="16" fillId="15" borderId="6" applyAlignment="1" pivotButton="0" quotePrefix="0" xfId="0">
      <alignment horizontal="left" vertical="top" wrapText="1"/>
    </xf>
    <xf numFmtId="49" fontId="15" fillId="0" borderId="0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7" pivotButton="0" quotePrefix="0" xfId="0"/>
  </cellXfs>
  <cellStyles count="17">
    <cellStyle name="Normal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Status" xfId="14"/>
    <cellStyle name="Text" xfId="15"/>
    <cellStyle name="Warning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U183"/>
  <sheetViews>
    <sheetView tabSelected="1" workbookViewId="0">
      <selection activeCell="B4" sqref="B4"/>
    </sheetView>
  </sheetViews>
  <sheetFormatPr baseColWidth="10" defaultRowHeight="14.25"/>
  <cols>
    <col width="2.625" customWidth="1" min="3" max="3"/>
    <col width="13.5" customWidth="1" style="1" min="4" max="4"/>
    <col width="3.75" customWidth="1" style="1" min="5" max="5"/>
    <col width="7.75" customWidth="1" style="1" min="6" max="6"/>
    <col width="10.125" customWidth="1" style="2" min="7" max="7"/>
    <col width="8.375" customWidth="1" style="2" min="8" max="8"/>
    <col width="9.125" customWidth="1" style="3" min="9" max="9"/>
    <col width="6.25" customWidth="1" style="4" min="10" max="21"/>
    <col width="10.625" customWidth="1" min="22" max="1026"/>
  </cols>
  <sheetData>
    <row r="2" ht="12.75" customHeight="1"/>
    <row r="3" ht="38.1" customFormat="1" customHeight="1" s="5">
      <c r="D3" s="61" t="inlineStr">
        <is>
      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      </is>
      </c>
    </row>
    <row r="4" ht="18" customHeight="1"/>
    <row r="5" ht="33.6" customFormat="1" customHeight="1" s="6">
      <c r="D5" s="7" t="inlineStr">
        <is>
          <t>Exploitation</t>
        </is>
      </c>
      <c r="E5" s="7" t="inlineStr">
        <is>
          <t>Code</t>
        </is>
      </c>
      <c r="F5" s="7" t="n"/>
      <c r="G5" s="8" t="inlineStr">
        <is>
          <t>Engagement 100 %</t>
        </is>
      </c>
      <c r="H5" s="8" t="inlineStr">
        <is>
          <t>% annnuel</t>
        </is>
      </c>
      <c r="I5" s="9" t="inlineStr">
        <is>
          <t>Depuis 01/01</t>
        </is>
      </c>
      <c r="J5" s="10" t="inlineStr">
        <is>
          <t>Janvier</t>
        </is>
      </c>
      <c r="K5" s="10" t="inlineStr">
        <is>
          <t>Février</t>
        </is>
      </c>
      <c r="L5" s="10" t="inlineStr">
        <is>
          <t>Mars</t>
        </is>
      </c>
      <c r="M5" s="10" t="inlineStr">
        <is>
          <t>Avril</t>
        </is>
      </c>
      <c r="N5" s="10" t="inlineStr">
        <is>
          <t>Mai</t>
        </is>
      </c>
      <c r="O5" s="10" t="inlineStr">
        <is>
          <t>Juin</t>
        </is>
      </c>
      <c r="P5" s="10" t="inlineStr">
        <is>
          <t>Juill</t>
        </is>
      </c>
      <c r="Q5" s="10" t="inlineStr">
        <is>
          <t>Aout</t>
        </is>
      </c>
      <c r="R5" s="10" t="inlineStr">
        <is>
          <t>Sept</t>
        </is>
      </c>
      <c r="S5" s="10" t="inlineStr">
        <is>
          <t>Oct</t>
        </is>
      </c>
      <c r="T5" s="10" t="inlineStr">
        <is>
          <t>Nov</t>
        </is>
      </c>
      <c r="U5" s="10" t="inlineStr">
        <is>
          <t>Déc</t>
        </is>
      </c>
    </row>
    <row r="6" ht="22.7" customFormat="1" customHeight="1" s="11">
      <c r="D6" s="12" t="n"/>
      <c r="E6" s="12" t="n"/>
      <c r="F6" s="12" t="n"/>
      <c r="G6" s="13" t="n"/>
      <c r="H6" s="13" t="n">
        <v>0.7</v>
      </c>
      <c r="I6" s="14" t="n"/>
      <c r="J6" s="15">
        <f>$H$6/12*1</f>
        <v/>
      </c>
      <c r="K6" s="15">
        <f>$H$6/12*2</f>
        <v/>
      </c>
      <c r="L6" s="15">
        <f>$H$6/12*3</f>
        <v/>
      </c>
      <c r="M6" s="15">
        <f>$H$6/12*4</f>
        <v/>
      </c>
      <c r="N6" s="15">
        <f>$H$6/12*5</f>
        <v/>
      </c>
      <c r="O6" s="15">
        <f>$H$6/12*6</f>
        <v/>
      </c>
      <c r="P6" s="15">
        <f>$H$6/12*7</f>
        <v/>
      </c>
      <c r="Q6" s="15">
        <f>$H$6/12*8</f>
        <v/>
      </c>
      <c r="R6" s="15">
        <f>$H$6/12*9</f>
        <v/>
      </c>
      <c r="S6" s="15">
        <f>$H$6/12*10</f>
        <v/>
      </c>
      <c r="T6" s="15">
        <f>$H$6/12*11</f>
        <v/>
      </c>
      <c r="U6" s="15">
        <f>$H$6/12*12</f>
        <v/>
      </c>
    </row>
    <row r="7" ht="22.7" customFormat="1" customHeight="1" s="16">
      <c r="D7" s="17" t="inlineStr">
        <is>
          <t>Val</t>
        </is>
      </c>
      <c r="E7" s="17" t="n">
        <v>1</v>
      </c>
      <c r="F7" s="18" t="inlineStr">
        <is>
          <t>fumier</t>
        </is>
      </c>
      <c r="G7" s="19" t="n"/>
      <c r="H7" s="20">
        <f>I7/G7</f>
        <v/>
      </c>
      <c r="I7" s="21">
        <f>SUM(J7:U7)/1000</f>
        <v/>
      </c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22.7" customFormat="1" customHeight="1" s="16">
      <c r="D8" s="17" t="n"/>
      <c r="E8" s="17" t="n"/>
      <c r="F8" s="23" t="inlineStr">
        <is>
          <t>fumier mou</t>
        </is>
      </c>
      <c r="G8" s="24" t="n">
        <v>300</v>
      </c>
      <c r="H8" s="25">
        <f>I8/G8</f>
        <v/>
      </c>
      <c r="I8" s="26">
        <f>SUM(J8:U8)/1000</f>
        <v/>
      </c>
      <c r="J8" s="27" t="n">
        <v>72320</v>
      </c>
      <c r="K8" s="27" t="n">
        <v>66540</v>
      </c>
      <c r="L8" s="27" t="n">
        <v>86020</v>
      </c>
      <c r="M8" s="27" t="n">
        <v>22200</v>
      </c>
      <c r="N8" s="27" t="n"/>
      <c r="O8" s="27" t="n"/>
      <c r="P8" s="27" t="n"/>
      <c r="Q8" s="27" t="n"/>
      <c r="R8" s="27" t="n"/>
      <c r="S8" s="27" t="n"/>
      <c r="T8" s="27" t="n"/>
      <c r="U8" s="27" t="n"/>
    </row>
    <row r="9" ht="22.7" customFormat="1" customHeight="1" s="16">
      <c r="D9" s="17" t="n"/>
      <c r="E9" s="17" t="n"/>
      <c r="F9" s="28" t="inlineStr">
        <is>
          <t>lisier</t>
        </is>
      </c>
      <c r="G9" s="29" t="n">
        <v>300</v>
      </c>
      <c r="H9" s="30">
        <f>I9/G9</f>
        <v/>
      </c>
      <c r="I9" s="31">
        <f>SUM(J9:U9)/1000</f>
        <v/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</row>
    <row r="10" hidden="1" ht="22.7" customFormat="1" customHeight="1" s="16">
      <c r="D10" s="17" t="n"/>
      <c r="E10" s="17" t="n"/>
      <c r="F10" s="33" t="inlineStr">
        <is>
          <t>ovin</t>
        </is>
      </c>
      <c r="G10" s="34" t="n">
        <v>0</v>
      </c>
      <c r="H10" s="35">
        <f>I10/G10</f>
        <v/>
      </c>
      <c r="I10" s="36">
        <f>SUM(J10:U10)/1000</f>
        <v/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22.7" customFormat="1" customHeight="1" s="16">
      <c r="D11" s="17" t="n"/>
      <c r="E11" s="17" t="n"/>
      <c r="F11" s="38" t="inlineStr">
        <is>
          <t>digestat</t>
        </is>
      </c>
      <c r="G11" s="39" t="n"/>
      <c r="H11" s="40">
        <f>I11/G11</f>
        <v/>
      </c>
      <c r="I11" s="41">
        <f>SUM(J11:U11)/1000</f>
        <v/>
      </c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</row>
    <row r="12" ht="22.7" customFormat="1" customHeight="1" s="16">
      <c r="D12" s="43" t="n"/>
      <c r="E12" s="43" t="n"/>
      <c r="F12" s="43" t="n"/>
      <c r="G12" s="44" t="n"/>
      <c r="H12" s="45" t="n"/>
      <c r="I12" s="46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</row>
    <row r="13" ht="22.7" customFormat="1" customHeight="1" s="16">
      <c r="D13" s="17" t="inlineStr">
        <is>
          <t>Coxeux</t>
        </is>
      </c>
      <c r="E13" s="17" t="n">
        <v>2</v>
      </c>
      <c r="F13" s="18" t="inlineStr">
        <is>
          <t>fumier</t>
        </is>
      </c>
      <c r="G13" s="19" t="n"/>
      <c r="H13" s="20">
        <f>I13/G13</f>
        <v/>
      </c>
      <c r="I13" s="48">
        <f>SUM(J13:U13)/1000</f>
        <v/>
      </c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</row>
    <row r="14" ht="22.7" customFormat="1" customHeight="1" s="16">
      <c r="D14" s="17" t="n"/>
      <c r="E14" s="17" t="n"/>
      <c r="F14" s="23" t="inlineStr">
        <is>
          <t>fumier mou</t>
        </is>
      </c>
      <c r="G14" s="24" t="n"/>
      <c r="H14" s="25">
        <f>I14/G14</f>
        <v/>
      </c>
      <c r="I14" s="26">
        <f>SUM(J14:U14)/1000</f>
        <v/>
      </c>
      <c r="J14" s="27" t="n">
        <v>22080</v>
      </c>
      <c r="K14" s="27" t="n">
        <v>19120</v>
      </c>
      <c r="L14" s="27" t="n">
        <v>23000</v>
      </c>
      <c r="M14" s="27" t="n">
        <v>20460</v>
      </c>
      <c r="N14" s="27" t="n"/>
      <c r="O14" s="27" t="n"/>
      <c r="P14" s="27" t="n"/>
      <c r="Q14" s="27" t="n"/>
      <c r="R14" s="27" t="n"/>
      <c r="S14" s="27" t="n"/>
      <c r="T14" s="27" t="n"/>
      <c r="U14" s="27" t="n"/>
    </row>
    <row r="15" ht="22.7" customFormat="1" customHeight="1" s="16">
      <c r="D15" s="17" t="n"/>
      <c r="E15" s="17" t="n"/>
      <c r="F15" s="28" t="inlineStr">
        <is>
          <t>lisier</t>
        </is>
      </c>
      <c r="G15" s="29" t="n"/>
      <c r="H15" s="30">
        <f>I15/G15</f>
        <v/>
      </c>
      <c r="I15" s="49">
        <f>SUM(J15:U15)/1000</f>
        <v/>
      </c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32" t="n"/>
      <c r="U15" s="32" t="n"/>
    </row>
    <row r="16" hidden="1" ht="22.7" customFormat="1" customHeight="1" s="16">
      <c r="D16" s="17" t="n"/>
      <c r="E16" s="17" t="n"/>
      <c r="F16" s="33" t="inlineStr">
        <is>
          <t>ovin</t>
        </is>
      </c>
      <c r="G16" s="34" t="n">
        <v>0</v>
      </c>
      <c r="H16" s="35">
        <f>I16/G16</f>
        <v/>
      </c>
      <c r="I16" s="50">
        <f>SUM(J16:U16)/1000</f>
        <v/>
      </c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</row>
    <row r="17" ht="22.7" customFormat="1" customHeight="1" s="16">
      <c r="D17" s="17" t="n"/>
      <c r="E17" s="17" t="n"/>
      <c r="F17" s="38" t="inlineStr">
        <is>
          <t>digestat</t>
        </is>
      </c>
      <c r="G17" s="39" t="n"/>
      <c r="H17" s="40">
        <f>I17/G17</f>
        <v/>
      </c>
      <c r="I17" s="51">
        <f>SUM(J17:U17)/1000</f>
        <v/>
      </c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</row>
    <row r="18" ht="22.7" customFormat="1" customHeight="1" s="16">
      <c r="D18" s="43" t="n"/>
      <c r="E18" s="43" t="n"/>
      <c r="F18" s="43" t="n"/>
      <c r="G18" s="44" t="n"/>
      <c r="H18" s="45" t="n"/>
      <c r="I18" s="46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</row>
    <row r="19" ht="22.7" customFormat="1" customHeight="1" s="16">
      <c r="D19" s="17" t="inlineStr">
        <is>
          <t>Avenue</t>
        </is>
      </c>
      <c r="E19" s="17" t="n">
        <v>3</v>
      </c>
      <c r="F19" s="18" t="inlineStr">
        <is>
          <t>fumier</t>
        </is>
      </c>
      <c r="G19" s="19" t="n"/>
      <c r="H19" s="20">
        <f>I19/G19</f>
        <v/>
      </c>
      <c r="I19" s="48">
        <f>SUM(J19:U19)/1000</f>
        <v/>
      </c>
      <c r="J19" s="22" t="n">
        <v>66740</v>
      </c>
      <c r="K19" s="22" t="n">
        <v>25800</v>
      </c>
      <c r="L19" s="22" t="n">
        <v>14600</v>
      </c>
      <c r="M19" s="22" t="n">
        <v>34360</v>
      </c>
      <c r="N19" s="22" t="n"/>
      <c r="O19" s="22" t="n"/>
      <c r="P19" s="22" t="n"/>
      <c r="Q19" s="22" t="n"/>
      <c r="R19" s="22" t="n"/>
      <c r="S19" s="22" t="n"/>
      <c r="T19" s="22" t="n"/>
      <c r="U19" s="22" t="n"/>
    </row>
    <row r="20" ht="22.7" customFormat="1" customHeight="1" s="16">
      <c r="D20" s="17" t="n"/>
      <c r="E20" s="17" t="n"/>
      <c r="F20" s="23" t="inlineStr">
        <is>
          <t>fumier mou</t>
        </is>
      </c>
      <c r="G20" s="24" t="n"/>
      <c r="H20" s="25">
        <f>I20/G20</f>
        <v/>
      </c>
      <c r="I20" s="26">
        <f>SUM(J20:U20)/1000</f>
        <v/>
      </c>
      <c r="J20" s="27" t="n"/>
      <c r="K20" s="27" t="n">
        <v>58380</v>
      </c>
      <c r="L20" s="27" t="n">
        <v>58000</v>
      </c>
      <c r="M20" s="27" t="n">
        <v>43200</v>
      </c>
      <c r="N20" s="27" t="n"/>
      <c r="O20" s="27" t="n"/>
      <c r="P20" s="27" t="n"/>
      <c r="Q20" s="27" t="n"/>
      <c r="R20" s="27" t="n"/>
      <c r="S20" s="27" t="n"/>
      <c r="T20" s="27" t="n"/>
      <c r="U20" s="27" t="n"/>
    </row>
    <row r="21" ht="22.7" customFormat="1" customHeight="1" s="16">
      <c r="D21" s="17" t="n"/>
      <c r="E21" s="17" t="n"/>
      <c r="F21" s="28" t="inlineStr">
        <is>
          <t>lisier</t>
        </is>
      </c>
      <c r="G21" s="29" t="n"/>
      <c r="H21" s="30">
        <f>I21/G21</f>
        <v/>
      </c>
      <c r="I21" s="49">
        <f>SUM(J21:U21)/1000</f>
        <v/>
      </c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</row>
    <row r="22" hidden="1" ht="22.7" customFormat="1" customHeight="1" s="16">
      <c r="D22" s="17" t="n"/>
      <c r="E22" s="17" t="n"/>
      <c r="F22" s="33" t="inlineStr">
        <is>
          <t>ovin</t>
        </is>
      </c>
      <c r="G22" s="34" t="n">
        <v>0</v>
      </c>
      <c r="H22" s="35">
        <f>I22/G22</f>
        <v/>
      </c>
      <c r="I22" s="50">
        <f>SUM(J22:U22)/1000</f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</row>
    <row r="23" ht="22.7" customFormat="1" customHeight="1" s="16">
      <c r="D23" s="17" t="n"/>
      <c r="E23" s="17" t="n"/>
      <c r="F23" s="38" t="inlineStr">
        <is>
          <t>digestat</t>
        </is>
      </c>
      <c r="G23" s="39" t="n"/>
      <c r="H23" s="40">
        <f>I23/G23</f>
        <v/>
      </c>
      <c r="I23" s="51">
        <f>SUM(J23:U23)/1000</f>
        <v/>
      </c>
      <c r="J23" s="42" t="n">
        <v>227240</v>
      </c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</row>
    <row r="24" ht="22.7" customFormat="1" customHeight="1" s="16">
      <c r="D24" s="43" t="n"/>
      <c r="E24" s="43" t="n"/>
      <c r="F24" s="43" t="n"/>
      <c r="G24" s="44" t="n"/>
      <c r="H24" s="45" t="n"/>
      <c r="I24" s="46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</row>
    <row r="25" hidden="1" ht="22.7" customFormat="1" customHeight="1" s="16">
      <c r="D25" s="17" t="inlineStr">
        <is>
          <t>Riouville</t>
        </is>
      </c>
      <c r="E25" s="17" t="n">
        <v>4</v>
      </c>
      <c r="F25" s="18" t="inlineStr">
        <is>
          <t>fumier</t>
        </is>
      </c>
      <c r="G25" s="19" t="n">
        <v>0</v>
      </c>
      <c r="H25" s="20">
        <f>I25/G25</f>
        <v/>
      </c>
      <c r="I25" s="48">
        <f>SUM(J25:U25)/1000</f>
        <v/>
      </c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</row>
    <row r="26" hidden="1" ht="22.7" customFormat="1" customHeight="1" s="16">
      <c r="D26" s="17" t="inlineStr">
        <is>
          <t>Riouville</t>
        </is>
      </c>
      <c r="E26" s="17" t="n"/>
      <c r="F26" s="23" t="inlineStr">
        <is>
          <t>fumier mou</t>
        </is>
      </c>
      <c r="G26" s="24" t="n">
        <v>0</v>
      </c>
      <c r="H26" s="25">
        <f>I26/G26</f>
        <v/>
      </c>
      <c r="I26" s="26">
        <f>SUM(J26:U26)/1000</f>
        <v/>
      </c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</row>
    <row r="27" hidden="1" ht="22.7" customFormat="1" customHeight="1" s="16">
      <c r="D27" s="17" t="inlineStr">
        <is>
          <t>Riouville</t>
        </is>
      </c>
      <c r="E27" s="17" t="n"/>
      <c r="F27" s="28" t="inlineStr">
        <is>
          <t>lisier</t>
        </is>
      </c>
      <c r="G27" s="29" t="n">
        <v>0</v>
      </c>
      <c r="H27" s="30">
        <f>I27/G27</f>
        <v/>
      </c>
      <c r="I27" s="49">
        <f>SUM(J27:U27)/1000</f>
        <v/>
      </c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</row>
    <row r="28" ht="22.7" customFormat="1" customHeight="1" s="16">
      <c r="D28" s="17" t="inlineStr">
        <is>
          <t>Riouville</t>
        </is>
      </c>
      <c r="E28" s="17" t="n"/>
      <c r="F28" s="33" t="inlineStr">
        <is>
          <t>ovin</t>
        </is>
      </c>
      <c r="G28" s="34" t="n"/>
      <c r="H28" s="35">
        <f>I28/G28</f>
        <v/>
      </c>
      <c r="I28" s="50">
        <f>SUM(J28:U28)/1000</f>
        <v/>
      </c>
      <c r="J28" s="37" t="n">
        <v>9500</v>
      </c>
      <c r="K28" s="37" t="n">
        <v>51620</v>
      </c>
      <c r="L28" s="37" t="n">
        <v>105520</v>
      </c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</row>
    <row r="29" ht="22.7" customFormat="1" customHeight="1" s="16">
      <c r="D29" s="17" t="n"/>
      <c r="E29" s="17" t="n"/>
      <c r="F29" s="38" t="inlineStr">
        <is>
          <t>digestat</t>
        </is>
      </c>
      <c r="G29" s="39" t="n"/>
      <c r="H29" s="40">
        <f>I29/G29</f>
        <v/>
      </c>
      <c r="I29" s="51">
        <f>SUM(J29:U29)/1000</f>
        <v/>
      </c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</row>
    <row r="30" ht="22.7" customFormat="1" customHeight="1" s="16">
      <c r="D30" s="43" t="n"/>
      <c r="E30" s="43" t="n"/>
      <c r="F30" s="43" t="n"/>
      <c r="G30" s="44" t="n"/>
      <c r="H30" s="45" t="n"/>
      <c r="I30" s="46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</row>
    <row r="31" hidden="1" ht="22.7" customFormat="1" customHeight="1" s="16">
      <c r="D31" s="17" t="inlineStr">
        <is>
          <t>Molpré</t>
        </is>
      </c>
      <c r="E31" s="17" t="n">
        <v>5</v>
      </c>
      <c r="F31" s="18" t="inlineStr">
        <is>
          <t>fumier</t>
        </is>
      </c>
      <c r="G31" s="19" t="n">
        <v>0</v>
      </c>
      <c r="H31" s="20">
        <f>I31/G31</f>
        <v/>
      </c>
      <c r="I31" s="48">
        <f>SUM(J31:U31)/1000</f>
        <v/>
      </c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</row>
    <row r="32" hidden="1" ht="22.7" customFormat="1" customHeight="1" s="16">
      <c r="D32" s="17" t="inlineStr">
        <is>
          <t>Molpré</t>
        </is>
      </c>
      <c r="E32" s="17" t="n"/>
      <c r="F32" s="23" t="inlineStr">
        <is>
          <t>fumier mou</t>
        </is>
      </c>
      <c r="G32" s="24" t="n">
        <v>0</v>
      </c>
      <c r="H32" s="25">
        <f>I32/G32</f>
        <v/>
      </c>
      <c r="I32" s="26">
        <f>SUM(J32:U32)/1000</f>
        <v/>
      </c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</row>
    <row r="33" hidden="1" ht="22.7" customFormat="1" customHeight="1" s="16">
      <c r="D33" s="17" t="inlineStr">
        <is>
          <t>Molpré</t>
        </is>
      </c>
      <c r="E33" s="17" t="n"/>
      <c r="F33" s="28" t="inlineStr">
        <is>
          <t>lisier</t>
        </is>
      </c>
      <c r="G33" s="29" t="n">
        <v>0</v>
      </c>
      <c r="H33" s="30">
        <f>I33/G33</f>
        <v/>
      </c>
      <c r="I33" s="49">
        <f>SUM(J33:U33)/1000</f>
        <v/>
      </c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</row>
    <row r="34" ht="22.7" customFormat="1" customHeight="1" s="16">
      <c r="D34" s="17" t="inlineStr">
        <is>
          <t>Molpré</t>
        </is>
      </c>
      <c r="E34" s="17" t="n"/>
      <c r="F34" s="33" t="inlineStr">
        <is>
          <t>ovin</t>
        </is>
      </c>
      <c r="G34" s="34" t="n"/>
      <c r="H34" s="35">
        <f>I34/G34</f>
        <v/>
      </c>
      <c r="I34" s="50">
        <f>SUM(J34:U34)/1000</f>
        <v/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</row>
    <row r="35" ht="22.7" customFormat="1" customHeight="1" s="16">
      <c r="D35" s="17" t="n"/>
      <c r="E35" s="17" t="n"/>
      <c r="F35" s="38" t="inlineStr">
        <is>
          <t>digestat</t>
        </is>
      </c>
      <c r="G35" s="39" t="n"/>
      <c r="H35" s="40">
        <f>I35/G35</f>
        <v/>
      </c>
      <c r="I35" s="51">
        <f>SUM(J35:U35)/1000</f>
        <v/>
      </c>
      <c r="J35" s="42" t="n">
        <v>226220</v>
      </c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</row>
    <row r="36" ht="22.7" customFormat="1" customHeight="1" s="16">
      <c r="D36" s="43" t="n"/>
      <c r="E36" s="43" t="n"/>
      <c r="F36" s="43" t="n"/>
      <c r="G36" s="44" t="n"/>
      <c r="H36" s="45" t="n"/>
      <c r="I36" s="46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</row>
    <row r="37" ht="22.7" customFormat="1" customHeight="1" s="16">
      <c r="D37" s="17" t="inlineStr">
        <is>
          <t>Salival</t>
        </is>
      </c>
      <c r="E37" s="17" t="n">
        <v>6</v>
      </c>
      <c r="F37" s="18" t="inlineStr">
        <is>
          <t>fumier</t>
        </is>
      </c>
      <c r="G37" s="19" t="n"/>
      <c r="H37" s="20">
        <f>I37/G37</f>
        <v/>
      </c>
      <c r="I37" s="48">
        <f>SUM(J37:U37)/1000</f>
        <v/>
      </c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</row>
    <row r="38" ht="22.7" customFormat="1" customHeight="1" s="16">
      <c r="D38" s="17" t="n"/>
      <c r="E38" s="17" t="n"/>
      <c r="F38" s="23" t="inlineStr">
        <is>
          <t>fumier mou</t>
        </is>
      </c>
      <c r="G38" s="24" t="n"/>
      <c r="H38" s="25">
        <f>I38/G38</f>
        <v/>
      </c>
      <c r="I38" s="26">
        <f>SUM(J38:U38)/1000</f>
        <v/>
      </c>
      <c r="J38" s="27" t="n">
        <v>25300</v>
      </c>
      <c r="K38" s="27" t="n"/>
      <c r="L38" s="27" t="n">
        <v>20800</v>
      </c>
      <c r="M38" s="27" t="n">
        <v>24580</v>
      </c>
      <c r="N38" s="27" t="n"/>
      <c r="O38" s="27" t="n"/>
      <c r="P38" s="27" t="n"/>
      <c r="Q38" s="27" t="n"/>
      <c r="R38" s="27" t="n"/>
      <c r="S38" s="27" t="n"/>
      <c r="T38" s="27" t="n"/>
      <c r="U38" s="27" t="n"/>
    </row>
    <row r="39" ht="22.7" customFormat="1" customHeight="1" s="16">
      <c r="D39" s="17" t="n"/>
      <c r="E39" s="17" t="n"/>
      <c r="F39" s="28" t="inlineStr">
        <is>
          <t>lisier</t>
        </is>
      </c>
      <c r="G39" s="29" t="n"/>
      <c r="H39" s="30">
        <f>I39/G39</f>
        <v/>
      </c>
      <c r="I39" s="49">
        <f>SUM(J39:U39)/1000</f>
        <v/>
      </c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</row>
    <row r="40" hidden="1" ht="22.7" customFormat="1" customHeight="1" s="16">
      <c r="D40" s="17" t="n"/>
      <c r="E40" s="17" t="n"/>
      <c r="F40" s="33" t="inlineStr">
        <is>
          <t>ovin</t>
        </is>
      </c>
      <c r="G40" s="34" t="n">
        <v>0</v>
      </c>
      <c r="H40" s="35">
        <f>I40/G40</f>
        <v/>
      </c>
      <c r="I40" s="50">
        <f>SUM(J40:U40)/1000</f>
        <v/>
      </c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</row>
    <row r="41" ht="22.7" customFormat="1" customHeight="1" s="16">
      <c r="D41" s="17" t="n"/>
      <c r="E41" s="17" t="n"/>
      <c r="F41" s="38" t="inlineStr">
        <is>
          <t>digestat</t>
        </is>
      </c>
      <c r="G41" s="39" t="n"/>
      <c r="H41" s="40">
        <f>I41/G41</f>
        <v/>
      </c>
      <c r="I41" s="51">
        <f>SUM(J41:U41)/1000</f>
        <v/>
      </c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</row>
    <row r="42" ht="22.7" customFormat="1" customHeight="1" s="16">
      <c r="D42" s="43" t="n"/>
      <c r="E42" s="43" t="n"/>
      <c r="F42" s="43" t="n"/>
      <c r="G42" s="44" t="n"/>
      <c r="H42" s="45" t="n"/>
      <c r="I42" s="46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</row>
    <row r="43" ht="22.7" customFormat="1" customHeight="1" s="16">
      <c r="D43" s="17" t="inlineStr">
        <is>
          <t>Chenevières</t>
        </is>
      </c>
      <c r="E43" s="17" t="n">
        <v>7</v>
      </c>
      <c r="F43" s="18" t="inlineStr">
        <is>
          <t>fumier</t>
        </is>
      </c>
      <c r="G43" s="19" t="n"/>
      <c r="H43" s="20">
        <f>I43/G43</f>
        <v/>
      </c>
      <c r="I43" s="48">
        <f>SUM(J43:U43)/1000</f>
        <v/>
      </c>
      <c r="J43" s="22" t="n">
        <v>22000</v>
      </c>
      <c r="K43" s="22" t="n"/>
      <c r="L43" s="22" t="n"/>
      <c r="M43" s="22" t="n">
        <v>14300</v>
      </c>
      <c r="N43" s="22" t="n"/>
      <c r="O43" s="22" t="n"/>
      <c r="P43" s="22" t="n"/>
      <c r="Q43" s="22" t="n"/>
      <c r="R43" s="22" t="n"/>
      <c r="S43" s="22" t="n"/>
      <c r="T43" s="22" t="n"/>
      <c r="U43" s="22" t="n"/>
    </row>
    <row r="44" ht="22.7" customFormat="1" customHeight="1" s="16">
      <c r="D44" s="17" t="n"/>
      <c r="E44" s="17" t="n"/>
      <c r="F44" s="23" t="inlineStr">
        <is>
          <t>fumier mou</t>
        </is>
      </c>
      <c r="G44" s="24" t="n"/>
      <c r="H44" s="25">
        <f>I44/G44</f>
        <v/>
      </c>
      <c r="I44" s="26">
        <f>SUM(J44:U44)/1000</f>
        <v/>
      </c>
      <c r="J44" s="27" t="n">
        <v>22700</v>
      </c>
      <c r="K44" s="27" t="n">
        <v>45540</v>
      </c>
      <c r="L44" s="27" t="n">
        <v>45790</v>
      </c>
      <c r="M44" s="27" t="n">
        <v>87680</v>
      </c>
      <c r="N44" s="27" t="n"/>
      <c r="O44" s="27" t="n"/>
      <c r="P44" s="27" t="n"/>
      <c r="Q44" s="27" t="n"/>
      <c r="R44" s="27" t="n"/>
      <c r="S44" s="27" t="n"/>
      <c r="T44" s="27" t="n"/>
      <c r="U44" s="27" t="n"/>
    </row>
    <row r="45" ht="22.7" customFormat="1" customHeight="1" s="16">
      <c r="D45" s="17" t="n"/>
      <c r="E45" s="17" t="n"/>
      <c r="F45" s="28" t="inlineStr">
        <is>
          <t>lisier</t>
        </is>
      </c>
      <c r="G45" s="29" t="n"/>
      <c r="H45" s="30">
        <f>I45/G45</f>
        <v/>
      </c>
      <c r="I45" s="49">
        <f>SUM(J45:U45)/1000</f>
        <v/>
      </c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</row>
    <row r="46" hidden="1" ht="22.7" customFormat="1" customHeight="1" s="16">
      <c r="D46" s="17" t="n"/>
      <c r="E46" s="17" t="n"/>
      <c r="F46" s="33" t="inlineStr">
        <is>
          <t>ovin</t>
        </is>
      </c>
      <c r="G46" s="34" t="n">
        <v>0</v>
      </c>
      <c r="H46" s="35">
        <f>I46/G46</f>
        <v/>
      </c>
      <c r="I46" s="50">
        <f>SUM(J46:U46)/1000</f>
        <v/>
      </c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</row>
    <row r="47" ht="22.7" customFormat="1" customHeight="1" s="16">
      <c r="D47" s="17" t="n"/>
      <c r="E47" s="17" t="n"/>
      <c r="F47" s="38" t="inlineStr">
        <is>
          <t>digestat</t>
        </is>
      </c>
      <c r="G47" s="39" t="n"/>
      <c r="H47" s="40">
        <f>I47/G47</f>
        <v/>
      </c>
      <c r="I47" s="51">
        <f>SUM(J47:U47)/1000</f>
        <v/>
      </c>
      <c r="J47" s="42" t="n">
        <v>43800</v>
      </c>
      <c r="K47" s="42" t="n">
        <v>136980</v>
      </c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</row>
    <row r="48" ht="22.7" customFormat="1" customHeight="1" s="16">
      <c r="D48" s="43" t="n"/>
      <c r="E48" s="43" t="n"/>
      <c r="F48" s="43" t="n"/>
      <c r="G48" s="44" t="n"/>
      <c r="H48" s="45" t="n"/>
      <c r="I48" s="46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</row>
    <row r="49" ht="22.7" customFormat="1" customHeight="1" s="16">
      <c r="D49" s="17" t="inlineStr">
        <is>
          <t>Rock and Cow</t>
        </is>
      </c>
      <c r="E49" s="17" t="n">
        <v>8</v>
      </c>
      <c r="F49" s="18" t="inlineStr">
        <is>
          <t>fumier</t>
        </is>
      </c>
      <c r="G49" s="19" t="n"/>
      <c r="H49" s="20">
        <f>I49/G49</f>
        <v/>
      </c>
      <c r="I49" s="48">
        <f>SUM(J49:U49)/1000</f>
        <v/>
      </c>
      <c r="J49" s="22" t="n"/>
      <c r="K49" s="22" t="n">
        <v>17360</v>
      </c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</row>
    <row r="50" ht="22.7" customFormat="1" customHeight="1" s="16">
      <c r="D50" s="17" t="n"/>
      <c r="E50" s="17" t="n"/>
      <c r="F50" s="23" t="inlineStr">
        <is>
          <t>fumier mou</t>
        </is>
      </c>
      <c r="G50" s="24" t="n"/>
      <c r="H50" s="25">
        <f>I50/G50</f>
        <v/>
      </c>
      <c r="I50" s="26">
        <f>SUM(J50:U50)/1000</f>
        <v/>
      </c>
      <c r="J50" s="27" t="n">
        <v>22040</v>
      </c>
      <c r="K50" s="27" t="n">
        <v>21260</v>
      </c>
      <c r="L50" s="27" t="n"/>
      <c r="M50" s="27" t="n">
        <v>37340</v>
      </c>
      <c r="N50" s="27" t="n"/>
      <c r="O50" s="27" t="n"/>
      <c r="P50" s="27" t="n"/>
      <c r="Q50" s="27" t="n"/>
      <c r="R50" s="27" t="n"/>
      <c r="S50" s="27" t="n"/>
      <c r="T50" s="27" t="n"/>
      <c r="U50" s="27" t="n"/>
    </row>
    <row r="51" ht="22.7" customFormat="1" customHeight="1" s="16">
      <c r="D51" s="17" t="n"/>
      <c r="E51" s="17" t="n"/>
      <c r="F51" s="28" t="inlineStr">
        <is>
          <t>lisier</t>
        </is>
      </c>
      <c r="G51" s="29" t="n"/>
      <c r="H51" s="30">
        <f>I51/G51</f>
        <v/>
      </c>
      <c r="I51" s="49">
        <f>SUM(J51:U51)/1000</f>
        <v/>
      </c>
      <c r="J51" s="32" t="n"/>
      <c r="K51" s="32" t="n"/>
      <c r="L51" s="32" t="n"/>
      <c r="M51" s="32" t="n">
        <v>41400</v>
      </c>
      <c r="N51" s="32" t="n"/>
      <c r="O51" s="32" t="n"/>
      <c r="P51" s="32" t="n"/>
      <c r="Q51" s="32" t="n"/>
      <c r="R51" s="32" t="n"/>
      <c r="S51" s="32" t="n"/>
      <c r="T51" s="32" t="n"/>
      <c r="U51" s="32" t="n"/>
    </row>
    <row r="52" hidden="1" ht="22.7" customFormat="1" customHeight="1" s="16">
      <c r="D52" s="17" t="n"/>
      <c r="E52" s="17" t="n"/>
      <c r="F52" s="33" t="inlineStr">
        <is>
          <t>ovin</t>
        </is>
      </c>
      <c r="G52" s="34" t="n">
        <v>0</v>
      </c>
      <c r="H52" s="35">
        <f>I52/G52</f>
        <v/>
      </c>
      <c r="I52" s="50">
        <f>SUM(J52:U52)/1000</f>
        <v/>
      </c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</row>
    <row r="53" ht="22.7" customFormat="1" customHeight="1" s="16">
      <c r="D53" s="17" t="n"/>
      <c r="E53" s="17" t="n"/>
      <c r="F53" s="38" t="inlineStr">
        <is>
          <t>digestat</t>
        </is>
      </c>
      <c r="G53" s="39" t="n"/>
      <c r="H53" s="40">
        <f>I53/G53</f>
        <v/>
      </c>
      <c r="I53" s="51">
        <f>SUM(J53:U53)/1000</f>
        <v/>
      </c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</row>
    <row r="54" ht="22.7" customFormat="1" customHeight="1" s="16">
      <c r="D54" s="43" t="n"/>
      <c r="E54" s="43" t="n"/>
      <c r="F54" s="43" t="n"/>
      <c r="G54" s="44" t="n"/>
      <c r="H54" s="45" t="n"/>
      <c r="I54" s="46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</row>
    <row r="55" ht="22.7" customFormat="1" customHeight="1" s="16">
      <c r="D55" s="17" t="inlineStr">
        <is>
          <t>Deux Villes</t>
        </is>
      </c>
      <c r="E55" s="17" t="n">
        <v>9</v>
      </c>
      <c r="F55" s="18" t="inlineStr">
        <is>
          <t>fumier</t>
        </is>
      </c>
      <c r="G55" s="19" t="n"/>
      <c r="H55" s="20">
        <f>I55/G55</f>
        <v/>
      </c>
      <c r="I55" s="48">
        <f>SUM(J55:U55)/1000</f>
        <v/>
      </c>
      <c r="J55" s="22" t="n">
        <v>16080</v>
      </c>
      <c r="K55" s="22" t="n"/>
      <c r="L55" s="22" t="n"/>
      <c r="M55" s="22" t="n">
        <v>14100</v>
      </c>
      <c r="N55" s="22" t="n"/>
      <c r="O55" s="22" t="n"/>
      <c r="P55" s="22" t="n"/>
      <c r="Q55" s="22" t="n"/>
      <c r="R55" s="22" t="n"/>
      <c r="S55" s="22" t="n"/>
      <c r="T55" s="22" t="n"/>
      <c r="U55" s="22" t="n"/>
    </row>
    <row r="56" ht="22.7" customFormat="1" customHeight="1" s="16">
      <c r="D56" s="17" t="n"/>
      <c r="E56" s="17" t="n"/>
      <c r="F56" s="23" t="inlineStr">
        <is>
          <t>fumier mou</t>
        </is>
      </c>
      <c r="G56" s="24" t="n"/>
      <c r="H56" s="25">
        <f>I56/G56</f>
        <v/>
      </c>
      <c r="I56" s="26">
        <f>SUM(J56:U56)/1000</f>
        <v/>
      </c>
      <c r="J56" s="27" t="n">
        <v>26500</v>
      </c>
      <c r="K56" s="27" t="n">
        <v>18520</v>
      </c>
      <c r="L56" s="27" t="n">
        <v>18860</v>
      </c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</row>
    <row r="57" ht="22.7" customFormat="1" customHeight="1" s="16">
      <c r="D57" s="17" t="n"/>
      <c r="E57" s="17" t="n"/>
      <c r="F57" s="28" t="inlineStr">
        <is>
          <t>lisier</t>
        </is>
      </c>
      <c r="G57" s="29" t="n"/>
      <c r="H57" s="30">
        <f>I57/G57</f>
        <v/>
      </c>
      <c r="I57" s="49">
        <f>SUM(J57:U57)/1000</f>
        <v/>
      </c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</row>
    <row r="58" hidden="1" ht="22.7" customFormat="1" customHeight="1" s="16">
      <c r="D58" s="17" t="n"/>
      <c r="E58" s="17" t="n"/>
      <c r="F58" s="33" t="inlineStr">
        <is>
          <t>ovin</t>
        </is>
      </c>
      <c r="G58" s="34" t="n">
        <v>0</v>
      </c>
      <c r="H58" s="35">
        <f>I58/G58</f>
        <v/>
      </c>
      <c r="I58" s="50">
        <f>SUM(J58:U58)/1000</f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</row>
    <row r="59" ht="22.7" customFormat="1" customHeight="1" s="16">
      <c r="D59" s="17" t="n"/>
      <c r="E59" s="17" t="n"/>
      <c r="F59" s="38" t="inlineStr">
        <is>
          <t>digestat</t>
        </is>
      </c>
      <c r="G59" s="39" t="n"/>
      <c r="H59" s="40">
        <f>I59/G59</f>
        <v/>
      </c>
      <c r="I59" s="51">
        <f>SUM(J59:U59)/1000</f>
        <v/>
      </c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</row>
    <row r="60" ht="22.7" customFormat="1" customHeight="1" s="16">
      <c r="D60" s="43" t="n"/>
      <c r="E60" s="43" t="n"/>
      <c r="F60" s="43" t="n"/>
      <c r="G60" s="44" t="n"/>
      <c r="H60" s="45">
        <f>I60/G60</f>
        <v/>
      </c>
      <c r="I60" s="46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</row>
    <row r="61" hidden="1" ht="22.7" customFormat="1" customHeight="1" s="16">
      <c r="D61" s="17" t="inlineStr">
        <is>
          <t>Haut Frenes</t>
        </is>
      </c>
      <c r="E61" s="17" t="n">
        <v>10</v>
      </c>
      <c r="F61" s="18" t="inlineStr">
        <is>
          <t>fumier</t>
        </is>
      </c>
      <c r="G61" s="19" t="n"/>
      <c r="H61" s="20">
        <f>I61/G61</f>
        <v/>
      </c>
      <c r="I61" s="48">
        <f>SUM(J61:U61)/1000</f>
        <v/>
      </c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</row>
    <row r="62" hidden="1" ht="22.7" customFormat="1" customHeight="1" s="16">
      <c r="D62" s="17" t="inlineStr">
        <is>
          <t>Haut Frenes</t>
        </is>
      </c>
      <c r="E62" s="17" t="n"/>
      <c r="F62" s="23" t="inlineStr">
        <is>
          <t>fumier mou</t>
        </is>
      </c>
      <c r="G62" s="24" t="n"/>
      <c r="H62" s="25">
        <f>I62/G62</f>
        <v/>
      </c>
      <c r="I62" s="26">
        <f>SUM(J62:U62)/1000</f>
        <v/>
      </c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</row>
    <row r="63" hidden="1" ht="22.7" customFormat="1" customHeight="1" s="16">
      <c r="D63" s="17" t="inlineStr">
        <is>
          <t>Haut Frenes</t>
        </is>
      </c>
      <c r="E63" s="17" t="n"/>
      <c r="F63" s="28" t="inlineStr">
        <is>
          <t>lisier</t>
        </is>
      </c>
      <c r="G63" s="29" t="n"/>
      <c r="H63" s="30">
        <f>I63/G63</f>
        <v/>
      </c>
      <c r="I63" s="49">
        <f>SUM(J63:U63)/1000</f>
        <v/>
      </c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</row>
    <row r="64" hidden="1" ht="22.7" customFormat="1" customHeight="1" s="16">
      <c r="D64" s="17" t="n"/>
      <c r="E64" s="17" t="n"/>
      <c r="F64" s="33" t="inlineStr">
        <is>
          <t>ovin</t>
        </is>
      </c>
      <c r="G64" s="34" t="n">
        <v>0</v>
      </c>
      <c r="H64" s="35">
        <f>I64/G64</f>
        <v/>
      </c>
      <c r="I64" s="50">
        <f>SUM(J64:U64)/1000</f>
        <v/>
      </c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</row>
    <row r="65" ht="22.7" customFormat="1" customHeight="1" s="16">
      <c r="D65" s="17" t="inlineStr">
        <is>
          <t>Haut Frenes</t>
        </is>
      </c>
      <c r="E65" s="17" t="n"/>
      <c r="F65" s="38" t="inlineStr">
        <is>
          <t>digestat</t>
        </is>
      </c>
      <c r="G65" s="39" t="n"/>
      <c r="H65" s="40">
        <f>I65/G65</f>
        <v/>
      </c>
      <c r="I65" s="51">
        <f>SUM(J65:U65)/1000</f>
        <v/>
      </c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</row>
    <row r="66" ht="22.7" customFormat="1" customHeight="1" s="16">
      <c r="D66" s="43" t="n"/>
      <c r="E66" s="43" t="n"/>
      <c r="F66" s="43" t="n"/>
      <c r="G66" s="44" t="n"/>
      <c r="H66" s="45" t="n"/>
      <c r="I66" s="46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</row>
    <row r="67" hidden="1" ht="22.7" customFormat="1" customHeight="1" s="16">
      <c r="D67" s="17" t="inlineStr">
        <is>
          <t>Froid Perthuis</t>
        </is>
      </c>
      <c r="E67" s="17" t="n">
        <v>11</v>
      </c>
      <c r="F67" s="18" t="inlineStr">
        <is>
          <t>fumier</t>
        </is>
      </c>
      <c r="G67" s="19" t="n"/>
      <c r="H67" s="20">
        <f>I67/G67</f>
        <v/>
      </c>
      <c r="I67" s="48">
        <f>SUM(J67:U67)/1000</f>
        <v/>
      </c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</row>
    <row r="68" hidden="1" ht="22.7" customFormat="1" customHeight="1" s="16">
      <c r="D68" s="17" t="inlineStr">
        <is>
          <t>Froid Perthuis</t>
        </is>
      </c>
      <c r="E68" s="17" t="n"/>
      <c r="F68" s="23" t="inlineStr">
        <is>
          <t>fumier mou</t>
        </is>
      </c>
      <c r="G68" s="24" t="n"/>
      <c r="H68" s="25">
        <f>I68/G68</f>
        <v/>
      </c>
      <c r="I68" s="26">
        <f>SUM(J68:U68)/1000</f>
        <v/>
      </c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</row>
    <row r="69" hidden="1" ht="22.7" customFormat="1" customHeight="1" s="16">
      <c r="D69" s="17" t="inlineStr">
        <is>
          <t>Froid Perthuis</t>
        </is>
      </c>
      <c r="E69" s="17" t="n"/>
      <c r="F69" s="28" t="inlineStr">
        <is>
          <t>lisier</t>
        </is>
      </c>
      <c r="G69" s="29" t="n"/>
      <c r="H69" s="30">
        <f>I69/G69</f>
        <v/>
      </c>
      <c r="I69" s="49">
        <f>SUM(J69:U69)/1000</f>
        <v/>
      </c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</row>
    <row r="70" ht="22.7" customFormat="1" customHeight="1" s="16">
      <c r="D70" s="17" t="inlineStr">
        <is>
          <t>Froid Perthuis</t>
        </is>
      </c>
      <c r="E70" s="17" t="n"/>
      <c r="F70" s="33" t="inlineStr">
        <is>
          <t>ovin</t>
        </is>
      </c>
      <c r="G70" s="34" t="n"/>
      <c r="H70" s="35">
        <f>I70/G70</f>
        <v/>
      </c>
      <c r="I70" s="50">
        <f>SUM(J70:U70)/1000</f>
        <v/>
      </c>
      <c r="J70" s="37" t="n">
        <v>124440</v>
      </c>
      <c r="K70" s="37" t="n">
        <v>169260</v>
      </c>
      <c r="L70" s="37" t="n">
        <v>208690</v>
      </c>
      <c r="M70" s="37" t="n">
        <v>159340</v>
      </c>
      <c r="N70" s="37" t="n"/>
      <c r="O70" s="37" t="n"/>
      <c r="P70" s="37" t="n"/>
      <c r="Q70" s="37" t="n"/>
      <c r="R70" s="37" t="n"/>
      <c r="S70" s="37" t="n"/>
      <c r="T70" s="37" t="n"/>
      <c r="U70" s="37" t="n"/>
    </row>
    <row r="71" ht="22.7" customFormat="1" customHeight="1" s="16">
      <c r="D71" s="17" t="n"/>
      <c r="E71" s="17" t="n"/>
      <c r="F71" s="38" t="inlineStr">
        <is>
          <t>digestat</t>
        </is>
      </c>
      <c r="G71" s="39" t="n"/>
      <c r="H71" s="40">
        <f>I71/G71</f>
        <v/>
      </c>
      <c r="I71" s="51">
        <f>SUM(J71:U71)/1000</f>
        <v/>
      </c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</row>
    <row r="72" ht="37.35" customFormat="1" customHeight="1" s="16">
      <c r="D72" s="43" t="n"/>
      <c r="E72" s="43" t="n"/>
      <c r="F72" s="43" t="n"/>
      <c r="G72" s="44" t="n"/>
      <c r="H72" s="45" t="n"/>
      <c r="I72" s="46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</row>
    <row r="73" hidden="1" ht="22.7" customFormat="1" customHeight="1" s="16">
      <c r="D73" s="17" t="inlineStr">
        <is>
          <t>Rouges Champs</t>
        </is>
      </c>
      <c r="E73" s="17" t="n">
        <v>12</v>
      </c>
      <c r="F73" s="18" t="inlineStr">
        <is>
          <t>fumier</t>
        </is>
      </c>
      <c r="G73" s="19" t="n"/>
      <c r="H73" s="20">
        <f>I73/G73</f>
        <v/>
      </c>
      <c r="I73" s="48">
        <f>SUM(J73:U73)/1000</f>
        <v/>
      </c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</row>
    <row r="74" hidden="1" ht="22.7" customFormat="1" customHeight="1" s="16">
      <c r="D74" s="17" t="inlineStr">
        <is>
          <t>Rouges Champs</t>
        </is>
      </c>
      <c r="E74" s="17" t="n"/>
      <c r="F74" s="23" t="inlineStr">
        <is>
          <t>fumier mou</t>
        </is>
      </c>
      <c r="G74" s="24" t="n"/>
      <c r="H74" s="25">
        <f>I74/G74</f>
        <v/>
      </c>
      <c r="I74" s="26">
        <f>SUM(J74:U74)/1000</f>
        <v/>
      </c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</row>
    <row r="75" hidden="1" ht="22.7" customFormat="1" customHeight="1" s="16">
      <c r="D75" s="17" t="inlineStr">
        <is>
          <t>Rouges Champs</t>
        </is>
      </c>
      <c r="E75" s="17" t="n"/>
      <c r="F75" s="28" t="inlineStr">
        <is>
          <t>lisier</t>
        </is>
      </c>
      <c r="G75" s="29" t="n"/>
      <c r="H75" s="30">
        <f>I75/G75</f>
        <v/>
      </c>
      <c r="I75" s="49">
        <f>SUM(J75:U75)/1000</f>
        <v/>
      </c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</row>
    <row r="76" ht="22.7" customFormat="1" customHeight="1" s="16">
      <c r="D76" s="17" t="inlineStr">
        <is>
          <t>Rouges Champs</t>
        </is>
      </c>
      <c r="E76" s="17" t="n"/>
      <c r="F76" s="33" t="inlineStr">
        <is>
          <t>ovin</t>
        </is>
      </c>
      <c r="G76" s="34" t="n"/>
      <c r="H76" s="35">
        <f>I76/G76</f>
        <v/>
      </c>
      <c r="I76" s="50">
        <f>SUM(J76:U76)/1000</f>
        <v/>
      </c>
      <c r="J76" s="37" t="n">
        <v>118860</v>
      </c>
      <c r="K76" s="37" t="n"/>
      <c r="L76" s="37" t="n"/>
      <c r="M76" s="37" t="n">
        <v>143580</v>
      </c>
      <c r="N76" s="37" t="n"/>
      <c r="O76" s="37" t="n"/>
      <c r="P76" s="37" t="n"/>
      <c r="Q76" s="37" t="n"/>
      <c r="R76" s="37" t="n"/>
      <c r="S76" s="37" t="n"/>
      <c r="T76" s="37" t="n"/>
      <c r="U76" s="37" t="n"/>
    </row>
    <row r="77" ht="22.7" customFormat="1" customHeight="1" s="16">
      <c r="D77" s="17" t="n"/>
      <c r="E77" s="17" t="n"/>
      <c r="F77" s="38" t="inlineStr">
        <is>
          <t>digestat</t>
        </is>
      </c>
      <c r="G77" s="39" t="n"/>
      <c r="H77" s="40">
        <f>I77/G77</f>
        <v/>
      </c>
      <c r="I77" s="51">
        <f>SUM(J77:U77)/1000</f>
        <v/>
      </c>
      <c r="J77" s="42" t="n"/>
      <c r="K77" s="42" t="n"/>
      <c r="L77" s="42" t="n">
        <v>87360</v>
      </c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</row>
    <row r="78" ht="22.7" customFormat="1" customHeight="1" s="16">
      <c r="D78" s="43" t="n"/>
      <c r="E78" s="43" t="n"/>
      <c r="F78" s="43" t="n"/>
      <c r="G78" s="44" t="n"/>
      <c r="H78" s="45" t="n"/>
      <c r="I78" s="46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</row>
    <row r="79" ht="22.7" customFormat="1" customHeight="1" s="16">
      <c r="D79" s="17" t="inlineStr">
        <is>
          <t>Norzelieurs</t>
        </is>
      </c>
      <c r="E79" s="17" t="n">
        <v>13</v>
      </c>
      <c r="F79" s="18" t="inlineStr">
        <is>
          <t>fumier</t>
        </is>
      </c>
      <c r="G79" s="19" t="n"/>
      <c r="H79" s="20">
        <f>I79/G79</f>
        <v/>
      </c>
      <c r="I79" s="48">
        <f>SUM(J79:U79)/1000</f>
        <v/>
      </c>
      <c r="J79" s="22" t="n">
        <v>21140</v>
      </c>
      <c r="K79" s="22" t="n">
        <v>14600</v>
      </c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</row>
    <row r="80" ht="22.7" customFormat="1" customHeight="1" s="16">
      <c r="D80" s="17" t="n"/>
      <c r="E80" s="17" t="n"/>
      <c r="F80" s="23" t="inlineStr">
        <is>
          <t>fumier mou</t>
        </is>
      </c>
      <c r="G80" s="24" t="n"/>
      <c r="H80" s="25">
        <f>I80/G80</f>
        <v/>
      </c>
      <c r="I80" s="26">
        <f>SUM(J80:U80)/1000</f>
        <v/>
      </c>
      <c r="J80" s="27" t="n"/>
      <c r="K80" s="27" t="n"/>
      <c r="L80" s="27" t="n"/>
      <c r="M80" s="27" t="n">
        <v>17380</v>
      </c>
      <c r="N80" s="27" t="n"/>
      <c r="O80" s="27" t="n"/>
      <c r="P80" s="27" t="n"/>
      <c r="Q80" s="27" t="n"/>
      <c r="R80" s="27" t="n"/>
      <c r="S80" s="27" t="n"/>
      <c r="T80" s="27" t="n"/>
      <c r="U80" s="27" t="n"/>
    </row>
    <row r="81" ht="22.7" customFormat="1" customHeight="1" s="16">
      <c r="D81" s="17" t="n"/>
      <c r="E81" s="17" t="n"/>
      <c r="F81" s="28" t="inlineStr">
        <is>
          <t>lisier</t>
        </is>
      </c>
      <c r="G81" s="29" t="n"/>
      <c r="H81" s="30">
        <f>I81/G81</f>
        <v/>
      </c>
      <c r="I81" s="49">
        <f>SUM(J81:U81)/1000</f>
        <v/>
      </c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</row>
    <row r="82" hidden="1" ht="22.7" customFormat="1" customHeight="1" s="16">
      <c r="D82" s="17" t="n"/>
      <c r="E82" s="17" t="n"/>
      <c r="F82" s="33" t="inlineStr">
        <is>
          <t>ovin</t>
        </is>
      </c>
      <c r="G82" s="34" t="n">
        <v>0</v>
      </c>
      <c r="H82" s="35">
        <f>I82/G82</f>
        <v/>
      </c>
      <c r="I82" s="50">
        <f>SUM(J82:U82)/1000</f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</row>
    <row r="83" ht="22.7" customFormat="1" customHeight="1" s="16">
      <c r="D83" s="17" t="n"/>
      <c r="E83" s="17" t="n"/>
      <c r="F83" s="38" t="inlineStr">
        <is>
          <t>digestat</t>
        </is>
      </c>
      <c r="G83" s="39" t="n"/>
      <c r="H83" s="40">
        <f>I83/G83</f>
        <v/>
      </c>
      <c r="I83" s="51">
        <f>SUM(J83:U83)/1000</f>
        <v/>
      </c>
      <c r="J83" s="42" t="n">
        <v>42200</v>
      </c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</row>
    <row r="84" ht="22.7" customFormat="1" customHeight="1" s="16">
      <c r="D84" s="43" t="n"/>
      <c r="E84" s="43" t="n"/>
      <c r="F84" s="43" t="n"/>
      <c r="G84" s="44" t="n"/>
      <c r="H84" s="45" t="n"/>
      <c r="I84" s="46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</row>
    <row r="85" ht="22.7" customFormat="1" customHeight="1" s="16">
      <c r="D85" s="17" t="inlineStr">
        <is>
          <t>Thaons</t>
        </is>
      </c>
      <c r="E85" s="17" t="n">
        <v>14</v>
      </c>
      <c r="F85" s="18" t="inlineStr">
        <is>
          <t>fumier</t>
        </is>
      </c>
      <c r="G85" s="19" t="n"/>
      <c r="H85" s="20">
        <f>I85/G85</f>
        <v/>
      </c>
      <c r="I85" s="48">
        <f>SUM(J85:U85)/1000</f>
        <v/>
      </c>
      <c r="J85" s="22" t="n">
        <v>314300</v>
      </c>
      <c r="K85" s="22" t="n">
        <v>29480</v>
      </c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</row>
    <row r="86" ht="22.7" customFormat="1" customHeight="1" s="16">
      <c r="D86" s="17" t="n"/>
      <c r="E86" s="17" t="n"/>
      <c r="F86" s="23" t="inlineStr">
        <is>
          <t>fumier mou</t>
        </is>
      </c>
      <c r="G86" s="24" t="n"/>
      <c r="H86" s="25">
        <f>I86/G86</f>
        <v/>
      </c>
      <c r="I86" s="26">
        <f>SUM(J86:U86)/1000</f>
        <v/>
      </c>
      <c r="J86" s="27" t="n"/>
      <c r="K86" s="27" t="n">
        <v>258440</v>
      </c>
      <c r="L86" s="27" t="n">
        <v>144180</v>
      </c>
      <c r="M86" s="27" t="n">
        <v>137460</v>
      </c>
      <c r="N86" s="27" t="n"/>
      <c r="O86" s="27" t="n"/>
      <c r="P86" s="27" t="n"/>
      <c r="Q86" s="27" t="n"/>
      <c r="R86" s="27" t="n"/>
      <c r="S86" s="27" t="n"/>
      <c r="T86" s="27" t="n"/>
      <c r="U86" s="27" t="n"/>
    </row>
    <row r="87" ht="22.7" customFormat="1" customHeight="1" s="16">
      <c r="D87" s="17" t="n"/>
      <c r="E87" s="17" t="n"/>
      <c r="F87" s="28" t="inlineStr">
        <is>
          <t>lisier</t>
        </is>
      </c>
      <c r="G87" s="29" t="n"/>
      <c r="H87" s="30">
        <f>I87/G87</f>
        <v/>
      </c>
      <c r="I87" s="49">
        <f>SUM(J87:U87)/1000</f>
        <v/>
      </c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</row>
    <row r="88" hidden="1" ht="22.7" customFormat="1" customHeight="1" s="16">
      <c r="D88" s="17" t="n"/>
      <c r="E88" s="17" t="n"/>
      <c r="F88" s="33" t="inlineStr">
        <is>
          <t>ovin</t>
        </is>
      </c>
      <c r="G88" s="34" t="n">
        <v>0</v>
      </c>
      <c r="H88" s="35">
        <f>I88/G88</f>
        <v/>
      </c>
      <c r="I88" s="50">
        <f>SUM(J88:U88)/1000</f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</row>
    <row r="89" ht="22.7" customFormat="1" customHeight="1" s="16">
      <c r="D89" s="17" t="n"/>
      <c r="E89" s="17" t="n"/>
      <c r="F89" s="38" t="inlineStr">
        <is>
          <t>digestat</t>
        </is>
      </c>
      <c r="G89" s="39" t="n"/>
      <c r="H89" s="40">
        <f>I89/G89</f>
        <v/>
      </c>
      <c r="I89" s="51">
        <f>SUM(J89:U89)/1000</f>
        <v/>
      </c>
      <c r="J89" s="42" t="n">
        <v>289000</v>
      </c>
      <c r="K89" s="42" t="n">
        <v>45260</v>
      </c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</row>
    <row r="90" ht="22.7" customFormat="1" customHeight="1" s="16">
      <c r="D90" s="43" t="n"/>
      <c r="E90" s="43" t="n"/>
      <c r="F90" s="43" t="n"/>
      <c r="G90" s="44" t="n"/>
      <c r="H90" s="45" t="n"/>
      <c r="I90" s="46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</row>
    <row r="91" ht="22.7" customFormat="1" customHeight="1" s="16">
      <c r="D91" s="17" t="inlineStr">
        <is>
          <t>Saint Louis</t>
        </is>
      </c>
      <c r="E91" s="17" t="n">
        <v>15</v>
      </c>
      <c r="F91" s="18" t="inlineStr">
        <is>
          <t>fumier</t>
        </is>
      </c>
      <c r="G91" s="19" t="n"/>
      <c r="H91" s="20">
        <f>I91/G91</f>
        <v/>
      </c>
      <c r="I91" s="48">
        <f>SUM(J91:U91)/1000</f>
        <v/>
      </c>
      <c r="J91" s="22" t="n">
        <v>72840</v>
      </c>
      <c r="K91" s="22" t="n">
        <v>148720</v>
      </c>
      <c r="L91" s="22" t="n">
        <v>16040</v>
      </c>
      <c r="M91" s="22" t="n">
        <v>64400</v>
      </c>
      <c r="N91" s="22" t="n"/>
      <c r="O91" s="22" t="n"/>
      <c r="P91" s="22" t="n"/>
      <c r="Q91" s="22" t="n"/>
      <c r="R91" s="22" t="n"/>
      <c r="S91" s="22" t="n"/>
      <c r="T91" s="22" t="n"/>
      <c r="U91" s="22" t="n"/>
    </row>
    <row r="92" ht="22.7" customFormat="1" customHeight="1" s="16">
      <c r="D92" s="17" t="n"/>
      <c r="E92" s="17" t="n"/>
      <c r="F92" s="23" t="inlineStr">
        <is>
          <t>fumier mou</t>
        </is>
      </c>
      <c r="G92" s="24" t="n"/>
      <c r="H92" s="25">
        <f>I92/G92</f>
        <v/>
      </c>
      <c r="I92" s="26">
        <f>SUM(J92:U92)/1000</f>
        <v/>
      </c>
      <c r="J92" s="27" t="n">
        <v>33580</v>
      </c>
      <c r="K92" s="27" t="n">
        <v>61760</v>
      </c>
      <c r="L92" s="27" t="n">
        <v>34000</v>
      </c>
      <c r="M92" s="27" t="n">
        <v>36680</v>
      </c>
      <c r="N92" s="27" t="n"/>
      <c r="O92" s="27" t="n"/>
      <c r="P92" s="27" t="n"/>
      <c r="Q92" s="27" t="n"/>
      <c r="R92" s="27" t="n"/>
      <c r="S92" s="27" t="n"/>
      <c r="T92" s="27" t="n"/>
      <c r="U92" s="27" t="n"/>
    </row>
    <row r="93" ht="22.7" customFormat="1" customHeight="1" s="16">
      <c r="D93" s="17" t="n"/>
      <c r="E93" s="17" t="n"/>
      <c r="F93" s="28" t="inlineStr">
        <is>
          <t>lisier</t>
        </is>
      </c>
      <c r="G93" s="29" t="n"/>
      <c r="H93" s="30">
        <f>I93/G93</f>
        <v/>
      </c>
      <c r="I93" s="49">
        <f>SUM(J93:U93)/1000</f>
        <v/>
      </c>
      <c r="J93" s="32" t="n"/>
      <c r="K93" s="32" t="n">
        <v>66140</v>
      </c>
      <c r="L93" s="32" t="n">
        <v>300680</v>
      </c>
      <c r="M93" s="32" t="n">
        <v>20000</v>
      </c>
      <c r="N93" s="32" t="n"/>
      <c r="O93" s="32" t="n"/>
      <c r="P93" s="32" t="n"/>
      <c r="Q93" s="32" t="n"/>
      <c r="R93" s="32" t="n"/>
      <c r="S93" s="32" t="n"/>
      <c r="T93" s="32" t="n"/>
      <c r="U93" s="32" t="n"/>
    </row>
    <row r="94" hidden="1" ht="22.7" customFormat="1" customHeight="1" s="16">
      <c r="D94" s="17" t="n"/>
      <c r="E94" s="17" t="n"/>
      <c r="F94" s="33" t="inlineStr">
        <is>
          <t>ovin</t>
        </is>
      </c>
      <c r="G94" s="34" t="n">
        <v>0</v>
      </c>
      <c r="H94" s="35">
        <f>I94/G94</f>
        <v/>
      </c>
      <c r="I94" s="50">
        <f>SUM(J94:U94)/1000</f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</row>
    <row r="95" ht="22.7" customFormat="1" customHeight="1" s="16">
      <c r="D95" s="17" t="n"/>
      <c r="E95" s="17" t="n"/>
      <c r="F95" s="38" t="inlineStr">
        <is>
          <t>digestat</t>
        </is>
      </c>
      <c r="G95" s="39" t="n"/>
      <c r="H95" s="40">
        <f>I95/G95</f>
        <v/>
      </c>
      <c r="I95" s="51">
        <f>SUM(J95:U95)/1000</f>
        <v/>
      </c>
      <c r="J95" s="42" t="n"/>
      <c r="K95" s="42" t="n">
        <v>232220</v>
      </c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</row>
    <row r="96" ht="22.7" customFormat="1" customHeight="1" s="16">
      <c r="D96" s="43" t="n"/>
      <c r="E96" s="43" t="n"/>
      <c r="F96" s="43" t="n"/>
      <c r="G96" s="44" t="n"/>
      <c r="H96" s="45" t="n"/>
      <c r="I96" s="46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</row>
    <row r="97" ht="22.7" customFormat="1" customHeight="1" s="16">
      <c r="D97" s="17" t="inlineStr">
        <is>
          <t>Haut Armont</t>
        </is>
      </c>
      <c r="E97" s="17" t="n">
        <v>16</v>
      </c>
      <c r="F97" s="18" t="inlineStr">
        <is>
          <t>fumier</t>
        </is>
      </c>
      <c r="G97" s="19" t="n"/>
      <c r="H97" s="20">
        <f>I97/G97</f>
        <v/>
      </c>
      <c r="I97" s="48">
        <f>SUM(J97:U97)/1000</f>
        <v/>
      </c>
      <c r="J97" s="22" t="n">
        <v>161600</v>
      </c>
      <c r="K97" s="22" t="n">
        <v>91420</v>
      </c>
      <c r="L97" s="22" t="n">
        <v>175520</v>
      </c>
      <c r="M97" s="22" t="n">
        <v>179020</v>
      </c>
      <c r="N97" s="22" t="n"/>
      <c r="O97" s="22" t="n"/>
      <c r="P97" s="22" t="n"/>
      <c r="Q97" s="22" t="n"/>
      <c r="R97" s="22" t="n"/>
      <c r="S97" s="22" t="n"/>
      <c r="T97" s="22" t="n"/>
      <c r="U97" s="22" t="n"/>
    </row>
    <row r="98" ht="22.7" customFormat="1" customHeight="1" s="16">
      <c r="D98" s="17" t="n"/>
      <c r="E98" s="17" t="n"/>
      <c r="F98" s="23" t="inlineStr">
        <is>
          <t>fumier mou</t>
        </is>
      </c>
      <c r="G98" s="24" t="n"/>
      <c r="H98" s="25">
        <f>I98/G98</f>
        <v/>
      </c>
      <c r="I98" s="26">
        <f>SUM(J98:U98)/1000</f>
        <v/>
      </c>
      <c r="J98" s="27" t="n"/>
      <c r="K98" s="27" t="n">
        <v>35640</v>
      </c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</row>
    <row r="99" ht="22.7" customFormat="1" customHeight="1" s="16">
      <c r="D99" s="17" t="n"/>
      <c r="E99" s="17" t="n"/>
      <c r="F99" s="28" t="inlineStr">
        <is>
          <t>lisier</t>
        </is>
      </c>
      <c r="G99" s="29" t="n"/>
      <c r="H99" s="30">
        <f>I99/G99</f>
        <v/>
      </c>
      <c r="I99" s="49">
        <f>SUM(J99:U99)/1000</f>
        <v/>
      </c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</row>
    <row r="100" hidden="1" ht="22.7" customFormat="1" customHeight="1" s="16">
      <c r="D100" s="17" t="n"/>
      <c r="E100" s="17" t="n"/>
      <c r="F100" s="33" t="inlineStr">
        <is>
          <t>ovin</t>
        </is>
      </c>
      <c r="G100" s="34" t="n">
        <v>0</v>
      </c>
      <c r="H100" s="35">
        <f>I100/G100</f>
        <v/>
      </c>
      <c r="I100" s="50">
        <f>SUM(J100:U100)/1000</f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</row>
    <row r="101" ht="22.7" customFormat="1" customHeight="1" s="16">
      <c r="D101" s="17" t="n"/>
      <c r="E101" s="17" t="n"/>
      <c r="F101" s="38" t="inlineStr">
        <is>
          <t>digestat</t>
        </is>
      </c>
      <c r="G101" s="39" t="n"/>
      <c r="H101" s="40">
        <f>I101/G101</f>
        <v/>
      </c>
      <c r="I101" s="51">
        <f>SUM(J101:U101)/1000</f>
        <v/>
      </c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</row>
    <row r="102" ht="22.7" customFormat="1" customHeight="1" s="16">
      <c r="D102" s="43" t="n"/>
      <c r="E102" s="43" t="n"/>
      <c r="F102" s="43" t="n"/>
      <c r="G102" s="44" t="n"/>
      <c r="H102" s="45" t="n"/>
      <c r="I102" s="46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</row>
    <row r="103" hidden="1" ht="22.7" customFormat="1" customHeight="1" s="16">
      <c r="D103" s="17" t="inlineStr">
        <is>
          <t>Grand Moulin</t>
        </is>
      </c>
      <c r="E103" s="17" t="n">
        <v>17</v>
      </c>
      <c r="F103" s="18" t="inlineStr">
        <is>
          <t>fumier</t>
        </is>
      </c>
      <c r="G103" s="19" t="n">
        <v>0</v>
      </c>
      <c r="H103" s="20">
        <f>I103/G103</f>
        <v/>
      </c>
      <c r="I103" s="48">
        <f>SUM(J103:U103)/1000</f>
        <v/>
      </c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</row>
    <row r="104" hidden="1" ht="22.7" customFormat="1" customHeight="1" s="16">
      <c r="D104" s="17" t="inlineStr">
        <is>
          <t>Grand Moulin</t>
        </is>
      </c>
      <c r="E104" s="17" t="n"/>
      <c r="F104" s="23" t="inlineStr">
        <is>
          <t>fumier mou</t>
        </is>
      </c>
      <c r="G104" s="24" t="n">
        <v>0</v>
      </c>
      <c r="H104" s="25">
        <f>I104/G104</f>
        <v/>
      </c>
      <c r="I104" s="26">
        <f>SUM(J104:U104)/1000</f>
        <v/>
      </c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</row>
    <row r="105" hidden="1" ht="22.7" customFormat="1" customHeight="1" s="16">
      <c r="D105" s="17" t="inlineStr">
        <is>
          <t>Grand Moulin</t>
        </is>
      </c>
      <c r="E105" s="17" t="n"/>
      <c r="F105" s="28" t="inlineStr">
        <is>
          <t>lisier</t>
        </is>
      </c>
      <c r="G105" s="29" t="n">
        <v>0</v>
      </c>
      <c r="H105" s="30">
        <f>I105/G105</f>
        <v/>
      </c>
      <c r="I105" s="49">
        <f>SUM(J105:U105)/1000</f>
        <v/>
      </c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</row>
    <row r="106" hidden="1" ht="22.7" customFormat="1" customHeight="1" s="16">
      <c r="D106" s="17" t="n"/>
      <c r="E106" s="17" t="n"/>
      <c r="F106" s="33" t="inlineStr">
        <is>
          <t>ovin</t>
        </is>
      </c>
      <c r="G106" s="34" t="n">
        <v>0</v>
      </c>
      <c r="H106" s="35">
        <f>I106/G106</f>
        <v/>
      </c>
      <c r="I106" s="50">
        <f>SUM(J106:U106)/1000</f>
        <v/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</row>
    <row r="107" ht="22.7" customFormat="1" customHeight="1" s="16">
      <c r="D107" s="17" t="inlineStr">
        <is>
          <t>Grand Moulin</t>
        </is>
      </c>
      <c r="E107" s="17" t="n"/>
      <c r="F107" s="38" t="inlineStr">
        <is>
          <t>digestat</t>
        </is>
      </c>
      <c r="G107" s="39" t="n"/>
      <c r="H107" s="40">
        <f>I107/G107</f>
        <v/>
      </c>
      <c r="I107" s="51">
        <f>SUM(J107:U107)/1000</f>
        <v/>
      </c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</row>
    <row r="108" ht="22.35" customFormat="1" customHeight="1" s="16">
      <c r="D108" s="43" t="n"/>
      <c r="E108" s="43" t="n"/>
      <c r="F108" s="43" t="n"/>
      <c r="G108" s="44" t="n"/>
      <c r="H108" s="45" t="n"/>
      <c r="I108" s="46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</row>
    <row r="109" ht="22.7" customFormat="1" customHeight="1" s="16">
      <c r="D109" s="17" t="inlineStr">
        <is>
          <t>Fontaine Champètre</t>
        </is>
      </c>
      <c r="E109" s="17" t="n">
        <v>18</v>
      </c>
      <c r="F109" s="18" t="inlineStr">
        <is>
          <t>fumier</t>
        </is>
      </c>
      <c r="G109" s="19" t="n"/>
      <c r="H109" s="20">
        <f>I109/G109</f>
        <v/>
      </c>
      <c r="I109" s="48">
        <f>SUM(J109:U109)/1000</f>
        <v/>
      </c>
      <c r="J109" s="22" t="n">
        <v>33080</v>
      </c>
      <c r="K109" s="22" t="n"/>
      <c r="L109" s="22" t="n">
        <v>30120</v>
      </c>
      <c r="M109" s="22" t="n">
        <v>34360</v>
      </c>
      <c r="N109" s="22" t="n"/>
      <c r="O109" s="22" t="n"/>
      <c r="P109" s="22" t="n"/>
      <c r="Q109" s="22" t="n"/>
      <c r="R109" s="22" t="n"/>
      <c r="S109" s="22" t="n"/>
      <c r="T109" s="22" t="n"/>
      <c r="U109" s="22" t="n"/>
    </row>
    <row r="110" ht="22.7" customFormat="1" customHeight="1" s="16">
      <c r="D110" s="17" t="n"/>
      <c r="E110" s="17" t="n"/>
      <c r="F110" s="23" t="inlineStr">
        <is>
          <t>fumier mou</t>
        </is>
      </c>
      <c r="G110" s="24" t="n"/>
      <c r="H110" s="25">
        <f>I110/G110</f>
        <v/>
      </c>
      <c r="I110" s="26">
        <f>SUM(J110:U110)/1000</f>
        <v/>
      </c>
      <c r="J110" s="27" t="n">
        <v>38700</v>
      </c>
      <c r="K110" s="27" t="n">
        <v>106520</v>
      </c>
      <c r="L110" s="27" t="n">
        <v>108500</v>
      </c>
      <c r="M110" s="27" t="n">
        <v>41120</v>
      </c>
      <c r="N110" s="27" t="n"/>
      <c r="O110" s="27" t="n"/>
      <c r="P110" s="27" t="n"/>
      <c r="Q110" s="27" t="n"/>
      <c r="R110" s="27" t="n"/>
      <c r="S110" s="27" t="n"/>
      <c r="T110" s="27" t="n"/>
      <c r="U110" s="27" t="n"/>
    </row>
    <row r="111" ht="22.7" customFormat="1" customHeight="1" s="16">
      <c r="D111" s="17" t="n"/>
      <c r="E111" s="17" t="n"/>
      <c r="F111" s="28" t="inlineStr">
        <is>
          <t>lisier</t>
        </is>
      </c>
      <c r="G111" s="29" t="n"/>
      <c r="H111" s="30">
        <f>I111/G111</f>
        <v/>
      </c>
      <c r="I111" s="49">
        <f>SUM(J111:U111)/1000</f>
        <v/>
      </c>
      <c r="J111" s="32" t="n"/>
      <c r="K111" s="32" t="n">
        <v>43800</v>
      </c>
      <c r="L111" s="32" t="n"/>
      <c r="M111" s="32" t="n">
        <v>56640</v>
      </c>
      <c r="N111" s="32" t="n"/>
      <c r="O111" s="32" t="n"/>
      <c r="P111" s="32" t="n"/>
      <c r="Q111" s="32" t="n"/>
      <c r="R111" s="32" t="n"/>
      <c r="S111" s="32" t="n"/>
      <c r="T111" s="32" t="n"/>
      <c r="U111" s="32" t="n"/>
    </row>
    <row r="112" hidden="1" ht="22.7" customFormat="1" customHeight="1" s="16">
      <c r="D112" s="17" t="n"/>
      <c r="E112" s="17" t="n"/>
      <c r="F112" s="33" t="inlineStr">
        <is>
          <t>ovin</t>
        </is>
      </c>
      <c r="G112" s="34" t="n">
        <v>0</v>
      </c>
      <c r="H112" s="35">
        <f>I112/G112</f>
        <v/>
      </c>
      <c r="I112" s="50">
        <f>SUM(J112:U112)/1000</f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</row>
    <row r="113" ht="22.7" customFormat="1" customHeight="1" s="16">
      <c r="D113" s="17" t="n"/>
      <c r="E113" s="17" t="n"/>
      <c r="F113" s="38" t="inlineStr">
        <is>
          <t>digestat</t>
        </is>
      </c>
      <c r="G113" s="39" t="n"/>
      <c r="H113" s="40">
        <f>I113/G113</f>
        <v/>
      </c>
      <c r="I113" s="51">
        <f>SUM(J113:U113)/1000</f>
        <v/>
      </c>
      <c r="J113" s="42" t="n"/>
      <c r="K113" s="42" t="n">
        <v>344220</v>
      </c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</row>
    <row r="114" ht="22.7" customFormat="1" customHeight="1" s="16">
      <c r="D114" s="43" t="n"/>
      <c r="E114" s="43" t="n"/>
      <c r="F114" s="43" t="n"/>
      <c r="G114" s="44" t="n"/>
      <c r="H114" s="45" t="n"/>
      <c r="I114" s="46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</row>
    <row r="115" ht="22.7" customFormat="1" customHeight="1" s="16">
      <c r="D115" s="17" t="inlineStr">
        <is>
          <t>Saint Martin</t>
        </is>
      </c>
      <c r="E115" s="17" t="n">
        <v>19</v>
      </c>
      <c r="F115" s="18" t="inlineStr">
        <is>
          <t>fumier</t>
        </is>
      </c>
      <c r="G115" s="19" t="n"/>
      <c r="H115" s="20">
        <f>I115/G115</f>
        <v/>
      </c>
      <c r="I115" s="48">
        <f>SUM(J115:U115)/1000</f>
        <v/>
      </c>
      <c r="J115" s="22" t="n">
        <v>37720</v>
      </c>
      <c r="K115" s="22" t="n">
        <v>23300</v>
      </c>
      <c r="L115" s="22" t="n"/>
      <c r="M115" s="22" t="n">
        <v>55880</v>
      </c>
      <c r="N115" s="22" t="n"/>
      <c r="O115" s="22" t="n"/>
      <c r="P115" s="22" t="n"/>
      <c r="Q115" s="22" t="n"/>
      <c r="R115" s="22" t="n"/>
      <c r="S115" s="22" t="n"/>
      <c r="T115" s="22" t="n"/>
      <c r="U115" s="22" t="n"/>
    </row>
    <row r="116" ht="22.7" customFormat="1" customHeight="1" s="16">
      <c r="D116" s="17" t="n"/>
      <c r="E116" s="17" t="n"/>
      <c r="F116" s="23" t="inlineStr">
        <is>
          <t>fumier mou</t>
        </is>
      </c>
      <c r="G116" s="24" t="n"/>
      <c r="H116" s="25">
        <f>I116/G116</f>
        <v/>
      </c>
      <c r="I116" s="26">
        <f>SUM(J116:U116)/1000</f>
        <v/>
      </c>
      <c r="J116" s="27" t="n"/>
      <c r="K116" s="27" t="n">
        <v>68860</v>
      </c>
      <c r="L116" s="27" t="n">
        <v>60840</v>
      </c>
      <c r="M116" s="27" t="n">
        <v>37600</v>
      </c>
      <c r="N116" s="27" t="n"/>
      <c r="O116" s="27" t="n"/>
      <c r="P116" s="27" t="n"/>
      <c r="Q116" s="27" t="n"/>
      <c r="R116" s="27" t="n"/>
      <c r="S116" s="27" t="n"/>
      <c r="T116" s="27" t="n"/>
      <c r="U116" s="27" t="n"/>
    </row>
    <row r="117" ht="22.7" customFormat="1" customHeight="1" s="16">
      <c r="D117" s="17" t="n"/>
      <c r="E117" s="17" t="n"/>
      <c r="F117" s="28" t="inlineStr">
        <is>
          <t>lisier</t>
        </is>
      </c>
      <c r="G117" s="29" t="n"/>
      <c r="H117" s="30">
        <f>I117/G117</f>
        <v/>
      </c>
      <c r="I117" s="49">
        <f>SUM(J117:U117)/1000</f>
        <v/>
      </c>
      <c r="J117" s="32" t="n"/>
      <c r="K117" s="32" t="n"/>
      <c r="L117" s="32" t="n">
        <v>151060</v>
      </c>
      <c r="M117" s="32" t="n">
        <v>76530</v>
      </c>
      <c r="N117" s="32" t="n"/>
      <c r="O117" s="32" t="n"/>
      <c r="P117" s="32" t="n"/>
      <c r="Q117" s="32" t="n"/>
      <c r="R117" s="32" t="n"/>
      <c r="S117" s="32" t="n"/>
      <c r="T117" s="32" t="n"/>
      <c r="U117" s="32" t="n"/>
    </row>
    <row r="118" hidden="1" ht="22.7" customFormat="1" customHeight="1" s="16">
      <c r="D118" s="17" t="n"/>
      <c r="E118" s="17" t="n"/>
      <c r="F118" s="33" t="inlineStr">
        <is>
          <t>ovin</t>
        </is>
      </c>
      <c r="G118" s="34" t="n">
        <v>0</v>
      </c>
      <c r="H118" s="35">
        <f>I118/G118</f>
        <v/>
      </c>
      <c r="I118" s="50">
        <f>SUM(J118:U118)/1000</f>
        <v/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</row>
    <row r="119" ht="22.7" customFormat="1" customHeight="1" s="16">
      <c r="D119" s="17" t="n"/>
      <c r="E119" s="17" t="n"/>
      <c r="F119" s="38" t="inlineStr">
        <is>
          <t>digestat</t>
        </is>
      </c>
      <c r="G119" s="39" t="n"/>
      <c r="H119" s="40">
        <f>I119/G119</f>
        <v/>
      </c>
      <c r="I119" s="51">
        <f>SUM(J119:U119)/1000</f>
        <v/>
      </c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</row>
    <row r="120" ht="22.7" customFormat="1" customHeight="1" s="16">
      <c r="D120" s="43" t="n"/>
      <c r="E120" s="43" t="n"/>
      <c r="F120" s="43" t="n"/>
      <c r="G120" s="44" t="n"/>
      <c r="H120" s="45" t="n"/>
      <c r="I120" s="46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</row>
    <row r="121" ht="22.7" customFormat="1" customHeight="1" s="16">
      <c r="D121" s="17" t="inlineStr">
        <is>
          <t>Pierre</t>
        </is>
      </c>
      <c r="E121" s="17" t="n">
        <v>20</v>
      </c>
      <c r="F121" s="18" t="inlineStr">
        <is>
          <t>fumier</t>
        </is>
      </c>
      <c r="G121" s="19" t="n"/>
      <c r="H121" s="20">
        <f>I121/G121</f>
        <v/>
      </c>
      <c r="I121" s="48">
        <f>SUM(J121:U121)/1000</f>
        <v/>
      </c>
      <c r="J121" s="22" t="n">
        <v>25340</v>
      </c>
      <c r="K121" s="22" t="n">
        <v>46790</v>
      </c>
      <c r="L121" s="22" t="n">
        <v>31220</v>
      </c>
      <c r="M121" s="22" t="n">
        <v>29200</v>
      </c>
      <c r="N121" s="22" t="n"/>
      <c r="O121" s="22" t="n"/>
      <c r="P121" s="22" t="n"/>
      <c r="Q121" s="22" t="n"/>
      <c r="R121" s="22" t="n"/>
      <c r="S121" s="22" t="n"/>
      <c r="T121" s="22" t="n"/>
      <c r="U121" s="22" t="n"/>
    </row>
    <row r="122" ht="22.7" customFormat="1" customHeight="1" s="16">
      <c r="D122" s="17" t="n"/>
      <c r="E122" s="17" t="n"/>
      <c r="F122" s="23" t="inlineStr">
        <is>
          <t>fumier mou</t>
        </is>
      </c>
      <c r="G122" s="24" t="n"/>
      <c r="H122" s="25">
        <f>I122/G122</f>
        <v/>
      </c>
      <c r="I122" s="26">
        <f>SUM(J122:U122)/1000</f>
        <v/>
      </c>
      <c r="J122" s="27" t="n">
        <v>20300</v>
      </c>
      <c r="K122" s="27" t="n">
        <v>20560</v>
      </c>
      <c r="L122" s="27" t="n"/>
      <c r="M122" s="27" t="n">
        <v>18840</v>
      </c>
      <c r="N122" s="27" t="n"/>
      <c r="O122" s="27" t="n"/>
      <c r="P122" s="27" t="n"/>
      <c r="Q122" s="27" t="n"/>
      <c r="R122" s="27" t="n"/>
      <c r="S122" s="27" t="n"/>
      <c r="T122" s="27" t="n"/>
      <c r="U122" s="27" t="n"/>
    </row>
    <row r="123" ht="22.7" customFormat="1" customHeight="1" s="16">
      <c r="D123" s="17" t="n"/>
      <c r="E123" s="17" t="n"/>
      <c r="F123" s="28" t="inlineStr">
        <is>
          <t>lisier</t>
        </is>
      </c>
      <c r="G123" s="29" t="n"/>
      <c r="H123" s="30">
        <f>I123/G123</f>
        <v/>
      </c>
      <c r="I123" s="49">
        <f>SUM(J123:U123)/1000</f>
        <v/>
      </c>
      <c r="J123" s="32" t="n"/>
      <c r="K123" s="32" t="n">
        <v>142460</v>
      </c>
      <c r="L123" s="32" t="n">
        <v>153230</v>
      </c>
      <c r="M123" s="32" t="n">
        <v>492549</v>
      </c>
      <c r="N123" s="32" t="n"/>
      <c r="O123" s="32" t="n"/>
      <c r="P123" s="32" t="n"/>
      <c r="Q123" s="32" t="n"/>
      <c r="R123" s="32" t="n"/>
      <c r="S123" s="32" t="n"/>
      <c r="T123" s="32" t="n"/>
      <c r="U123" s="32" t="n"/>
    </row>
    <row r="124" ht="22.7" customFormat="1" customHeight="1" s="16">
      <c r="D124" s="17" t="n"/>
      <c r="E124" s="17" t="n"/>
      <c r="F124" s="33" t="inlineStr">
        <is>
          <t>ovin</t>
        </is>
      </c>
      <c r="G124" s="34" t="n">
        <v>0</v>
      </c>
      <c r="H124" s="35">
        <f>I124/G124</f>
        <v/>
      </c>
      <c r="I124" s="50">
        <f>SUM(J124:U124)/1000</f>
        <v/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</row>
    <row r="125" ht="22.7" customFormat="1" customHeight="1" s="16">
      <c r="D125" s="17" t="n"/>
      <c r="E125" s="17" t="n"/>
      <c r="F125" s="38" t="inlineStr">
        <is>
          <t>digestat</t>
        </is>
      </c>
      <c r="G125" s="39" t="n"/>
      <c r="H125" s="40">
        <f>I125/G125</f>
        <v/>
      </c>
      <c r="I125" s="51">
        <f>SUM(J125:U125)/1000</f>
        <v/>
      </c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</row>
    <row r="126" ht="22.7" customFormat="1" customHeight="1" s="16">
      <c r="D126" s="43" t="n"/>
      <c r="E126" s="43" t="n"/>
      <c r="F126" s="43" t="n"/>
      <c r="G126" s="44" t="n"/>
      <c r="H126" s="45" t="n"/>
      <c r="I126" s="46">
        <f>SUM(J126:U126)</f>
        <v/>
      </c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</row>
    <row r="127" ht="22.7" customFormat="1" customHeight="1" s="16">
      <c r="D127" s="17" t="inlineStr">
        <is>
          <t>Petit Breuil</t>
        </is>
      </c>
      <c r="E127" s="17" t="n">
        <v>21</v>
      </c>
      <c r="F127" s="18" t="inlineStr">
        <is>
          <t>fumier</t>
        </is>
      </c>
      <c r="G127" s="19" t="n"/>
      <c r="H127" s="20">
        <f>I127/G127</f>
        <v/>
      </c>
      <c r="I127" s="48">
        <f>SUM(J127:U127)/1000</f>
        <v/>
      </c>
      <c r="J127" s="22" t="n">
        <v>42160</v>
      </c>
      <c r="K127" s="22" t="n">
        <v>19020</v>
      </c>
      <c r="L127" s="22" t="n"/>
      <c r="M127" s="22" t="n">
        <v>20540</v>
      </c>
      <c r="N127" s="22" t="n"/>
      <c r="O127" s="22" t="n"/>
      <c r="P127" s="22" t="n"/>
      <c r="Q127" s="22" t="n"/>
      <c r="R127" s="22" t="n"/>
      <c r="S127" s="22" t="n"/>
      <c r="T127" s="22" t="n"/>
      <c r="U127" s="22" t="n"/>
    </row>
    <row r="128" ht="22.7" customFormat="1" customHeight="1" s="16">
      <c r="D128" s="17" t="n"/>
      <c r="E128" s="17" t="n"/>
      <c r="F128" s="23" t="inlineStr">
        <is>
          <t>fumier mou</t>
        </is>
      </c>
      <c r="G128" s="24" t="n"/>
      <c r="H128" s="25">
        <f>I128/G128</f>
        <v/>
      </c>
      <c r="I128" s="26">
        <f>SUM(J128:U128)/1000</f>
        <v/>
      </c>
      <c r="J128" s="27" t="n">
        <v>41200</v>
      </c>
      <c r="K128" s="27" t="n">
        <v>113880</v>
      </c>
      <c r="L128" s="27" t="n">
        <v>102240</v>
      </c>
      <c r="M128" s="27" t="n">
        <v>30460</v>
      </c>
      <c r="N128" s="27" t="n"/>
      <c r="O128" s="27" t="n"/>
      <c r="P128" s="27" t="n"/>
      <c r="Q128" s="27" t="n"/>
      <c r="R128" s="27" t="n"/>
      <c r="S128" s="27" t="n"/>
      <c r="T128" s="27" t="n"/>
      <c r="U128" s="27" t="n"/>
    </row>
    <row r="129" ht="22.7" customFormat="1" customHeight="1" s="16">
      <c r="D129" s="17" t="n"/>
      <c r="E129" s="17" t="n"/>
      <c r="F129" s="28" t="inlineStr">
        <is>
          <t>lisier</t>
        </is>
      </c>
      <c r="G129" s="29" t="n"/>
      <c r="H129" s="30">
        <f>I129/G129</f>
        <v/>
      </c>
      <c r="I129" s="49">
        <f>SUM(J129:U129)/1000</f>
        <v/>
      </c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</row>
    <row r="130" ht="22.7" customFormat="1" customHeight="1" s="16">
      <c r="D130" s="17" t="n"/>
      <c r="E130" s="17" t="n"/>
      <c r="F130" s="33" t="inlineStr">
        <is>
          <t>ovin</t>
        </is>
      </c>
      <c r="G130" s="34" t="n">
        <v>0</v>
      </c>
      <c r="H130" s="35">
        <f>I130/G130</f>
        <v/>
      </c>
      <c r="I130" s="50">
        <f>SUM(J130:U130)/1000</f>
        <v/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</row>
    <row r="131" ht="22.7" customFormat="1" customHeight="1" s="16">
      <c r="D131" s="17" t="n"/>
      <c r="E131" s="17" t="n"/>
      <c r="F131" s="38" t="inlineStr">
        <is>
          <t>digestat</t>
        </is>
      </c>
      <c r="G131" s="39" t="n"/>
      <c r="H131" s="40">
        <f>I131/G131</f>
        <v/>
      </c>
      <c r="I131" s="51">
        <f>SUM(J131:U131)/1000</f>
        <v/>
      </c>
      <c r="J131" s="42" t="n">
        <v>502000</v>
      </c>
      <c r="K131" s="42" t="n">
        <v>43800</v>
      </c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</row>
    <row r="132" ht="22.7" customFormat="1" customHeight="1" s="16">
      <c r="D132" s="43" t="n"/>
      <c r="E132" s="43" t="n"/>
      <c r="F132" s="43" t="n"/>
      <c r="G132" s="44" t="n"/>
      <c r="H132" s="45" t="n"/>
      <c r="I132" s="46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</row>
    <row r="133" hidden="1" ht="22.7" customFormat="1" customHeight="1" s="16">
      <c r="D133" s="17" t="inlineStr">
        <is>
          <t>Wary</t>
        </is>
      </c>
      <c r="E133" s="17" t="n"/>
      <c r="F133" s="18" t="inlineStr">
        <is>
          <t>fumier</t>
        </is>
      </c>
      <c r="G133" s="19" t="n">
        <v>0</v>
      </c>
      <c r="H133" s="20">
        <f>I133/G133</f>
        <v/>
      </c>
      <c r="I133" s="48">
        <f>SUM(J133:U133)/1000</f>
        <v/>
      </c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</row>
    <row r="134" hidden="1" ht="22.7" customFormat="1" customHeight="1" s="16">
      <c r="D134" s="17" t="inlineStr">
        <is>
          <t>Wary</t>
        </is>
      </c>
      <c r="E134" s="17" t="n"/>
      <c r="F134" s="23" t="inlineStr">
        <is>
          <t>fumier mou</t>
        </is>
      </c>
      <c r="G134" s="24" t="n">
        <v>0</v>
      </c>
      <c r="H134" s="25">
        <f>I134/G134</f>
        <v/>
      </c>
      <c r="I134" s="26">
        <f>SUM(J134:U134)/1000</f>
        <v/>
      </c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</row>
    <row r="135" hidden="1" ht="22.7" customFormat="1" customHeight="1" s="16">
      <c r="D135" s="17" t="inlineStr">
        <is>
          <t>Wary</t>
        </is>
      </c>
      <c r="E135" s="17" t="n"/>
      <c r="F135" s="28" t="inlineStr">
        <is>
          <t>lisier</t>
        </is>
      </c>
      <c r="G135" s="29" t="n">
        <v>0</v>
      </c>
      <c r="H135" s="30">
        <f>I135/G135</f>
        <v/>
      </c>
      <c r="I135" s="49">
        <f>SUM(J135:U135)/1000</f>
        <v/>
      </c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</row>
    <row r="136" hidden="1" ht="22.7" customFormat="1" customHeight="1" s="16">
      <c r="D136" s="17" t="inlineStr">
        <is>
          <t>Wary</t>
        </is>
      </c>
      <c r="E136" s="17" t="n"/>
      <c r="F136" s="33" t="inlineStr">
        <is>
          <t>ovin</t>
        </is>
      </c>
      <c r="G136" s="34" t="n">
        <v>0</v>
      </c>
      <c r="H136" s="35">
        <f>I136/G136</f>
        <v/>
      </c>
      <c r="I136" s="50">
        <f>SUM(J136:U136)/1000</f>
        <v/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</row>
    <row r="137" ht="22.7" customFormat="1" customHeight="1" s="16">
      <c r="D137" s="17" t="inlineStr">
        <is>
          <t>Wary</t>
        </is>
      </c>
      <c r="E137" s="17" t="n"/>
      <c r="F137" s="38" t="inlineStr">
        <is>
          <t>digestat</t>
        </is>
      </c>
      <c r="G137" s="39" t="n"/>
      <c r="H137" s="40">
        <f>I137/G137</f>
        <v/>
      </c>
      <c r="I137" s="51">
        <f>SUM(J137:U137)/1000</f>
        <v/>
      </c>
      <c r="J137" s="42">
        <f>1000</f>
        <v/>
      </c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</row>
    <row r="138" ht="22.7" customFormat="1" customHeight="1" s="52">
      <c r="D138" s="53" t="n"/>
      <c r="E138" s="53" t="n"/>
      <c r="F138" s="53" t="n"/>
      <c r="G138" s="47" t="n"/>
      <c r="H138" s="54" t="n"/>
      <c r="I138" s="55">
        <f>SUM(I6:I137)</f>
        <v/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</row>
    <row r="139" ht="22.7" customFormat="1" customHeight="1" s="52">
      <c r="D139" s="53" t="n"/>
      <c r="E139" s="53" t="n"/>
      <c r="F139" s="53" t="n"/>
      <c r="G139" s="47" t="n"/>
      <c r="H139" s="54" t="n"/>
      <c r="I139" s="55">
        <f>SUM(J139:U139)</f>
        <v/>
      </c>
      <c r="J139" s="55">
        <f>SUM(J7:J138)/1000</f>
        <v/>
      </c>
      <c r="K139" s="55">
        <f>SUM(K7:K138)/1000</f>
        <v/>
      </c>
      <c r="L139" s="55">
        <f>SUM(L7:L138)/1000</f>
        <v/>
      </c>
      <c r="M139" s="55">
        <f>SUM(M7:M138)/1000</f>
        <v/>
      </c>
      <c r="N139" s="55">
        <f>SUM(N7:N138)/1000</f>
        <v/>
      </c>
      <c r="O139" s="55">
        <f>SUM(O7:O138)/1000</f>
        <v/>
      </c>
      <c r="P139" s="55">
        <f>SUM(P7:P138)/1000</f>
        <v/>
      </c>
      <c r="Q139" s="55">
        <f>SUM(Q7:Q138)/1000</f>
        <v/>
      </c>
      <c r="R139" s="55">
        <f>SUM(R7:R138)/1000</f>
        <v/>
      </c>
      <c r="S139" s="55">
        <f>SUM(S7:S138)/1000</f>
        <v/>
      </c>
      <c r="T139" s="55">
        <f>SUM(T7:T138)/1000</f>
        <v/>
      </c>
      <c r="U139" s="55">
        <f>SUM(U7:U138)/1000</f>
        <v/>
      </c>
    </row>
    <row r="140" customFormat="1" s="57">
      <c r="D140" s="43" t="n"/>
      <c r="E140" s="43" t="n"/>
      <c r="F140" s="43" t="n"/>
      <c r="G140" s="44" t="n"/>
      <c r="H140" s="44" t="n"/>
      <c r="I140" s="46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</row>
    <row r="183">
      <c r="J183" s="4" t="n">
        <v>0</v>
      </c>
    </row>
  </sheetData>
  <mergeCells count="1">
    <mergeCell ref="D3:U3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R231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hidden="1"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01/01/2021 00:00:00 au 31/01/2021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107640</v>
      </c>
      <c r="K8" s="73" t="n"/>
      <c r="L8" s="73" t="n"/>
      <c r="M8" s="74" t="n"/>
    </row>
    <row r="9" ht="17.1" customHeight="1"/>
    <row r="10" ht="19.35" customHeight="1">
      <c r="C10" s="67" t="inlineStr">
        <is>
          <t>4 item(s)</t>
        </is>
      </c>
      <c r="D10" s="74" t="n"/>
      <c r="E10" s="68" t="inlineStr">
        <is>
          <t>Somme Net</t>
        </is>
      </c>
      <c r="F10" s="73" t="n"/>
      <c r="G10" s="73" t="n"/>
      <c r="H10" s="73" t="n"/>
      <c r="I10" s="69" t="n">
        <v>107640</v>
      </c>
      <c r="J10" s="73" t="n"/>
      <c r="K10" s="74" t="n"/>
    </row>
    <row r="11" ht="17.1" customHeight="1"/>
    <row r="12" ht="18.75" customHeight="1">
      <c r="C12" s="70" t="inlineStr">
        <is>
          <t>Libellé Client</t>
        </is>
      </c>
      <c r="D12" s="73" t="n"/>
      <c r="E12" s="73" t="n"/>
      <c r="F12" s="73" t="n"/>
      <c r="G12" s="71" t="inlineStr">
        <is>
          <t>divers oignons</t>
        </is>
      </c>
      <c r="H12" s="73" t="n"/>
      <c r="I12" s="73" t="n"/>
      <c r="J12" s="73" t="n"/>
      <c r="K12" s="71" t="inlineStr">
        <is>
          <t>Code Client</t>
        </is>
      </c>
      <c r="L12" s="73" t="n"/>
      <c r="M12" s="73" t="n"/>
      <c r="N12" s="73" t="n"/>
      <c r="O12" s="66" t="inlineStr">
        <is>
          <t>oignons</t>
        </is>
      </c>
      <c r="P12" s="73" t="n"/>
      <c r="Q12" s="73" t="n"/>
      <c r="R12" s="74" t="n"/>
    </row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2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50880</v>
      </c>
      <c r="K14" s="73" t="n"/>
      <c r="L14" s="73" t="n"/>
      <c r="M14" s="74" t="n"/>
    </row>
    <row r="15" ht="17.1" customHeight="1"/>
    <row r="16" ht="19.35" customHeight="1">
      <c r="C16" s="67" t="inlineStr">
        <is>
          <t>2 item(s)</t>
        </is>
      </c>
      <c r="D16" s="74" t="n"/>
      <c r="E16" s="68" t="inlineStr">
        <is>
          <t>Somme Net</t>
        </is>
      </c>
      <c r="F16" s="73" t="n"/>
      <c r="G16" s="73" t="n"/>
      <c r="H16" s="73" t="n"/>
      <c r="I16" s="69" t="n">
        <v>50880</v>
      </c>
      <c r="J16" s="73" t="n"/>
      <c r="K16" s="74" t="n"/>
    </row>
    <row r="17" ht="17.1" customHeight="1"/>
    <row r="18" ht="30.6" customHeight="1">
      <c r="C18" s="70" t="inlineStr">
        <is>
          <t>Libellé Client</t>
        </is>
      </c>
      <c r="D18" s="73" t="n"/>
      <c r="E18" s="73" t="n"/>
      <c r="F18" s="73" t="n"/>
      <c r="G18" s="71" t="inlineStr">
        <is>
          <t>EARL de NORZELIEUES</t>
        </is>
      </c>
      <c r="H18" s="73" t="n"/>
      <c r="I18" s="73" t="n"/>
      <c r="J18" s="73" t="n"/>
      <c r="K18" s="71" t="inlineStr">
        <is>
          <t>Code Client</t>
        </is>
      </c>
      <c r="L18" s="73" t="n"/>
      <c r="M18" s="73" t="n"/>
      <c r="N18" s="73" t="n"/>
      <c r="O18" s="66" t="inlineStr">
        <is>
          <t>13</t>
        </is>
      </c>
      <c r="P18" s="73" t="n"/>
      <c r="Q18" s="73" t="n"/>
      <c r="R18" s="74" t="n"/>
    </row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Fumier bovins C2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21140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DIGESTAT C2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DI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42200</v>
      </c>
      <c r="K23" s="73" t="n"/>
      <c r="L23" s="73" t="n"/>
      <c r="M23" s="74" t="n"/>
    </row>
    <row r="24" ht="17.1" customHeight="1"/>
    <row r="25" ht="19.35" customHeight="1">
      <c r="C25" s="67" t="inlineStr">
        <is>
          <t>2 item(s)</t>
        </is>
      </c>
      <c r="D25" s="74" t="n"/>
      <c r="E25" s="68" t="inlineStr">
        <is>
          <t>Somme Net</t>
        </is>
      </c>
      <c r="F25" s="73" t="n"/>
      <c r="G25" s="73" t="n"/>
      <c r="H25" s="73" t="n"/>
      <c r="I25" s="69" t="n">
        <v>63340</v>
      </c>
      <c r="J25" s="73" t="n"/>
      <c r="K25" s="74" t="n"/>
    </row>
    <row r="26" ht="17.1" customHeight="1"/>
    <row r="27" ht="30.6" customHeight="1">
      <c r="C27" s="70" t="inlineStr">
        <is>
          <t>Libellé Client</t>
        </is>
      </c>
      <c r="D27" s="73" t="n"/>
      <c r="E27" s="73" t="n"/>
      <c r="F27" s="73" t="n"/>
      <c r="G27" s="71" t="inlineStr">
        <is>
          <t>EARL de RIOUVILLE</t>
        </is>
      </c>
      <c r="H27" s="73" t="n"/>
      <c r="I27" s="73" t="n"/>
      <c r="J27" s="73" t="n"/>
      <c r="K27" s="71" t="inlineStr">
        <is>
          <t>Code Client</t>
        </is>
      </c>
      <c r="L27" s="73" t="n"/>
      <c r="M27" s="73" t="n"/>
      <c r="N27" s="73" t="n"/>
      <c r="O27" s="66" t="inlineStr">
        <is>
          <t>4</t>
        </is>
      </c>
      <c r="P27" s="73" t="n"/>
      <c r="Q27" s="73" t="n"/>
      <c r="R27" s="74" t="n"/>
    </row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Fumier ovins C2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C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9500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9500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EARL DU VAL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1</t>
        </is>
      </c>
      <c r="P33" s="73" t="n"/>
      <c r="Q33" s="73" t="n"/>
      <c r="R33" s="74" t="n"/>
    </row>
    <row r="34" ht="30.6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Fumier bovins mou C2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B</t>
        </is>
      </c>
      <c r="Q34" s="73" t="n"/>
      <c r="R34" s="74" t="n"/>
    </row>
    <row r="35" ht="19.35" customHeight="1">
      <c r="D35" s="67" t="inlineStr">
        <is>
          <t>4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72320</v>
      </c>
      <c r="K35" s="73" t="n"/>
      <c r="L35" s="73" t="n"/>
      <c r="M35" s="74" t="n"/>
    </row>
    <row r="36" ht="42.6" customHeight="1"/>
    <row r="37" ht="0.75" customHeight="1">
      <c r="B37" s="58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60" t="n"/>
    </row>
    <row r="38" ht="6" customHeight="1"/>
    <row r="39" ht="11.85" customHeight="1">
      <c r="C39" s="65" t="inlineStr">
        <is>
          <t>Edition du 29/05/2021 08:53</t>
        </is>
      </c>
    </row>
    <row r="40" ht="17.1" customHeight="1"/>
    <row r="41" ht="16.15" customHeight="1">
      <c r="C41" s="72" t="inlineStr">
        <is>
          <t>Mensuel du 01/01/2021 00:00:00 au 31/01/2021 00:00:00</t>
        </is>
      </c>
    </row>
    <row r="42" ht="0.75" customHeight="1"/>
    <row r="43" ht="0.75" customHeight="1">
      <c r="B43" s="58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60" t="n"/>
    </row>
    <row r="44" ht="6" customHeight="1"/>
    <row r="45" ht="19.35" customHeight="1">
      <c r="C45" s="67" t="inlineStr">
        <is>
          <t>4 item(s)</t>
        </is>
      </c>
      <c r="D45" s="74" t="n"/>
      <c r="E45" s="68" t="inlineStr">
        <is>
          <t>Somme Net</t>
        </is>
      </c>
      <c r="F45" s="73" t="n"/>
      <c r="G45" s="73" t="n"/>
      <c r="H45" s="73" t="n"/>
      <c r="I45" s="69" t="n">
        <v>72320</v>
      </c>
      <c r="J45" s="73" t="n"/>
      <c r="K45" s="74" t="n"/>
    </row>
    <row r="46" ht="17.1" customHeight="1"/>
    <row r="47" ht="42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GAEC de FONTAINE CHAMPETRE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18</t>
        </is>
      </c>
      <c r="P47" s="73" t="n"/>
      <c r="Q47" s="73" t="n"/>
      <c r="R47" s="74" t="n"/>
    </row>
    <row r="48" ht="18.75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A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10900</v>
      </c>
      <c r="K49" s="73" t="n"/>
      <c r="L49" s="73" t="n"/>
      <c r="M49" s="74" t="n"/>
    </row>
    <row r="50" ht="17.1" customHeight="1"/>
    <row r="51" ht="30.6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mou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B</t>
        </is>
      </c>
      <c r="Q51" s="73" t="n"/>
      <c r="R51" s="74" t="n"/>
    </row>
    <row r="52" ht="19.35" customHeight="1">
      <c r="D52" s="67" t="inlineStr">
        <is>
          <t>2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38700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A</t>
        </is>
      </c>
      <c r="Q54" s="73" t="n"/>
      <c r="R54" s="74" t="n"/>
    </row>
    <row r="55" ht="19.35" customHeight="1">
      <c r="D55" s="67" t="inlineStr">
        <is>
          <t>1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22180</v>
      </c>
      <c r="K55" s="73" t="n"/>
      <c r="L55" s="73" t="n"/>
      <c r="M55" s="74" t="n"/>
    </row>
    <row r="56" ht="17.1" customHeight="1"/>
    <row r="57" ht="19.35" customHeight="1">
      <c r="C57" s="67" t="inlineStr">
        <is>
          <t>4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71780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LA PIERRE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20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A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25340</v>
      </c>
      <c r="K61" s="73" t="n"/>
      <c r="L61" s="73" t="n"/>
      <c r="M61" s="74" t="n"/>
    </row>
    <row r="62" ht="17.1" customHeight="1"/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1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20300</v>
      </c>
      <c r="K64" s="73" t="n"/>
      <c r="L64" s="73" t="n"/>
      <c r="M64" s="74" t="n"/>
    </row>
    <row r="65" ht="17.1" customHeight="1"/>
    <row r="66" ht="19.35" customHeight="1">
      <c r="C66" s="67" t="inlineStr">
        <is>
          <t>5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45640</v>
      </c>
      <c r="J66" s="73" t="n"/>
      <c r="K66" s="74" t="n"/>
    </row>
    <row r="67" ht="17.1" customHeight="1"/>
    <row r="68" ht="30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L'AVENUE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3</t>
        </is>
      </c>
      <c r="P68" s="73" t="n"/>
      <c r="Q68" s="73" t="n"/>
      <c r="R68" s="74" t="n"/>
    </row>
    <row r="69" ht="18.75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A</t>
        </is>
      </c>
      <c r="Q69" s="73" t="n"/>
      <c r="R69" s="74" t="n"/>
    </row>
    <row r="70" ht="19.35" customHeight="1">
      <c r="D70" s="67" t="inlineStr">
        <is>
          <t>3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66740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227240</v>
      </c>
      <c r="K73" s="73" t="n"/>
      <c r="L73" s="73" t="n"/>
      <c r="M73" s="74" t="n"/>
    </row>
    <row r="74" ht="25.5" customHeight="1"/>
    <row r="75" ht="0.75" customHeight="1">
      <c r="B75" s="58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60" t="n"/>
    </row>
    <row r="76" ht="6" customHeight="1"/>
    <row r="77" ht="11.85" customHeight="1">
      <c r="C77" s="65" t="inlineStr">
        <is>
          <t>Edition du 29/05/2021 08:53</t>
        </is>
      </c>
    </row>
    <row r="78" ht="17.1" customHeight="1"/>
    <row r="79" ht="16.15" customHeight="1">
      <c r="C79" s="72" t="inlineStr">
        <is>
          <t>Mensuel du 01/01/2021 00:00:00 au 31/01/2021 00:00:00</t>
        </is>
      </c>
    </row>
    <row r="80" ht="0.75" customHeight="1"/>
    <row r="81" ht="0.75" customHeight="1">
      <c r="B81" s="58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60" t="n"/>
    </row>
    <row r="82" ht="6" customHeight="1"/>
    <row r="83" ht="19.35" customHeight="1">
      <c r="C83" s="67" t="inlineStr">
        <is>
          <t>11 item(s)</t>
        </is>
      </c>
      <c r="D83" s="74" t="n"/>
      <c r="E83" s="68" t="inlineStr">
        <is>
          <t>Somme Net</t>
        </is>
      </c>
      <c r="F83" s="73" t="n"/>
      <c r="G83" s="73" t="n"/>
      <c r="H83" s="73" t="n"/>
      <c r="I83" s="69" t="n">
        <v>293980</v>
      </c>
      <c r="J83" s="73" t="n"/>
      <c r="K83" s="74" t="n"/>
    </row>
    <row r="84" ht="17.1" customHeight="1"/>
    <row r="85" ht="18.75" customHeight="1">
      <c r="C85" s="70" t="inlineStr">
        <is>
          <t>Libellé Client</t>
        </is>
      </c>
      <c r="D85" s="73" t="n"/>
      <c r="E85" s="73" t="n"/>
      <c r="F85" s="73" t="n"/>
      <c r="G85" s="71" t="inlineStr">
        <is>
          <t>GAEC de MOLPRE</t>
        </is>
      </c>
      <c r="H85" s="73" t="n"/>
      <c r="I85" s="73" t="n"/>
      <c r="J85" s="73" t="n"/>
      <c r="K85" s="71" t="inlineStr">
        <is>
          <t>Code Client</t>
        </is>
      </c>
      <c r="L85" s="73" t="n"/>
      <c r="M85" s="73" t="n"/>
      <c r="N85" s="73" t="n"/>
      <c r="O85" s="66" t="inlineStr">
        <is>
          <t>5</t>
        </is>
      </c>
      <c r="P85" s="73" t="n"/>
      <c r="Q85" s="73" t="n"/>
      <c r="R85" s="74" t="n"/>
    </row>
    <row r="86" ht="18.75" customHeight="1">
      <c r="D86" s="70" t="inlineStr">
        <is>
          <t>Libellé produit</t>
        </is>
      </c>
      <c r="E86" s="73" t="n"/>
      <c r="F86" s="73" t="n"/>
      <c r="G86" s="73" t="n"/>
      <c r="H86" s="71" t="inlineStr">
        <is>
          <t>DIGESTAT C2</t>
        </is>
      </c>
      <c r="I86" s="73" t="n"/>
      <c r="J86" s="73" t="n"/>
      <c r="K86" s="73" t="n"/>
      <c r="L86" s="73" t="n"/>
      <c r="M86" s="71" t="inlineStr">
        <is>
          <t>Code produit</t>
        </is>
      </c>
      <c r="N86" s="73" t="n"/>
      <c r="O86" s="73" t="n"/>
      <c r="P86" s="66" t="inlineStr">
        <is>
          <t>DI</t>
        </is>
      </c>
      <c r="Q86" s="73" t="n"/>
      <c r="R86" s="74" t="n"/>
    </row>
    <row r="87" ht="19.35" customHeight="1">
      <c r="D87" s="67" t="inlineStr">
        <is>
          <t>8 item(s)</t>
        </is>
      </c>
      <c r="E87" s="74" t="n"/>
      <c r="F87" s="68" t="inlineStr">
        <is>
          <t>Somme Net</t>
        </is>
      </c>
      <c r="G87" s="73" t="n"/>
      <c r="H87" s="73" t="n"/>
      <c r="I87" s="73" t="n"/>
      <c r="J87" s="69" t="n">
        <v>226220</v>
      </c>
      <c r="K87" s="73" t="n"/>
      <c r="L87" s="73" t="n"/>
      <c r="M87" s="74" t="n"/>
    </row>
    <row r="88" ht="17.1" customHeight="1"/>
    <row r="89" ht="19.35" customHeight="1">
      <c r="C89" s="67" t="inlineStr">
        <is>
          <t>8 item(s)</t>
        </is>
      </c>
      <c r="D89" s="74" t="n"/>
      <c r="E89" s="68" t="inlineStr">
        <is>
          <t>Somme Net</t>
        </is>
      </c>
      <c r="F89" s="73" t="n"/>
      <c r="G89" s="73" t="n"/>
      <c r="H89" s="73" t="n"/>
      <c r="I89" s="69" t="n">
        <v>226220</v>
      </c>
      <c r="J89" s="73" t="n"/>
      <c r="K89" s="74" t="n"/>
    </row>
    <row r="90" ht="17.1" customHeight="1"/>
    <row r="91" ht="30.6" customHeight="1">
      <c r="C91" s="70" t="inlineStr">
        <is>
          <t>Libellé Client</t>
        </is>
      </c>
      <c r="D91" s="73" t="n"/>
      <c r="E91" s="73" t="n"/>
      <c r="F91" s="73" t="n"/>
      <c r="G91" s="71" t="inlineStr">
        <is>
          <t>GAEC des CHENEVIERES</t>
        </is>
      </c>
      <c r="H91" s="73" t="n"/>
      <c r="I91" s="73" t="n"/>
      <c r="J91" s="73" t="n"/>
      <c r="K91" s="71" t="inlineStr">
        <is>
          <t>Code Client</t>
        </is>
      </c>
      <c r="L91" s="73" t="n"/>
      <c r="M91" s="73" t="n"/>
      <c r="N91" s="73" t="n"/>
      <c r="O91" s="66" t="inlineStr">
        <is>
          <t>7</t>
        </is>
      </c>
      <c r="P91" s="73" t="n"/>
      <c r="Q91" s="73" t="n"/>
      <c r="R91" s="74" t="n"/>
    </row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Fumier bovins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A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22000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22700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DIGESTAT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DI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43800</v>
      </c>
      <c r="K99" s="73" t="n"/>
      <c r="L99" s="73" t="n"/>
      <c r="M99" s="74" t="n"/>
    </row>
    <row r="100" ht="17.1" customHeight="1"/>
    <row r="101" ht="19.35" customHeight="1">
      <c r="C101" s="67" t="inlineStr">
        <is>
          <t>3 item(s)</t>
        </is>
      </c>
      <c r="D101" s="74" t="n"/>
      <c r="E101" s="68" t="inlineStr">
        <is>
          <t>Somme Net</t>
        </is>
      </c>
      <c r="F101" s="73" t="n"/>
      <c r="G101" s="73" t="n"/>
      <c r="H101" s="73" t="n"/>
      <c r="I101" s="69" t="n">
        <v>88500</v>
      </c>
      <c r="J101" s="73" t="n"/>
      <c r="K101" s="74" t="n"/>
    </row>
    <row r="102" ht="17.1" customHeight="1"/>
    <row r="103" ht="30.6" customHeight="1">
      <c r="C103" s="70" t="inlineStr">
        <is>
          <t>Libellé Client</t>
        </is>
      </c>
      <c r="D103" s="73" t="n"/>
      <c r="E103" s="73" t="n"/>
      <c r="F103" s="73" t="n"/>
      <c r="G103" s="71" t="inlineStr">
        <is>
          <t>GAEC du BOIS SAINT MARTIN</t>
        </is>
      </c>
      <c r="H103" s="73" t="n"/>
      <c r="I103" s="73" t="n"/>
      <c r="J103" s="73" t="n"/>
      <c r="K103" s="71" t="inlineStr">
        <is>
          <t>Code Client</t>
        </is>
      </c>
      <c r="L103" s="73" t="n"/>
      <c r="M103" s="73" t="n"/>
      <c r="N103" s="73" t="n"/>
      <c r="O103" s="66" t="inlineStr">
        <is>
          <t>19</t>
        </is>
      </c>
      <c r="P103" s="73" t="n"/>
      <c r="Q103" s="73" t="n"/>
      <c r="R103" s="74" t="n"/>
    </row>
    <row r="104" ht="18.75" customHeight="1">
      <c r="D104" s="70" t="inlineStr">
        <is>
          <t>Libellé produit</t>
        </is>
      </c>
      <c r="E104" s="73" t="n"/>
      <c r="F104" s="73" t="n"/>
      <c r="G104" s="73" t="n"/>
      <c r="H104" s="71" t="inlineStr">
        <is>
          <t>Fumier bovins C2</t>
        </is>
      </c>
      <c r="I104" s="73" t="n"/>
      <c r="J104" s="73" t="n"/>
      <c r="K104" s="73" t="n"/>
      <c r="L104" s="73" t="n"/>
      <c r="M104" s="71" t="inlineStr">
        <is>
          <t>Code produit</t>
        </is>
      </c>
      <c r="N104" s="73" t="n"/>
      <c r="O104" s="73" t="n"/>
      <c r="P104" s="66" t="inlineStr">
        <is>
          <t>A</t>
        </is>
      </c>
      <c r="Q104" s="73" t="n"/>
      <c r="R104" s="74" t="n"/>
    </row>
    <row r="105" ht="19.35" customHeight="1">
      <c r="D105" s="67" t="inlineStr">
        <is>
          <t>2 item(s)</t>
        </is>
      </c>
      <c r="E105" s="74" t="n"/>
      <c r="F105" s="68" t="inlineStr">
        <is>
          <t>Somme Net</t>
        </is>
      </c>
      <c r="G105" s="73" t="n"/>
      <c r="H105" s="73" t="n"/>
      <c r="I105" s="73" t="n"/>
      <c r="J105" s="69" t="n">
        <v>37720</v>
      </c>
      <c r="K105" s="73" t="n"/>
      <c r="L105" s="73" t="n"/>
      <c r="M105" s="74" t="n"/>
    </row>
    <row r="106" ht="17.1" customHeight="1"/>
    <row r="107" ht="19.35" customHeight="1">
      <c r="C107" s="67" t="inlineStr">
        <is>
          <t>2 item(s)</t>
        </is>
      </c>
      <c r="D107" s="74" t="n"/>
      <c r="E107" s="68" t="inlineStr">
        <is>
          <t>Somme Net</t>
        </is>
      </c>
      <c r="F107" s="73" t="n"/>
      <c r="G107" s="73" t="n"/>
      <c r="H107" s="73" t="n"/>
      <c r="I107" s="69" t="n">
        <v>37720</v>
      </c>
      <c r="J107" s="73" t="n"/>
      <c r="K107" s="74" t="n"/>
    </row>
    <row r="108" ht="17.1" customHeight="1"/>
    <row r="109" ht="30.6" customHeight="1">
      <c r="C109" s="70" t="inlineStr">
        <is>
          <t>Libellé Client</t>
        </is>
      </c>
      <c r="D109" s="73" t="n"/>
      <c r="E109" s="73" t="n"/>
      <c r="F109" s="73" t="n"/>
      <c r="G109" s="71" t="inlineStr">
        <is>
          <t>GAEC DU COXEUX</t>
        </is>
      </c>
      <c r="H109" s="73" t="n"/>
      <c r="I109" s="73" t="n"/>
      <c r="J109" s="73" t="n"/>
      <c r="K109" s="71" t="inlineStr">
        <is>
          <t>Code Client</t>
        </is>
      </c>
      <c r="L109" s="73" t="n"/>
      <c r="M109" s="73" t="n"/>
      <c r="N109" s="73" t="n"/>
      <c r="O109" s="66" t="inlineStr">
        <is>
          <t>2</t>
        </is>
      </c>
      <c r="P109" s="73" t="n"/>
      <c r="Q109" s="73" t="n"/>
      <c r="R109" s="74" t="n"/>
    </row>
    <row r="110" ht="30.6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mou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B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22080</v>
      </c>
      <c r="K111" s="73" t="n"/>
      <c r="L111" s="73" t="n"/>
      <c r="M111" s="74" t="n"/>
    </row>
    <row r="112" ht="37.35" customHeight="1"/>
    <row r="113" ht="0.75" customHeight="1">
      <c r="B113" s="58" t="n"/>
      <c r="C113" s="59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60" t="n"/>
    </row>
    <row r="114" ht="6" customHeight="1"/>
    <row r="115" ht="11.85" customHeight="1">
      <c r="C115" s="65" t="inlineStr">
        <is>
          <t>Edition du 29/05/2021 08:53</t>
        </is>
      </c>
    </row>
    <row r="116" ht="17.1" customHeight="1"/>
    <row r="117" ht="16.15" customHeight="1">
      <c r="C117" s="72" t="inlineStr">
        <is>
          <t>Mensuel du 01/01/2021 00:00:00 au 31/01/2021 00:00:00</t>
        </is>
      </c>
    </row>
    <row r="118" ht="0.75" customHeight="1"/>
    <row r="119" ht="0.75" customHeight="1">
      <c r="B119" s="58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60" t="n"/>
    </row>
    <row r="120" ht="6" customHeight="1"/>
    <row r="121" ht="19.35" customHeight="1">
      <c r="C121" s="67" t="inlineStr">
        <is>
          <t>1 item(s)</t>
        </is>
      </c>
      <c r="D121" s="74" t="n"/>
      <c r="E121" s="68" t="inlineStr">
        <is>
          <t>Somme Net</t>
        </is>
      </c>
      <c r="F121" s="73" t="n"/>
      <c r="G121" s="73" t="n"/>
      <c r="H121" s="73" t="n"/>
      <c r="I121" s="69" t="n">
        <v>22080</v>
      </c>
      <c r="J121" s="73" t="n"/>
      <c r="K121" s="74" t="n"/>
    </row>
    <row r="122" ht="17.1" customHeight="1"/>
    <row r="123" ht="30.6" customHeight="1">
      <c r="C123" s="70" t="inlineStr">
        <is>
          <t>Libellé Client</t>
        </is>
      </c>
      <c r="D123" s="73" t="n"/>
      <c r="E123" s="73" t="n"/>
      <c r="F123" s="73" t="n"/>
      <c r="G123" s="71" t="inlineStr">
        <is>
          <t>GAEC DU FROID PERTHUIS</t>
        </is>
      </c>
      <c r="H123" s="73" t="n"/>
      <c r="I123" s="73" t="n"/>
      <c r="J123" s="73" t="n"/>
      <c r="K123" s="71" t="inlineStr">
        <is>
          <t>Code Client</t>
        </is>
      </c>
      <c r="L123" s="73" t="n"/>
      <c r="M123" s="73" t="n"/>
      <c r="N123" s="73" t="n"/>
      <c r="O123" s="66" t="inlineStr">
        <is>
          <t>11</t>
        </is>
      </c>
      <c r="P123" s="73" t="n"/>
      <c r="Q123" s="73" t="n"/>
      <c r="R123" s="74" t="n"/>
    </row>
    <row r="124" ht="18.75" customHeight="1">
      <c r="D124" s="70" t="inlineStr">
        <is>
          <t>Libellé produit</t>
        </is>
      </c>
      <c r="E124" s="73" t="n"/>
      <c r="F124" s="73" t="n"/>
      <c r="G124" s="73" t="n"/>
      <c r="H124" s="71" t="inlineStr">
        <is>
          <t>Fumier ovins C2</t>
        </is>
      </c>
      <c r="I124" s="73" t="n"/>
      <c r="J124" s="73" t="n"/>
      <c r="K124" s="73" t="n"/>
      <c r="L124" s="73" t="n"/>
      <c r="M124" s="71" t="inlineStr">
        <is>
          <t>Code produit</t>
        </is>
      </c>
      <c r="N124" s="73" t="n"/>
      <c r="O124" s="73" t="n"/>
      <c r="P124" s="66" t="inlineStr">
        <is>
          <t>C</t>
        </is>
      </c>
      <c r="Q124" s="73" t="n"/>
      <c r="R124" s="74" t="n"/>
    </row>
    <row r="125" ht="19.35" customHeight="1">
      <c r="D125" s="67" t="inlineStr">
        <is>
          <t>5 item(s)</t>
        </is>
      </c>
      <c r="E125" s="74" t="n"/>
      <c r="F125" s="68" t="inlineStr">
        <is>
          <t>Somme Net</t>
        </is>
      </c>
      <c r="G125" s="73" t="n"/>
      <c r="H125" s="73" t="n"/>
      <c r="I125" s="73" t="n"/>
      <c r="J125" s="69" t="n">
        <v>124440</v>
      </c>
      <c r="K125" s="73" t="n"/>
      <c r="L125" s="73" t="n"/>
      <c r="M125" s="74" t="n"/>
    </row>
    <row r="126" ht="17.1" customHeight="1"/>
    <row r="127" ht="19.35" customHeight="1">
      <c r="C127" s="67" t="inlineStr">
        <is>
          <t>5 item(s)</t>
        </is>
      </c>
      <c r="D127" s="74" t="n"/>
      <c r="E127" s="68" t="inlineStr">
        <is>
          <t>Somme Net</t>
        </is>
      </c>
      <c r="F127" s="73" t="n"/>
      <c r="G127" s="73" t="n"/>
      <c r="H127" s="73" t="n"/>
      <c r="I127" s="69" t="n">
        <v>124440</v>
      </c>
      <c r="J127" s="73" t="n"/>
      <c r="K127" s="74" t="n"/>
    </row>
    <row r="128" ht="17.1" customHeight="1"/>
    <row r="129" ht="30.6" customHeight="1">
      <c r="C129" s="70" t="inlineStr">
        <is>
          <t>Libellé Client</t>
        </is>
      </c>
      <c r="D129" s="73" t="n"/>
      <c r="E129" s="73" t="n"/>
      <c r="F129" s="73" t="n"/>
      <c r="G129" s="71" t="inlineStr">
        <is>
          <t>GAEC du HAUT D'ARMONT</t>
        </is>
      </c>
      <c r="H129" s="73" t="n"/>
      <c r="I129" s="73" t="n"/>
      <c r="J129" s="73" t="n"/>
      <c r="K129" s="71" t="inlineStr">
        <is>
          <t>Code Client</t>
        </is>
      </c>
      <c r="L129" s="73" t="n"/>
      <c r="M129" s="73" t="n"/>
      <c r="N129" s="73" t="n"/>
      <c r="O129" s="66" t="inlineStr">
        <is>
          <t>16</t>
        </is>
      </c>
      <c r="P129" s="73" t="n"/>
      <c r="Q129" s="73" t="n"/>
      <c r="R129" s="74" t="n"/>
    </row>
    <row r="130" ht="18.75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A</t>
        </is>
      </c>
      <c r="Q130" s="73" t="n"/>
      <c r="R130" s="74" t="n"/>
    </row>
    <row r="131" ht="19.35" customHeight="1">
      <c r="D131" s="67" t="inlineStr">
        <is>
          <t>10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161600</v>
      </c>
      <c r="K131" s="73" t="n"/>
      <c r="L131" s="73" t="n"/>
      <c r="M131" s="74" t="n"/>
    </row>
    <row r="132" ht="17.1" customHeight="1"/>
    <row r="133" ht="19.35" customHeight="1">
      <c r="C133" s="67" t="inlineStr">
        <is>
          <t>10 item(s)</t>
        </is>
      </c>
      <c r="D133" s="74" t="n"/>
      <c r="E133" s="68" t="inlineStr">
        <is>
          <t>Somme Net</t>
        </is>
      </c>
      <c r="F133" s="73" t="n"/>
      <c r="G133" s="73" t="n"/>
      <c r="H133" s="73" t="n"/>
      <c r="I133" s="69" t="n">
        <v>161600</v>
      </c>
      <c r="J133" s="73" t="n"/>
      <c r="K133" s="74" t="n"/>
    </row>
    <row r="134" ht="17.1" customHeight="1"/>
    <row r="135" ht="30.6" customHeight="1">
      <c r="C135" s="70" t="inlineStr">
        <is>
          <t>Libellé Client</t>
        </is>
      </c>
      <c r="D135" s="73" t="n"/>
      <c r="E135" s="73" t="n"/>
      <c r="F135" s="73" t="n"/>
      <c r="G135" s="71" t="inlineStr">
        <is>
          <t>GAEC du PETIT BREUIL</t>
        </is>
      </c>
      <c r="H135" s="73" t="n"/>
      <c r="I135" s="73" t="n"/>
      <c r="J135" s="73" t="n"/>
      <c r="K135" s="71" t="inlineStr">
        <is>
          <t>Code Client</t>
        </is>
      </c>
      <c r="L135" s="73" t="n"/>
      <c r="M135" s="73" t="n"/>
      <c r="N135" s="73" t="n"/>
      <c r="O135" s="66" t="inlineStr">
        <is>
          <t>21</t>
        </is>
      </c>
      <c r="P135" s="73" t="n"/>
      <c r="Q135" s="73" t="n"/>
      <c r="R135" s="74" t="n"/>
    </row>
    <row r="136" ht="30.6" customHeight="1">
      <c r="D136" s="70" t="inlineStr">
        <is>
          <t>Libellé produit</t>
        </is>
      </c>
      <c r="E136" s="73" t="n"/>
      <c r="F136" s="73" t="n"/>
      <c r="G136" s="73" t="n"/>
      <c r="H136" s="71" t="inlineStr">
        <is>
          <t>Fumier bovins mou C2</t>
        </is>
      </c>
      <c r="I136" s="73" t="n"/>
      <c r="J136" s="73" t="n"/>
      <c r="K136" s="73" t="n"/>
      <c r="L136" s="73" t="n"/>
      <c r="M136" s="71" t="inlineStr">
        <is>
          <t>Code produit</t>
        </is>
      </c>
      <c r="N136" s="73" t="n"/>
      <c r="O136" s="73" t="n"/>
      <c r="P136" s="66" t="inlineStr">
        <is>
          <t>B</t>
        </is>
      </c>
      <c r="Q136" s="73" t="n"/>
      <c r="R136" s="74" t="n"/>
    </row>
    <row r="137" ht="19.35" customHeight="1">
      <c r="D137" s="67" t="inlineStr">
        <is>
          <t>1 item(s)</t>
        </is>
      </c>
      <c r="E137" s="74" t="n"/>
      <c r="F137" s="68" t="inlineStr">
        <is>
          <t>Somme Net</t>
        </is>
      </c>
      <c r="G137" s="73" t="n"/>
      <c r="H137" s="73" t="n"/>
      <c r="I137" s="73" t="n"/>
      <c r="J137" s="69" t="n">
        <v>18000</v>
      </c>
      <c r="K137" s="73" t="n"/>
      <c r="L137" s="73" t="n"/>
      <c r="M137" s="74" t="n"/>
    </row>
    <row r="138" ht="17.1" customHeight="1"/>
    <row r="139" ht="18.75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A</t>
        </is>
      </c>
      <c r="Q139" s="73" t="n"/>
      <c r="R139" s="74" t="n"/>
    </row>
    <row r="140" ht="19.35" customHeight="1">
      <c r="D140" s="67" t="inlineStr">
        <is>
          <t>2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42160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DIGESTAT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DI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22800</v>
      </c>
      <c r="K143" s="73" t="n"/>
      <c r="L143" s="73" t="n"/>
      <c r="M143" s="74" t="n"/>
    </row>
    <row r="144" ht="17.1" customHeight="1"/>
    <row r="145" ht="30.6" customHeight="1">
      <c r="D145" s="70" t="inlineStr">
        <is>
          <t>Libellé produit</t>
        </is>
      </c>
      <c r="E145" s="73" t="n"/>
      <c r="F145" s="73" t="n"/>
      <c r="G145" s="73" t="n"/>
      <c r="H145" s="71" t="inlineStr">
        <is>
          <t>Fumier bovins mou C2</t>
        </is>
      </c>
      <c r="I145" s="73" t="n"/>
      <c r="J145" s="73" t="n"/>
      <c r="K145" s="73" t="n"/>
      <c r="L145" s="73" t="n"/>
      <c r="M145" s="71" t="inlineStr">
        <is>
          <t>Code produit</t>
        </is>
      </c>
      <c r="N145" s="73" t="n"/>
      <c r="O145" s="73" t="n"/>
      <c r="P145" s="66" t="inlineStr">
        <is>
          <t>B</t>
        </is>
      </c>
      <c r="Q145" s="73" t="n"/>
      <c r="R145" s="74" t="n"/>
    </row>
    <row r="146" ht="19.35" customHeight="1">
      <c r="D146" s="67" t="inlineStr">
        <is>
          <t>1 item(s)</t>
        </is>
      </c>
      <c r="E146" s="74" t="n"/>
      <c r="F146" s="68" t="inlineStr">
        <is>
          <t>Somme Net</t>
        </is>
      </c>
      <c r="G146" s="73" t="n"/>
      <c r="H146" s="73" t="n"/>
      <c r="I146" s="73" t="n"/>
      <c r="J146" s="69" t="n">
        <v>23200</v>
      </c>
      <c r="K146" s="73" t="n"/>
      <c r="L146" s="73" t="n"/>
      <c r="M146" s="74" t="n"/>
    </row>
    <row r="147" ht="17.1" customHeight="1"/>
    <row r="148" ht="18.75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DIGESTAT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DI</t>
        </is>
      </c>
      <c r="Q148" s="73" t="n"/>
      <c r="R148" s="74" t="n"/>
    </row>
    <row r="149" ht="19.35" customHeight="1">
      <c r="D149" s="67" t="inlineStr">
        <is>
          <t>12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479200</v>
      </c>
      <c r="K149" s="73" t="n"/>
      <c r="L149" s="73" t="n"/>
      <c r="M149" s="74" t="n"/>
    </row>
    <row r="150" ht="37.35" customHeight="1"/>
    <row r="151" ht="0.75" customHeight="1">
      <c r="B151" s="58" t="n"/>
      <c r="C151" s="59" t="n"/>
      <c r="D151" s="59" t="n"/>
      <c r="E151" s="59" t="n"/>
      <c r="F151" s="59" t="n"/>
      <c r="G151" s="59" t="n"/>
      <c r="H151" s="59" t="n"/>
      <c r="I151" s="59" t="n"/>
      <c r="J151" s="59" t="n"/>
      <c r="K151" s="59" t="n"/>
      <c r="L151" s="59" t="n"/>
      <c r="M151" s="59" t="n"/>
      <c r="N151" s="59" t="n"/>
      <c r="O151" s="59" t="n"/>
      <c r="P151" s="60" t="n"/>
    </row>
    <row r="152" ht="6" customHeight="1"/>
    <row r="153" ht="11.85" customHeight="1">
      <c r="C153" s="65" t="inlineStr">
        <is>
          <t>Edition du 29/05/2021 08:53</t>
        </is>
      </c>
    </row>
    <row r="154" ht="17.1" customHeight="1"/>
    <row r="155" ht="16.15" customHeight="1">
      <c r="C155" s="72" t="inlineStr">
        <is>
          <t>Mensuel du 01/01/2021 00:00:00 au 31/01/2021 00:00:00</t>
        </is>
      </c>
    </row>
    <row r="156" ht="0.75" customHeight="1"/>
    <row r="157" ht="0.75" customHeight="1">
      <c r="B157" s="58" t="n"/>
      <c r="C157" s="59" t="n"/>
      <c r="D157" s="59" t="n"/>
      <c r="E157" s="59" t="n"/>
      <c r="F157" s="59" t="n"/>
      <c r="G157" s="59" t="n"/>
      <c r="H157" s="59" t="n"/>
      <c r="I157" s="59" t="n"/>
      <c r="J157" s="59" t="n"/>
      <c r="K157" s="59" t="n"/>
      <c r="L157" s="59" t="n"/>
      <c r="M157" s="59" t="n"/>
      <c r="N157" s="59" t="n"/>
      <c r="O157" s="59" t="n"/>
      <c r="P157" s="60" t="n"/>
    </row>
    <row r="158" ht="6" customHeight="1"/>
    <row r="159" ht="19.35" customHeight="1">
      <c r="C159" s="67" t="inlineStr">
        <is>
          <t>17 item(s)</t>
        </is>
      </c>
      <c r="D159" s="74" t="n"/>
      <c r="E159" s="68" t="inlineStr">
        <is>
          <t>Somme Net</t>
        </is>
      </c>
      <c r="F159" s="73" t="n"/>
      <c r="G159" s="73" t="n"/>
      <c r="H159" s="73" t="n"/>
      <c r="I159" s="69" t="n">
        <v>585360</v>
      </c>
      <c r="J159" s="73" t="n"/>
      <c r="K159" s="74" t="n"/>
    </row>
    <row r="160" ht="17.1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ENTRE les DEUX VILLES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9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bovins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A</t>
        </is>
      </c>
      <c r="Q162" s="73" t="n"/>
      <c r="R162" s="74" t="n"/>
    </row>
    <row r="163" ht="19.35" customHeight="1">
      <c r="D163" s="67" t="inlineStr">
        <is>
          <t>1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16080</v>
      </c>
      <c r="K163" s="73" t="n"/>
      <c r="L163" s="73" t="n"/>
      <c r="M163" s="74" t="n"/>
    </row>
    <row r="164" ht="17.1" customHeight="1"/>
    <row r="165" ht="30.6" customHeight="1">
      <c r="D165" s="70" t="inlineStr">
        <is>
          <t>Libellé produit</t>
        </is>
      </c>
      <c r="E165" s="73" t="n"/>
      <c r="F165" s="73" t="n"/>
      <c r="G165" s="73" t="n"/>
      <c r="H165" s="71" t="inlineStr">
        <is>
          <t>Fumier bovins mou C2</t>
        </is>
      </c>
      <c r="I165" s="73" t="n"/>
      <c r="J165" s="73" t="n"/>
      <c r="K165" s="73" t="n"/>
      <c r="L165" s="73" t="n"/>
      <c r="M165" s="71" t="inlineStr">
        <is>
          <t>Code produit</t>
        </is>
      </c>
      <c r="N165" s="73" t="n"/>
      <c r="O165" s="73" t="n"/>
      <c r="P165" s="66" t="inlineStr">
        <is>
          <t>B</t>
        </is>
      </c>
      <c r="Q165" s="73" t="n"/>
      <c r="R165" s="74" t="n"/>
    </row>
    <row r="166" ht="19.35" customHeight="1">
      <c r="D166" s="67" t="inlineStr">
        <is>
          <t>1 item(s)</t>
        </is>
      </c>
      <c r="E166" s="74" t="n"/>
      <c r="F166" s="68" t="inlineStr">
        <is>
          <t>Somme Net</t>
        </is>
      </c>
      <c r="G166" s="73" t="n"/>
      <c r="H166" s="73" t="n"/>
      <c r="I166" s="73" t="n"/>
      <c r="J166" s="69" t="n">
        <v>26500</v>
      </c>
      <c r="K166" s="73" t="n"/>
      <c r="L166" s="73" t="n"/>
      <c r="M166" s="74" t="n"/>
    </row>
    <row r="167" ht="17.1" customHeight="1"/>
    <row r="168" ht="19.35" customHeight="1">
      <c r="C168" s="67" t="inlineStr">
        <is>
          <t>2 item(s)</t>
        </is>
      </c>
      <c r="D168" s="74" t="n"/>
      <c r="E168" s="68" t="inlineStr">
        <is>
          <t>Somme Net</t>
        </is>
      </c>
      <c r="F168" s="73" t="n"/>
      <c r="G168" s="73" t="n"/>
      <c r="H168" s="73" t="n"/>
      <c r="I168" s="69" t="n">
        <v>42580</v>
      </c>
      <c r="J168" s="73" t="n"/>
      <c r="K168" s="74" t="n"/>
    </row>
    <row r="169" ht="17.1" customHeight="1"/>
    <row r="170" ht="30.6" customHeight="1">
      <c r="C170" s="70" t="inlineStr">
        <is>
          <t>Libellé Client</t>
        </is>
      </c>
      <c r="D170" s="73" t="n"/>
      <c r="E170" s="73" t="n"/>
      <c r="F170" s="73" t="n"/>
      <c r="G170" s="71" t="inlineStr">
        <is>
          <t>GAEC ROCK AND COW</t>
        </is>
      </c>
      <c r="H170" s="73" t="n"/>
      <c r="I170" s="73" t="n"/>
      <c r="J170" s="73" t="n"/>
      <c r="K170" s="71" t="inlineStr">
        <is>
          <t>Code Client</t>
        </is>
      </c>
      <c r="L170" s="73" t="n"/>
      <c r="M170" s="73" t="n"/>
      <c r="N170" s="73" t="n"/>
      <c r="O170" s="66" t="inlineStr">
        <is>
          <t>8</t>
        </is>
      </c>
      <c r="P170" s="73" t="n"/>
      <c r="Q170" s="73" t="n"/>
      <c r="R170" s="74" t="n"/>
    </row>
    <row r="171" ht="30.6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mou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B</t>
        </is>
      </c>
      <c r="Q171" s="73" t="n"/>
      <c r="R171" s="74" t="n"/>
    </row>
    <row r="172" ht="19.35" customHeight="1">
      <c r="D172" s="67" t="inlineStr">
        <is>
          <t>1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22040</v>
      </c>
      <c r="K172" s="73" t="n"/>
      <c r="L172" s="73" t="n"/>
      <c r="M172" s="74" t="n"/>
    </row>
    <row r="173" ht="17.1" customHeight="1"/>
    <row r="174" ht="19.35" customHeight="1">
      <c r="C174" s="67" t="inlineStr">
        <is>
          <t>1 item(s)</t>
        </is>
      </c>
      <c r="D174" s="74" t="n"/>
      <c r="E174" s="68" t="inlineStr">
        <is>
          <t>Somme Net</t>
        </is>
      </c>
      <c r="F174" s="73" t="n"/>
      <c r="G174" s="73" t="n"/>
      <c r="H174" s="73" t="n"/>
      <c r="I174" s="69" t="n">
        <v>22040</v>
      </c>
      <c r="J174" s="73" t="n"/>
      <c r="K174" s="74" t="n"/>
    </row>
    <row r="175" ht="17.1" customHeight="1"/>
    <row r="176" ht="30.6" customHeight="1">
      <c r="C176" s="70" t="inlineStr">
        <is>
          <t>Libellé Client</t>
        </is>
      </c>
      <c r="D176" s="73" t="n"/>
      <c r="E176" s="73" t="n"/>
      <c r="F176" s="73" t="n"/>
      <c r="G176" s="71" t="inlineStr">
        <is>
          <t>GAEC SAINT LOUIS</t>
        </is>
      </c>
      <c r="H176" s="73" t="n"/>
      <c r="I176" s="73" t="n"/>
      <c r="J176" s="73" t="n"/>
      <c r="K176" s="71" t="inlineStr">
        <is>
          <t>Code Client</t>
        </is>
      </c>
      <c r="L176" s="73" t="n"/>
      <c r="M176" s="73" t="n"/>
      <c r="N176" s="73" t="n"/>
      <c r="O176" s="66" t="inlineStr">
        <is>
          <t>15</t>
        </is>
      </c>
      <c r="P176" s="73" t="n"/>
      <c r="Q176" s="73" t="n"/>
      <c r="R176" s="74" t="n"/>
    </row>
    <row r="177" ht="30.6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mou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B</t>
        </is>
      </c>
      <c r="Q177" s="73" t="n"/>
      <c r="R177" s="74" t="n"/>
    </row>
    <row r="178" ht="19.35" customHeight="1">
      <c r="D178" s="67" t="inlineStr">
        <is>
          <t>1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15760</v>
      </c>
      <c r="K178" s="73" t="n"/>
      <c r="L178" s="73" t="n"/>
      <c r="M178" s="74" t="n"/>
    </row>
    <row r="179" ht="17.1" customHeight="1"/>
    <row r="180" ht="18.75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A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16500</v>
      </c>
      <c r="K181" s="73" t="n"/>
      <c r="L181" s="73" t="n"/>
      <c r="M181" s="74" t="n"/>
    </row>
    <row r="182" ht="17.1" customHeight="1"/>
    <row r="183" ht="30.6" customHeight="1">
      <c r="D183" s="70" t="inlineStr">
        <is>
          <t>Libellé produit</t>
        </is>
      </c>
      <c r="E183" s="73" t="n"/>
      <c r="F183" s="73" t="n"/>
      <c r="G183" s="73" t="n"/>
      <c r="H183" s="71" t="inlineStr">
        <is>
          <t>Fumier bovins mou C2</t>
        </is>
      </c>
      <c r="I183" s="73" t="n"/>
      <c r="J183" s="73" t="n"/>
      <c r="K183" s="73" t="n"/>
      <c r="L183" s="73" t="n"/>
      <c r="M183" s="71" t="inlineStr">
        <is>
          <t>Code produit</t>
        </is>
      </c>
      <c r="N183" s="73" t="n"/>
      <c r="O183" s="73" t="n"/>
      <c r="P183" s="66" t="inlineStr">
        <is>
          <t>B</t>
        </is>
      </c>
      <c r="Q183" s="73" t="n"/>
      <c r="R183" s="74" t="n"/>
    </row>
    <row r="184" ht="19.35" customHeight="1">
      <c r="D184" s="67" t="inlineStr">
        <is>
          <t>1 item(s)</t>
        </is>
      </c>
      <c r="E184" s="74" t="n"/>
      <c r="F184" s="68" t="inlineStr">
        <is>
          <t>Somme Net</t>
        </is>
      </c>
      <c r="G184" s="73" t="n"/>
      <c r="H184" s="73" t="n"/>
      <c r="I184" s="73" t="n"/>
      <c r="J184" s="69" t="n">
        <v>17820</v>
      </c>
      <c r="K184" s="73" t="n"/>
      <c r="L184" s="73" t="n"/>
      <c r="M184" s="74" t="n"/>
    </row>
    <row r="185" ht="17.1" customHeight="1"/>
    <row r="186" ht="18.75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A</t>
        </is>
      </c>
      <c r="Q186" s="73" t="n"/>
      <c r="R186" s="74" t="n"/>
    </row>
    <row r="187" ht="33" customHeight="1"/>
    <row r="188" ht="0.75" customHeight="1">
      <c r="B188" s="58" t="n"/>
      <c r="C188" s="59" t="n"/>
      <c r="D188" s="59" t="n"/>
      <c r="E188" s="59" t="n"/>
      <c r="F188" s="59" t="n"/>
      <c r="G188" s="59" t="n"/>
      <c r="H188" s="59" t="n"/>
      <c r="I188" s="59" t="n"/>
      <c r="J188" s="59" t="n"/>
      <c r="K188" s="59" t="n"/>
      <c r="L188" s="59" t="n"/>
      <c r="M188" s="59" t="n"/>
      <c r="N188" s="59" t="n"/>
      <c r="O188" s="59" t="n"/>
      <c r="P188" s="60" t="n"/>
    </row>
    <row r="189" ht="6" customHeight="1"/>
    <row r="190" ht="11.85" customHeight="1">
      <c r="C190" s="65" t="inlineStr">
        <is>
          <t>Edition du 29/05/2021 08:53</t>
        </is>
      </c>
    </row>
    <row r="191" ht="17.1" customHeight="1"/>
    <row r="192" ht="16.15" customHeight="1">
      <c r="C192" s="72" t="inlineStr">
        <is>
          <t>Mensuel du 01/01/2021 00:00:00 au 31/01/2021 00:00:00</t>
        </is>
      </c>
    </row>
    <row r="193" ht="0.75" customHeight="1"/>
    <row r="194" ht="0.75" customHeight="1">
      <c r="B194" s="58" t="n"/>
      <c r="C194" s="59" t="n"/>
      <c r="D194" s="59" t="n"/>
      <c r="E194" s="59" t="n"/>
      <c r="F194" s="59" t="n"/>
      <c r="G194" s="59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60" t="n"/>
    </row>
    <row r="195" ht="6" customHeight="1"/>
    <row r="196" ht="19.35" customHeight="1">
      <c r="D196" s="67" t="inlineStr">
        <is>
          <t>3 item(s)</t>
        </is>
      </c>
      <c r="E196" s="74" t="n"/>
      <c r="F196" s="68" t="inlineStr">
        <is>
          <t>Somme Net</t>
        </is>
      </c>
      <c r="G196" s="73" t="n"/>
      <c r="H196" s="73" t="n"/>
      <c r="I196" s="73" t="n"/>
      <c r="J196" s="69" t="n">
        <v>56340</v>
      </c>
      <c r="K196" s="73" t="n"/>
      <c r="L196" s="73" t="n"/>
      <c r="M196" s="74" t="n"/>
    </row>
    <row r="197" ht="17.1" customHeight="1"/>
    <row r="198" ht="19.35" customHeight="1">
      <c r="C198" s="67" t="inlineStr">
        <is>
          <t>6 item(s)</t>
        </is>
      </c>
      <c r="D198" s="74" t="n"/>
      <c r="E198" s="68" t="inlineStr">
        <is>
          <t>Somme Net</t>
        </is>
      </c>
      <c r="F198" s="73" t="n"/>
      <c r="G198" s="73" t="n"/>
      <c r="H198" s="73" t="n"/>
      <c r="I198" s="69" t="n">
        <v>106420</v>
      </c>
      <c r="J198" s="73" t="n"/>
      <c r="K198" s="74" t="n"/>
    </row>
    <row r="199" ht="17.1" customHeight="1"/>
    <row r="200" ht="18.75" customHeight="1">
      <c r="C200" s="70" t="inlineStr">
        <is>
          <t>Libellé Client</t>
        </is>
      </c>
      <c r="D200" s="73" t="n"/>
      <c r="E200" s="73" t="n"/>
      <c r="F200" s="73" t="n"/>
      <c r="G200" s="71" t="inlineStr">
        <is>
          <t>methasanon</t>
        </is>
      </c>
      <c r="H200" s="73" t="n"/>
      <c r="I200" s="73" t="n"/>
      <c r="J200" s="73" t="n"/>
      <c r="K200" s="71" t="inlineStr">
        <is>
          <t>Code Client</t>
        </is>
      </c>
      <c r="L200" s="73" t="n"/>
      <c r="M200" s="73" t="n"/>
      <c r="N200" s="73" t="n"/>
      <c r="O200" s="66" t="inlineStr">
        <is>
          <t>30</t>
        </is>
      </c>
      <c r="P200" s="73" t="n"/>
      <c r="Q200" s="73" t="n"/>
      <c r="R200" s="74" t="n"/>
    </row>
    <row r="201" ht="18.75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Lisiers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D</t>
        </is>
      </c>
      <c r="Q201" s="73" t="n"/>
      <c r="R201" s="74" t="n"/>
    </row>
    <row r="202" ht="19.35" customHeight="1">
      <c r="D202" s="67" t="inlineStr">
        <is>
          <t>1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0</v>
      </c>
      <c r="K202" s="73" t="n"/>
      <c r="L202" s="73" t="n"/>
      <c r="M202" s="74" t="n"/>
    </row>
    <row r="203" ht="17.1" customHeight="1"/>
    <row r="204" ht="19.35" customHeight="1">
      <c r="C204" s="67" t="inlineStr">
        <is>
          <t>1 item(s)</t>
        </is>
      </c>
      <c r="D204" s="74" t="n"/>
      <c r="E204" s="68" t="inlineStr">
        <is>
          <t>Somme Net</t>
        </is>
      </c>
      <c r="F204" s="73" t="n"/>
      <c r="G204" s="73" t="n"/>
      <c r="H204" s="73" t="n"/>
      <c r="I204" s="69" t="n">
        <v>0</v>
      </c>
      <c r="J204" s="73" t="n"/>
      <c r="K204" s="74" t="n"/>
    </row>
    <row r="205" ht="17.1" customHeight="1"/>
    <row r="206" ht="18.75" customHeight="1">
      <c r="C206" s="70" t="inlineStr">
        <is>
          <t>Libellé Client</t>
        </is>
      </c>
      <c r="D206" s="73" t="n"/>
      <c r="E206" s="73" t="n"/>
      <c r="F206" s="73" t="n"/>
      <c r="G206" s="71" t="inlineStr">
        <is>
          <t>SCEA de SALIVAL</t>
        </is>
      </c>
      <c r="H206" s="73" t="n"/>
      <c r="I206" s="73" t="n"/>
      <c r="J206" s="73" t="n"/>
      <c r="K206" s="71" t="inlineStr">
        <is>
          <t>Code Client</t>
        </is>
      </c>
      <c r="L206" s="73" t="n"/>
      <c r="M206" s="73" t="n"/>
      <c r="N206" s="73" t="n"/>
      <c r="O206" s="66" t="inlineStr">
        <is>
          <t>6</t>
        </is>
      </c>
      <c r="P206" s="73" t="n"/>
      <c r="Q206" s="73" t="n"/>
      <c r="R206" s="74" t="n"/>
    </row>
    <row r="207" ht="30.6" customHeight="1">
      <c r="D207" s="70" t="inlineStr">
        <is>
          <t>Libellé produit</t>
        </is>
      </c>
      <c r="E207" s="73" t="n"/>
      <c r="F207" s="73" t="n"/>
      <c r="G207" s="73" t="n"/>
      <c r="H207" s="71" t="inlineStr">
        <is>
          <t>Fumier bovins mou C2</t>
        </is>
      </c>
      <c r="I207" s="73" t="n"/>
      <c r="J207" s="73" t="n"/>
      <c r="K207" s="73" t="n"/>
      <c r="L207" s="73" t="n"/>
      <c r="M207" s="71" t="inlineStr">
        <is>
          <t>Code produit</t>
        </is>
      </c>
      <c r="N207" s="73" t="n"/>
      <c r="O207" s="73" t="n"/>
      <c r="P207" s="66" t="inlineStr">
        <is>
          <t>B</t>
        </is>
      </c>
      <c r="Q207" s="73" t="n"/>
      <c r="R207" s="74" t="n"/>
    </row>
    <row r="208" ht="19.35" customHeight="1">
      <c r="D208" s="67" t="inlineStr">
        <is>
          <t>1 item(s)</t>
        </is>
      </c>
      <c r="E208" s="74" t="n"/>
      <c r="F208" s="68" t="inlineStr">
        <is>
          <t>Somme Net</t>
        </is>
      </c>
      <c r="G208" s="73" t="n"/>
      <c r="H208" s="73" t="n"/>
      <c r="I208" s="73" t="n"/>
      <c r="J208" s="69" t="n">
        <v>25300</v>
      </c>
      <c r="K208" s="73" t="n"/>
      <c r="L208" s="73" t="n"/>
      <c r="M208" s="74" t="n"/>
    </row>
    <row r="209" ht="17.1" customHeight="1"/>
    <row r="210" ht="19.35" customHeight="1">
      <c r="C210" s="67" t="inlineStr">
        <is>
          <t>1 item(s)</t>
        </is>
      </c>
      <c r="D210" s="74" t="n"/>
      <c r="E210" s="68" t="inlineStr">
        <is>
          <t>Somme Net</t>
        </is>
      </c>
      <c r="F210" s="73" t="n"/>
      <c r="G210" s="73" t="n"/>
      <c r="H210" s="73" t="n"/>
      <c r="I210" s="69" t="n">
        <v>25300</v>
      </c>
      <c r="J210" s="73" t="n"/>
      <c r="K210" s="74" t="n"/>
    </row>
    <row r="211" ht="17.1" customHeight="1"/>
    <row r="212" ht="42.6" customHeight="1">
      <c r="C212" s="70" t="inlineStr">
        <is>
          <t>Libellé Client</t>
        </is>
      </c>
      <c r="D212" s="73" t="n"/>
      <c r="E212" s="73" t="n"/>
      <c r="F212" s="73" t="n"/>
      <c r="G212" s="71" t="inlineStr">
        <is>
          <t>SCEA des ROUGES CHAMPS</t>
        </is>
      </c>
      <c r="H212" s="73" t="n"/>
      <c r="I212" s="73" t="n"/>
      <c r="J212" s="73" t="n"/>
      <c r="K212" s="71" t="inlineStr">
        <is>
          <t>Code Client</t>
        </is>
      </c>
      <c r="L212" s="73" t="n"/>
      <c r="M212" s="73" t="n"/>
      <c r="N212" s="73" t="n"/>
      <c r="O212" s="66" t="inlineStr">
        <is>
          <t>12</t>
        </is>
      </c>
      <c r="P212" s="73" t="n"/>
      <c r="Q212" s="73" t="n"/>
      <c r="R212" s="74" t="n"/>
    </row>
    <row r="213" ht="18.75" customHeight="1">
      <c r="D213" s="70" t="inlineStr">
        <is>
          <t>Libellé produit</t>
        </is>
      </c>
      <c r="E213" s="73" t="n"/>
      <c r="F213" s="73" t="n"/>
      <c r="G213" s="73" t="n"/>
      <c r="H213" s="71" t="inlineStr">
        <is>
          <t>Fumier ovins C2</t>
        </is>
      </c>
      <c r="I213" s="73" t="n"/>
      <c r="J213" s="73" t="n"/>
      <c r="K213" s="73" t="n"/>
      <c r="L213" s="73" t="n"/>
      <c r="M213" s="71" t="inlineStr">
        <is>
          <t>Code produit</t>
        </is>
      </c>
      <c r="N213" s="73" t="n"/>
      <c r="O213" s="73" t="n"/>
      <c r="P213" s="66" t="inlineStr">
        <is>
          <t>C</t>
        </is>
      </c>
      <c r="Q213" s="73" t="n"/>
      <c r="R213" s="74" t="n"/>
    </row>
    <row r="214" ht="19.35" customHeight="1">
      <c r="D214" s="67" t="inlineStr">
        <is>
          <t>8 item(s)</t>
        </is>
      </c>
      <c r="E214" s="74" t="n"/>
      <c r="F214" s="68" t="inlineStr">
        <is>
          <t>Somme Net</t>
        </is>
      </c>
      <c r="G214" s="73" t="n"/>
      <c r="H214" s="73" t="n"/>
      <c r="I214" s="73" t="n"/>
      <c r="J214" s="69" t="n">
        <v>118860</v>
      </c>
      <c r="K214" s="73" t="n"/>
      <c r="L214" s="73" t="n"/>
      <c r="M214" s="74" t="n"/>
    </row>
    <row r="215" ht="17.1" customHeight="1"/>
    <row r="216" ht="19.35" customHeight="1">
      <c r="C216" s="67" t="inlineStr">
        <is>
          <t>8 item(s)</t>
        </is>
      </c>
      <c r="D216" s="74" t="n"/>
      <c r="E216" s="68" t="inlineStr">
        <is>
          <t>Somme Net</t>
        </is>
      </c>
      <c r="F216" s="73" t="n"/>
      <c r="G216" s="73" t="n"/>
      <c r="H216" s="73" t="n"/>
      <c r="I216" s="69" t="n">
        <v>118860</v>
      </c>
      <c r="J216" s="73" t="n"/>
      <c r="K216" s="74" t="n"/>
    </row>
    <row r="217" ht="17.1" customHeight="1"/>
    <row r="218" ht="18.75" customHeight="1">
      <c r="C218" s="70" t="inlineStr">
        <is>
          <t>Libellé Client</t>
        </is>
      </c>
      <c r="D218" s="73" t="n"/>
      <c r="E218" s="73" t="n"/>
      <c r="F218" s="73" t="n"/>
      <c r="G218" s="71" t="inlineStr">
        <is>
          <t>SCEA DU THAON</t>
        </is>
      </c>
      <c r="H218" s="73" t="n"/>
      <c r="I218" s="73" t="n"/>
      <c r="J218" s="73" t="n"/>
      <c r="K218" s="71" t="inlineStr">
        <is>
          <t>Code Client</t>
        </is>
      </c>
      <c r="L218" s="73" t="n"/>
      <c r="M218" s="73" t="n"/>
      <c r="N218" s="73" t="n"/>
      <c r="O218" s="66" t="inlineStr">
        <is>
          <t>14</t>
        </is>
      </c>
      <c r="P218" s="73" t="n"/>
      <c r="Q218" s="73" t="n"/>
      <c r="R218" s="74" t="n"/>
    </row>
    <row r="219" ht="18.75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A</t>
        </is>
      </c>
      <c r="Q219" s="73" t="n"/>
      <c r="R219" s="74" t="n"/>
    </row>
    <row r="220" ht="19.35" customHeight="1">
      <c r="D220" s="67" t="inlineStr">
        <is>
          <t>17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314300</v>
      </c>
      <c r="K220" s="73" t="n"/>
      <c r="L220" s="73" t="n"/>
      <c r="M220" s="74" t="n"/>
    </row>
    <row r="221" ht="17.1" customHeight="1"/>
    <row r="222" ht="18.75" customHeight="1">
      <c r="D222" s="70" t="inlineStr">
        <is>
          <t>Libellé produit</t>
        </is>
      </c>
      <c r="E222" s="73" t="n"/>
      <c r="F222" s="73" t="n"/>
      <c r="G222" s="73" t="n"/>
      <c r="H222" s="71" t="inlineStr">
        <is>
          <t>DIGESTAT C2</t>
        </is>
      </c>
      <c r="I222" s="73" t="n"/>
      <c r="J222" s="73" t="n"/>
      <c r="K222" s="73" t="n"/>
      <c r="L222" s="73" t="n"/>
      <c r="M222" s="71" t="inlineStr">
        <is>
          <t>Code produit</t>
        </is>
      </c>
      <c r="N222" s="73" t="n"/>
      <c r="O222" s="73" t="n"/>
      <c r="P222" s="66" t="inlineStr">
        <is>
          <t>DI</t>
        </is>
      </c>
      <c r="Q222" s="73" t="n"/>
      <c r="R222" s="74" t="n"/>
    </row>
    <row r="223" ht="19.35" customHeight="1">
      <c r="D223" s="67" t="inlineStr">
        <is>
          <t>7 item(s)</t>
        </is>
      </c>
      <c r="E223" s="74" t="n"/>
      <c r="F223" s="68" t="inlineStr">
        <is>
          <t>Somme Net</t>
        </is>
      </c>
      <c r="G223" s="73" t="n"/>
      <c r="H223" s="73" t="n"/>
      <c r="I223" s="73" t="n"/>
      <c r="J223" s="69" t="n">
        <v>289000</v>
      </c>
      <c r="K223" s="73" t="n"/>
      <c r="L223" s="73" t="n"/>
      <c r="M223" s="74" t="n"/>
    </row>
    <row r="224" ht="17.1" customHeight="1"/>
    <row r="225" ht="19.35" customHeight="1">
      <c r="C225" s="67" t="inlineStr">
        <is>
          <t>24 item(s)</t>
        </is>
      </c>
      <c r="D225" s="74" t="n"/>
      <c r="E225" s="68" t="inlineStr">
        <is>
          <t>Somme Net</t>
        </is>
      </c>
      <c r="F225" s="73" t="n"/>
      <c r="G225" s="73" t="n"/>
      <c r="H225" s="73" t="n"/>
      <c r="I225" s="69" t="n">
        <v>603300</v>
      </c>
      <c r="J225" s="73" t="n"/>
      <c r="K225" s="74" t="n"/>
    </row>
    <row r="226" ht="17.1" customHeight="1"/>
    <row r="227" ht="19.35" customHeight="1">
      <c r="C227" s="62" t="inlineStr">
        <is>
          <t>122 item(s)</t>
        </is>
      </c>
      <c r="D227" s="74" t="n"/>
      <c r="E227" s="63" t="inlineStr">
        <is>
          <t>Somme Net</t>
        </is>
      </c>
      <c r="F227" s="73" t="n"/>
      <c r="G227" s="73" t="n"/>
      <c r="H227" s="73" t="n"/>
      <c r="I227" s="64" t="n">
        <v>2879500</v>
      </c>
      <c r="J227" s="73" t="n"/>
      <c r="K227" s="74" t="n"/>
    </row>
    <row r="228" ht="7.15" customHeight="1"/>
    <row r="229" ht="0.75" customHeight="1">
      <c r="B229" s="58" t="n"/>
      <c r="C229" s="59" t="n"/>
      <c r="D229" s="59" t="n"/>
      <c r="E229" s="59" t="n"/>
      <c r="F229" s="59" t="n"/>
      <c r="G229" s="59" t="n"/>
      <c r="H229" s="59" t="n"/>
      <c r="I229" s="59" t="n"/>
      <c r="J229" s="59" t="n"/>
      <c r="K229" s="59" t="n"/>
      <c r="L229" s="59" t="n"/>
      <c r="M229" s="59" t="n"/>
      <c r="N229" s="59" t="n"/>
      <c r="O229" s="59" t="n"/>
      <c r="P229" s="60" t="n"/>
    </row>
    <row r="230" ht="6" customHeight="1"/>
    <row r="231" ht="11.85" customHeight="1">
      <c r="C231" s="65" t="inlineStr">
        <is>
          <t>Edition du 29/05/2021 08:53</t>
        </is>
      </c>
    </row>
  </sheetData>
  <mergeCells count="4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</mergeCells>
  <pageMargins left="0" right="0" top="0.2952755905511811" bottom="0.2952755905511811" header="0" footer="0"/>
  <pageSetup orientation="landscape" paperSize="0" scale="87" fitToHeight="0" fitToWidth="0" pageOrder="overThenDown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R323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01/02/2021 00:00:00 au 28/02/2021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1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13910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Maïs ensilage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F</t>
        </is>
      </c>
      <c r="Q10" s="73" t="n"/>
      <c r="R10" s="74" t="n"/>
    </row>
    <row r="11" ht="19.35" customHeight="1">
      <c r="D11" s="67" t="inlineStr">
        <is>
          <t>3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68820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1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24170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Maïs ensilage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F</t>
        </is>
      </c>
      <c r="Q16" s="73" t="n"/>
      <c r="R16" s="74" t="n"/>
    </row>
    <row r="17" ht="19.35" customHeight="1">
      <c r="D17" s="67" t="inlineStr">
        <is>
          <t>2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49260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3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82180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Maïs ensilage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F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28260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145660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Meteil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29880</v>
      </c>
      <c r="K29" s="73" t="n"/>
      <c r="L29" s="73" t="n"/>
      <c r="M29" s="74" t="n"/>
    </row>
    <row r="30" ht="17.1" customHeight="1"/>
    <row r="31" ht="18.75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autre prdt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autre produit</t>
        </is>
      </c>
      <c r="Q31" s="73" t="n"/>
      <c r="R31" s="74" t="n"/>
    </row>
    <row r="32" ht="19.35" customHeight="1">
      <c r="D32" s="67" t="inlineStr">
        <is>
          <t>2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60285</v>
      </c>
      <c r="K32" s="73" t="n"/>
      <c r="L32" s="73" t="n"/>
      <c r="M32" s="74" t="n"/>
    </row>
    <row r="33" ht="17.1" customHeight="1"/>
    <row r="34" ht="19.35" customHeight="1">
      <c r="C34" s="67" t="inlineStr">
        <is>
          <t>19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502425</v>
      </c>
      <c r="J34" s="73" t="n"/>
      <c r="K34" s="74" t="n"/>
    </row>
    <row r="35" ht="17.1" customHeight="1"/>
    <row r="36" ht="18.75" customHeight="1">
      <c r="C36" s="70" t="inlineStr">
        <is>
          <t>Libellé Client</t>
        </is>
      </c>
      <c r="D36" s="73" t="n"/>
      <c r="E36" s="73" t="n"/>
      <c r="F36" s="73" t="n"/>
      <c r="G36" s="71" t="inlineStr">
        <is>
          <t>divers oignons</t>
        </is>
      </c>
      <c r="H36" s="73" t="n"/>
      <c r="I36" s="73" t="n"/>
      <c r="J36" s="73" t="n"/>
      <c r="K36" s="71" t="inlineStr">
        <is>
          <t>Code Client</t>
        </is>
      </c>
      <c r="L36" s="73" t="n"/>
      <c r="M36" s="73" t="n"/>
      <c r="N36" s="73" t="n"/>
      <c r="O36" s="66" t="inlineStr">
        <is>
          <t>oignons</t>
        </is>
      </c>
      <c r="P36" s="73" t="n"/>
      <c r="Q36" s="73" t="n"/>
      <c r="R36" s="74" t="n"/>
    </row>
    <row r="37" ht="18.75" customHeight="1">
      <c r="D37" s="70" t="inlineStr">
        <is>
          <t>Libellé produit</t>
        </is>
      </c>
      <c r="E37" s="73" t="n"/>
      <c r="F37" s="73" t="n"/>
      <c r="G37" s="73" t="n"/>
      <c r="H37" s="71" t="inlineStr">
        <is>
          <t>autre prdt</t>
        </is>
      </c>
      <c r="I37" s="73" t="n"/>
      <c r="J37" s="73" t="n"/>
      <c r="K37" s="73" t="n"/>
      <c r="L37" s="73" t="n"/>
      <c r="M37" s="71" t="inlineStr">
        <is>
          <t>Code produit</t>
        </is>
      </c>
      <c r="N37" s="73" t="n"/>
      <c r="O37" s="73" t="n"/>
      <c r="P37" s="66" t="inlineStr">
        <is>
          <t>autre produit</t>
        </is>
      </c>
      <c r="Q37" s="73" t="n"/>
      <c r="R37" s="74" t="n"/>
    </row>
    <row r="38" ht="19.35" customHeight="1">
      <c r="D38" s="67" t="inlineStr">
        <is>
          <t>5 item(s)</t>
        </is>
      </c>
      <c r="E38" s="74" t="n"/>
      <c r="F38" s="68" t="inlineStr">
        <is>
          <t>Somme Net</t>
        </is>
      </c>
      <c r="G38" s="73" t="n"/>
      <c r="H38" s="73" t="n"/>
      <c r="I38" s="73" t="n"/>
      <c r="J38" s="69" t="n">
        <v>131900</v>
      </c>
      <c r="K38" s="73" t="n"/>
      <c r="L38" s="73" t="n"/>
      <c r="M38" s="74" t="n"/>
    </row>
    <row r="39" ht="23.1" customHeight="1"/>
    <row r="40" ht="0.75" customHeight="1">
      <c r="B40" s="58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60" t="n"/>
    </row>
    <row r="41" ht="6" customHeight="1"/>
    <row r="42" ht="11.85" customHeight="1">
      <c r="C42" s="65" t="inlineStr">
        <is>
          <t>Edition du 29/05/2021 08:53</t>
        </is>
      </c>
    </row>
    <row r="43" ht="17.1" customHeight="1"/>
    <row r="44" ht="16.15" customHeight="1">
      <c r="C44" s="72" t="inlineStr">
        <is>
          <t>Mensuel du 01/02/2021 00:00:00 au 28/02/2021 00:00:00</t>
        </is>
      </c>
    </row>
    <row r="45" ht="0.75" customHeight="1"/>
    <row r="46" ht="0.75" customHeight="1">
      <c r="B46" s="58" t="n"/>
      <c r="C46" s="59" t="n"/>
      <c r="D46" s="59" t="n"/>
      <c r="E46" s="59" t="n"/>
      <c r="F46" s="59" t="n"/>
      <c r="G46" s="59" t="n"/>
      <c r="H46" s="59" t="n"/>
      <c r="I46" s="59" t="n"/>
      <c r="J46" s="59" t="n"/>
      <c r="K46" s="59" t="n"/>
      <c r="L46" s="59" t="n"/>
      <c r="M46" s="59" t="n"/>
      <c r="N46" s="59" t="n"/>
      <c r="O46" s="59" t="n"/>
      <c r="P46" s="60" t="n"/>
    </row>
    <row r="47" ht="6" customHeight="1"/>
    <row r="48" ht="19.35" customHeight="1">
      <c r="C48" s="67" t="inlineStr">
        <is>
          <t>5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131900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EARL de NORZELIEUES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13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1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14600</v>
      </c>
      <c r="K52" s="73" t="n"/>
      <c r="L52" s="73" t="n"/>
      <c r="M52" s="74" t="n"/>
    </row>
    <row r="53" ht="17.1" customHeight="1"/>
    <row r="54" ht="19.35" customHeight="1">
      <c r="C54" s="67" t="inlineStr">
        <is>
          <t>1 item(s)</t>
        </is>
      </c>
      <c r="D54" s="74" t="n"/>
      <c r="E54" s="68" t="inlineStr">
        <is>
          <t>Somme Net</t>
        </is>
      </c>
      <c r="F54" s="73" t="n"/>
      <c r="G54" s="73" t="n"/>
      <c r="H54" s="73" t="n"/>
      <c r="I54" s="69" t="n">
        <v>14600</v>
      </c>
      <c r="J54" s="73" t="n"/>
      <c r="K54" s="74" t="n"/>
    </row>
    <row r="55" ht="17.1" customHeight="1"/>
    <row r="56" ht="30.6" customHeight="1">
      <c r="C56" s="70" t="inlineStr">
        <is>
          <t>Libellé Client</t>
        </is>
      </c>
      <c r="D56" s="73" t="n"/>
      <c r="E56" s="73" t="n"/>
      <c r="F56" s="73" t="n"/>
      <c r="G56" s="71" t="inlineStr">
        <is>
          <t>EARL de RIOUVILLE</t>
        </is>
      </c>
      <c r="H56" s="73" t="n"/>
      <c r="I56" s="73" t="n"/>
      <c r="J56" s="73" t="n"/>
      <c r="K56" s="71" t="inlineStr">
        <is>
          <t>Code Client</t>
        </is>
      </c>
      <c r="L56" s="73" t="n"/>
      <c r="M56" s="73" t="n"/>
      <c r="N56" s="73" t="n"/>
      <c r="O56" s="66" t="inlineStr">
        <is>
          <t>4</t>
        </is>
      </c>
      <c r="P56" s="73" t="n"/>
      <c r="Q56" s="73" t="n"/>
      <c r="R56" s="74" t="n"/>
    </row>
    <row r="57" ht="18.75" customHeight="1">
      <c r="D57" s="70" t="inlineStr">
        <is>
          <t>Libellé produit</t>
        </is>
      </c>
      <c r="E57" s="73" t="n"/>
      <c r="F57" s="73" t="n"/>
      <c r="G57" s="73" t="n"/>
      <c r="H57" s="71" t="inlineStr">
        <is>
          <t>Fumier ovins C2</t>
        </is>
      </c>
      <c r="I57" s="73" t="n"/>
      <c r="J57" s="73" t="n"/>
      <c r="K57" s="73" t="n"/>
      <c r="L57" s="73" t="n"/>
      <c r="M57" s="71" t="inlineStr">
        <is>
          <t>Code produit</t>
        </is>
      </c>
      <c r="N57" s="73" t="n"/>
      <c r="O57" s="73" t="n"/>
      <c r="P57" s="66" t="inlineStr">
        <is>
          <t>C</t>
        </is>
      </c>
      <c r="Q57" s="73" t="n"/>
      <c r="R57" s="74" t="n"/>
    </row>
    <row r="58" ht="19.35" customHeight="1">
      <c r="D58" s="67" t="inlineStr">
        <is>
          <t>3 item(s)</t>
        </is>
      </c>
      <c r="E58" s="74" t="n"/>
      <c r="F58" s="68" t="inlineStr">
        <is>
          <t>Somme Net</t>
        </is>
      </c>
      <c r="G58" s="73" t="n"/>
      <c r="H58" s="73" t="n"/>
      <c r="I58" s="73" t="n"/>
      <c r="J58" s="69" t="n">
        <v>51620</v>
      </c>
      <c r="K58" s="73" t="n"/>
      <c r="L58" s="73" t="n"/>
      <c r="M58" s="74" t="n"/>
    </row>
    <row r="59" ht="17.1" customHeight="1"/>
    <row r="60" ht="19.35" customHeight="1">
      <c r="C60" s="67" t="inlineStr">
        <is>
          <t>3 item(s)</t>
        </is>
      </c>
      <c r="D60" s="74" t="n"/>
      <c r="E60" s="68" t="inlineStr">
        <is>
          <t>Somme Net</t>
        </is>
      </c>
      <c r="F60" s="73" t="n"/>
      <c r="G60" s="73" t="n"/>
      <c r="H60" s="73" t="n"/>
      <c r="I60" s="69" t="n">
        <v>51620</v>
      </c>
      <c r="J60" s="73" t="n"/>
      <c r="K60" s="74" t="n"/>
    </row>
    <row r="61" ht="17.1" customHeight="1"/>
    <row r="62" ht="18.75" customHeight="1">
      <c r="C62" s="70" t="inlineStr">
        <is>
          <t>Libellé Client</t>
        </is>
      </c>
      <c r="D62" s="73" t="n"/>
      <c r="E62" s="73" t="n"/>
      <c r="F62" s="73" t="n"/>
      <c r="G62" s="71" t="inlineStr">
        <is>
          <t>EARL DU VAL</t>
        </is>
      </c>
      <c r="H62" s="73" t="n"/>
      <c r="I62" s="73" t="n"/>
      <c r="J62" s="73" t="n"/>
      <c r="K62" s="71" t="inlineStr">
        <is>
          <t>Code Client</t>
        </is>
      </c>
      <c r="L62" s="73" t="n"/>
      <c r="M62" s="73" t="n"/>
      <c r="N62" s="73" t="n"/>
      <c r="O62" s="66" t="inlineStr">
        <is>
          <t>1</t>
        </is>
      </c>
      <c r="P62" s="73" t="n"/>
      <c r="Q62" s="73" t="n"/>
      <c r="R62" s="74" t="n"/>
    </row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3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66540</v>
      </c>
      <c r="K64" s="73" t="n"/>
      <c r="L64" s="73" t="n"/>
      <c r="M64" s="74" t="n"/>
    </row>
    <row r="65" ht="17.1" customHeight="1"/>
    <row r="66" ht="19.35" customHeight="1">
      <c r="C66" s="67" t="inlineStr">
        <is>
          <t>3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66540</v>
      </c>
      <c r="J66" s="73" t="n"/>
      <c r="K66" s="74" t="n"/>
    </row>
    <row r="67" ht="16.9" customHeight="1"/>
    <row r="68" ht="42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FONTAINE CHAMPETRE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18</t>
        </is>
      </c>
      <c r="P68" s="73" t="n"/>
      <c r="Q68" s="73" t="n"/>
      <c r="R68" s="74" t="n"/>
    </row>
    <row r="69" ht="30.6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mou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B</t>
        </is>
      </c>
      <c r="Q69" s="73" t="n"/>
      <c r="R69" s="74" t="n"/>
    </row>
    <row r="70" ht="19.35" customHeight="1">
      <c r="D70" s="67" t="inlineStr">
        <is>
          <t>5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106520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300420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9.35" customHeight="1">
      <c r="D76" s="67" t="inlineStr">
        <is>
          <t>1 item(s)</t>
        </is>
      </c>
      <c r="E76" s="74" t="n"/>
      <c r="F76" s="68" t="inlineStr">
        <is>
          <t>Somme Net</t>
        </is>
      </c>
      <c r="G76" s="73" t="n"/>
      <c r="H76" s="73" t="n"/>
      <c r="I76" s="73" t="n"/>
      <c r="J76" s="69" t="n">
        <v>43800</v>
      </c>
      <c r="K76" s="73" t="n"/>
      <c r="L76" s="73" t="n"/>
      <c r="M76" s="74" t="n"/>
    </row>
    <row r="77" ht="25.5" customHeight="1"/>
    <row r="78" ht="0.75" customHeight="1">
      <c r="B78" s="58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60" t="n"/>
    </row>
    <row r="79" ht="6" customHeight="1"/>
    <row r="80" ht="11.85" customHeight="1">
      <c r="C80" s="65" t="inlineStr">
        <is>
          <t>Edition du 29/05/2021 08:53</t>
        </is>
      </c>
    </row>
    <row r="81" ht="17.1" customHeight="1"/>
    <row r="82" ht="16.15" customHeight="1">
      <c r="C82" s="72" t="inlineStr">
        <is>
          <t>Mensuel du 01/02/2021 00:00:00 au 28/02/2021 00:00:00</t>
        </is>
      </c>
    </row>
    <row r="83" ht="0.75" customHeight="1"/>
    <row r="84" ht="0.75" customHeight="1">
      <c r="B84" s="58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60" t="n"/>
    </row>
    <row r="85" ht="6" customHeight="1"/>
    <row r="86" ht="19.35" customHeight="1">
      <c r="C86" s="67" t="inlineStr">
        <is>
          <t>14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450740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DE LA PIERRE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20</t>
        </is>
      </c>
      <c r="P88" s="73" t="n"/>
      <c r="Q88" s="73" t="n"/>
      <c r="R88" s="74" t="n"/>
    </row>
    <row r="89" ht="18.75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A</t>
        </is>
      </c>
      <c r="Q89" s="73" t="n"/>
      <c r="R89" s="74" t="n"/>
    </row>
    <row r="90" ht="19.35" customHeight="1">
      <c r="D90" s="67" t="inlineStr">
        <is>
          <t>3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24390</v>
      </c>
      <c r="K90" s="73" t="n"/>
      <c r="L90" s="73" t="n"/>
      <c r="M90" s="74" t="n"/>
    </row>
    <row r="91" ht="17.1" customHeight="1"/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Lisiers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D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19500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20560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Fumier bovins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A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22400</v>
      </c>
      <c r="K99" s="73" t="n"/>
      <c r="L99" s="73" t="n"/>
      <c r="M99" s="74" t="n"/>
    </row>
    <row r="100" ht="17.1" customHeight="1"/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Lisiers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D</t>
        </is>
      </c>
      <c r="Q101" s="73" t="n"/>
      <c r="R101" s="74" t="n"/>
    </row>
    <row r="102" ht="19.35" customHeight="1">
      <c r="D102" s="67" t="inlineStr">
        <is>
          <t>5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122960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11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209810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de L'AVENUE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3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19.35" customHeight="1">
      <c r="D108" s="67" t="inlineStr">
        <is>
          <t>2 item(s)</t>
        </is>
      </c>
      <c r="E108" s="74" t="n"/>
      <c r="F108" s="68" t="inlineStr">
        <is>
          <t>Somme Net</t>
        </is>
      </c>
      <c r="G108" s="73" t="n"/>
      <c r="H108" s="73" t="n"/>
      <c r="I108" s="73" t="n"/>
      <c r="J108" s="69" t="n">
        <v>32480</v>
      </c>
      <c r="K108" s="73" t="n"/>
      <c r="L108" s="73" t="n"/>
      <c r="M108" s="74" t="n"/>
    </row>
    <row r="109" ht="17.1" customHeight="1"/>
    <row r="110" ht="18.75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A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25800</v>
      </c>
      <c r="K111" s="73" t="n"/>
      <c r="L111" s="73" t="n"/>
      <c r="M111" s="74" t="n"/>
    </row>
    <row r="112" ht="17.1" customHeight="1"/>
    <row r="113" ht="30.6" customHeight="1">
      <c r="D113" s="70" t="inlineStr">
        <is>
          <t>Libellé produit</t>
        </is>
      </c>
      <c r="E113" s="73" t="n"/>
      <c r="F113" s="73" t="n"/>
      <c r="G113" s="73" t="n"/>
      <c r="H113" s="71" t="inlineStr">
        <is>
          <t>Fumier bovins mou C2</t>
        </is>
      </c>
      <c r="I113" s="73" t="n"/>
      <c r="J113" s="73" t="n"/>
      <c r="K113" s="73" t="n"/>
      <c r="L113" s="73" t="n"/>
      <c r="M113" s="71" t="inlineStr">
        <is>
          <t>Code produit</t>
        </is>
      </c>
      <c r="N113" s="73" t="n"/>
      <c r="O113" s="73" t="n"/>
      <c r="P113" s="66" t="inlineStr">
        <is>
          <t>B</t>
        </is>
      </c>
      <c r="Q113" s="73" t="n"/>
      <c r="R113" s="74" t="n"/>
    </row>
    <row r="114" ht="19.35" customHeight="1">
      <c r="D114" s="67" t="inlineStr">
        <is>
          <t>1 item(s)</t>
        </is>
      </c>
      <c r="E114" s="74" t="n"/>
      <c r="F114" s="68" t="inlineStr">
        <is>
          <t>Somme Net</t>
        </is>
      </c>
      <c r="G114" s="73" t="n"/>
      <c r="H114" s="73" t="n"/>
      <c r="I114" s="73" t="n"/>
      <c r="J114" s="69" t="n">
        <v>25900</v>
      </c>
      <c r="K114" s="73" t="n"/>
      <c r="L114" s="73" t="n"/>
      <c r="M114" s="74" t="n"/>
    </row>
    <row r="115" ht="37.35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08:53</t>
        </is>
      </c>
    </row>
    <row r="119" ht="17.1" customHeight="1"/>
    <row r="120" ht="16.15" customHeight="1">
      <c r="C120" s="72" t="inlineStr">
        <is>
          <t>Mensuel du 01/02/2021 00:00:00 au 28/02/2021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19.35" customHeight="1">
      <c r="C124" s="67" t="inlineStr">
        <is>
          <t>4 item(s)</t>
        </is>
      </c>
      <c r="D124" s="74" t="n"/>
      <c r="E124" s="68" t="inlineStr">
        <is>
          <t>Somme Net</t>
        </is>
      </c>
      <c r="F124" s="73" t="n"/>
      <c r="G124" s="73" t="n"/>
      <c r="H124" s="73" t="n"/>
      <c r="I124" s="69" t="n">
        <v>84180</v>
      </c>
      <c r="J124" s="73" t="n"/>
      <c r="K124" s="74" t="n"/>
    </row>
    <row r="125" ht="17.1" customHeight="1"/>
    <row r="126" ht="30.6" customHeight="1">
      <c r="C126" s="70" t="inlineStr">
        <is>
          <t>Libellé Client</t>
        </is>
      </c>
      <c r="D126" s="73" t="n"/>
      <c r="E126" s="73" t="n"/>
      <c r="F126" s="73" t="n"/>
      <c r="G126" s="71" t="inlineStr">
        <is>
          <t>GAEC des CHENEVIERES</t>
        </is>
      </c>
      <c r="H126" s="73" t="n"/>
      <c r="I126" s="73" t="n"/>
      <c r="J126" s="73" t="n"/>
      <c r="K126" s="71" t="inlineStr">
        <is>
          <t>Code Client</t>
        </is>
      </c>
      <c r="L126" s="73" t="n"/>
      <c r="M126" s="73" t="n"/>
      <c r="N126" s="73" t="n"/>
      <c r="O126" s="66" t="inlineStr">
        <is>
          <t>7</t>
        </is>
      </c>
      <c r="P126" s="73" t="n"/>
      <c r="Q126" s="73" t="n"/>
      <c r="R126" s="74" t="n"/>
    </row>
    <row r="127" ht="18.75" customHeight="1">
      <c r="D127" s="70" t="inlineStr">
        <is>
          <t>Libellé produit</t>
        </is>
      </c>
      <c r="E127" s="73" t="n"/>
      <c r="F127" s="73" t="n"/>
      <c r="G127" s="73" t="n"/>
      <c r="H127" s="71" t="inlineStr">
        <is>
          <t>DIGESTAT C2</t>
        </is>
      </c>
      <c r="I127" s="73" t="n"/>
      <c r="J127" s="73" t="n"/>
      <c r="K127" s="73" t="n"/>
      <c r="L127" s="73" t="n"/>
      <c r="M127" s="71" t="inlineStr">
        <is>
          <t>Code produit</t>
        </is>
      </c>
      <c r="N127" s="73" t="n"/>
      <c r="O127" s="73" t="n"/>
      <c r="P127" s="66" t="inlineStr">
        <is>
          <t>DI</t>
        </is>
      </c>
      <c r="Q127" s="73" t="n"/>
      <c r="R127" s="74" t="n"/>
    </row>
    <row r="128" ht="19.35" customHeight="1">
      <c r="D128" s="67" t="inlineStr">
        <is>
          <t>2 item(s)</t>
        </is>
      </c>
      <c r="E128" s="74" t="n"/>
      <c r="F128" s="68" t="inlineStr">
        <is>
          <t>Somme Net</t>
        </is>
      </c>
      <c r="G128" s="73" t="n"/>
      <c r="H128" s="73" t="n"/>
      <c r="I128" s="73" t="n"/>
      <c r="J128" s="69" t="n">
        <v>22240</v>
      </c>
      <c r="K128" s="73" t="n"/>
      <c r="L128" s="73" t="n"/>
      <c r="M128" s="74" t="n"/>
    </row>
    <row r="129" ht="17.1" customHeight="1"/>
    <row r="130" ht="30.6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mou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B</t>
        </is>
      </c>
      <c r="Q130" s="73" t="n"/>
      <c r="R130" s="74" t="n"/>
    </row>
    <row r="131" ht="19.35" customHeight="1">
      <c r="D131" s="67" t="inlineStr">
        <is>
          <t>2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45540</v>
      </c>
      <c r="K131" s="73" t="n"/>
      <c r="L131" s="73" t="n"/>
      <c r="M131" s="74" t="n"/>
    </row>
    <row r="132" ht="17.1" customHeight="1"/>
    <row r="133" ht="18.75" customHeight="1">
      <c r="D133" s="70" t="inlineStr">
        <is>
          <t>Libellé produit</t>
        </is>
      </c>
      <c r="E133" s="73" t="n"/>
      <c r="F133" s="73" t="n"/>
      <c r="G133" s="73" t="n"/>
      <c r="H133" s="71" t="inlineStr">
        <is>
          <t>DIGESTAT C2</t>
        </is>
      </c>
      <c r="I133" s="73" t="n"/>
      <c r="J133" s="73" t="n"/>
      <c r="K133" s="73" t="n"/>
      <c r="L133" s="73" t="n"/>
      <c r="M133" s="71" t="inlineStr">
        <is>
          <t>Code produit</t>
        </is>
      </c>
      <c r="N133" s="73" t="n"/>
      <c r="O133" s="73" t="n"/>
      <c r="P133" s="66" t="inlineStr">
        <is>
          <t>DI</t>
        </is>
      </c>
      <c r="Q133" s="73" t="n"/>
      <c r="R133" s="74" t="n"/>
    </row>
    <row r="134" ht="19.35" customHeight="1">
      <c r="D134" s="67" t="inlineStr">
        <is>
          <t>3 item(s)</t>
        </is>
      </c>
      <c r="E134" s="74" t="n"/>
      <c r="F134" s="68" t="inlineStr">
        <is>
          <t>Somme Net</t>
        </is>
      </c>
      <c r="G134" s="73" t="n"/>
      <c r="H134" s="73" t="n"/>
      <c r="I134" s="73" t="n"/>
      <c r="J134" s="69" t="n">
        <v>114740</v>
      </c>
      <c r="K134" s="73" t="n"/>
      <c r="L134" s="73" t="n"/>
      <c r="M134" s="74" t="n"/>
    </row>
    <row r="135" ht="17.1" customHeight="1"/>
    <row r="136" ht="19.35" customHeight="1">
      <c r="C136" s="67" t="inlineStr">
        <is>
          <t>7 item(s)</t>
        </is>
      </c>
      <c r="D136" s="74" t="n"/>
      <c r="E136" s="68" t="inlineStr">
        <is>
          <t>Somme Net</t>
        </is>
      </c>
      <c r="F136" s="73" t="n"/>
      <c r="G136" s="73" t="n"/>
      <c r="H136" s="73" t="n"/>
      <c r="I136" s="69" t="n">
        <v>182520</v>
      </c>
      <c r="J136" s="73" t="n"/>
      <c r="K136" s="74" t="n"/>
    </row>
    <row r="137" ht="17.1" customHeight="1"/>
    <row r="138" ht="30.6" customHeight="1">
      <c r="C138" s="70" t="inlineStr">
        <is>
          <t>Libellé Client</t>
        </is>
      </c>
      <c r="D138" s="73" t="n"/>
      <c r="E138" s="73" t="n"/>
      <c r="F138" s="73" t="n"/>
      <c r="G138" s="71" t="inlineStr">
        <is>
          <t>GAEC du BOIS SAINT MARTIN</t>
        </is>
      </c>
      <c r="H138" s="73" t="n"/>
      <c r="I138" s="73" t="n"/>
      <c r="J138" s="73" t="n"/>
      <c r="K138" s="71" t="inlineStr">
        <is>
          <t>Code Client</t>
        </is>
      </c>
      <c r="L138" s="73" t="n"/>
      <c r="M138" s="73" t="n"/>
      <c r="N138" s="73" t="n"/>
      <c r="O138" s="66" t="inlineStr">
        <is>
          <t>19</t>
        </is>
      </c>
      <c r="P138" s="73" t="n"/>
      <c r="Q138" s="73" t="n"/>
      <c r="R138" s="74" t="n"/>
    </row>
    <row r="139" ht="30.6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mou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B</t>
        </is>
      </c>
      <c r="Q139" s="73" t="n"/>
      <c r="R139" s="74" t="n"/>
    </row>
    <row r="140" ht="19.35" customHeight="1">
      <c r="D140" s="67" t="inlineStr">
        <is>
          <t>4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68860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Fumier bovins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A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23300</v>
      </c>
      <c r="K143" s="73" t="n"/>
      <c r="L143" s="73" t="n"/>
      <c r="M143" s="74" t="n"/>
    </row>
    <row r="144" ht="17.1" customHeight="1"/>
    <row r="145" ht="19.35" customHeight="1">
      <c r="C145" s="67" t="inlineStr">
        <is>
          <t>5 item(s)</t>
        </is>
      </c>
      <c r="D145" s="74" t="n"/>
      <c r="E145" s="68" t="inlineStr">
        <is>
          <t>Somme Net</t>
        </is>
      </c>
      <c r="F145" s="73" t="n"/>
      <c r="G145" s="73" t="n"/>
      <c r="H145" s="73" t="n"/>
      <c r="I145" s="69" t="n">
        <v>92160</v>
      </c>
      <c r="J145" s="73" t="n"/>
      <c r="K145" s="74" t="n"/>
    </row>
    <row r="146" ht="17.1" customHeight="1"/>
    <row r="147" ht="30.6" customHeight="1">
      <c r="C147" s="70" t="inlineStr">
        <is>
          <t>Libellé Client</t>
        </is>
      </c>
      <c r="D147" s="73" t="n"/>
      <c r="E147" s="73" t="n"/>
      <c r="F147" s="73" t="n"/>
      <c r="G147" s="71" t="inlineStr">
        <is>
          <t>GAEC DU COXEUX</t>
        </is>
      </c>
      <c r="H147" s="73" t="n"/>
      <c r="I147" s="73" t="n"/>
      <c r="J147" s="73" t="n"/>
      <c r="K147" s="71" t="inlineStr">
        <is>
          <t>Code Client</t>
        </is>
      </c>
      <c r="L147" s="73" t="n"/>
      <c r="M147" s="73" t="n"/>
      <c r="N147" s="73" t="n"/>
      <c r="O147" s="66" t="inlineStr">
        <is>
          <t>2</t>
        </is>
      </c>
      <c r="P147" s="73" t="n"/>
      <c r="Q147" s="73" t="n"/>
      <c r="R147" s="74" t="n"/>
    </row>
    <row r="148" ht="30.6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Fumier bovins mou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B</t>
        </is>
      </c>
      <c r="Q148" s="73" t="n"/>
      <c r="R148" s="74" t="n"/>
    </row>
    <row r="149" ht="19.35" customHeight="1">
      <c r="D149" s="67" t="inlineStr">
        <is>
          <t>1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19120</v>
      </c>
      <c r="K149" s="73" t="n"/>
      <c r="L149" s="73" t="n"/>
      <c r="M149" s="74" t="n"/>
    </row>
    <row r="150" ht="17.1" customHeight="1"/>
    <row r="151" ht="19.35" customHeight="1">
      <c r="C151" s="67" t="inlineStr">
        <is>
          <t>1 item(s)</t>
        </is>
      </c>
      <c r="D151" s="74" t="n"/>
      <c r="E151" s="68" t="inlineStr">
        <is>
          <t>Somme Net</t>
        </is>
      </c>
      <c r="F151" s="73" t="n"/>
      <c r="G151" s="73" t="n"/>
      <c r="H151" s="73" t="n"/>
      <c r="I151" s="69" t="n">
        <v>19120</v>
      </c>
      <c r="J151" s="73" t="n"/>
      <c r="K151" s="74" t="n"/>
    </row>
    <row r="152" ht="44.1" customHeight="1"/>
    <row r="153" ht="0.75" customHeight="1">
      <c r="B153" s="58" t="n"/>
      <c r="C153" s="59" t="n"/>
      <c r="D153" s="59" t="n"/>
      <c r="E153" s="59" t="n"/>
      <c r="F153" s="59" t="n"/>
      <c r="G153" s="59" t="n"/>
      <c r="H153" s="59" t="n"/>
      <c r="I153" s="59" t="n"/>
      <c r="J153" s="59" t="n"/>
      <c r="K153" s="59" t="n"/>
      <c r="L153" s="59" t="n"/>
      <c r="M153" s="59" t="n"/>
      <c r="N153" s="59" t="n"/>
      <c r="O153" s="59" t="n"/>
      <c r="P153" s="60" t="n"/>
    </row>
    <row r="154" ht="6" customHeight="1"/>
    <row r="155" ht="11.85" customHeight="1">
      <c r="C155" s="65" t="inlineStr">
        <is>
          <t>Edition du 29/05/2021 08:53</t>
        </is>
      </c>
    </row>
    <row r="156" ht="17.1" customHeight="1"/>
    <row r="157" ht="16.15" customHeight="1">
      <c r="C157" s="72" t="inlineStr">
        <is>
          <t>Mensuel du 01/02/2021 00:00:00 au 28/02/2021 00:00:00</t>
        </is>
      </c>
    </row>
    <row r="158" ht="0.75" customHeight="1"/>
    <row r="159" ht="0.75" customHeight="1">
      <c r="B159" s="58" t="n"/>
      <c r="C159" s="59" t="n"/>
      <c r="D159" s="59" t="n"/>
      <c r="E159" s="59" t="n"/>
      <c r="F159" s="59" t="n"/>
      <c r="G159" s="59" t="n"/>
      <c r="H159" s="59" t="n"/>
      <c r="I159" s="59" t="n"/>
      <c r="J159" s="59" t="n"/>
      <c r="K159" s="59" t="n"/>
      <c r="L159" s="59" t="n"/>
      <c r="M159" s="59" t="n"/>
      <c r="N159" s="59" t="n"/>
      <c r="O159" s="59" t="n"/>
      <c r="P159" s="60" t="n"/>
    </row>
    <row r="160" ht="6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DU FROID PERTHUIS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11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C</t>
        </is>
      </c>
      <c r="Q162" s="73" t="n"/>
      <c r="R162" s="74" t="n"/>
    </row>
    <row r="163" ht="19.35" customHeight="1">
      <c r="D163" s="67" t="inlineStr">
        <is>
          <t>10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169260</v>
      </c>
      <c r="K163" s="73" t="n"/>
      <c r="L163" s="73" t="n"/>
      <c r="M163" s="74" t="n"/>
    </row>
    <row r="164" ht="17.1" customHeight="1"/>
    <row r="165" ht="19.35" customHeight="1">
      <c r="C165" s="67" t="inlineStr">
        <is>
          <t>10 item(s)</t>
        </is>
      </c>
      <c r="D165" s="74" t="n"/>
      <c r="E165" s="68" t="inlineStr">
        <is>
          <t>Somme Net</t>
        </is>
      </c>
      <c r="F165" s="73" t="n"/>
      <c r="G165" s="73" t="n"/>
      <c r="H165" s="73" t="n"/>
      <c r="I165" s="69" t="n">
        <v>169260</v>
      </c>
      <c r="J165" s="73" t="n"/>
      <c r="K165" s="74" t="n"/>
    </row>
    <row r="166" ht="17.1" customHeight="1"/>
    <row r="167" ht="30.6" customHeight="1">
      <c r="C167" s="70" t="inlineStr">
        <is>
          <t>Libellé Client</t>
        </is>
      </c>
      <c r="D167" s="73" t="n"/>
      <c r="E167" s="73" t="n"/>
      <c r="F167" s="73" t="n"/>
      <c r="G167" s="71" t="inlineStr">
        <is>
          <t>GAEC du HAUT D'ARMONT</t>
        </is>
      </c>
      <c r="H167" s="73" t="n"/>
      <c r="I167" s="73" t="n"/>
      <c r="J167" s="73" t="n"/>
      <c r="K167" s="71" t="inlineStr">
        <is>
          <t>Code Client</t>
        </is>
      </c>
      <c r="L167" s="73" t="n"/>
      <c r="M167" s="73" t="n"/>
      <c r="N167" s="73" t="n"/>
      <c r="O167" s="66" t="inlineStr">
        <is>
          <t>16</t>
        </is>
      </c>
      <c r="P167" s="73" t="n"/>
      <c r="Q167" s="73" t="n"/>
      <c r="R167" s="74" t="n"/>
    </row>
    <row r="168" ht="18.75" customHeight="1">
      <c r="D168" s="70" t="inlineStr">
        <is>
          <t>Libellé produit</t>
        </is>
      </c>
      <c r="E168" s="73" t="n"/>
      <c r="F168" s="73" t="n"/>
      <c r="G168" s="73" t="n"/>
      <c r="H168" s="71" t="inlineStr">
        <is>
          <t>autre prdt</t>
        </is>
      </c>
      <c r="I168" s="73" t="n"/>
      <c r="J168" s="73" t="n"/>
      <c r="K168" s="73" t="n"/>
      <c r="L168" s="73" t="n"/>
      <c r="M168" s="71" t="inlineStr">
        <is>
          <t>Code produit</t>
        </is>
      </c>
      <c r="N168" s="73" t="n"/>
      <c r="O168" s="73" t="n"/>
      <c r="P168" s="66" t="inlineStr">
        <is>
          <t>autre produit</t>
        </is>
      </c>
      <c r="Q168" s="73" t="n"/>
      <c r="R168" s="74" t="n"/>
    </row>
    <row r="169" ht="19.35" customHeight="1">
      <c r="D169" s="67" t="inlineStr">
        <is>
          <t>1 item(s)</t>
        </is>
      </c>
      <c r="E169" s="74" t="n"/>
      <c r="F169" s="68" t="inlineStr">
        <is>
          <t>Somme Net</t>
        </is>
      </c>
      <c r="G169" s="73" t="n"/>
      <c r="H169" s="73" t="n"/>
      <c r="I169" s="73" t="n"/>
      <c r="J169" s="69" t="n">
        <v>3760</v>
      </c>
      <c r="K169" s="73" t="n"/>
      <c r="L169" s="73" t="n"/>
      <c r="M169" s="74" t="n"/>
    </row>
    <row r="170" ht="17.1" customHeight="1"/>
    <row r="171" ht="18.75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A</t>
        </is>
      </c>
      <c r="Q171" s="73" t="n"/>
      <c r="R171" s="74" t="n"/>
    </row>
    <row r="172" ht="19.35" customHeight="1">
      <c r="D172" s="67" t="inlineStr">
        <is>
          <t>2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21080</v>
      </c>
      <c r="K172" s="73" t="n"/>
      <c r="L172" s="73" t="n"/>
      <c r="M172" s="74" t="n"/>
    </row>
    <row r="173" ht="17.1" customHeight="1"/>
    <row r="174" ht="30.6" customHeight="1">
      <c r="D174" s="70" t="inlineStr">
        <is>
          <t>Libellé produit</t>
        </is>
      </c>
      <c r="E174" s="73" t="n"/>
      <c r="F174" s="73" t="n"/>
      <c r="G174" s="73" t="n"/>
      <c r="H174" s="71" t="inlineStr">
        <is>
          <t>Fumier bovins mou C2</t>
        </is>
      </c>
      <c r="I174" s="73" t="n"/>
      <c r="J174" s="73" t="n"/>
      <c r="K174" s="73" t="n"/>
      <c r="L174" s="73" t="n"/>
      <c r="M174" s="71" t="inlineStr">
        <is>
          <t>Code produit</t>
        </is>
      </c>
      <c r="N174" s="73" t="n"/>
      <c r="O174" s="73" t="n"/>
      <c r="P174" s="66" t="inlineStr">
        <is>
          <t>B</t>
        </is>
      </c>
      <c r="Q174" s="73" t="n"/>
      <c r="R174" s="74" t="n"/>
    </row>
    <row r="175" ht="19.35" customHeight="1">
      <c r="D175" s="67" t="inlineStr">
        <is>
          <t>1 item(s)</t>
        </is>
      </c>
      <c r="E175" s="74" t="n"/>
      <c r="F175" s="68" t="inlineStr">
        <is>
          <t>Somme Net</t>
        </is>
      </c>
      <c r="G175" s="73" t="n"/>
      <c r="H175" s="73" t="n"/>
      <c r="I175" s="73" t="n"/>
      <c r="J175" s="69" t="n">
        <v>16760</v>
      </c>
      <c r="K175" s="73" t="n"/>
      <c r="L175" s="73" t="n"/>
      <c r="M175" s="74" t="n"/>
    </row>
    <row r="176" ht="17.1" customHeight="1"/>
    <row r="177" ht="18.75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A</t>
        </is>
      </c>
      <c r="Q177" s="73" t="n"/>
      <c r="R177" s="74" t="n"/>
    </row>
    <row r="178" ht="19.35" customHeight="1">
      <c r="D178" s="67" t="inlineStr">
        <is>
          <t>4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70340</v>
      </c>
      <c r="K178" s="73" t="n"/>
      <c r="L178" s="73" t="n"/>
      <c r="M178" s="74" t="n"/>
    </row>
    <row r="179" ht="17.1" customHeight="1"/>
    <row r="180" ht="30.6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mou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B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18880</v>
      </c>
      <c r="K181" s="73" t="n"/>
      <c r="L181" s="73" t="n"/>
      <c r="M181" s="74" t="n"/>
    </row>
    <row r="182" ht="17.1" customHeight="1"/>
    <row r="183" ht="19.35" customHeight="1">
      <c r="C183" s="67" t="inlineStr">
        <is>
          <t>9 item(s)</t>
        </is>
      </c>
      <c r="D183" s="74" t="n"/>
      <c r="E183" s="68" t="inlineStr">
        <is>
          <t>Somme Net</t>
        </is>
      </c>
      <c r="F183" s="73" t="n"/>
      <c r="G183" s="73" t="n"/>
      <c r="H183" s="73" t="n"/>
      <c r="I183" s="69" t="n">
        <v>130820</v>
      </c>
      <c r="J183" s="73" t="n"/>
      <c r="K183" s="74" t="n"/>
    </row>
    <row r="184" ht="17.1" customHeight="1"/>
    <row r="185" ht="30.6" customHeight="1">
      <c r="C185" s="70" t="inlineStr">
        <is>
          <t>Libellé Client</t>
        </is>
      </c>
      <c r="D185" s="73" t="n"/>
      <c r="E185" s="73" t="n"/>
      <c r="F185" s="73" t="n"/>
      <c r="G185" s="71" t="inlineStr">
        <is>
          <t>GAEC du PETIT BREUIL</t>
        </is>
      </c>
      <c r="H185" s="73" t="n"/>
      <c r="I185" s="73" t="n"/>
      <c r="J185" s="73" t="n"/>
      <c r="K185" s="71" t="inlineStr">
        <is>
          <t>Code Client</t>
        </is>
      </c>
      <c r="L185" s="73" t="n"/>
      <c r="M185" s="73" t="n"/>
      <c r="N185" s="73" t="n"/>
      <c r="O185" s="66" t="inlineStr">
        <is>
          <t>21</t>
        </is>
      </c>
      <c r="P185" s="73" t="n"/>
      <c r="Q185" s="73" t="n"/>
      <c r="R185" s="74" t="n"/>
    </row>
    <row r="186" ht="30.6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mou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B</t>
        </is>
      </c>
      <c r="Q186" s="73" t="n"/>
      <c r="R186" s="74" t="n"/>
    </row>
    <row r="187" ht="19.35" customHeight="1">
      <c r="D187" s="67" t="inlineStr">
        <is>
          <t>4 item(s)</t>
        </is>
      </c>
      <c r="E187" s="74" t="n"/>
      <c r="F187" s="68" t="inlineStr">
        <is>
          <t>Somme Net</t>
        </is>
      </c>
      <c r="G187" s="73" t="n"/>
      <c r="H187" s="73" t="n"/>
      <c r="I187" s="73" t="n"/>
      <c r="J187" s="69" t="n">
        <v>52460</v>
      </c>
      <c r="K187" s="73" t="n"/>
      <c r="L187" s="73" t="n"/>
      <c r="M187" s="74" t="n"/>
    </row>
    <row r="188" ht="17.1" customHeight="1"/>
    <row r="189" ht="18.75" customHeight="1">
      <c r="D189" s="70" t="inlineStr">
        <is>
          <t>Libellé produit</t>
        </is>
      </c>
      <c r="E189" s="73" t="n"/>
      <c r="F189" s="73" t="n"/>
      <c r="G189" s="73" t="n"/>
      <c r="H189" s="71" t="inlineStr">
        <is>
          <t>Fumier bovins C2</t>
        </is>
      </c>
      <c r="I189" s="73" t="n"/>
      <c r="J189" s="73" t="n"/>
      <c r="K189" s="73" t="n"/>
      <c r="L189" s="73" t="n"/>
      <c r="M189" s="71" t="inlineStr">
        <is>
          <t>Code produit</t>
        </is>
      </c>
      <c r="N189" s="73" t="n"/>
      <c r="O189" s="73" t="n"/>
      <c r="P189" s="66" t="inlineStr">
        <is>
          <t>A</t>
        </is>
      </c>
      <c r="Q189" s="73" t="n"/>
      <c r="R189" s="74" t="n"/>
    </row>
    <row r="190" ht="26.1" customHeight="1"/>
    <row r="191" ht="0.75" customHeight="1">
      <c r="B191" s="58" t="n"/>
      <c r="C191" s="59" t="n"/>
      <c r="D191" s="59" t="n"/>
      <c r="E191" s="59" t="n"/>
      <c r="F191" s="59" t="n"/>
      <c r="G191" s="59" t="n"/>
      <c r="H191" s="59" t="n"/>
      <c r="I191" s="59" t="n"/>
      <c r="J191" s="59" t="n"/>
      <c r="K191" s="59" t="n"/>
      <c r="L191" s="59" t="n"/>
      <c r="M191" s="59" t="n"/>
      <c r="N191" s="59" t="n"/>
      <c r="O191" s="59" t="n"/>
      <c r="P191" s="60" t="n"/>
    </row>
    <row r="192" ht="6" customHeight="1"/>
    <row r="193" ht="11.85" customHeight="1">
      <c r="C193" s="65" t="inlineStr">
        <is>
          <t>Edition du 29/05/2021 08:53</t>
        </is>
      </c>
    </row>
    <row r="194" ht="17.1" customHeight="1"/>
    <row r="195" ht="16.15" customHeight="1">
      <c r="C195" s="72" t="inlineStr">
        <is>
          <t>Mensuel du 01/02/2021 00:00:00 au 28/02/2021 00:00:00</t>
        </is>
      </c>
    </row>
    <row r="196" ht="0.75" customHeight="1"/>
    <row r="197" ht="0.75" customHeight="1">
      <c r="B197" s="58" t="n"/>
      <c r="C197" s="59" t="n"/>
      <c r="D197" s="59" t="n"/>
      <c r="E197" s="59" t="n"/>
      <c r="F197" s="59" t="n"/>
      <c r="G197" s="59" t="n"/>
      <c r="H197" s="59" t="n"/>
      <c r="I197" s="59" t="n"/>
      <c r="J197" s="59" t="n"/>
      <c r="K197" s="59" t="n"/>
      <c r="L197" s="59" t="n"/>
      <c r="M197" s="59" t="n"/>
      <c r="N197" s="59" t="n"/>
      <c r="O197" s="59" t="n"/>
      <c r="P197" s="60" t="n"/>
    </row>
    <row r="198" ht="6" customHeight="1"/>
    <row r="199" ht="19.35" customHeight="1">
      <c r="D199" s="67" t="inlineStr">
        <is>
          <t>1 item(s)</t>
        </is>
      </c>
      <c r="E199" s="74" t="n"/>
      <c r="F199" s="68" t="inlineStr">
        <is>
          <t>Somme Net</t>
        </is>
      </c>
      <c r="G199" s="73" t="n"/>
      <c r="H199" s="73" t="n"/>
      <c r="I199" s="73" t="n"/>
      <c r="J199" s="69" t="n">
        <v>19020</v>
      </c>
      <c r="K199" s="73" t="n"/>
      <c r="L199" s="73" t="n"/>
      <c r="M199" s="74" t="n"/>
    </row>
    <row r="200" ht="17.1" customHeight="1"/>
    <row r="201" ht="30.6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Fumier bovins mou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B</t>
        </is>
      </c>
      <c r="Q201" s="73" t="n"/>
      <c r="R201" s="74" t="n"/>
    </row>
    <row r="202" ht="19.35" customHeight="1">
      <c r="D202" s="67" t="inlineStr">
        <is>
          <t>3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61420</v>
      </c>
      <c r="K202" s="73" t="n"/>
      <c r="L202" s="73" t="n"/>
      <c r="M202" s="74" t="n"/>
    </row>
    <row r="203" ht="17.1" customHeight="1"/>
    <row r="204" ht="18.75" customHeight="1">
      <c r="D204" s="70" t="inlineStr">
        <is>
          <t>Libellé produit</t>
        </is>
      </c>
      <c r="E204" s="73" t="n"/>
      <c r="F204" s="73" t="n"/>
      <c r="G204" s="73" t="n"/>
      <c r="H204" s="71" t="inlineStr">
        <is>
          <t>DIGESTAT C2</t>
        </is>
      </c>
      <c r="I204" s="73" t="n"/>
      <c r="J204" s="73" t="n"/>
      <c r="K204" s="73" t="n"/>
      <c r="L204" s="73" t="n"/>
      <c r="M204" s="71" t="inlineStr">
        <is>
          <t>Code produit</t>
        </is>
      </c>
      <c r="N204" s="73" t="n"/>
      <c r="O204" s="73" t="n"/>
      <c r="P204" s="66" t="inlineStr">
        <is>
          <t>DI</t>
        </is>
      </c>
      <c r="Q204" s="73" t="n"/>
      <c r="R204" s="74" t="n"/>
    </row>
    <row r="205" ht="19.35" customHeight="1">
      <c r="D205" s="67" t="inlineStr">
        <is>
          <t>1 item(s)</t>
        </is>
      </c>
      <c r="E205" s="74" t="n"/>
      <c r="F205" s="68" t="inlineStr">
        <is>
          <t>Somme Net</t>
        </is>
      </c>
      <c r="G205" s="73" t="n"/>
      <c r="H205" s="73" t="n"/>
      <c r="I205" s="73" t="n"/>
      <c r="J205" s="69" t="n">
        <v>43800</v>
      </c>
      <c r="K205" s="73" t="n"/>
      <c r="L205" s="73" t="n"/>
      <c r="M205" s="74" t="n"/>
    </row>
    <row r="206" ht="17.1" customHeight="1"/>
    <row r="207" ht="19.35" customHeight="1">
      <c r="C207" s="67" t="inlineStr">
        <is>
          <t>9 item(s)</t>
        </is>
      </c>
      <c r="D207" s="74" t="n"/>
      <c r="E207" s="68" t="inlineStr">
        <is>
          <t>Somme Net</t>
        </is>
      </c>
      <c r="F207" s="73" t="n"/>
      <c r="G207" s="73" t="n"/>
      <c r="H207" s="73" t="n"/>
      <c r="I207" s="69" t="n">
        <v>176700</v>
      </c>
      <c r="J207" s="73" t="n"/>
      <c r="K207" s="74" t="n"/>
    </row>
    <row r="208" ht="17.1" customHeight="1"/>
    <row r="209" ht="30.6" customHeight="1">
      <c r="C209" s="70" t="inlineStr">
        <is>
          <t>Libellé Client</t>
        </is>
      </c>
      <c r="D209" s="73" t="n"/>
      <c r="E209" s="73" t="n"/>
      <c r="F209" s="73" t="n"/>
      <c r="G209" s="71" t="inlineStr">
        <is>
          <t>GAEC ENTRE les DEUX VILLES</t>
        </is>
      </c>
      <c r="H209" s="73" t="n"/>
      <c r="I209" s="73" t="n"/>
      <c r="J209" s="73" t="n"/>
      <c r="K209" s="71" t="inlineStr">
        <is>
          <t>Code Client</t>
        </is>
      </c>
      <c r="L209" s="73" t="n"/>
      <c r="M209" s="73" t="n"/>
      <c r="N209" s="73" t="n"/>
      <c r="O209" s="66" t="inlineStr">
        <is>
          <t>9</t>
        </is>
      </c>
      <c r="P209" s="73" t="n"/>
      <c r="Q209" s="73" t="n"/>
      <c r="R209" s="74" t="n"/>
    </row>
    <row r="210" ht="30.6" customHeight="1">
      <c r="D210" s="70" t="inlineStr">
        <is>
          <t>Libellé produit</t>
        </is>
      </c>
      <c r="E210" s="73" t="n"/>
      <c r="F210" s="73" t="n"/>
      <c r="G210" s="73" t="n"/>
      <c r="H210" s="71" t="inlineStr">
        <is>
          <t>Fumier bovins mou C2</t>
        </is>
      </c>
      <c r="I210" s="73" t="n"/>
      <c r="J210" s="73" t="n"/>
      <c r="K210" s="73" t="n"/>
      <c r="L210" s="73" t="n"/>
      <c r="M210" s="71" t="inlineStr">
        <is>
          <t>Code produit</t>
        </is>
      </c>
      <c r="N210" s="73" t="n"/>
      <c r="O210" s="73" t="n"/>
      <c r="P210" s="66" t="inlineStr">
        <is>
          <t>B</t>
        </is>
      </c>
      <c r="Q210" s="73" t="n"/>
      <c r="R210" s="74" t="n"/>
    </row>
    <row r="211" ht="19.35" customHeight="1">
      <c r="D211" s="67" t="inlineStr">
        <is>
          <t>1 item(s)</t>
        </is>
      </c>
      <c r="E211" s="74" t="n"/>
      <c r="F211" s="68" t="inlineStr">
        <is>
          <t>Somme Net</t>
        </is>
      </c>
      <c r="G211" s="73" t="n"/>
      <c r="H211" s="73" t="n"/>
      <c r="I211" s="73" t="n"/>
      <c r="J211" s="69" t="n">
        <v>18520</v>
      </c>
      <c r="K211" s="73" t="n"/>
      <c r="L211" s="73" t="n"/>
      <c r="M211" s="74" t="n"/>
    </row>
    <row r="212" ht="17.1" customHeight="1"/>
    <row r="213" ht="19.35" customHeight="1">
      <c r="C213" s="67" t="inlineStr">
        <is>
          <t>1 item(s)</t>
        </is>
      </c>
      <c r="D213" s="74" t="n"/>
      <c r="E213" s="68" t="inlineStr">
        <is>
          <t>Somme Net</t>
        </is>
      </c>
      <c r="F213" s="73" t="n"/>
      <c r="G213" s="73" t="n"/>
      <c r="H213" s="73" t="n"/>
      <c r="I213" s="69" t="n">
        <v>18520</v>
      </c>
      <c r="J213" s="73" t="n"/>
      <c r="K213" s="74" t="n"/>
    </row>
    <row r="214" ht="17.1" customHeight="1"/>
    <row r="215" ht="30.6" customHeight="1">
      <c r="C215" s="70" t="inlineStr">
        <is>
          <t>Libellé Client</t>
        </is>
      </c>
      <c r="D215" s="73" t="n"/>
      <c r="E215" s="73" t="n"/>
      <c r="F215" s="73" t="n"/>
      <c r="G215" s="71" t="inlineStr">
        <is>
          <t>GAEC ROCK AND COW</t>
        </is>
      </c>
      <c r="H215" s="73" t="n"/>
      <c r="I215" s="73" t="n"/>
      <c r="J215" s="73" t="n"/>
      <c r="K215" s="71" t="inlineStr">
        <is>
          <t>Code Client</t>
        </is>
      </c>
      <c r="L215" s="73" t="n"/>
      <c r="M215" s="73" t="n"/>
      <c r="N215" s="73" t="n"/>
      <c r="O215" s="66" t="inlineStr">
        <is>
          <t>8</t>
        </is>
      </c>
      <c r="P215" s="73" t="n"/>
      <c r="Q215" s="73" t="n"/>
      <c r="R215" s="74" t="n"/>
    </row>
    <row r="216" ht="18.75" customHeight="1">
      <c r="D216" s="70" t="inlineStr">
        <is>
          <t>Libellé produit</t>
        </is>
      </c>
      <c r="E216" s="73" t="n"/>
      <c r="F216" s="73" t="n"/>
      <c r="G216" s="73" t="n"/>
      <c r="H216" s="71" t="inlineStr">
        <is>
          <t>Fumier bovins C2</t>
        </is>
      </c>
      <c r="I216" s="73" t="n"/>
      <c r="J216" s="73" t="n"/>
      <c r="K216" s="73" t="n"/>
      <c r="L216" s="73" t="n"/>
      <c r="M216" s="71" t="inlineStr">
        <is>
          <t>Code produit</t>
        </is>
      </c>
      <c r="N216" s="73" t="n"/>
      <c r="O216" s="73" t="n"/>
      <c r="P216" s="66" t="inlineStr">
        <is>
          <t>A</t>
        </is>
      </c>
      <c r="Q216" s="73" t="n"/>
      <c r="R216" s="74" t="n"/>
    </row>
    <row r="217" ht="19.35" customHeight="1">
      <c r="D217" s="67" t="inlineStr">
        <is>
          <t>1 item(s)</t>
        </is>
      </c>
      <c r="E217" s="74" t="n"/>
      <c r="F217" s="68" t="inlineStr">
        <is>
          <t>Somme Net</t>
        </is>
      </c>
      <c r="G217" s="73" t="n"/>
      <c r="H217" s="73" t="n"/>
      <c r="I217" s="73" t="n"/>
      <c r="J217" s="69" t="n">
        <v>17360</v>
      </c>
      <c r="K217" s="73" t="n"/>
      <c r="L217" s="73" t="n"/>
      <c r="M217" s="74" t="n"/>
    </row>
    <row r="218" ht="17.1" customHeight="1"/>
    <row r="219" ht="30.6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mou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B</t>
        </is>
      </c>
      <c r="Q219" s="73" t="n"/>
      <c r="R219" s="74" t="n"/>
    </row>
    <row r="220" ht="19.35" customHeight="1">
      <c r="D220" s="67" t="inlineStr">
        <is>
          <t>1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21260</v>
      </c>
      <c r="K220" s="73" t="n"/>
      <c r="L220" s="73" t="n"/>
      <c r="M220" s="74" t="n"/>
    </row>
    <row r="221" ht="17.1" customHeight="1"/>
    <row r="222" ht="19.35" customHeight="1">
      <c r="C222" s="67" t="inlineStr">
        <is>
          <t>2 item(s)</t>
        </is>
      </c>
      <c r="D222" s="74" t="n"/>
      <c r="E222" s="68" t="inlineStr">
        <is>
          <t>Somme Net</t>
        </is>
      </c>
      <c r="F222" s="73" t="n"/>
      <c r="G222" s="73" t="n"/>
      <c r="H222" s="73" t="n"/>
      <c r="I222" s="69" t="n">
        <v>38620</v>
      </c>
      <c r="J222" s="73" t="n"/>
      <c r="K222" s="74" t="n"/>
    </row>
    <row r="223" ht="17.1" customHeight="1"/>
    <row r="224" ht="30.6" customHeight="1">
      <c r="C224" s="70" t="inlineStr">
        <is>
          <t>Libellé Client</t>
        </is>
      </c>
      <c r="D224" s="73" t="n"/>
      <c r="E224" s="73" t="n"/>
      <c r="F224" s="73" t="n"/>
      <c r="G224" s="71" t="inlineStr">
        <is>
          <t>GAEC SAINT LOUIS</t>
        </is>
      </c>
      <c r="H224" s="73" t="n"/>
      <c r="I224" s="73" t="n"/>
      <c r="J224" s="73" t="n"/>
      <c r="K224" s="71" t="inlineStr">
        <is>
          <t>Code Client</t>
        </is>
      </c>
      <c r="L224" s="73" t="n"/>
      <c r="M224" s="73" t="n"/>
      <c r="N224" s="73" t="n"/>
      <c r="O224" s="66" t="inlineStr">
        <is>
          <t>15</t>
        </is>
      </c>
      <c r="P224" s="73" t="n"/>
      <c r="Q224" s="73" t="n"/>
      <c r="R224" s="74" t="n"/>
    </row>
    <row r="225" ht="18.75" customHeight="1">
      <c r="D225" s="70" t="inlineStr">
        <is>
          <t>Libellé produit</t>
        </is>
      </c>
      <c r="E225" s="73" t="n"/>
      <c r="F225" s="73" t="n"/>
      <c r="G225" s="73" t="n"/>
      <c r="H225" s="71" t="inlineStr">
        <is>
          <t>DIGESTAT C2</t>
        </is>
      </c>
      <c r="I225" s="73" t="n"/>
      <c r="J225" s="73" t="n"/>
      <c r="K225" s="73" t="n"/>
      <c r="L225" s="73" t="n"/>
      <c r="M225" s="71" t="inlineStr">
        <is>
          <t>Code produit</t>
        </is>
      </c>
      <c r="N225" s="73" t="n"/>
      <c r="O225" s="73" t="n"/>
      <c r="P225" s="66" t="inlineStr">
        <is>
          <t>DI</t>
        </is>
      </c>
      <c r="Q225" s="73" t="n"/>
      <c r="R225" s="74" t="n"/>
    </row>
    <row r="226" ht="19.35" customHeight="1">
      <c r="D226" s="67" t="inlineStr">
        <is>
          <t>1 item(s)</t>
        </is>
      </c>
      <c r="E226" s="74" t="n"/>
      <c r="F226" s="68" t="inlineStr">
        <is>
          <t>Somme Net</t>
        </is>
      </c>
      <c r="G226" s="73" t="n"/>
      <c r="H226" s="73" t="n"/>
      <c r="I226" s="73" t="n"/>
      <c r="J226" s="69" t="n">
        <v>13220</v>
      </c>
      <c r="K226" s="73" t="n"/>
      <c r="L226" s="73" t="n"/>
      <c r="M226" s="74" t="n"/>
    </row>
    <row r="227" ht="17.1" customHeight="1"/>
    <row r="228" ht="18.75" customHeight="1">
      <c r="D228" s="70" t="inlineStr">
        <is>
          <t>Libellé produit</t>
        </is>
      </c>
      <c r="E228" s="73" t="n"/>
      <c r="F228" s="73" t="n"/>
      <c r="G228" s="73" t="n"/>
      <c r="H228" s="71" t="inlineStr">
        <is>
          <t>Fumier bovins C2</t>
        </is>
      </c>
      <c r="I228" s="73" t="n"/>
      <c r="J228" s="73" t="n"/>
      <c r="K228" s="73" t="n"/>
      <c r="L228" s="73" t="n"/>
      <c r="M228" s="71" t="inlineStr">
        <is>
          <t>Code produit</t>
        </is>
      </c>
      <c r="N228" s="73" t="n"/>
      <c r="O228" s="73" t="n"/>
      <c r="P228" s="66" t="inlineStr">
        <is>
          <t>A</t>
        </is>
      </c>
      <c r="Q228" s="73" t="n"/>
      <c r="R228" s="74" t="n"/>
    </row>
    <row r="229" ht="8.449999999999999" customHeight="1"/>
    <row r="230" ht="0.75" customHeight="1">
      <c r="B230" s="58" t="n"/>
      <c r="C230" s="59" t="n"/>
      <c r="D230" s="59" t="n"/>
      <c r="E230" s="59" t="n"/>
      <c r="F230" s="59" t="n"/>
      <c r="G230" s="59" t="n"/>
      <c r="H230" s="59" t="n"/>
      <c r="I230" s="59" t="n"/>
      <c r="J230" s="59" t="n"/>
      <c r="K230" s="59" t="n"/>
      <c r="L230" s="59" t="n"/>
      <c r="M230" s="59" t="n"/>
      <c r="N230" s="59" t="n"/>
      <c r="O230" s="59" t="n"/>
      <c r="P230" s="60" t="n"/>
    </row>
    <row r="231" ht="6" customHeight="1"/>
    <row r="232" ht="11.85" customHeight="1">
      <c r="C232" s="65" t="inlineStr">
        <is>
          <t>Edition du 29/05/2021 08:53</t>
        </is>
      </c>
    </row>
    <row r="233" ht="17.1" customHeight="1"/>
    <row r="234" ht="16.15" customHeight="1">
      <c r="C234" s="72" t="inlineStr">
        <is>
          <t>Mensuel du 01/02/2021 00:00:00 au 28/02/2021 00:00:00</t>
        </is>
      </c>
    </row>
    <row r="235" ht="0.75" customHeight="1"/>
    <row r="236" ht="0.75" customHeight="1">
      <c r="B236" s="58" t="n"/>
      <c r="C236" s="59" t="n"/>
      <c r="D236" s="59" t="n"/>
      <c r="E236" s="59" t="n"/>
      <c r="F236" s="59" t="n"/>
      <c r="G236" s="59" t="n"/>
      <c r="H236" s="59" t="n"/>
      <c r="I236" s="59" t="n"/>
      <c r="J236" s="59" t="n"/>
      <c r="K236" s="59" t="n"/>
      <c r="L236" s="59" t="n"/>
      <c r="M236" s="59" t="n"/>
      <c r="N236" s="59" t="n"/>
      <c r="O236" s="59" t="n"/>
      <c r="P236" s="60" t="n"/>
    </row>
    <row r="237" ht="6" customHeight="1"/>
    <row r="238" ht="19.35" customHeight="1">
      <c r="D238" s="67" t="inlineStr">
        <is>
          <t>6 item(s)</t>
        </is>
      </c>
      <c r="E238" s="74" t="n"/>
      <c r="F238" s="68" t="inlineStr">
        <is>
          <t>Somme Net</t>
        </is>
      </c>
      <c r="G238" s="73" t="n"/>
      <c r="H238" s="73" t="n"/>
      <c r="I238" s="73" t="n"/>
      <c r="J238" s="69" t="n">
        <v>102180</v>
      </c>
      <c r="K238" s="73" t="n"/>
      <c r="L238" s="73" t="n"/>
      <c r="M238" s="74" t="n"/>
    </row>
    <row r="239" ht="17.1" customHeight="1"/>
    <row r="240" ht="30.6" customHeight="1">
      <c r="D240" s="70" t="inlineStr">
        <is>
          <t>Libellé produit</t>
        </is>
      </c>
      <c r="E240" s="73" t="n"/>
      <c r="F240" s="73" t="n"/>
      <c r="G240" s="73" t="n"/>
      <c r="H240" s="71" t="inlineStr">
        <is>
          <t>Fumier bovins mou C2</t>
        </is>
      </c>
      <c r="I240" s="73" t="n"/>
      <c r="J240" s="73" t="n"/>
      <c r="K240" s="73" t="n"/>
      <c r="L240" s="73" t="n"/>
      <c r="M240" s="71" t="inlineStr">
        <is>
          <t>Code produit</t>
        </is>
      </c>
      <c r="N240" s="73" t="n"/>
      <c r="O240" s="73" t="n"/>
      <c r="P240" s="66" t="inlineStr">
        <is>
          <t>B</t>
        </is>
      </c>
      <c r="Q240" s="73" t="n"/>
      <c r="R240" s="74" t="n"/>
    </row>
    <row r="241" ht="19.35" customHeight="1">
      <c r="D241" s="67" t="inlineStr">
        <is>
          <t>3 item(s)</t>
        </is>
      </c>
      <c r="E241" s="74" t="n"/>
      <c r="F241" s="68" t="inlineStr">
        <is>
          <t>Somme Net</t>
        </is>
      </c>
      <c r="G241" s="73" t="n"/>
      <c r="H241" s="73" t="n"/>
      <c r="I241" s="73" t="n"/>
      <c r="J241" s="69" t="n">
        <v>61760</v>
      </c>
      <c r="K241" s="73" t="n"/>
      <c r="L241" s="73" t="n"/>
      <c r="M241" s="74" t="n"/>
    </row>
    <row r="242" ht="17.1" customHeight="1"/>
    <row r="243" ht="18.75" customHeight="1">
      <c r="D243" s="70" t="inlineStr">
        <is>
          <t>Libellé produit</t>
        </is>
      </c>
      <c r="E243" s="73" t="n"/>
      <c r="F243" s="73" t="n"/>
      <c r="G243" s="73" t="n"/>
      <c r="H243" s="71" t="inlineStr">
        <is>
          <t>Lisiers C2</t>
        </is>
      </c>
      <c r="I243" s="73" t="n"/>
      <c r="J243" s="73" t="n"/>
      <c r="K243" s="73" t="n"/>
      <c r="L243" s="73" t="n"/>
      <c r="M243" s="71" t="inlineStr">
        <is>
          <t>Code produit</t>
        </is>
      </c>
      <c r="N243" s="73" t="n"/>
      <c r="O243" s="73" t="n"/>
      <c r="P243" s="66" t="inlineStr">
        <is>
          <t>D</t>
        </is>
      </c>
      <c r="Q243" s="73" t="n"/>
      <c r="R243" s="74" t="n"/>
    </row>
    <row r="244" ht="19.35" customHeight="1">
      <c r="D244" s="67" t="inlineStr">
        <is>
          <t>1 item(s)</t>
        </is>
      </c>
      <c r="E244" s="74" t="n"/>
      <c r="F244" s="68" t="inlineStr">
        <is>
          <t>Somme Net</t>
        </is>
      </c>
      <c r="G244" s="73" t="n"/>
      <c r="H244" s="73" t="n"/>
      <c r="I244" s="73" t="n"/>
      <c r="J244" s="69" t="n">
        <v>21600</v>
      </c>
      <c r="K244" s="73" t="n"/>
      <c r="L244" s="73" t="n"/>
      <c r="M244" s="74" t="n"/>
    </row>
    <row r="245" ht="17.1" customHeight="1"/>
    <row r="246" ht="18.75" customHeight="1">
      <c r="D246" s="70" t="inlineStr">
        <is>
          <t>Libellé produit</t>
        </is>
      </c>
      <c r="E246" s="73" t="n"/>
      <c r="F246" s="73" t="n"/>
      <c r="G246" s="73" t="n"/>
      <c r="H246" s="71" t="inlineStr">
        <is>
          <t>Fumier bovins C2</t>
        </is>
      </c>
      <c r="I246" s="73" t="n"/>
      <c r="J246" s="73" t="n"/>
      <c r="K246" s="73" t="n"/>
      <c r="L246" s="73" t="n"/>
      <c r="M246" s="71" t="inlineStr">
        <is>
          <t>Code produit</t>
        </is>
      </c>
      <c r="N246" s="73" t="n"/>
      <c r="O246" s="73" t="n"/>
      <c r="P246" s="66" t="inlineStr">
        <is>
          <t>A</t>
        </is>
      </c>
      <c r="Q246" s="73" t="n"/>
      <c r="R246" s="74" t="n"/>
    </row>
    <row r="247" ht="19.35" customHeight="1">
      <c r="D247" s="67" t="inlineStr">
        <is>
          <t>1 item(s)</t>
        </is>
      </c>
      <c r="E247" s="74" t="n"/>
      <c r="F247" s="68" t="inlineStr">
        <is>
          <t>Somme Net</t>
        </is>
      </c>
      <c r="G247" s="73" t="n"/>
      <c r="H247" s="73" t="n"/>
      <c r="I247" s="73" t="n"/>
      <c r="J247" s="69" t="n">
        <v>21800</v>
      </c>
      <c r="K247" s="73" t="n"/>
      <c r="L247" s="73" t="n"/>
      <c r="M247" s="74" t="n"/>
    </row>
    <row r="248" ht="17.1" customHeight="1"/>
    <row r="249" ht="18.75" customHeight="1">
      <c r="D249" s="70" t="inlineStr">
        <is>
          <t>Libellé produit</t>
        </is>
      </c>
      <c r="E249" s="73" t="n"/>
      <c r="F249" s="73" t="n"/>
      <c r="G249" s="73" t="n"/>
      <c r="H249" s="71" t="inlineStr">
        <is>
          <t>Lisiers C2</t>
        </is>
      </c>
      <c r="I249" s="73" t="n"/>
      <c r="J249" s="73" t="n"/>
      <c r="K249" s="73" t="n"/>
      <c r="L249" s="73" t="n"/>
      <c r="M249" s="71" t="inlineStr">
        <is>
          <t>Code produit</t>
        </is>
      </c>
      <c r="N249" s="73" t="n"/>
      <c r="O249" s="73" t="n"/>
      <c r="P249" s="66" t="inlineStr">
        <is>
          <t>D</t>
        </is>
      </c>
      <c r="Q249" s="73" t="n"/>
      <c r="R249" s="74" t="n"/>
    </row>
    <row r="250" ht="19.35" customHeight="1">
      <c r="D250" s="67" t="inlineStr">
        <is>
          <t>2 item(s)</t>
        </is>
      </c>
      <c r="E250" s="74" t="n"/>
      <c r="F250" s="68" t="inlineStr">
        <is>
          <t>Somme Net</t>
        </is>
      </c>
      <c r="G250" s="73" t="n"/>
      <c r="H250" s="73" t="n"/>
      <c r="I250" s="73" t="n"/>
      <c r="J250" s="69" t="n">
        <v>44540</v>
      </c>
      <c r="K250" s="73" t="n"/>
      <c r="L250" s="73" t="n"/>
      <c r="M250" s="74" t="n"/>
    </row>
    <row r="251" ht="17.1" customHeight="1"/>
    <row r="252" ht="18.75" customHeight="1">
      <c r="D252" s="70" t="inlineStr">
        <is>
          <t>Libellé produit</t>
        </is>
      </c>
      <c r="E252" s="73" t="n"/>
      <c r="F252" s="73" t="n"/>
      <c r="G252" s="73" t="n"/>
      <c r="H252" s="71" t="inlineStr">
        <is>
          <t>Fumier bovins C2</t>
        </is>
      </c>
      <c r="I252" s="73" t="n"/>
      <c r="J252" s="73" t="n"/>
      <c r="K252" s="73" t="n"/>
      <c r="L252" s="73" t="n"/>
      <c r="M252" s="71" t="inlineStr">
        <is>
          <t>Code produit</t>
        </is>
      </c>
      <c r="N252" s="73" t="n"/>
      <c r="O252" s="73" t="n"/>
      <c r="P252" s="66" t="inlineStr">
        <is>
          <t>A</t>
        </is>
      </c>
      <c r="Q252" s="73" t="n"/>
      <c r="R252" s="74" t="n"/>
    </row>
    <row r="253" ht="19.35" customHeight="1">
      <c r="D253" s="67" t="inlineStr">
        <is>
          <t>1 item(s)</t>
        </is>
      </c>
      <c r="E253" s="74" t="n"/>
      <c r="F253" s="68" t="inlineStr">
        <is>
          <t>Somme Net</t>
        </is>
      </c>
      <c r="G253" s="73" t="n"/>
      <c r="H253" s="73" t="n"/>
      <c r="I253" s="73" t="n"/>
      <c r="J253" s="69" t="n">
        <v>24740</v>
      </c>
      <c r="K253" s="73" t="n"/>
      <c r="L253" s="73" t="n"/>
      <c r="M253" s="74" t="n"/>
    </row>
    <row r="254" ht="17.1" customHeight="1"/>
    <row r="255" ht="18.75" customHeight="1">
      <c r="D255" s="70" t="inlineStr">
        <is>
          <t>Libellé produit</t>
        </is>
      </c>
      <c r="E255" s="73" t="n"/>
      <c r="F255" s="73" t="n"/>
      <c r="G255" s="73" t="n"/>
      <c r="H255" s="71" t="inlineStr">
        <is>
          <t>DIGESTAT C2</t>
        </is>
      </c>
      <c r="I255" s="73" t="n"/>
      <c r="J255" s="73" t="n"/>
      <c r="K255" s="73" t="n"/>
      <c r="L255" s="73" t="n"/>
      <c r="M255" s="71" t="inlineStr">
        <is>
          <t>Code produit</t>
        </is>
      </c>
      <c r="N255" s="73" t="n"/>
      <c r="O255" s="73" t="n"/>
      <c r="P255" s="66" t="inlineStr">
        <is>
          <t>DI</t>
        </is>
      </c>
      <c r="Q255" s="73" t="n"/>
      <c r="R255" s="74" t="n"/>
    </row>
    <row r="256" ht="19.35" customHeight="1">
      <c r="D256" s="67" t="inlineStr">
        <is>
          <t>5 item(s)</t>
        </is>
      </c>
      <c r="E256" s="74" t="n"/>
      <c r="F256" s="68" t="inlineStr">
        <is>
          <t>Somme Net</t>
        </is>
      </c>
      <c r="G256" s="73" t="n"/>
      <c r="H256" s="73" t="n"/>
      <c r="I256" s="73" t="n"/>
      <c r="J256" s="69" t="n">
        <v>219000</v>
      </c>
      <c r="K256" s="73" t="n"/>
      <c r="L256" s="73" t="n"/>
      <c r="M256" s="74" t="n"/>
    </row>
    <row r="257" ht="17.1" customHeight="1"/>
    <row r="258" ht="19.35" customHeight="1">
      <c r="C258" s="67" t="inlineStr">
        <is>
          <t>20 item(s)</t>
        </is>
      </c>
      <c r="D258" s="74" t="n"/>
      <c r="E258" s="68" t="inlineStr">
        <is>
          <t>Somme Net</t>
        </is>
      </c>
      <c r="F258" s="73" t="n"/>
      <c r="G258" s="73" t="n"/>
      <c r="H258" s="73" t="n"/>
      <c r="I258" s="69" t="n">
        <v>508840</v>
      </c>
      <c r="J258" s="73" t="n"/>
      <c r="K258" s="74" t="n"/>
    </row>
    <row r="259" ht="17.1" customHeight="1"/>
    <row r="260" ht="18.75" customHeight="1">
      <c r="C260" s="70" t="inlineStr">
        <is>
          <t>Libellé Client</t>
        </is>
      </c>
      <c r="D260" s="73" t="n"/>
      <c r="E260" s="73" t="n"/>
      <c r="F260" s="73" t="n"/>
      <c r="G260" s="71" t="inlineStr">
        <is>
          <t>SCEA DU THAON</t>
        </is>
      </c>
      <c r="H260" s="73" t="n"/>
      <c r="I260" s="73" t="n"/>
      <c r="J260" s="73" t="n"/>
      <c r="K260" s="71" t="inlineStr">
        <is>
          <t>Code Client</t>
        </is>
      </c>
      <c r="L260" s="73" t="n"/>
      <c r="M260" s="73" t="n"/>
      <c r="N260" s="73" t="n"/>
      <c r="O260" s="66" t="inlineStr">
        <is>
          <t>14</t>
        </is>
      </c>
      <c r="P260" s="73" t="n"/>
      <c r="Q260" s="73" t="n"/>
      <c r="R260" s="74" t="n"/>
    </row>
    <row r="261" ht="30.6" customHeight="1">
      <c r="D261" s="70" t="inlineStr">
        <is>
          <t>Libellé produit</t>
        </is>
      </c>
      <c r="E261" s="73" t="n"/>
      <c r="F261" s="73" t="n"/>
      <c r="G261" s="73" t="n"/>
      <c r="H261" s="71" t="inlineStr">
        <is>
          <t>Fumier bovins mou C2</t>
        </is>
      </c>
      <c r="I261" s="73" t="n"/>
      <c r="J261" s="73" t="n"/>
      <c r="K261" s="73" t="n"/>
      <c r="L261" s="73" t="n"/>
      <c r="M261" s="71" t="inlineStr">
        <is>
          <t>Code produit</t>
        </is>
      </c>
      <c r="N261" s="73" t="n"/>
      <c r="O261" s="73" t="n"/>
      <c r="P261" s="66" t="inlineStr">
        <is>
          <t>B</t>
        </is>
      </c>
      <c r="Q261" s="73" t="n"/>
      <c r="R261" s="74" t="n"/>
    </row>
    <row r="262" ht="19.35" customHeight="1">
      <c r="D262" s="67" t="inlineStr">
        <is>
          <t>1 item(s)</t>
        </is>
      </c>
      <c r="E262" s="74" t="n"/>
      <c r="F262" s="68" t="inlineStr">
        <is>
          <t>Somme Net</t>
        </is>
      </c>
      <c r="G262" s="73" t="n"/>
      <c r="H262" s="73" t="n"/>
      <c r="I262" s="73" t="n"/>
      <c r="J262" s="69" t="n">
        <v>10880</v>
      </c>
      <c r="K262" s="73" t="n"/>
      <c r="L262" s="73" t="n"/>
      <c r="M262" s="74" t="n"/>
    </row>
    <row r="263" ht="17.1" customHeight="1"/>
    <row r="264" ht="18.75" customHeight="1">
      <c r="D264" s="70" t="inlineStr">
        <is>
          <t>Libellé produit</t>
        </is>
      </c>
      <c r="E264" s="73" t="n"/>
      <c r="F264" s="73" t="n"/>
      <c r="G264" s="73" t="n"/>
      <c r="H264" s="71" t="inlineStr">
        <is>
          <t>Fumier bovins C2</t>
        </is>
      </c>
      <c r="I264" s="73" t="n"/>
      <c r="J264" s="73" t="n"/>
      <c r="K264" s="73" t="n"/>
      <c r="L264" s="73" t="n"/>
      <c r="M264" s="71" t="inlineStr">
        <is>
          <t>Code produit</t>
        </is>
      </c>
      <c r="N264" s="73" t="n"/>
      <c r="O264" s="73" t="n"/>
      <c r="P264" s="66" t="inlineStr">
        <is>
          <t>A</t>
        </is>
      </c>
      <c r="Q264" s="73" t="n"/>
      <c r="R264" s="74" t="n"/>
    </row>
    <row r="265" ht="19.35" customHeight="1">
      <c r="D265" s="67" t="inlineStr">
        <is>
          <t>1 item(s)</t>
        </is>
      </c>
      <c r="E265" s="74" t="n"/>
      <c r="F265" s="68" t="inlineStr">
        <is>
          <t>Somme Net</t>
        </is>
      </c>
      <c r="G265" s="73" t="n"/>
      <c r="H265" s="73" t="n"/>
      <c r="I265" s="73" t="n"/>
      <c r="J265" s="69" t="n">
        <v>10980</v>
      </c>
      <c r="K265" s="73" t="n"/>
      <c r="L265" s="73" t="n"/>
      <c r="M265" s="74" t="n"/>
    </row>
    <row r="266" ht="17.1" customHeight="1"/>
    <row r="267" ht="30.6" customHeight="1">
      <c r="D267" s="70" t="inlineStr">
        <is>
          <t>Libellé produit</t>
        </is>
      </c>
      <c r="E267" s="73" t="n"/>
      <c r="F267" s="73" t="n"/>
      <c r="G267" s="73" t="n"/>
      <c r="H267" s="71" t="inlineStr">
        <is>
          <t>Fumier bovins mou C2</t>
        </is>
      </c>
      <c r="I267" s="73" t="n"/>
      <c r="J267" s="73" t="n"/>
      <c r="K267" s="73" t="n"/>
      <c r="L267" s="73" t="n"/>
      <c r="M267" s="71" t="inlineStr">
        <is>
          <t>Code produit</t>
        </is>
      </c>
      <c r="N267" s="73" t="n"/>
      <c r="O267" s="73" t="n"/>
      <c r="P267" s="66" t="inlineStr">
        <is>
          <t>B</t>
        </is>
      </c>
      <c r="Q267" s="73" t="n"/>
      <c r="R267" s="74" t="n"/>
    </row>
    <row r="268" ht="19.35" customHeight="1">
      <c r="D268" s="67" t="inlineStr">
        <is>
          <t>7 item(s)</t>
        </is>
      </c>
      <c r="E268" s="74" t="n"/>
      <c r="F268" s="68" t="inlineStr">
        <is>
          <t>Somme Net</t>
        </is>
      </c>
      <c r="G268" s="73" t="n"/>
      <c r="H268" s="73" t="n"/>
      <c r="I268" s="73" t="n"/>
      <c r="J268" s="69" t="n">
        <v>108200</v>
      </c>
      <c r="K268" s="73" t="n"/>
      <c r="L268" s="73" t="n"/>
      <c r="M268" s="74" t="n"/>
    </row>
    <row r="269" ht="24.75" customHeight="1"/>
    <row r="270" ht="0.75" customHeight="1">
      <c r="B270" s="58" t="n"/>
      <c r="C270" s="59" t="n"/>
      <c r="D270" s="59" t="n"/>
      <c r="E270" s="59" t="n"/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  <c r="P270" s="60" t="n"/>
    </row>
    <row r="271" ht="6" customHeight="1"/>
    <row r="272" ht="11.85" customHeight="1">
      <c r="C272" s="65" t="inlineStr">
        <is>
          <t>Edition du 29/05/2021 08:53</t>
        </is>
      </c>
    </row>
    <row r="273" ht="17.1" customHeight="1"/>
    <row r="274" ht="16.15" customHeight="1">
      <c r="C274" s="72" t="inlineStr">
        <is>
          <t>Mensuel du 01/02/2021 00:00:00 au 28/02/2021 00:00:00</t>
        </is>
      </c>
    </row>
    <row r="275" ht="0.75" customHeight="1"/>
    <row r="276" ht="0.75" customHeight="1">
      <c r="B276" s="58" t="n"/>
      <c r="C276" s="59" t="n"/>
      <c r="D276" s="59" t="n"/>
      <c r="E276" s="59" t="n"/>
      <c r="F276" s="59" t="n"/>
      <c r="G276" s="59" t="n"/>
      <c r="H276" s="59" t="n"/>
      <c r="I276" s="59" t="n"/>
      <c r="J276" s="59" t="n"/>
      <c r="K276" s="59" t="n"/>
      <c r="L276" s="59" t="n"/>
      <c r="M276" s="59" t="n"/>
      <c r="N276" s="59" t="n"/>
      <c r="O276" s="59" t="n"/>
      <c r="P276" s="60" t="n"/>
    </row>
    <row r="277" ht="6" customHeight="1"/>
    <row r="278" ht="18.75" customHeight="1">
      <c r="D278" s="70" t="inlineStr">
        <is>
          <t>Libellé produit</t>
        </is>
      </c>
      <c r="E278" s="73" t="n"/>
      <c r="F278" s="73" t="n"/>
      <c r="G278" s="73" t="n"/>
      <c r="H278" s="71" t="inlineStr">
        <is>
          <t>Fumier bovins C2</t>
        </is>
      </c>
      <c r="I278" s="73" t="n"/>
      <c r="J278" s="73" t="n"/>
      <c r="K278" s="73" t="n"/>
      <c r="L278" s="73" t="n"/>
      <c r="M278" s="71" t="inlineStr">
        <is>
          <t>Code produit</t>
        </is>
      </c>
      <c r="N278" s="73" t="n"/>
      <c r="O278" s="73" t="n"/>
      <c r="P278" s="66" t="inlineStr">
        <is>
          <t>A</t>
        </is>
      </c>
      <c r="Q278" s="73" t="n"/>
      <c r="R278" s="74" t="n"/>
    </row>
    <row r="279" ht="19.35" customHeight="1">
      <c r="D279" s="67" t="inlineStr">
        <is>
          <t>1 item(s)</t>
        </is>
      </c>
      <c r="E279" s="74" t="n"/>
      <c r="F279" s="68" t="inlineStr">
        <is>
          <t>Somme Net</t>
        </is>
      </c>
      <c r="G279" s="73" t="n"/>
      <c r="H279" s="73" t="n"/>
      <c r="I279" s="73" t="n"/>
      <c r="J279" s="69" t="n">
        <v>18500</v>
      </c>
      <c r="K279" s="73" t="n"/>
      <c r="L279" s="73" t="n"/>
      <c r="M279" s="74" t="n"/>
    </row>
    <row r="280" ht="17.1" customHeight="1"/>
    <row r="281" ht="30.6" customHeight="1">
      <c r="D281" s="70" t="inlineStr">
        <is>
          <t>Libellé produit</t>
        </is>
      </c>
      <c r="E281" s="73" t="n"/>
      <c r="F281" s="73" t="n"/>
      <c r="G281" s="73" t="n"/>
      <c r="H281" s="71" t="inlineStr">
        <is>
          <t>Fumier bovins mou C2</t>
        </is>
      </c>
      <c r="I281" s="73" t="n"/>
      <c r="J281" s="73" t="n"/>
      <c r="K281" s="73" t="n"/>
      <c r="L281" s="73" t="n"/>
      <c r="M281" s="71" t="inlineStr">
        <is>
          <t>Code produit</t>
        </is>
      </c>
      <c r="N281" s="73" t="n"/>
      <c r="O281" s="73" t="n"/>
      <c r="P281" s="66" t="inlineStr">
        <is>
          <t>B</t>
        </is>
      </c>
      <c r="Q281" s="73" t="n"/>
      <c r="R281" s="74" t="n"/>
    </row>
    <row r="282" ht="19.35" customHeight="1">
      <c r="D282" s="67" t="inlineStr">
        <is>
          <t>1 item(s)</t>
        </is>
      </c>
      <c r="E282" s="74" t="n"/>
      <c r="F282" s="68" t="inlineStr">
        <is>
          <t>Somme Net</t>
        </is>
      </c>
      <c r="G282" s="73" t="n"/>
      <c r="H282" s="73" t="n"/>
      <c r="I282" s="73" t="n"/>
      <c r="J282" s="69" t="n">
        <v>21040</v>
      </c>
      <c r="K282" s="73" t="n"/>
      <c r="L282" s="73" t="n"/>
      <c r="M282" s="74" t="n"/>
    </row>
    <row r="283" ht="17.1" customHeight="1"/>
    <row r="284" ht="18.75" customHeight="1">
      <c r="D284" s="70" t="inlineStr">
        <is>
          <t>Libellé produit</t>
        </is>
      </c>
      <c r="E284" s="73" t="n"/>
      <c r="F284" s="73" t="n"/>
      <c r="G284" s="73" t="n"/>
      <c r="H284" s="71" t="inlineStr">
        <is>
          <t>DIGESTAT C2</t>
        </is>
      </c>
      <c r="I284" s="73" t="n"/>
      <c r="J284" s="73" t="n"/>
      <c r="K284" s="73" t="n"/>
      <c r="L284" s="73" t="n"/>
      <c r="M284" s="71" t="inlineStr">
        <is>
          <t>Code produit</t>
        </is>
      </c>
      <c r="N284" s="73" t="n"/>
      <c r="O284" s="73" t="n"/>
      <c r="P284" s="66" t="inlineStr">
        <is>
          <t>DI</t>
        </is>
      </c>
      <c r="Q284" s="73" t="n"/>
      <c r="R284" s="74" t="n"/>
    </row>
    <row r="285" ht="19.35" customHeight="1">
      <c r="D285" s="67" t="inlineStr">
        <is>
          <t>1 item(s)</t>
        </is>
      </c>
      <c r="E285" s="74" t="n"/>
      <c r="F285" s="68" t="inlineStr">
        <is>
          <t>Somme Net</t>
        </is>
      </c>
      <c r="G285" s="73" t="n"/>
      <c r="H285" s="73" t="n"/>
      <c r="I285" s="73" t="n"/>
      <c r="J285" s="69" t="n">
        <v>21460</v>
      </c>
      <c r="K285" s="73" t="n"/>
      <c r="L285" s="73" t="n"/>
      <c r="M285" s="74" t="n"/>
    </row>
    <row r="286" ht="17.1" customHeight="1"/>
    <row r="287" ht="30.6" customHeight="1">
      <c r="D287" s="70" t="inlineStr">
        <is>
          <t>Libellé produit</t>
        </is>
      </c>
      <c r="E287" s="73" t="n"/>
      <c r="F287" s="73" t="n"/>
      <c r="G287" s="73" t="n"/>
      <c r="H287" s="71" t="inlineStr">
        <is>
          <t>Fumier bovins mou C2</t>
        </is>
      </c>
      <c r="I287" s="73" t="n"/>
      <c r="J287" s="73" t="n"/>
      <c r="K287" s="73" t="n"/>
      <c r="L287" s="73" t="n"/>
      <c r="M287" s="71" t="inlineStr">
        <is>
          <t>Code produit</t>
        </is>
      </c>
      <c r="N287" s="73" t="n"/>
      <c r="O287" s="73" t="n"/>
      <c r="P287" s="66" t="inlineStr">
        <is>
          <t>B</t>
        </is>
      </c>
      <c r="Q287" s="73" t="n"/>
      <c r="R287" s="74" t="n"/>
    </row>
    <row r="288" ht="19.35" customHeight="1">
      <c r="D288" s="67" t="inlineStr">
        <is>
          <t>3 item(s)</t>
        </is>
      </c>
      <c r="E288" s="74" t="n"/>
      <c r="F288" s="68" t="inlineStr">
        <is>
          <t>Somme Net</t>
        </is>
      </c>
      <c r="G288" s="73" t="n"/>
      <c r="H288" s="73" t="n"/>
      <c r="I288" s="73" t="n"/>
      <c r="J288" s="69" t="n">
        <v>68300</v>
      </c>
      <c r="K288" s="73" t="n"/>
      <c r="L288" s="73" t="n"/>
      <c r="M288" s="74" t="n"/>
    </row>
    <row r="289" ht="17.1" customHeight="1"/>
    <row r="290" ht="18.75" customHeight="1">
      <c r="D290" s="70" t="inlineStr">
        <is>
          <t>Libellé produit</t>
        </is>
      </c>
      <c r="E290" s="73" t="n"/>
      <c r="F290" s="73" t="n"/>
      <c r="G290" s="73" t="n"/>
      <c r="H290" s="71" t="inlineStr">
        <is>
          <t>DIGESTAT C2</t>
        </is>
      </c>
      <c r="I290" s="73" t="n"/>
      <c r="J290" s="73" t="n"/>
      <c r="K290" s="73" t="n"/>
      <c r="L290" s="73" t="n"/>
      <c r="M290" s="71" t="inlineStr">
        <is>
          <t>Code produit</t>
        </is>
      </c>
      <c r="N290" s="73" t="n"/>
      <c r="O290" s="73" t="n"/>
      <c r="P290" s="66" t="inlineStr">
        <is>
          <t>DI</t>
        </is>
      </c>
      <c r="Q290" s="73" t="n"/>
      <c r="R290" s="74" t="n"/>
    </row>
    <row r="291" ht="19.35" customHeight="1">
      <c r="D291" s="67" t="inlineStr">
        <is>
          <t>1 item(s)</t>
        </is>
      </c>
      <c r="E291" s="74" t="n"/>
      <c r="F291" s="68" t="inlineStr">
        <is>
          <t>Somme Net</t>
        </is>
      </c>
      <c r="G291" s="73" t="n"/>
      <c r="H291" s="73" t="n"/>
      <c r="I291" s="73" t="n"/>
      <c r="J291" s="69" t="n">
        <v>23800</v>
      </c>
      <c r="K291" s="73" t="n"/>
      <c r="L291" s="73" t="n"/>
      <c r="M291" s="74" t="n"/>
    </row>
    <row r="292" ht="17.1" customHeight="1"/>
    <row r="293" ht="30.6" customHeight="1">
      <c r="D293" s="70" t="inlineStr">
        <is>
          <t>Libellé produit</t>
        </is>
      </c>
      <c r="E293" s="73" t="n"/>
      <c r="F293" s="73" t="n"/>
      <c r="G293" s="73" t="n"/>
      <c r="H293" s="71" t="inlineStr">
        <is>
          <t>Fumier bovins mou C2</t>
        </is>
      </c>
      <c r="I293" s="73" t="n"/>
      <c r="J293" s="73" t="n"/>
      <c r="K293" s="73" t="n"/>
      <c r="L293" s="73" t="n"/>
      <c r="M293" s="71" t="inlineStr">
        <is>
          <t>Code produit</t>
        </is>
      </c>
      <c r="N293" s="73" t="n"/>
      <c r="O293" s="73" t="n"/>
      <c r="P293" s="66" t="inlineStr">
        <is>
          <t>B</t>
        </is>
      </c>
      <c r="Q293" s="73" t="n"/>
      <c r="R293" s="74" t="n"/>
    </row>
    <row r="294" ht="19.35" customHeight="1">
      <c r="D294" s="67" t="inlineStr">
        <is>
          <t>2 item(s)</t>
        </is>
      </c>
      <c r="E294" s="74" t="n"/>
      <c r="F294" s="68" t="inlineStr">
        <is>
          <t>Somme Net</t>
        </is>
      </c>
      <c r="G294" s="73" t="n"/>
      <c r="H294" s="73" t="n"/>
      <c r="I294" s="73" t="n"/>
      <c r="J294" s="69" t="n">
        <v>50020</v>
      </c>
      <c r="K294" s="73" t="n"/>
      <c r="L294" s="73" t="n"/>
      <c r="M294" s="74" t="n"/>
    </row>
    <row r="295" ht="17.1" customHeight="1"/>
    <row r="296" ht="19.35" customHeight="1">
      <c r="C296" s="67" t="inlineStr">
        <is>
          <t>18 item(s)</t>
        </is>
      </c>
      <c r="D296" s="74" t="n"/>
      <c r="E296" s="68" t="inlineStr">
        <is>
          <t>Somme Net</t>
        </is>
      </c>
      <c r="F296" s="73" t="n"/>
      <c r="G296" s="73" t="n"/>
      <c r="H296" s="73" t="n"/>
      <c r="I296" s="69" t="n">
        <v>333180</v>
      </c>
      <c r="J296" s="73" t="n"/>
      <c r="K296" s="74" t="n"/>
    </row>
    <row r="297" ht="17.1" customHeight="1"/>
    <row r="298" ht="30.6" customHeight="1">
      <c r="C298" s="70" t="inlineStr">
        <is>
          <t>Libellé Client</t>
        </is>
      </c>
      <c r="D298" s="73" t="n"/>
      <c r="E298" s="73" t="n"/>
      <c r="F298" s="73" t="n"/>
      <c r="G298" s="71" t="inlineStr">
        <is>
          <t>SCEA HAUT du FRENE</t>
        </is>
      </c>
      <c r="H298" s="73" t="n"/>
      <c r="I298" s="73" t="n"/>
      <c r="J298" s="73" t="n"/>
      <c r="K298" s="71" t="inlineStr">
        <is>
          <t>Code Client</t>
        </is>
      </c>
      <c r="L298" s="73" t="n"/>
      <c r="M298" s="73" t="n"/>
      <c r="N298" s="73" t="n"/>
      <c r="O298" s="66" t="inlineStr">
        <is>
          <t>10</t>
        </is>
      </c>
      <c r="P298" s="73" t="n"/>
      <c r="Q298" s="73" t="n"/>
      <c r="R298" s="74" t="n"/>
    </row>
    <row r="299" ht="18.75" customHeight="1">
      <c r="D299" s="70" t="inlineStr">
        <is>
          <t>Libellé produit</t>
        </is>
      </c>
      <c r="E299" s="73" t="n"/>
      <c r="F299" s="73" t="n"/>
      <c r="G299" s="73" t="n"/>
      <c r="H299" s="71" t="inlineStr">
        <is>
          <t>Paille céréales</t>
        </is>
      </c>
      <c r="I299" s="73" t="n"/>
      <c r="J299" s="73" t="n"/>
      <c r="K299" s="73" t="n"/>
      <c r="L299" s="73" t="n"/>
      <c r="M299" s="71" t="inlineStr">
        <is>
          <t>Code produit</t>
        </is>
      </c>
      <c r="N299" s="73" t="n"/>
      <c r="O299" s="73" t="n"/>
      <c r="P299" s="66" t="inlineStr">
        <is>
          <t>Pc</t>
        </is>
      </c>
      <c r="Q299" s="73" t="n"/>
      <c r="R299" s="74" t="n"/>
    </row>
    <row r="300" ht="19.35" customHeight="1">
      <c r="D300" s="67" t="inlineStr">
        <is>
          <t>1 item(s)</t>
        </is>
      </c>
      <c r="E300" s="74" t="n"/>
      <c r="F300" s="68" t="inlineStr">
        <is>
          <t>Somme Net</t>
        </is>
      </c>
      <c r="G300" s="73" t="n"/>
      <c r="H300" s="73" t="n"/>
      <c r="I300" s="73" t="n"/>
      <c r="J300" s="69" t="n">
        <v>12420</v>
      </c>
      <c r="K300" s="73" t="n"/>
      <c r="L300" s="73" t="n"/>
      <c r="M300" s="74" t="n"/>
    </row>
    <row r="301" ht="17.1" customHeight="1"/>
    <row r="302" ht="19.35" customHeight="1">
      <c r="C302" s="67" t="inlineStr">
        <is>
          <t>1 item(s)</t>
        </is>
      </c>
      <c r="D302" s="74" t="n"/>
      <c r="E302" s="68" t="inlineStr">
        <is>
          <t>Somme Net</t>
        </is>
      </c>
      <c r="F302" s="73" t="n"/>
      <c r="G302" s="73" t="n"/>
      <c r="H302" s="73" t="n"/>
      <c r="I302" s="69" t="n">
        <v>12420</v>
      </c>
      <c r="J302" s="73" t="n"/>
      <c r="K302" s="74" t="n"/>
    </row>
    <row r="303" ht="17.1" customHeight="1"/>
    <row r="304" ht="18.75" customHeight="1">
      <c r="C304" s="70" t="inlineStr">
        <is>
          <t>Libellé Client</t>
        </is>
      </c>
      <c r="D304" s="73" t="n"/>
      <c r="E304" s="73" t="n"/>
      <c r="F304" s="73" t="n"/>
      <c r="G304" s="71" t="inlineStr">
        <is>
          <t>SEP DU TOULOIS</t>
        </is>
      </c>
      <c r="H304" s="73" t="n"/>
      <c r="I304" s="73" t="n"/>
      <c r="J304" s="73" t="n"/>
      <c r="K304" s="71" t="inlineStr">
        <is>
          <t>Code Client</t>
        </is>
      </c>
      <c r="L304" s="73" t="n"/>
      <c r="M304" s="73" t="n"/>
      <c r="N304" s="73" t="n"/>
      <c r="O304" s="66" t="inlineStr">
        <is>
          <t>SEBASTOP PARFAI</t>
        </is>
      </c>
      <c r="P304" s="73" t="n"/>
      <c r="Q304" s="73" t="n"/>
      <c r="R304" s="74" t="n"/>
    </row>
    <row r="305" ht="18.75" customHeight="1">
      <c r="D305" s="70" t="inlineStr">
        <is>
          <t>Libellé produit</t>
        </is>
      </c>
      <c r="E305" s="73" t="n"/>
      <c r="F305" s="73" t="n"/>
      <c r="G305" s="73" t="n"/>
      <c r="H305" s="71" t="inlineStr">
        <is>
          <t>Maïs ensilage</t>
        </is>
      </c>
      <c r="I305" s="73" t="n"/>
      <c r="J305" s="73" t="n"/>
      <c r="K305" s="73" t="n"/>
      <c r="L305" s="73" t="n"/>
      <c r="M305" s="71" t="inlineStr">
        <is>
          <t>Code produit</t>
        </is>
      </c>
      <c r="N305" s="73" t="n"/>
      <c r="O305" s="73" t="n"/>
      <c r="P305" s="66" t="inlineStr">
        <is>
          <t>F</t>
        </is>
      </c>
      <c r="Q305" s="73" t="n"/>
      <c r="R305" s="74" t="n"/>
    </row>
    <row r="306" ht="19.35" customHeight="1">
      <c r="D306" s="67" t="inlineStr">
        <is>
          <t>48 item(s)</t>
        </is>
      </c>
      <c r="E306" s="74" t="n"/>
      <c r="F306" s="68" t="inlineStr">
        <is>
          <t>Somme Net</t>
        </is>
      </c>
      <c r="G306" s="73" t="n"/>
      <c r="H306" s="73" t="n"/>
      <c r="I306" s="73" t="n"/>
      <c r="J306" s="69" t="n">
        <v>1152400</v>
      </c>
      <c r="K306" s="73" t="n"/>
      <c r="L306" s="73" t="n"/>
      <c r="M306" s="74" t="n"/>
    </row>
    <row r="307" ht="49.35" customHeight="1"/>
    <row r="308" ht="0.75" customHeight="1">
      <c r="B308" s="58" t="n"/>
      <c r="C308" s="59" t="n"/>
      <c r="D308" s="59" t="n"/>
      <c r="E308" s="59" t="n"/>
      <c r="F308" s="59" t="n"/>
      <c r="G308" s="59" t="n"/>
      <c r="H308" s="59" t="n"/>
      <c r="I308" s="59" t="n"/>
      <c r="J308" s="59" t="n"/>
      <c r="K308" s="59" t="n"/>
      <c r="L308" s="59" t="n"/>
      <c r="M308" s="59" t="n"/>
      <c r="N308" s="59" t="n"/>
      <c r="O308" s="59" t="n"/>
      <c r="P308" s="60" t="n"/>
    </row>
    <row r="309" ht="6" customHeight="1"/>
    <row r="310" ht="11.85" customHeight="1">
      <c r="C310" s="65" t="inlineStr">
        <is>
          <t>Edition du 29/05/2021 08:53</t>
        </is>
      </c>
    </row>
    <row r="311" ht="17.1" customHeight="1"/>
    <row r="312" ht="16.15" customHeight="1">
      <c r="C312" s="72" t="inlineStr">
        <is>
          <t>Mensuel du 01/02/2021 00:00:00 au 28/02/2021 00:00:00</t>
        </is>
      </c>
    </row>
    <row r="313" ht="0.75" customHeight="1"/>
    <row r="314" ht="0.75" customHeight="1">
      <c r="B314" s="58" t="n"/>
      <c r="C314" s="59" t="n"/>
      <c r="D314" s="59" t="n"/>
      <c r="E314" s="59" t="n"/>
      <c r="F314" s="59" t="n"/>
      <c r="G314" s="59" t="n"/>
      <c r="H314" s="59" t="n"/>
      <c r="I314" s="59" t="n"/>
      <c r="J314" s="59" t="n"/>
      <c r="K314" s="59" t="n"/>
      <c r="L314" s="59" t="n"/>
      <c r="M314" s="59" t="n"/>
      <c r="N314" s="59" t="n"/>
      <c r="O314" s="59" t="n"/>
      <c r="P314" s="60" t="n"/>
    </row>
    <row r="315" ht="6" customHeight="1"/>
    <row r="316" ht="19.35" customHeight="1">
      <c r="C316" s="67" t="inlineStr">
        <is>
          <t>48 item(s)</t>
        </is>
      </c>
      <c r="D316" s="74" t="n"/>
      <c r="E316" s="68" t="inlineStr">
        <is>
          <t>Somme Net</t>
        </is>
      </c>
      <c r="F316" s="73" t="n"/>
      <c r="G316" s="73" t="n"/>
      <c r="H316" s="73" t="n"/>
      <c r="I316" s="69" t="n">
        <v>1152400</v>
      </c>
      <c r="J316" s="73" t="n"/>
      <c r="K316" s="74" t="n"/>
    </row>
    <row r="317" ht="17.1" customHeight="1"/>
    <row r="318" ht="19.35" customHeight="1">
      <c r="C318" s="62" t="inlineStr">
        <is>
          <t>191 item(s)</t>
        </is>
      </c>
      <c r="D318" s="74" t="n"/>
      <c r="E318" s="63" t="inlineStr">
        <is>
          <t>Somme Net</t>
        </is>
      </c>
      <c r="F318" s="73" t="n"/>
      <c r="G318" s="73" t="n"/>
      <c r="H318" s="73" t="n"/>
      <c r="I318" s="64" t="n">
        <v>4346375</v>
      </c>
      <c r="J318" s="73" t="n"/>
      <c r="K318" s="74" t="n"/>
    </row>
    <row r="319" ht="409.5" customHeight="1"/>
    <row r="320" ht="156.75" customHeight="1"/>
    <row r="321" ht="0.75" customHeight="1">
      <c r="B321" s="58" t="n"/>
      <c r="C321" s="59" t="n"/>
      <c r="D321" s="59" t="n"/>
      <c r="E321" s="59" t="n"/>
      <c r="F321" s="59" t="n"/>
      <c r="G321" s="59" t="n"/>
      <c r="H321" s="59" t="n"/>
      <c r="I321" s="59" t="n"/>
      <c r="J321" s="59" t="n"/>
      <c r="K321" s="59" t="n"/>
      <c r="L321" s="59" t="n"/>
      <c r="M321" s="59" t="n"/>
      <c r="N321" s="59" t="n"/>
      <c r="O321" s="59" t="n"/>
      <c r="P321" s="60" t="n"/>
    </row>
    <row r="322" ht="6" customHeight="1"/>
    <row r="323" ht="11.85" customHeight="1">
      <c r="C323" s="65" t="inlineStr">
        <is>
          <t>Edition du 29/05/2021 08:53</t>
        </is>
      </c>
    </row>
  </sheetData>
  <mergeCells count="59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R182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01/03/2021 00:00:00 au 31/03/2021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6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168500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Methalia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MET</t>
        </is>
      </c>
      <c r="Q10" s="73" t="n"/>
      <c r="R10" s="74" t="n"/>
    </row>
    <row r="11" ht="19.35" customHeight="1">
      <c r="D11" s="67" t="inlineStr">
        <is>
          <t>1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29340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89120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Methalia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MET</t>
        </is>
      </c>
      <c r="Q16" s="73" t="n"/>
      <c r="R16" s="74" t="n"/>
    </row>
    <row r="17" ht="19.35" customHeight="1">
      <c r="D17" s="67" t="inlineStr">
        <is>
          <t>1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29900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2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60180</v>
      </c>
      <c r="K20" s="73" t="n"/>
      <c r="L20" s="73" t="n"/>
      <c r="M20" s="74" t="n"/>
    </row>
    <row r="21" ht="17.1" customHeight="1"/>
    <row r="22" ht="19.35" customHeight="1">
      <c r="C22" s="67" t="inlineStr">
        <is>
          <t>13 item(s)</t>
        </is>
      </c>
      <c r="D22" s="74" t="n"/>
      <c r="E22" s="68" t="inlineStr">
        <is>
          <t>Somme Net</t>
        </is>
      </c>
      <c r="F22" s="73" t="n"/>
      <c r="G22" s="73" t="n"/>
      <c r="H22" s="73" t="n"/>
      <c r="I22" s="69" t="n">
        <v>377040</v>
      </c>
      <c r="J22" s="73" t="n"/>
      <c r="K22" s="74" t="n"/>
    </row>
    <row r="23" ht="17.1" customHeight="1"/>
    <row r="24" ht="30.6" customHeight="1">
      <c r="C24" s="70" t="inlineStr">
        <is>
          <t>Libellé Client</t>
        </is>
      </c>
      <c r="D24" s="73" t="n"/>
      <c r="E24" s="73" t="n"/>
      <c r="F24" s="73" t="n"/>
      <c r="G24" s="71" t="inlineStr">
        <is>
          <t>EARL de RIOUVILLE</t>
        </is>
      </c>
      <c r="H24" s="73" t="n"/>
      <c r="I24" s="73" t="n"/>
      <c r="J24" s="73" t="n"/>
      <c r="K24" s="71" t="inlineStr">
        <is>
          <t>Code Client</t>
        </is>
      </c>
      <c r="L24" s="73" t="n"/>
      <c r="M24" s="73" t="n"/>
      <c r="N24" s="73" t="n"/>
      <c r="O24" s="66" t="inlineStr">
        <is>
          <t>4</t>
        </is>
      </c>
      <c r="P24" s="73" t="n"/>
      <c r="Q24" s="73" t="n"/>
      <c r="R24" s="74" t="n"/>
    </row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Fumier ovins C2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C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105520</v>
      </c>
      <c r="K26" s="73" t="n"/>
      <c r="L26" s="73" t="n"/>
      <c r="M26" s="74" t="n"/>
    </row>
    <row r="27" ht="17.1" customHeight="1"/>
    <row r="28" ht="19.35" customHeight="1">
      <c r="C28" s="67" t="inlineStr">
        <is>
          <t>5 item(s)</t>
        </is>
      </c>
      <c r="D28" s="74" t="n"/>
      <c r="E28" s="68" t="inlineStr">
        <is>
          <t>Somme Net</t>
        </is>
      </c>
      <c r="F28" s="73" t="n"/>
      <c r="G28" s="73" t="n"/>
      <c r="H28" s="73" t="n"/>
      <c r="I28" s="69" t="n">
        <v>105520</v>
      </c>
      <c r="J28" s="73" t="n"/>
      <c r="K28" s="74" t="n"/>
    </row>
    <row r="29" ht="17.1" customHeight="1"/>
    <row r="30" ht="18.75" customHeight="1">
      <c r="C30" s="70" t="inlineStr">
        <is>
          <t>Libellé Client</t>
        </is>
      </c>
      <c r="D30" s="73" t="n"/>
      <c r="E30" s="73" t="n"/>
      <c r="F30" s="73" t="n"/>
      <c r="G30" s="71" t="inlineStr">
        <is>
          <t>EARL DU VAL</t>
        </is>
      </c>
      <c r="H30" s="73" t="n"/>
      <c r="I30" s="73" t="n"/>
      <c r="J30" s="73" t="n"/>
      <c r="K30" s="71" t="inlineStr">
        <is>
          <t>Code Client</t>
        </is>
      </c>
      <c r="L30" s="73" t="n"/>
      <c r="M30" s="73" t="n"/>
      <c r="N30" s="73" t="n"/>
      <c r="O30" s="66" t="inlineStr">
        <is>
          <t>1</t>
        </is>
      </c>
      <c r="P30" s="73" t="n"/>
      <c r="Q30" s="73" t="n"/>
      <c r="R30" s="74" t="n"/>
    </row>
    <row r="31" ht="30.6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Fumier bovins mou C2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B</t>
        </is>
      </c>
      <c r="Q31" s="73" t="n"/>
      <c r="R31" s="74" t="n"/>
    </row>
    <row r="32" ht="19.35" customHeight="1">
      <c r="D32" s="67" t="inlineStr">
        <is>
          <t>5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86020</v>
      </c>
      <c r="K32" s="73" t="n"/>
      <c r="L32" s="73" t="n"/>
      <c r="M32" s="74" t="n"/>
    </row>
    <row r="33" ht="17.1" customHeight="1"/>
    <row r="34" ht="19.35" customHeight="1">
      <c r="C34" s="67" t="inlineStr">
        <is>
          <t>5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86020</v>
      </c>
      <c r="J34" s="73" t="n"/>
      <c r="K34" s="74" t="n"/>
    </row>
    <row r="35" ht="73.15000000000001" customHeight="1"/>
    <row r="36" ht="0.75" customHeight="1">
      <c r="B36" s="58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60" t="n"/>
    </row>
    <row r="37" ht="6" customHeight="1"/>
    <row r="38" ht="11.85" customHeight="1">
      <c r="C38" s="65" t="inlineStr">
        <is>
          <t>Edition du 29/05/2021 08:54</t>
        </is>
      </c>
    </row>
    <row r="39" ht="17.1" customHeight="1"/>
    <row r="40" ht="16.15" customHeight="1">
      <c r="C40" s="72" t="inlineStr">
        <is>
          <t>Mensuel du 01/03/2021 00:00:00 au 31/03/2021 00:00:00</t>
        </is>
      </c>
    </row>
    <row r="41" ht="0.75" customHeight="1"/>
    <row r="42" ht="0.75" customHeight="1">
      <c r="B42" s="58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60" t="n"/>
    </row>
    <row r="43" ht="6" customHeight="1"/>
    <row r="44" ht="42.6" customHeight="1">
      <c r="C44" s="70" t="inlineStr">
        <is>
          <t>Libellé Client</t>
        </is>
      </c>
      <c r="D44" s="73" t="n"/>
      <c r="E44" s="73" t="n"/>
      <c r="F44" s="73" t="n"/>
      <c r="G44" s="71" t="inlineStr">
        <is>
          <t>GAEC de FONTAINE CHAMPETRE</t>
        </is>
      </c>
      <c r="H44" s="73" t="n"/>
      <c r="I44" s="73" t="n"/>
      <c r="J44" s="73" t="n"/>
      <c r="K44" s="71" t="inlineStr">
        <is>
          <t>Code Client</t>
        </is>
      </c>
      <c r="L44" s="73" t="n"/>
      <c r="M44" s="73" t="n"/>
      <c r="N44" s="73" t="n"/>
      <c r="O44" s="66" t="inlineStr">
        <is>
          <t>18</t>
        </is>
      </c>
      <c r="P44" s="73" t="n"/>
      <c r="Q44" s="73" t="n"/>
      <c r="R44" s="74" t="n"/>
    </row>
    <row r="45" ht="30.6" customHeight="1">
      <c r="D45" s="70" t="inlineStr">
        <is>
          <t>Libellé produit</t>
        </is>
      </c>
      <c r="E45" s="73" t="n"/>
      <c r="F45" s="73" t="n"/>
      <c r="G45" s="73" t="n"/>
      <c r="H45" s="71" t="inlineStr">
        <is>
          <t>Fumier bovins mou C2</t>
        </is>
      </c>
      <c r="I45" s="73" t="n"/>
      <c r="J45" s="73" t="n"/>
      <c r="K45" s="73" t="n"/>
      <c r="L45" s="73" t="n"/>
      <c r="M45" s="71" t="inlineStr">
        <is>
          <t>Code produit</t>
        </is>
      </c>
      <c r="N45" s="73" t="n"/>
      <c r="O45" s="73" t="n"/>
      <c r="P45" s="66" t="inlineStr">
        <is>
          <t>B</t>
        </is>
      </c>
      <c r="Q45" s="73" t="n"/>
      <c r="R45" s="74" t="n"/>
    </row>
    <row r="46" ht="19.35" customHeight="1">
      <c r="D46" s="67" t="inlineStr">
        <is>
          <t>4 item(s)</t>
        </is>
      </c>
      <c r="E46" s="74" t="n"/>
      <c r="F46" s="68" t="inlineStr">
        <is>
          <t>Somme Net</t>
        </is>
      </c>
      <c r="G46" s="73" t="n"/>
      <c r="H46" s="73" t="n"/>
      <c r="I46" s="73" t="n"/>
      <c r="J46" s="69" t="n">
        <v>92880</v>
      </c>
      <c r="K46" s="73" t="n"/>
      <c r="L46" s="73" t="n"/>
      <c r="M46" s="74" t="n"/>
    </row>
    <row r="47" ht="17.1" customHeight="1"/>
    <row r="48" ht="19.35" customHeight="1">
      <c r="C48" s="67" t="inlineStr">
        <is>
          <t>4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92880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GAEC DE LA PIERRE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20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4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31220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Lisiers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D</t>
        </is>
      </c>
      <c r="Q54" s="73" t="n"/>
      <c r="R54" s="74" t="n"/>
    </row>
    <row r="55" ht="19.35" customHeight="1">
      <c r="D55" s="67" t="inlineStr">
        <is>
          <t>6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153230</v>
      </c>
      <c r="K55" s="73" t="n"/>
      <c r="L55" s="73" t="n"/>
      <c r="M55" s="74" t="n"/>
    </row>
    <row r="56" ht="17.1" customHeight="1"/>
    <row r="57" ht="19.35" customHeight="1">
      <c r="C57" s="67" t="inlineStr">
        <is>
          <t>10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184450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L'AVENUE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3</t>
        </is>
      </c>
      <c r="P59" s="73" t="n"/>
      <c r="Q59" s="73" t="n"/>
      <c r="R59" s="74" t="n"/>
    </row>
    <row r="60" ht="30.6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mou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B</t>
        </is>
      </c>
      <c r="Q60" s="73" t="n"/>
      <c r="R60" s="74" t="n"/>
    </row>
    <row r="61" ht="19.35" customHeight="1">
      <c r="D61" s="67" t="inlineStr">
        <is>
          <t>2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43220</v>
      </c>
      <c r="K61" s="73" t="n"/>
      <c r="L61" s="73" t="n"/>
      <c r="M61" s="74" t="n"/>
    </row>
    <row r="62" ht="17.1" customHeight="1"/>
    <row r="63" ht="19.35" customHeight="1">
      <c r="C63" s="67" t="inlineStr">
        <is>
          <t>2 item(s)</t>
        </is>
      </c>
      <c r="D63" s="74" t="n"/>
      <c r="E63" s="68" t="inlineStr">
        <is>
          <t>Somme Net</t>
        </is>
      </c>
      <c r="F63" s="73" t="n"/>
      <c r="G63" s="73" t="n"/>
      <c r="H63" s="73" t="n"/>
      <c r="I63" s="69" t="n">
        <v>43220</v>
      </c>
      <c r="J63" s="73" t="n"/>
      <c r="K63" s="74" t="n"/>
    </row>
    <row r="64" ht="17.1" customHeight="1"/>
    <row r="65" ht="30.6" customHeight="1">
      <c r="C65" s="70" t="inlineStr">
        <is>
          <t>Libellé Client</t>
        </is>
      </c>
      <c r="D65" s="73" t="n"/>
      <c r="E65" s="73" t="n"/>
      <c r="F65" s="73" t="n"/>
      <c r="G65" s="71" t="inlineStr">
        <is>
          <t>GAEC des CHENEVIERES</t>
        </is>
      </c>
      <c r="H65" s="73" t="n"/>
      <c r="I65" s="73" t="n"/>
      <c r="J65" s="73" t="n"/>
      <c r="K65" s="71" t="inlineStr">
        <is>
          <t>Code Client</t>
        </is>
      </c>
      <c r="L65" s="73" t="n"/>
      <c r="M65" s="73" t="n"/>
      <c r="N65" s="73" t="n"/>
      <c r="O65" s="66" t="inlineStr">
        <is>
          <t>7</t>
        </is>
      </c>
      <c r="P65" s="73" t="n"/>
      <c r="Q65" s="73" t="n"/>
      <c r="R65" s="74" t="n"/>
    </row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45790</v>
      </c>
      <c r="K67" s="73" t="n"/>
      <c r="L67" s="73" t="n"/>
      <c r="M67" s="74" t="n"/>
    </row>
    <row r="68" ht="17.1" customHeight="1"/>
    <row r="69" ht="19.35" customHeight="1">
      <c r="C69" s="67" t="inlineStr">
        <is>
          <t>2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45790</v>
      </c>
      <c r="J69" s="73" t="n"/>
      <c r="K69" s="74" t="n"/>
    </row>
    <row r="70" ht="56.85" customHeight="1"/>
    <row r="71" ht="0.75" customHeight="1">
      <c r="B71" s="58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60" t="n"/>
    </row>
    <row r="72" ht="6" customHeight="1"/>
    <row r="73" ht="11.85" customHeight="1">
      <c r="C73" s="65" t="inlineStr">
        <is>
          <t>Edition du 29/05/2021 08:54</t>
        </is>
      </c>
    </row>
    <row r="74" ht="17.1" customHeight="1"/>
    <row r="75" ht="16.15" customHeight="1">
      <c r="C75" s="72" t="inlineStr">
        <is>
          <t>Mensuel du 01/03/2021 00:00:00 au 31/03/2021 00:00:00</t>
        </is>
      </c>
    </row>
    <row r="76" ht="0.7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30.6" customHeight="1">
      <c r="C79" s="70" t="inlineStr">
        <is>
          <t>Libellé Client</t>
        </is>
      </c>
      <c r="D79" s="73" t="n"/>
      <c r="E79" s="73" t="n"/>
      <c r="F79" s="73" t="n"/>
      <c r="G79" s="71" t="inlineStr">
        <is>
          <t>GAEC du BOIS SAINT MARTIN</t>
        </is>
      </c>
      <c r="H79" s="73" t="n"/>
      <c r="I79" s="73" t="n"/>
      <c r="J79" s="73" t="n"/>
      <c r="K79" s="71" t="inlineStr">
        <is>
          <t>Code Client</t>
        </is>
      </c>
      <c r="L79" s="73" t="n"/>
      <c r="M79" s="73" t="n"/>
      <c r="N79" s="73" t="n"/>
      <c r="O79" s="66" t="inlineStr">
        <is>
          <t>19</t>
        </is>
      </c>
      <c r="P79" s="73" t="n"/>
      <c r="Q79" s="73" t="n"/>
      <c r="R79" s="74" t="n"/>
    </row>
    <row r="80" ht="30.6" customHeight="1">
      <c r="D80" s="70" t="inlineStr">
        <is>
          <t>Libellé produit</t>
        </is>
      </c>
      <c r="E80" s="73" t="n"/>
      <c r="F80" s="73" t="n"/>
      <c r="G80" s="73" t="n"/>
      <c r="H80" s="71" t="inlineStr">
        <is>
          <t>Fumier bovins mou C2</t>
        </is>
      </c>
      <c r="I80" s="73" t="n"/>
      <c r="J80" s="73" t="n"/>
      <c r="K80" s="73" t="n"/>
      <c r="L80" s="73" t="n"/>
      <c r="M80" s="71" t="inlineStr">
        <is>
          <t>Code produit</t>
        </is>
      </c>
      <c r="N80" s="73" t="n"/>
      <c r="O80" s="73" t="n"/>
      <c r="P80" s="66" t="inlineStr">
        <is>
          <t>B</t>
        </is>
      </c>
      <c r="Q80" s="73" t="n"/>
      <c r="R80" s="74" t="n"/>
    </row>
    <row r="81" ht="19.35" customHeight="1">
      <c r="D81" s="67" t="inlineStr">
        <is>
          <t>3 item(s)</t>
        </is>
      </c>
      <c r="E81" s="74" t="n"/>
      <c r="F81" s="68" t="inlineStr">
        <is>
          <t>Somme Net</t>
        </is>
      </c>
      <c r="G81" s="73" t="n"/>
      <c r="H81" s="73" t="n"/>
      <c r="I81" s="73" t="n"/>
      <c r="J81" s="69" t="n">
        <v>60840</v>
      </c>
      <c r="K81" s="73" t="n"/>
      <c r="L81" s="73" t="n"/>
      <c r="M81" s="74" t="n"/>
    </row>
    <row r="82" ht="17.1" customHeight="1"/>
    <row r="83" ht="18.75" customHeight="1">
      <c r="D83" s="70" t="inlineStr">
        <is>
          <t>Libellé produit</t>
        </is>
      </c>
      <c r="E83" s="73" t="n"/>
      <c r="F83" s="73" t="n"/>
      <c r="G83" s="73" t="n"/>
      <c r="H83" s="71" t="inlineStr">
        <is>
          <t>Lisiers C2</t>
        </is>
      </c>
      <c r="I83" s="73" t="n"/>
      <c r="J83" s="73" t="n"/>
      <c r="K83" s="73" t="n"/>
      <c r="L83" s="73" t="n"/>
      <c r="M83" s="71" t="inlineStr">
        <is>
          <t>Code produit</t>
        </is>
      </c>
      <c r="N83" s="73" t="n"/>
      <c r="O83" s="73" t="n"/>
      <c r="P83" s="66" t="inlineStr">
        <is>
          <t>D</t>
        </is>
      </c>
      <c r="Q83" s="73" t="n"/>
      <c r="R83" s="74" t="n"/>
    </row>
    <row r="84" ht="19.35" customHeight="1">
      <c r="D84" s="67" t="inlineStr">
        <is>
          <t>6 item(s)</t>
        </is>
      </c>
      <c r="E84" s="74" t="n"/>
      <c r="F84" s="68" t="inlineStr">
        <is>
          <t>Somme Net</t>
        </is>
      </c>
      <c r="G84" s="73" t="n"/>
      <c r="H84" s="73" t="n"/>
      <c r="I84" s="73" t="n"/>
      <c r="J84" s="69" t="n">
        <v>151060</v>
      </c>
      <c r="K84" s="73" t="n"/>
      <c r="L84" s="73" t="n"/>
      <c r="M84" s="74" t="n"/>
    </row>
    <row r="85" ht="17.1" customHeight="1"/>
    <row r="86" ht="19.35" customHeight="1">
      <c r="C86" s="67" t="inlineStr">
        <is>
          <t>9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211900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DU COXEUX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</t>
        </is>
      </c>
      <c r="P88" s="73" t="n"/>
      <c r="Q88" s="73" t="n"/>
      <c r="R88" s="74" t="n"/>
    </row>
    <row r="89" ht="30.6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mou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B</t>
        </is>
      </c>
      <c r="Q89" s="73" t="n"/>
      <c r="R89" s="74" t="n"/>
    </row>
    <row r="90" ht="19.35" customHeight="1">
      <c r="D90" s="67" t="inlineStr">
        <is>
          <t>1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23000</v>
      </c>
      <c r="K90" s="73" t="n"/>
      <c r="L90" s="73" t="n"/>
      <c r="M90" s="74" t="n"/>
    </row>
    <row r="91" ht="17.1" customHeight="1"/>
    <row r="92" ht="19.35" customHeight="1">
      <c r="C92" s="67" t="inlineStr">
        <is>
          <t>1 item(s)</t>
        </is>
      </c>
      <c r="D92" s="74" t="n"/>
      <c r="E92" s="68" t="inlineStr">
        <is>
          <t>Somme Net</t>
        </is>
      </c>
      <c r="F92" s="73" t="n"/>
      <c r="G92" s="73" t="n"/>
      <c r="H92" s="73" t="n"/>
      <c r="I92" s="69" t="n">
        <v>23000</v>
      </c>
      <c r="J92" s="73" t="n"/>
      <c r="K92" s="74" t="n"/>
    </row>
    <row r="93" ht="16.9" customHeight="1"/>
    <row r="94" ht="30.6" customHeight="1">
      <c r="C94" s="70" t="inlineStr">
        <is>
          <t>Libellé Client</t>
        </is>
      </c>
      <c r="D94" s="73" t="n"/>
      <c r="E94" s="73" t="n"/>
      <c r="F94" s="73" t="n"/>
      <c r="G94" s="71" t="inlineStr">
        <is>
          <t>GAEC DU FROID PERTHUIS</t>
        </is>
      </c>
      <c r="H94" s="73" t="n"/>
      <c r="I94" s="73" t="n"/>
      <c r="J94" s="73" t="n"/>
      <c r="K94" s="71" t="inlineStr">
        <is>
          <t>Code Client</t>
        </is>
      </c>
      <c r="L94" s="73" t="n"/>
      <c r="M94" s="73" t="n"/>
      <c r="N94" s="73" t="n"/>
      <c r="O94" s="66" t="inlineStr">
        <is>
          <t>11</t>
        </is>
      </c>
      <c r="P94" s="73" t="n"/>
      <c r="Q94" s="73" t="n"/>
      <c r="R94" s="74" t="n"/>
    </row>
    <row r="95" ht="18.75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ovins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C</t>
        </is>
      </c>
      <c r="Q95" s="73" t="n"/>
      <c r="R95" s="74" t="n"/>
    </row>
    <row r="96" ht="19.35" customHeight="1">
      <c r="D96" s="67" t="inlineStr">
        <is>
          <t>12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208690</v>
      </c>
      <c r="K96" s="73" t="n"/>
      <c r="L96" s="73" t="n"/>
      <c r="M96" s="74" t="n"/>
    </row>
    <row r="97" ht="17.1" customHeight="1"/>
    <row r="98" ht="19.35" customHeight="1">
      <c r="C98" s="67" t="inlineStr">
        <is>
          <t>12 item(s)</t>
        </is>
      </c>
      <c r="D98" s="74" t="n"/>
      <c r="E98" s="68" t="inlineStr">
        <is>
          <t>Somme Net</t>
        </is>
      </c>
      <c r="F98" s="73" t="n"/>
      <c r="G98" s="73" t="n"/>
      <c r="H98" s="73" t="n"/>
      <c r="I98" s="69" t="n">
        <v>208690</v>
      </c>
      <c r="J98" s="73" t="n"/>
      <c r="K98" s="74" t="n"/>
    </row>
    <row r="99" ht="17.1" customHeight="1"/>
    <row r="100" ht="30.6" customHeight="1">
      <c r="C100" s="70" t="inlineStr">
        <is>
          <t>Libellé Client</t>
        </is>
      </c>
      <c r="D100" s="73" t="n"/>
      <c r="E100" s="73" t="n"/>
      <c r="F100" s="73" t="n"/>
      <c r="G100" s="71" t="inlineStr">
        <is>
          <t>GAEC du HAUT D'ARMONT</t>
        </is>
      </c>
      <c r="H100" s="73" t="n"/>
      <c r="I100" s="73" t="n"/>
      <c r="J100" s="73" t="n"/>
      <c r="K100" s="71" t="inlineStr">
        <is>
          <t>Code Client</t>
        </is>
      </c>
      <c r="L100" s="73" t="n"/>
      <c r="M100" s="73" t="n"/>
      <c r="N100" s="73" t="n"/>
      <c r="O100" s="66" t="inlineStr">
        <is>
          <t>16</t>
        </is>
      </c>
      <c r="P100" s="73" t="n"/>
      <c r="Q100" s="73" t="n"/>
      <c r="R100" s="74" t="n"/>
    </row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Fumier bovins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A</t>
        </is>
      </c>
      <c r="Q101" s="73" t="n"/>
      <c r="R101" s="74" t="n"/>
    </row>
    <row r="102" ht="19.35" customHeight="1">
      <c r="D102" s="67" t="inlineStr">
        <is>
          <t>10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175520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10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175520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du PETIT BREUIL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21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2.45" customHeight="1"/>
    <row r="109" ht="0.75" customHeight="1">
      <c r="B109" s="58" t="n"/>
      <c r="C109" s="59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60" t="n"/>
    </row>
    <row r="110" ht="6" customHeight="1"/>
    <row r="111" ht="11.85" customHeight="1">
      <c r="C111" s="65" t="inlineStr">
        <is>
          <t>Edition du 29/05/2021 08:54</t>
        </is>
      </c>
    </row>
    <row r="112" ht="17.1" customHeight="1"/>
    <row r="113" ht="16.15" customHeight="1">
      <c r="C113" s="72" t="inlineStr">
        <is>
          <t>Mensuel du 01/03/2021 00:00:00 au 31/03/2021 00:00:00</t>
        </is>
      </c>
    </row>
    <row r="114" ht="0.75" customHeight="1"/>
    <row r="115" ht="0.75" customHeight="1">
      <c r="B115" s="58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60" t="n"/>
    </row>
    <row r="116" ht="6" customHeight="1"/>
    <row r="117" ht="19.35" customHeight="1">
      <c r="D117" s="67" t="inlineStr">
        <is>
          <t>5 item(s)</t>
        </is>
      </c>
      <c r="E117" s="74" t="n"/>
      <c r="F117" s="68" t="inlineStr">
        <is>
          <t>Somme Net</t>
        </is>
      </c>
      <c r="G117" s="73" t="n"/>
      <c r="H117" s="73" t="n"/>
      <c r="I117" s="73" t="n"/>
      <c r="J117" s="69" t="n">
        <v>102240</v>
      </c>
      <c r="K117" s="73" t="n"/>
      <c r="L117" s="73" t="n"/>
      <c r="M117" s="74" t="n"/>
    </row>
    <row r="118" ht="17.1" customHeight="1"/>
    <row r="119" ht="19.35" customHeight="1">
      <c r="C119" s="67" t="inlineStr">
        <is>
          <t>5 item(s)</t>
        </is>
      </c>
      <c r="D119" s="74" t="n"/>
      <c r="E119" s="68" t="inlineStr">
        <is>
          <t>Somme Net</t>
        </is>
      </c>
      <c r="F119" s="73" t="n"/>
      <c r="G119" s="73" t="n"/>
      <c r="H119" s="73" t="n"/>
      <c r="I119" s="69" t="n">
        <v>102240</v>
      </c>
      <c r="J119" s="73" t="n"/>
      <c r="K119" s="74" t="n"/>
    </row>
    <row r="120" ht="17.1" customHeight="1"/>
    <row r="121" ht="30.6" customHeight="1">
      <c r="C121" s="70" t="inlineStr">
        <is>
          <t>Libellé Client</t>
        </is>
      </c>
      <c r="D121" s="73" t="n"/>
      <c r="E121" s="73" t="n"/>
      <c r="F121" s="73" t="n"/>
      <c r="G121" s="71" t="inlineStr">
        <is>
          <t>GAEC ENTRE les DEUX VILLES</t>
        </is>
      </c>
      <c r="H121" s="73" t="n"/>
      <c r="I121" s="73" t="n"/>
      <c r="J121" s="73" t="n"/>
      <c r="K121" s="71" t="inlineStr">
        <is>
          <t>Code Client</t>
        </is>
      </c>
      <c r="L121" s="73" t="n"/>
      <c r="M121" s="73" t="n"/>
      <c r="N121" s="73" t="n"/>
      <c r="O121" s="66" t="inlineStr">
        <is>
          <t>9</t>
        </is>
      </c>
      <c r="P121" s="73" t="n"/>
      <c r="Q121" s="73" t="n"/>
      <c r="R121" s="74" t="n"/>
    </row>
    <row r="122" ht="30.6" customHeight="1">
      <c r="D122" s="70" t="inlineStr">
        <is>
          <t>Libellé produit</t>
        </is>
      </c>
      <c r="E122" s="73" t="n"/>
      <c r="F122" s="73" t="n"/>
      <c r="G122" s="73" t="n"/>
      <c r="H122" s="71" t="inlineStr">
        <is>
          <t>Fumier bovins mou C2</t>
        </is>
      </c>
      <c r="I122" s="73" t="n"/>
      <c r="J122" s="73" t="n"/>
      <c r="K122" s="73" t="n"/>
      <c r="L122" s="73" t="n"/>
      <c r="M122" s="71" t="inlineStr">
        <is>
          <t>Code produit</t>
        </is>
      </c>
      <c r="N122" s="73" t="n"/>
      <c r="O122" s="73" t="n"/>
      <c r="P122" s="66" t="inlineStr">
        <is>
          <t>B</t>
        </is>
      </c>
      <c r="Q122" s="73" t="n"/>
      <c r="R122" s="74" t="n"/>
    </row>
    <row r="123" ht="19.35" customHeight="1">
      <c r="D123" s="67" t="inlineStr">
        <is>
          <t>1 item(s)</t>
        </is>
      </c>
      <c r="E123" s="74" t="n"/>
      <c r="F123" s="68" t="inlineStr">
        <is>
          <t>Somme Net</t>
        </is>
      </c>
      <c r="G123" s="73" t="n"/>
      <c r="H123" s="73" t="n"/>
      <c r="I123" s="73" t="n"/>
      <c r="J123" s="69" t="n">
        <v>18860</v>
      </c>
      <c r="K123" s="73" t="n"/>
      <c r="L123" s="73" t="n"/>
      <c r="M123" s="74" t="n"/>
    </row>
    <row r="124" ht="17.1" customHeight="1"/>
    <row r="125" ht="19.35" customHeight="1">
      <c r="C125" s="67" t="inlineStr">
        <is>
          <t>1 item(s)</t>
        </is>
      </c>
      <c r="D125" s="74" t="n"/>
      <c r="E125" s="68" t="inlineStr">
        <is>
          <t>Somme Net</t>
        </is>
      </c>
      <c r="F125" s="73" t="n"/>
      <c r="G125" s="73" t="n"/>
      <c r="H125" s="73" t="n"/>
      <c r="I125" s="69" t="n">
        <v>18860</v>
      </c>
      <c r="J125" s="73" t="n"/>
      <c r="K125" s="74" t="n"/>
    </row>
    <row r="126" ht="17.1" customHeight="1"/>
    <row r="127" ht="30.6" customHeight="1">
      <c r="C127" s="70" t="inlineStr">
        <is>
          <t>Libellé Client</t>
        </is>
      </c>
      <c r="D127" s="73" t="n"/>
      <c r="E127" s="73" t="n"/>
      <c r="F127" s="73" t="n"/>
      <c r="G127" s="71" t="inlineStr">
        <is>
          <t>GAEC ROCK AND COW</t>
        </is>
      </c>
      <c r="H127" s="73" t="n"/>
      <c r="I127" s="73" t="n"/>
      <c r="J127" s="73" t="n"/>
      <c r="K127" s="71" t="inlineStr">
        <is>
          <t>Code Client</t>
        </is>
      </c>
      <c r="L127" s="73" t="n"/>
      <c r="M127" s="73" t="n"/>
      <c r="N127" s="73" t="n"/>
      <c r="O127" s="66" t="inlineStr">
        <is>
          <t>8</t>
        </is>
      </c>
      <c r="P127" s="73" t="n"/>
      <c r="Q127" s="73" t="n"/>
      <c r="R127" s="74" t="n"/>
    </row>
    <row r="128" ht="18.75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digestat sec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dis</t>
        </is>
      </c>
      <c r="Q128" s="73" t="n"/>
      <c r="R128" s="74" t="n"/>
    </row>
    <row r="129" ht="19.35" customHeight="1">
      <c r="D129" s="67" t="inlineStr">
        <is>
          <t>1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3780</v>
      </c>
      <c r="K129" s="73" t="n"/>
      <c r="L129" s="73" t="n"/>
      <c r="M129" s="74" t="n"/>
    </row>
    <row r="130" ht="17.1" customHeight="1"/>
    <row r="131" ht="19.35" customHeight="1">
      <c r="C131" s="67" t="inlineStr">
        <is>
          <t>1 item(s)</t>
        </is>
      </c>
      <c r="D131" s="74" t="n"/>
      <c r="E131" s="68" t="inlineStr">
        <is>
          <t>Somme Net</t>
        </is>
      </c>
      <c r="F131" s="73" t="n"/>
      <c r="G131" s="73" t="n"/>
      <c r="H131" s="73" t="n"/>
      <c r="I131" s="69" t="n">
        <v>3780</v>
      </c>
      <c r="J131" s="73" t="n"/>
      <c r="K131" s="74" t="n"/>
    </row>
    <row r="132" ht="17.1" customHeight="1"/>
    <row r="133" ht="30.6" customHeight="1">
      <c r="C133" s="70" t="inlineStr">
        <is>
          <t>Libellé Client</t>
        </is>
      </c>
      <c r="D133" s="73" t="n"/>
      <c r="E133" s="73" t="n"/>
      <c r="F133" s="73" t="n"/>
      <c r="G133" s="71" t="inlineStr">
        <is>
          <t>GAEC SAINT LOUIS</t>
        </is>
      </c>
      <c r="H133" s="73" t="n"/>
      <c r="I133" s="73" t="n"/>
      <c r="J133" s="73" t="n"/>
      <c r="K133" s="71" t="inlineStr">
        <is>
          <t>Code Client</t>
        </is>
      </c>
      <c r="L133" s="73" t="n"/>
      <c r="M133" s="73" t="n"/>
      <c r="N133" s="73" t="n"/>
      <c r="O133" s="66" t="inlineStr">
        <is>
          <t>15</t>
        </is>
      </c>
      <c r="P133" s="73" t="n"/>
      <c r="Q133" s="73" t="n"/>
      <c r="R133" s="74" t="n"/>
    </row>
    <row r="134" ht="30.6" customHeight="1">
      <c r="D134" s="70" t="inlineStr">
        <is>
          <t>Libellé produit</t>
        </is>
      </c>
      <c r="E134" s="73" t="n"/>
      <c r="F134" s="73" t="n"/>
      <c r="G134" s="73" t="n"/>
      <c r="H134" s="71" t="inlineStr">
        <is>
          <t>Fumier bovins mou C2</t>
        </is>
      </c>
      <c r="I134" s="73" t="n"/>
      <c r="J134" s="73" t="n"/>
      <c r="K134" s="73" t="n"/>
      <c r="L134" s="73" t="n"/>
      <c r="M134" s="71" t="inlineStr">
        <is>
          <t>Code produit</t>
        </is>
      </c>
      <c r="N134" s="73" t="n"/>
      <c r="O134" s="73" t="n"/>
      <c r="P134" s="66" t="inlineStr">
        <is>
          <t>B</t>
        </is>
      </c>
      <c r="Q134" s="73" t="n"/>
      <c r="R134" s="74" t="n"/>
    </row>
    <row r="135" ht="19.35" customHeight="1">
      <c r="D135" s="67" t="inlineStr">
        <is>
          <t>1 item(s)</t>
        </is>
      </c>
      <c r="E135" s="74" t="n"/>
      <c r="F135" s="68" t="inlineStr">
        <is>
          <t>Somme Net</t>
        </is>
      </c>
      <c r="G135" s="73" t="n"/>
      <c r="H135" s="73" t="n"/>
      <c r="I135" s="73" t="n"/>
      <c r="J135" s="69" t="n">
        <v>15940</v>
      </c>
      <c r="K135" s="73" t="n"/>
      <c r="L135" s="73" t="n"/>
      <c r="M135" s="74" t="n"/>
    </row>
    <row r="136" ht="17.1" customHeight="1"/>
    <row r="137" ht="18.75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A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16040</v>
      </c>
      <c r="K138" s="73" t="n"/>
      <c r="L138" s="73" t="n"/>
      <c r="M138" s="74" t="n"/>
    </row>
    <row r="139" ht="17.1" customHeight="1"/>
    <row r="140" ht="18.75" customHeight="1">
      <c r="D140" s="70" t="inlineStr">
        <is>
          <t>Libellé produit</t>
        </is>
      </c>
      <c r="E140" s="73" t="n"/>
      <c r="F140" s="73" t="n"/>
      <c r="G140" s="73" t="n"/>
      <c r="H140" s="71" t="inlineStr">
        <is>
          <t>Lisiers C2</t>
        </is>
      </c>
      <c r="I140" s="73" t="n"/>
      <c r="J140" s="73" t="n"/>
      <c r="K140" s="73" t="n"/>
      <c r="L140" s="73" t="n"/>
      <c r="M140" s="71" t="inlineStr">
        <is>
          <t>Code produit</t>
        </is>
      </c>
      <c r="N140" s="73" t="n"/>
      <c r="O140" s="73" t="n"/>
      <c r="P140" s="66" t="inlineStr">
        <is>
          <t>D</t>
        </is>
      </c>
      <c r="Q140" s="73" t="n"/>
      <c r="R140" s="74" t="n"/>
    </row>
    <row r="141" ht="19.35" customHeight="1">
      <c r="D141" s="67" t="inlineStr">
        <is>
          <t>1 item(s)</t>
        </is>
      </c>
      <c r="E141" s="74" t="n"/>
      <c r="F141" s="68" t="inlineStr">
        <is>
          <t>Somme Net</t>
        </is>
      </c>
      <c r="G141" s="73" t="n"/>
      <c r="H141" s="73" t="n"/>
      <c r="I141" s="73" t="n"/>
      <c r="J141" s="69" t="n">
        <v>17860</v>
      </c>
      <c r="K141" s="73" t="n"/>
      <c r="L141" s="73" t="n"/>
      <c r="M141" s="74" t="n"/>
    </row>
    <row r="142" ht="17.1" customHeight="1"/>
    <row r="143" ht="30.6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bovins mou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B</t>
        </is>
      </c>
      <c r="Q143" s="73" t="n"/>
      <c r="R143" s="74" t="n"/>
    </row>
    <row r="144" ht="19.35" customHeight="1">
      <c r="D144" s="67" t="inlineStr">
        <is>
          <t>1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18060</v>
      </c>
      <c r="K144" s="73" t="n"/>
      <c r="L144" s="73" t="n"/>
      <c r="M144" s="74" t="n"/>
    </row>
    <row r="145" ht="17.1" customHeight="1"/>
    <row r="146" ht="18.75" customHeight="1">
      <c r="D146" s="70" t="inlineStr">
        <is>
          <t>Libellé produit</t>
        </is>
      </c>
      <c r="E146" s="73" t="n"/>
      <c r="F146" s="73" t="n"/>
      <c r="G146" s="73" t="n"/>
      <c r="H146" s="71" t="inlineStr">
        <is>
          <t>Lisiers C2</t>
        </is>
      </c>
      <c r="I146" s="73" t="n"/>
      <c r="J146" s="73" t="n"/>
      <c r="K146" s="73" t="n"/>
      <c r="L146" s="73" t="n"/>
      <c r="M146" s="71" t="inlineStr">
        <is>
          <t>Code produit</t>
        </is>
      </c>
      <c r="N146" s="73" t="n"/>
      <c r="O146" s="73" t="n"/>
      <c r="P146" s="66" t="inlineStr">
        <is>
          <t>D</t>
        </is>
      </c>
      <c r="Q146" s="73" t="n"/>
      <c r="R146" s="74" t="n"/>
    </row>
    <row r="147" ht="8.449999999999999" customHeight="1"/>
    <row r="148" ht="0.75" customHeight="1">
      <c r="B148" s="58" t="n"/>
      <c r="C148" s="59" t="n"/>
      <c r="D148" s="59" t="n"/>
      <c r="E148" s="59" t="n"/>
      <c r="F148" s="59" t="n"/>
      <c r="G148" s="59" t="n"/>
      <c r="H148" s="59" t="n"/>
      <c r="I148" s="59" t="n"/>
      <c r="J148" s="59" t="n"/>
      <c r="K148" s="59" t="n"/>
      <c r="L148" s="59" t="n"/>
      <c r="M148" s="59" t="n"/>
      <c r="N148" s="59" t="n"/>
      <c r="O148" s="59" t="n"/>
      <c r="P148" s="60" t="n"/>
    </row>
    <row r="149" ht="6" customHeight="1"/>
    <row r="150" ht="11.85" customHeight="1">
      <c r="C150" s="65" t="inlineStr">
        <is>
          <t>Edition du 29/05/2021 08:54</t>
        </is>
      </c>
    </row>
    <row r="151" ht="17.1" customHeight="1"/>
    <row r="152" ht="16.15" customHeight="1">
      <c r="C152" s="72" t="inlineStr">
        <is>
          <t>Mensuel du 01/03/2021 00:00:00 au 31/03/2021 00:00:00</t>
        </is>
      </c>
    </row>
    <row r="153" ht="0.7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9.35" customHeight="1">
      <c r="D156" s="67" t="inlineStr">
        <is>
          <t>12 item(s)</t>
        </is>
      </c>
      <c r="E156" s="74" t="n"/>
      <c r="F156" s="68" t="inlineStr">
        <is>
          <t>Somme Net</t>
        </is>
      </c>
      <c r="G156" s="73" t="n"/>
      <c r="H156" s="73" t="n"/>
      <c r="I156" s="73" t="n"/>
      <c r="J156" s="69" t="n">
        <v>282820</v>
      </c>
      <c r="K156" s="73" t="n"/>
      <c r="L156" s="73" t="n"/>
      <c r="M156" s="74" t="n"/>
    </row>
    <row r="157" ht="17.1" customHeight="1"/>
    <row r="158" ht="19.35" customHeight="1">
      <c r="C158" s="67" t="inlineStr">
        <is>
          <t>16 item(s)</t>
        </is>
      </c>
      <c r="D158" s="74" t="n"/>
      <c r="E158" s="68" t="inlineStr">
        <is>
          <t>Somme Net</t>
        </is>
      </c>
      <c r="F158" s="73" t="n"/>
      <c r="G158" s="73" t="n"/>
      <c r="H158" s="73" t="n"/>
      <c r="I158" s="69" t="n">
        <v>350720</v>
      </c>
      <c r="J158" s="73" t="n"/>
      <c r="K158" s="74" t="n"/>
    </row>
    <row r="159" ht="17.1" customHeight="1"/>
    <row r="160" ht="18.75" customHeight="1">
      <c r="C160" s="70" t="inlineStr">
        <is>
          <t>Libellé Client</t>
        </is>
      </c>
      <c r="D160" s="73" t="n"/>
      <c r="E160" s="73" t="n"/>
      <c r="F160" s="73" t="n"/>
      <c r="G160" s="71" t="inlineStr">
        <is>
          <t>SCEA de SALIVAL</t>
        </is>
      </c>
      <c r="H160" s="73" t="n"/>
      <c r="I160" s="73" t="n"/>
      <c r="J160" s="73" t="n"/>
      <c r="K160" s="71" t="inlineStr">
        <is>
          <t>Code Client</t>
        </is>
      </c>
      <c r="L160" s="73" t="n"/>
      <c r="M160" s="73" t="n"/>
      <c r="N160" s="73" t="n"/>
      <c r="O160" s="66" t="inlineStr">
        <is>
          <t>6</t>
        </is>
      </c>
      <c r="P160" s="73" t="n"/>
      <c r="Q160" s="73" t="n"/>
      <c r="R160" s="74" t="n"/>
    </row>
    <row r="161" ht="30.6" customHeight="1">
      <c r="D161" s="70" t="inlineStr">
        <is>
          <t>Libellé produit</t>
        </is>
      </c>
      <c r="E161" s="73" t="n"/>
      <c r="F161" s="73" t="n"/>
      <c r="G161" s="73" t="n"/>
      <c r="H161" s="71" t="inlineStr">
        <is>
          <t>Fumier bovins mou C2</t>
        </is>
      </c>
      <c r="I161" s="73" t="n"/>
      <c r="J161" s="73" t="n"/>
      <c r="K161" s="73" t="n"/>
      <c r="L161" s="73" t="n"/>
      <c r="M161" s="71" t="inlineStr">
        <is>
          <t>Code produit</t>
        </is>
      </c>
      <c r="N161" s="73" t="n"/>
      <c r="O161" s="73" t="n"/>
      <c r="P161" s="66" t="inlineStr">
        <is>
          <t>B</t>
        </is>
      </c>
      <c r="Q161" s="73" t="n"/>
      <c r="R161" s="74" t="n"/>
    </row>
    <row r="162" ht="19.35" customHeight="1">
      <c r="D162" s="67" t="inlineStr">
        <is>
          <t>1 item(s)</t>
        </is>
      </c>
      <c r="E162" s="74" t="n"/>
      <c r="F162" s="68" t="inlineStr">
        <is>
          <t>Somme Net</t>
        </is>
      </c>
      <c r="G162" s="73" t="n"/>
      <c r="H162" s="73" t="n"/>
      <c r="I162" s="73" t="n"/>
      <c r="J162" s="69" t="n">
        <v>20800</v>
      </c>
      <c r="K162" s="73" t="n"/>
      <c r="L162" s="73" t="n"/>
      <c r="M162" s="74" t="n"/>
    </row>
    <row r="163" ht="17.1" customHeight="1"/>
    <row r="164" ht="19.35" customHeight="1">
      <c r="C164" s="67" t="inlineStr">
        <is>
          <t>1 item(s)</t>
        </is>
      </c>
      <c r="D164" s="74" t="n"/>
      <c r="E164" s="68" t="inlineStr">
        <is>
          <t>Somme Net</t>
        </is>
      </c>
      <c r="F164" s="73" t="n"/>
      <c r="G164" s="73" t="n"/>
      <c r="H164" s="73" t="n"/>
      <c r="I164" s="69" t="n">
        <v>20800</v>
      </c>
      <c r="J164" s="73" t="n"/>
      <c r="K164" s="74" t="n"/>
    </row>
    <row r="165" ht="17.1" customHeight="1"/>
    <row r="166" ht="42.6" customHeight="1">
      <c r="C166" s="70" t="inlineStr">
        <is>
          <t>Libellé Client</t>
        </is>
      </c>
      <c r="D166" s="73" t="n"/>
      <c r="E166" s="73" t="n"/>
      <c r="F166" s="73" t="n"/>
      <c r="G166" s="71" t="inlineStr">
        <is>
          <t>SCEA des ROUGES CHAMPS</t>
        </is>
      </c>
      <c r="H166" s="73" t="n"/>
      <c r="I166" s="73" t="n"/>
      <c r="J166" s="73" t="n"/>
      <c r="K166" s="71" t="inlineStr">
        <is>
          <t>Code Client</t>
        </is>
      </c>
      <c r="L166" s="73" t="n"/>
      <c r="M166" s="73" t="n"/>
      <c r="N166" s="73" t="n"/>
      <c r="O166" s="66" t="inlineStr">
        <is>
          <t>12</t>
        </is>
      </c>
      <c r="P166" s="73" t="n"/>
      <c r="Q166" s="73" t="n"/>
      <c r="R166" s="74" t="n"/>
    </row>
    <row r="167" ht="18.75" customHeight="1">
      <c r="D167" s="70" t="inlineStr">
        <is>
          <t>Libellé produit</t>
        </is>
      </c>
      <c r="E167" s="73" t="n"/>
      <c r="F167" s="73" t="n"/>
      <c r="G167" s="73" t="n"/>
      <c r="H167" s="71" t="inlineStr">
        <is>
          <t>DIGESTAT C2</t>
        </is>
      </c>
      <c r="I167" s="73" t="n"/>
      <c r="J167" s="73" t="n"/>
      <c r="K167" s="73" t="n"/>
      <c r="L167" s="73" t="n"/>
      <c r="M167" s="71" t="inlineStr">
        <is>
          <t>Code produit</t>
        </is>
      </c>
      <c r="N167" s="73" t="n"/>
      <c r="O167" s="73" t="n"/>
      <c r="P167" s="66" t="inlineStr">
        <is>
          <t>DI</t>
        </is>
      </c>
      <c r="Q167" s="73" t="n"/>
      <c r="R167" s="74" t="n"/>
    </row>
    <row r="168" ht="19.35" customHeight="1">
      <c r="D168" s="67" t="inlineStr">
        <is>
          <t>4 item(s)</t>
        </is>
      </c>
      <c r="E168" s="74" t="n"/>
      <c r="F168" s="68" t="inlineStr">
        <is>
          <t>Somme Net</t>
        </is>
      </c>
      <c r="G168" s="73" t="n"/>
      <c r="H168" s="73" t="n"/>
      <c r="I168" s="73" t="n"/>
      <c r="J168" s="69" t="n">
        <v>87360</v>
      </c>
      <c r="K168" s="73" t="n"/>
      <c r="L168" s="73" t="n"/>
      <c r="M168" s="74" t="n"/>
    </row>
    <row r="169" ht="17.1" customHeight="1"/>
    <row r="170" ht="19.35" customHeight="1">
      <c r="C170" s="67" t="inlineStr">
        <is>
          <t>4 item(s)</t>
        </is>
      </c>
      <c r="D170" s="74" t="n"/>
      <c r="E170" s="68" t="inlineStr">
        <is>
          <t>Somme Net</t>
        </is>
      </c>
      <c r="F170" s="73" t="n"/>
      <c r="G170" s="73" t="n"/>
      <c r="H170" s="73" t="n"/>
      <c r="I170" s="69" t="n">
        <v>87360</v>
      </c>
      <c r="J170" s="73" t="n"/>
      <c r="K170" s="74" t="n"/>
    </row>
    <row r="171" ht="17.1" customHeight="1"/>
    <row r="172" ht="18.75" customHeight="1">
      <c r="C172" s="70" t="inlineStr">
        <is>
          <t>Libellé Client</t>
        </is>
      </c>
      <c r="D172" s="73" t="n"/>
      <c r="E172" s="73" t="n"/>
      <c r="F172" s="73" t="n"/>
      <c r="G172" s="71" t="inlineStr">
        <is>
          <t>SCEA DU THAON</t>
        </is>
      </c>
      <c r="H172" s="73" t="n"/>
      <c r="I172" s="73" t="n"/>
      <c r="J172" s="73" t="n"/>
      <c r="K172" s="71" t="inlineStr">
        <is>
          <t>Code Client</t>
        </is>
      </c>
      <c r="L172" s="73" t="n"/>
      <c r="M172" s="73" t="n"/>
      <c r="N172" s="73" t="n"/>
      <c r="O172" s="66" t="inlineStr">
        <is>
          <t>14</t>
        </is>
      </c>
      <c r="P172" s="73" t="n"/>
      <c r="Q172" s="73" t="n"/>
      <c r="R172" s="74" t="n"/>
    </row>
    <row r="173" ht="30.6" customHeight="1">
      <c r="D173" s="70" t="inlineStr">
        <is>
          <t>Libellé produit</t>
        </is>
      </c>
      <c r="E173" s="73" t="n"/>
      <c r="F173" s="73" t="n"/>
      <c r="G173" s="73" t="n"/>
      <c r="H173" s="71" t="inlineStr">
        <is>
          <t>Fumier bovins mou C2</t>
        </is>
      </c>
      <c r="I173" s="73" t="n"/>
      <c r="J173" s="73" t="n"/>
      <c r="K173" s="73" t="n"/>
      <c r="L173" s="73" t="n"/>
      <c r="M173" s="71" t="inlineStr">
        <is>
          <t>Code produit</t>
        </is>
      </c>
      <c r="N173" s="73" t="n"/>
      <c r="O173" s="73" t="n"/>
      <c r="P173" s="66" t="inlineStr">
        <is>
          <t>B</t>
        </is>
      </c>
      <c r="Q173" s="73" t="n"/>
      <c r="R173" s="74" t="n"/>
    </row>
    <row r="174" ht="19.35" customHeight="1">
      <c r="D174" s="67" t="inlineStr">
        <is>
          <t>6 item(s)</t>
        </is>
      </c>
      <c r="E174" s="74" t="n"/>
      <c r="F174" s="68" t="inlineStr">
        <is>
          <t>Somme Net</t>
        </is>
      </c>
      <c r="G174" s="73" t="n"/>
      <c r="H174" s="73" t="n"/>
      <c r="I174" s="73" t="n"/>
      <c r="J174" s="69" t="n">
        <v>144180</v>
      </c>
      <c r="K174" s="73" t="n"/>
      <c r="L174" s="73" t="n"/>
      <c r="M174" s="74" t="n"/>
    </row>
    <row r="175" ht="17.1" customHeight="1"/>
    <row r="176" ht="19.35" customHeight="1">
      <c r="C176" s="67" t="inlineStr">
        <is>
          <t>6 item(s)</t>
        </is>
      </c>
      <c r="D176" s="74" t="n"/>
      <c r="E176" s="68" t="inlineStr">
        <is>
          <t>Somme Net</t>
        </is>
      </c>
      <c r="F176" s="73" t="n"/>
      <c r="G176" s="73" t="n"/>
      <c r="H176" s="73" t="n"/>
      <c r="I176" s="69" t="n">
        <v>144180</v>
      </c>
      <c r="J176" s="73" t="n"/>
      <c r="K176" s="74" t="n"/>
    </row>
    <row r="177" ht="17.1" customHeight="1"/>
    <row r="178" ht="19.35" customHeight="1">
      <c r="C178" s="62" t="inlineStr">
        <is>
          <t>107 item(s)</t>
        </is>
      </c>
      <c r="D178" s="74" t="n"/>
      <c r="E178" s="63" t="inlineStr">
        <is>
          <t>Somme Net</t>
        </is>
      </c>
      <c r="F178" s="73" t="n"/>
      <c r="G178" s="73" t="n"/>
      <c r="H178" s="73" t="n"/>
      <c r="I178" s="64" t="n">
        <v>2281970</v>
      </c>
      <c r="J178" s="73" t="n"/>
      <c r="K178" s="74" t="n"/>
    </row>
    <row r="179" ht="160.7" customHeight="1"/>
    <row r="180" ht="0.75" customHeight="1">
      <c r="B180" s="58" t="n"/>
      <c r="C180" s="59" t="n"/>
      <c r="D180" s="59" t="n"/>
      <c r="E180" s="59" t="n"/>
      <c r="F180" s="59" t="n"/>
      <c r="G180" s="59" t="n"/>
      <c r="H180" s="59" t="n"/>
      <c r="I180" s="59" t="n"/>
      <c r="J180" s="59" t="n"/>
      <c r="K180" s="59" t="n"/>
      <c r="L180" s="59" t="n"/>
      <c r="M180" s="59" t="n"/>
      <c r="N180" s="59" t="n"/>
      <c r="O180" s="59" t="n"/>
      <c r="P180" s="60" t="n"/>
    </row>
    <row r="181" ht="6" customHeight="1"/>
    <row r="182" ht="11.85" customHeight="1">
      <c r="C182" s="65" t="inlineStr">
        <is>
          <t>Edition du 29/05/2021 08:54</t>
        </is>
      </c>
    </row>
  </sheetData>
  <mergeCells count="3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220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01/04/2021 00:00:00 au 30/04/2021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45460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glycérine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gly</t>
        </is>
      </c>
      <c r="Q10" s="73" t="n"/>
      <c r="R10" s="74" t="n"/>
    </row>
    <row r="11" ht="19.35" customHeight="1">
      <c r="D11" s="67" t="inlineStr">
        <is>
          <t>2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41380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Maïs ensilage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F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68740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autre prdt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autre produit</t>
        </is>
      </c>
      <c r="Q16" s="73" t="n"/>
      <c r="R16" s="74" t="n"/>
    </row>
    <row r="17" ht="19.35" customHeight="1">
      <c r="D17" s="67" t="inlineStr">
        <is>
          <t>3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82900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Methalia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MET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28920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glycérine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gly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29360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2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59740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Methalia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MET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31140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17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387640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divers oignons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oignons</t>
        </is>
      </c>
      <c r="P33" s="73" t="n"/>
      <c r="Q33" s="73" t="n"/>
      <c r="R33" s="74" t="n"/>
    </row>
    <row r="34" ht="18.75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autre prdt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autre produit</t>
        </is>
      </c>
      <c r="Q34" s="73" t="n"/>
      <c r="R34" s="74" t="n"/>
    </row>
    <row r="35" ht="19.35" customHeight="1">
      <c r="D35" s="67" t="inlineStr">
        <is>
          <t>1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19780</v>
      </c>
      <c r="K35" s="73" t="n"/>
      <c r="L35" s="73" t="n"/>
      <c r="M35" s="74" t="n"/>
    </row>
    <row r="36" ht="17.1" customHeight="1"/>
    <row r="37" ht="19.35" customHeight="1">
      <c r="C37" s="67" t="inlineStr">
        <is>
          <t>1 item(s)</t>
        </is>
      </c>
      <c r="D37" s="74" t="n"/>
      <c r="E37" s="68" t="inlineStr">
        <is>
          <t>Somme Net</t>
        </is>
      </c>
      <c r="F37" s="73" t="n"/>
      <c r="G37" s="73" t="n"/>
      <c r="H37" s="73" t="n"/>
      <c r="I37" s="69" t="n">
        <v>19780</v>
      </c>
      <c r="J37" s="73" t="n"/>
      <c r="K37" s="74" t="n"/>
    </row>
    <row r="38" ht="41.85" customHeight="1"/>
    <row r="39" ht="0.75" customHeight="1">
      <c r="B39" s="58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60" t="n"/>
    </row>
    <row r="40" ht="6" customHeight="1"/>
    <row r="41" ht="11.85" customHeight="1">
      <c r="C41" s="65" t="inlineStr">
        <is>
          <t>Edition du 29/05/2021 08:54</t>
        </is>
      </c>
    </row>
    <row r="42" ht="17.1" customHeight="1"/>
    <row r="43" ht="16.15" customHeight="1">
      <c r="C43" s="72" t="inlineStr">
        <is>
          <t>Mensuel du 01/04/2021 00:00:00 au 30/04/2021 00:00:00</t>
        </is>
      </c>
    </row>
    <row r="44" ht="0.75" customHeight="1"/>
    <row r="45" ht="0.75" customHeight="1">
      <c r="B45" s="58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60" t="n"/>
    </row>
    <row r="46" ht="6" customHeight="1"/>
    <row r="47" ht="30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EARL de NORZELIEUES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13</t>
        </is>
      </c>
      <c r="P47" s="73" t="n"/>
      <c r="Q47" s="73" t="n"/>
      <c r="R47" s="74" t="n"/>
    </row>
    <row r="48" ht="30.6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mou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B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17380</v>
      </c>
      <c r="K49" s="73" t="n"/>
      <c r="L49" s="73" t="n"/>
      <c r="M49" s="74" t="n"/>
    </row>
    <row r="50" ht="17.1" customHeight="1"/>
    <row r="51" ht="19.35" customHeight="1">
      <c r="C51" s="67" t="inlineStr">
        <is>
          <t>1 item(s)</t>
        </is>
      </c>
      <c r="D51" s="74" t="n"/>
      <c r="E51" s="68" t="inlineStr">
        <is>
          <t>Somme Net</t>
        </is>
      </c>
      <c r="F51" s="73" t="n"/>
      <c r="G51" s="73" t="n"/>
      <c r="H51" s="73" t="n"/>
      <c r="I51" s="69" t="n">
        <v>17380</v>
      </c>
      <c r="J51" s="73" t="n"/>
      <c r="K51" s="74" t="n"/>
    </row>
    <row r="52" ht="17.1" customHeight="1"/>
    <row r="53" ht="18.75" customHeight="1">
      <c r="C53" s="70" t="inlineStr">
        <is>
          <t>Libellé Client</t>
        </is>
      </c>
      <c r="D53" s="73" t="n"/>
      <c r="E53" s="73" t="n"/>
      <c r="F53" s="73" t="n"/>
      <c r="G53" s="71" t="inlineStr">
        <is>
          <t>EARL DU VAL</t>
        </is>
      </c>
      <c r="H53" s="73" t="n"/>
      <c r="I53" s="73" t="n"/>
      <c r="J53" s="73" t="n"/>
      <c r="K53" s="71" t="inlineStr">
        <is>
          <t>Code Client</t>
        </is>
      </c>
      <c r="L53" s="73" t="n"/>
      <c r="M53" s="73" t="n"/>
      <c r="N53" s="73" t="n"/>
      <c r="O53" s="66" t="inlineStr">
        <is>
          <t>1</t>
        </is>
      </c>
      <c r="P53" s="73" t="n"/>
      <c r="Q53" s="73" t="n"/>
      <c r="R53" s="74" t="n"/>
    </row>
    <row r="54" ht="30.6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mou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B</t>
        </is>
      </c>
      <c r="Q54" s="73" t="n"/>
      <c r="R54" s="74" t="n"/>
    </row>
    <row r="55" ht="19.35" customHeight="1">
      <c r="D55" s="67" t="inlineStr">
        <is>
          <t>2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22200</v>
      </c>
      <c r="K55" s="73" t="n"/>
      <c r="L55" s="73" t="n"/>
      <c r="M55" s="74" t="n"/>
    </row>
    <row r="56" ht="17.1" customHeight="1"/>
    <row r="57" ht="19.35" customHeight="1">
      <c r="C57" s="67" t="inlineStr">
        <is>
          <t>2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22200</v>
      </c>
      <c r="J57" s="73" t="n"/>
      <c r="K57" s="74" t="n"/>
    </row>
    <row r="58" ht="17.1" customHeight="1"/>
    <row r="59" ht="42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FONTAINE CHAMPETRE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18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Lisiers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D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56640</v>
      </c>
      <c r="K61" s="73" t="n"/>
      <c r="L61" s="73" t="n"/>
      <c r="M61" s="74" t="n"/>
    </row>
    <row r="62" ht="17.1" customHeight="1"/>
    <row r="63" ht="18.75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A</t>
        </is>
      </c>
      <c r="Q63" s="73" t="n"/>
      <c r="R63" s="74" t="n"/>
    </row>
    <row r="64" ht="19.35" customHeight="1">
      <c r="D64" s="67" t="inlineStr">
        <is>
          <t>2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34360</v>
      </c>
      <c r="K64" s="73" t="n"/>
      <c r="L64" s="73" t="n"/>
      <c r="M64" s="74" t="n"/>
    </row>
    <row r="65" ht="17.1" customHeight="1"/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41120</v>
      </c>
      <c r="K67" s="73" t="n"/>
      <c r="L67" s="73" t="n"/>
      <c r="M67" s="74" t="n"/>
    </row>
    <row r="68" ht="17.1" customHeight="1"/>
    <row r="69" ht="19.35" customHeight="1">
      <c r="C69" s="67" t="inlineStr">
        <is>
          <t>8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132120</v>
      </c>
      <c r="J69" s="73" t="n"/>
      <c r="K69" s="74" t="n"/>
    </row>
    <row r="70" ht="17.1" customHeight="1"/>
    <row r="71" ht="30.6" customHeight="1">
      <c r="C71" s="70" t="inlineStr">
        <is>
          <t>Libellé Client</t>
        </is>
      </c>
      <c r="D71" s="73" t="n"/>
      <c r="E71" s="73" t="n"/>
      <c r="F71" s="73" t="n"/>
      <c r="G71" s="71" t="inlineStr">
        <is>
          <t>GAEC DE LA PIERRE</t>
        </is>
      </c>
      <c r="H71" s="73" t="n"/>
      <c r="I71" s="73" t="n"/>
      <c r="J71" s="73" t="n"/>
      <c r="K71" s="71" t="inlineStr">
        <is>
          <t>Code Client</t>
        </is>
      </c>
      <c r="L71" s="73" t="n"/>
      <c r="M71" s="73" t="n"/>
      <c r="N71" s="73" t="n"/>
      <c r="O71" s="66" t="inlineStr">
        <is>
          <t>20</t>
        </is>
      </c>
      <c r="P71" s="73" t="n"/>
      <c r="Q71" s="73" t="n"/>
      <c r="R71" s="74" t="n"/>
    </row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Fumier bovins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A</t>
        </is>
      </c>
      <c r="Q72" s="73" t="n"/>
      <c r="R72" s="74" t="n"/>
    </row>
    <row r="73" ht="19.35" customHeight="1">
      <c r="D73" s="67" t="inlineStr">
        <is>
          <t>4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29200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4.2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11.85" customHeight="1">
      <c r="C79" s="65" t="inlineStr">
        <is>
          <t>Edition du 29/05/2021 08:54</t>
        </is>
      </c>
    </row>
    <row r="80" ht="17.1" customHeight="1"/>
    <row r="81" ht="16.15" customHeight="1">
      <c r="C81" s="72" t="inlineStr">
        <is>
          <t>Mensuel du 01/04/2021 00:00:00 au 30/04/2021 00:00:00</t>
        </is>
      </c>
    </row>
    <row r="82" ht="0.75" customHeight="1"/>
    <row r="83" ht="0.75" customHeight="1">
      <c r="B83" s="58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60" t="n"/>
    </row>
    <row r="84" ht="6" customHeight="1"/>
    <row r="85" ht="19.35" customHeight="1">
      <c r="D85" s="67" t="inlineStr">
        <is>
          <t>1 item(s)</t>
        </is>
      </c>
      <c r="E85" s="74" t="n"/>
      <c r="F85" s="68" t="inlineStr">
        <is>
          <t>Somme Net</t>
        </is>
      </c>
      <c r="G85" s="73" t="n"/>
      <c r="H85" s="73" t="n"/>
      <c r="I85" s="73" t="n"/>
      <c r="J85" s="69" t="n">
        <v>14499</v>
      </c>
      <c r="K85" s="73" t="n"/>
      <c r="L85" s="73" t="n"/>
      <c r="M85" s="74" t="n"/>
    </row>
    <row r="86" ht="17.1" customHeight="1"/>
    <row r="87" ht="30.6" customHeight="1">
      <c r="D87" s="70" t="inlineStr">
        <is>
          <t>Libellé produit</t>
        </is>
      </c>
      <c r="E87" s="73" t="n"/>
      <c r="F87" s="73" t="n"/>
      <c r="G87" s="73" t="n"/>
      <c r="H87" s="71" t="inlineStr">
        <is>
          <t>Fumier bovins mou C2</t>
        </is>
      </c>
      <c r="I87" s="73" t="n"/>
      <c r="J87" s="73" t="n"/>
      <c r="K87" s="73" t="n"/>
      <c r="L87" s="73" t="n"/>
      <c r="M87" s="71" t="inlineStr">
        <is>
          <t>Code produit</t>
        </is>
      </c>
      <c r="N87" s="73" t="n"/>
      <c r="O87" s="73" t="n"/>
      <c r="P87" s="66" t="inlineStr">
        <is>
          <t>B</t>
        </is>
      </c>
      <c r="Q87" s="73" t="n"/>
      <c r="R87" s="74" t="n"/>
    </row>
    <row r="88" ht="19.35" customHeight="1">
      <c r="D88" s="67" t="inlineStr">
        <is>
          <t>1 item(s)</t>
        </is>
      </c>
      <c r="E88" s="74" t="n"/>
      <c r="F88" s="68" t="inlineStr">
        <is>
          <t>Somme Net</t>
        </is>
      </c>
      <c r="G88" s="73" t="n"/>
      <c r="H88" s="73" t="n"/>
      <c r="I88" s="73" t="n"/>
      <c r="J88" s="69" t="n">
        <v>18840</v>
      </c>
      <c r="K88" s="73" t="n"/>
      <c r="L88" s="73" t="n"/>
      <c r="M88" s="74" t="n"/>
    </row>
    <row r="89" ht="17.1" customHeight="1"/>
    <row r="90" ht="18.75" customHeight="1">
      <c r="D90" s="70" t="inlineStr">
        <is>
          <t>Libellé produit</t>
        </is>
      </c>
      <c r="E90" s="73" t="n"/>
      <c r="F90" s="73" t="n"/>
      <c r="G90" s="73" t="n"/>
      <c r="H90" s="71" t="inlineStr">
        <is>
          <t>Lisiers C2</t>
        </is>
      </c>
      <c r="I90" s="73" t="n"/>
      <c r="J90" s="73" t="n"/>
      <c r="K90" s="73" t="n"/>
      <c r="L90" s="73" t="n"/>
      <c r="M90" s="71" t="inlineStr">
        <is>
          <t>Code produit</t>
        </is>
      </c>
      <c r="N90" s="73" t="n"/>
      <c r="O90" s="73" t="n"/>
      <c r="P90" s="66" t="inlineStr">
        <is>
          <t>D</t>
        </is>
      </c>
      <c r="Q90" s="73" t="n"/>
      <c r="R90" s="74" t="n"/>
    </row>
    <row r="91" ht="19.35" customHeight="1">
      <c r="D91" s="67" t="inlineStr">
        <is>
          <t>19 item(s)</t>
        </is>
      </c>
      <c r="E91" s="74" t="n"/>
      <c r="F91" s="68" t="inlineStr">
        <is>
          <t>Somme Net</t>
        </is>
      </c>
      <c r="G91" s="73" t="n"/>
      <c r="H91" s="73" t="n"/>
      <c r="I91" s="73" t="n"/>
      <c r="J91" s="69" t="n">
        <v>478050</v>
      </c>
      <c r="K91" s="73" t="n"/>
      <c r="L91" s="73" t="n"/>
      <c r="M91" s="74" t="n"/>
    </row>
    <row r="92" ht="17.1" customHeight="1"/>
    <row r="93" ht="19.35" customHeight="1">
      <c r="C93" s="67" t="inlineStr">
        <is>
          <t>25 item(s)</t>
        </is>
      </c>
      <c r="D93" s="74" t="n"/>
      <c r="E93" s="68" t="inlineStr">
        <is>
          <t>Somme Net</t>
        </is>
      </c>
      <c r="F93" s="73" t="n"/>
      <c r="G93" s="73" t="n"/>
      <c r="H93" s="73" t="n"/>
      <c r="I93" s="69" t="n">
        <v>540589</v>
      </c>
      <c r="J93" s="73" t="n"/>
      <c r="K93" s="74" t="n"/>
    </row>
    <row r="94" ht="17.1" customHeight="1"/>
    <row r="95" ht="30.6" customHeight="1">
      <c r="C95" s="70" t="inlineStr">
        <is>
          <t>Libellé Client</t>
        </is>
      </c>
      <c r="D95" s="73" t="n"/>
      <c r="E95" s="73" t="n"/>
      <c r="F95" s="73" t="n"/>
      <c r="G95" s="71" t="inlineStr">
        <is>
          <t>GAEC de L'AVENUE</t>
        </is>
      </c>
      <c r="H95" s="73" t="n"/>
      <c r="I95" s="73" t="n"/>
      <c r="J95" s="73" t="n"/>
      <c r="K95" s="71" t="inlineStr">
        <is>
          <t>Code Client</t>
        </is>
      </c>
      <c r="L95" s="73" t="n"/>
      <c r="M95" s="73" t="n"/>
      <c r="N95" s="73" t="n"/>
      <c r="O95" s="66" t="inlineStr">
        <is>
          <t>3</t>
        </is>
      </c>
      <c r="P95" s="73" t="n"/>
      <c r="Q95" s="73" t="n"/>
      <c r="R95" s="74" t="n"/>
    </row>
    <row r="96" ht="18.75" customHeight="1">
      <c r="D96" s="70" t="inlineStr">
        <is>
          <t>Libellé produit</t>
        </is>
      </c>
      <c r="E96" s="73" t="n"/>
      <c r="F96" s="73" t="n"/>
      <c r="G96" s="73" t="n"/>
      <c r="H96" s="71" t="inlineStr">
        <is>
          <t>Fumier bovins C2</t>
        </is>
      </c>
      <c r="I96" s="73" t="n"/>
      <c r="J96" s="73" t="n"/>
      <c r="K96" s="73" t="n"/>
      <c r="L96" s="73" t="n"/>
      <c r="M96" s="71" t="inlineStr">
        <is>
          <t>Code produit</t>
        </is>
      </c>
      <c r="N96" s="73" t="n"/>
      <c r="O96" s="73" t="n"/>
      <c r="P96" s="66" t="inlineStr">
        <is>
          <t>A</t>
        </is>
      </c>
      <c r="Q96" s="73" t="n"/>
      <c r="R96" s="74" t="n"/>
    </row>
    <row r="97" ht="19.35" customHeight="1">
      <c r="D97" s="67" t="inlineStr">
        <is>
          <t>1 item(s)</t>
        </is>
      </c>
      <c r="E97" s="74" t="n"/>
      <c r="F97" s="68" t="inlineStr">
        <is>
          <t>Somme Net</t>
        </is>
      </c>
      <c r="G97" s="73" t="n"/>
      <c r="H97" s="73" t="n"/>
      <c r="I97" s="73" t="n"/>
      <c r="J97" s="69" t="n">
        <v>11520</v>
      </c>
      <c r="K97" s="73" t="n"/>
      <c r="L97" s="73" t="n"/>
      <c r="M97" s="74" t="n"/>
    </row>
    <row r="98" ht="17.1" customHeight="1"/>
    <row r="99" ht="30.6" customHeight="1">
      <c r="D99" s="70" t="inlineStr">
        <is>
          <t>Libellé produit</t>
        </is>
      </c>
      <c r="E99" s="73" t="n"/>
      <c r="F99" s="73" t="n"/>
      <c r="G99" s="73" t="n"/>
      <c r="H99" s="71" t="inlineStr">
        <is>
          <t>Fumier bovins mou C2</t>
        </is>
      </c>
      <c r="I99" s="73" t="n"/>
      <c r="J99" s="73" t="n"/>
      <c r="K99" s="73" t="n"/>
      <c r="L99" s="73" t="n"/>
      <c r="M99" s="71" t="inlineStr">
        <is>
          <t>Code produit</t>
        </is>
      </c>
      <c r="N99" s="73" t="n"/>
      <c r="O99" s="73" t="n"/>
      <c r="P99" s="66" t="inlineStr">
        <is>
          <t>B</t>
        </is>
      </c>
      <c r="Q99" s="73" t="n"/>
      <c r="R99" s="74" t="n"/>
    </row>
    <row r="100" ht="19.35" customHeight="1">
      <c r="D100" s="67" t="inlineStr">
        <is>
          <t>2 item(s)</t>
        </is>
      </c>
      <c r="E100" s="74" t="n"/>
      <c r="F100" s="68" t="inlineStr">
        <is>
          <t>Somme Net</t>
        </is>
      </c>
      <c r="G100" s="73" t="n"/>
      <c r="H100" s="73" t="n"/>
      <c r="I100" s="73" t="n"/>
      <c r="J100" s="69" t="n">
        <v>43200</v>
      </c>
      <c r="K100" s="73" t="n"/>
      <c r="L100" s="73" t="n"/>
      <c r="M100" s="74" t="n"/>
    </row>
    <row r="101" ht="17.1" customHeight="1"/>
    <row r="102" ht="18.75" customHeight="1">
      <c r="D102" s="70" t="inlineStr">
        <is>
          <t>Libellé produit</t>
        </is>
      </c>
      <c r="E102" s="73" t="n"/>
      <c r="F102" s="73" t="n"/>
      <c r="G102" s="73" t="n"/>
      <c r="H102" s="71" t="inlineStr">
        <is>
          <t>Fumier bovins C2</t>
        </is>
      </c>
      <c r="I102" s="73" t="n"/>
      <c r="J102" s="73" t="n"/>
      <c r="K102" s="73" t="n"/>
      <c r="L102" s="73" t="n"/>
      <c r="M102" s="71" t="inlineStr">
        <is>
          <t>Code produit</t>
        </is>
      </c>
      <c r="N102" s="73" t="n"/>
      <c r="O102" s="73" t="n"/>
      <c r="P102" s="66" t="inlineStr">
        <is>
          <t>A</t>
        </is>
      </c>
      <c r="Q102" s="73" t="n"/>
      <c r="R102" s="74" t="n"/>
    </row>
    <row r="103" ht="19.35" customHeight="1">
      <c r="D103" s="67" t="inlineStr">
        <is>
          <t>1 item(s)</t>
        </is>
      </c>
      <c r="E103" s="74" t="n"/>
      <c r="F103" s="68" t="inlineStr">
        <is>
          <t>Somme Net</t>
        </is>
      </c>
      <c r="G103" s="73" t="n"/>
      <c r="H103" s="73" t="n"/>
      <c r="I103" s="73" t="n"/>
      <c r="J103" s="69" t="n">
        <v>22840</v>
      </c>
      <c r="K103" s="73" t="n"/>
      <c r="L103" s="73" t="n"/>
      <c r="M103" s="74" t="n"/>
    </row>
    <row r="104" ht="17.1" customHeight="1"/>
    <row r="105" ht="19.35" customHeight="1">
      <c r="C105" s="67" t="inlineStr">
        <is>
          <t>4 item(s)</t>
        </is>
      </c>
      <c r="D105" s="74" t="n"/>
      <c r="E105" s="68" t="inlineStr">
        <is>
          <t>Somme Net</t>
        </is>
      </c>
      <c r="F105" s="73" t="n"/>
      <c r="G105" s="73" t="n"/>
      <c r="H105" s="73" t="n"/>
      <c r="I105" s="69" t="n">
        <v>77560</v>
      </c>
      <c r="J105" s="73" t="n"/>
      <c r="K105" s="74" t="n"/>
    </row>
    <row r="106" ht="17.1" customHeight="1"/>
    <row r="107" ht="30.6" customHeight="1">
      <c r="C107" s="70" t="inlineStr">
        <is>
          <t>Libellé Client</t>
        </is>
      </c>
      <c r="D107" s="73" t="n"/>
      <c r="E107" s="73" t="n"/>
      <c r="F107" s="73" t="n"/>
      <c r="G107" s="71" t="inlineStr">
        <is>
          <t>GAEC des CHENEVIERES</t>
        </is>
      </c>
      <c r="H107" s="73" t="n"/>
      <c r="I107" s="73" t="n"/>
      <c r="J107" s="73" t="n"/>
      <c r="K107" s="71" t="inlineStr">
        <is>
          <t>Code Client</t>
        </is>
      </c>
      <c r="L107" s="73" t="n"/>
      <c r="M107" s="73" t="n"/>
      <c r="N107" s="73" t="n"/>
      <c r="O107" s="66" t="inlineStr">
        <is>
          <t>7</t>
        </is>
      </c>
      <c r="P107" s="73" t="n"/>
      <c r="Q107" s="73" t="n"/>
      <c r="R107" s="74" t="n"/>
    </row>
    <row r="108" ht="18.75" customHeight="1">
      <c r="D108" s="70" t="inlineStr">
        <is>
          <t>Libellé produit</t>
        </is>
      </c>
      <c r="E108" s="73" t="n"/>
      <c r="F108" s="73" t="n"/>
      <c r="G108" s="73" t="n"/>
      <c r="H108" s="71" t="inlineStr">
        <is>
          <t>Fumier bovins C2</t>
        </is>
      </c>
      <c r="I108" s="73" t="n"/>
      <c r="J108" s="73" t="n"/>
      <c r="K108" s="73" t="n"/>
      <c r="L108" s="73" t="n"/>
      <c r="M108" s="71" t="inlineStr">
        <is>
          <t>Code produit</t>
        </is>
      </c>
      <c r="N108" s="73" t="n"/>
      <c r="O108" s="73" t="n"/>
      <c r="P108" s="66" t="inlineStr">
        <is>
          <t>A</t>
        </is>
      </c>
      <c r="Q108" s="73" t="n"/>
      <c r="R108" s="74" t="n"/>
    </row>
    <row r="109" ht="19.35" customHeight="1">
      <c r="D109" s="67" t="inlineStr">
        <is>
          <t>1 item(s)</t>
        </is>
      </c>
      <c r="E109" s="74" t="n"/>
      <c r="F109" s="68" t="inlineStr">
        <is>
          <t>Somme Net</t>
        </is>
      </c>
      <c r="G109" s="73" t="n"/>
      <c r="H109" s="73" t="n"/>
      <c r="I109" s="73" t="n"/>
      <c r="J109" s="69" t="n">
        <v>14300</v>
      </c>
      <c r="K109" s="73" t="n"/>
      <c r="L109" s="73" t="n"/>
      <c r="M109" s="74" t="n"/>
    </row>
    <row r="110" ht="17.1" customHeight="1"/>
    <row r="111" ht="30.6" customHeight="1">
      <c r="D111" s="70" t="inlineStr">
        <is>
          <t>Libellé produit</t>
        </is>
      </c>
      <c r="E111" s="73" t="n"/>
      <c r="F111" s="73" t="n"/>
      <c r="G111" s="73" t="n"/>
      <c r="H111" s="71" t="inlineStr">
        <is>
          <t>Fumier bovins mou C2</t>
        </is>
      </c>
      <c r="I111" s="73" t="n"/>
      <c r="J111" s="73" t="n"/>
      <c r="K111" s="73" t="n"/>
      <c r="L111" s="73" t="n"/>
      <c r="M111" s="71" t="inlineStr">
        <is>
          <t>Code produit</t>
        </is>
      </c>
      <c r="N111" s="73" t="n"/>
      <c r="O111" s="73" t="n"/>
      <c r="P111" s="66" t="inlineStr">
        <is>
          <t>B</t>
        </is>
      </c>
      <c r="Q111" s="73" t="n"/>
      <c r="R111" s="74" t="n"/>
    </row>
    <row r="112" ht="19.35" customHeight="1">
      <c r="D112" s="67" t="inlineStr">
        <is>
          <t>4 item(s)</t>
        </is>
      </c>
      <c r="E112" s="74" t="n"/>
      <c r="F112" s="68" t="inlineStr">
        <is>
          <t>Somme Net</t>
        </is>
      </c>
      <c r="G112" s="73" t="n"/>
      <c r="H112" s="73" t="n"/>
      <c r="I112" s="73" t="n"/>
      <c r="J112" s="69" t="n">
        <v>70580</v>
      </c>
      <c r="K112" s="73" t="n"/>
      <c r="L112" s="73" t="n"/>
      <c r="M112" s="74" t="n"/>
    </row>
    <row r="113" ht="17.1" customHeight="1"/>
    <row r="114" ht="19.35" customHeight="1">
      <c r="C114" s="67" t="inlineStr">
        <is>
          <t>5 item(s)</t>
        </is>
      </c>
      <c r="D114" s="74" t="n"/>
      <c r="E114" s="68" t="inlineStr">
        <is>
          <t>Somme Net</t>
        </is>
      </c>
      <c r="F114" s="73" t="n"/>
      <c r="G114" s="73" t="n"/>
      <c r="H114" s="73" t="n"/>
      <c r="I114" s="69" t="n">
        <v>84880</v>
      </c>
      <c r="J114" s="73" t="n"/>
      <c r="K114" s="74" t="n"/>
    </row>
    <row r="115" ht="19.7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08:54</t>
        </is>
      </c>
    </row>
    <row r="119" ht="17.1" customHeight="1"/>
    <row r="120" ht="16.15" customHeight="1">
      <c r="C120" s="72" t="inlineStr">
        <is>
          <t>Mensuel du 01/04/2021 00:00:00 au 30/04/2021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30.6" customHeight="1">
      <c r="C124" s="70" t="inlineStr">
        <is>
          <t>Libellé Client</t>
        </is>
      </c>
      <c r="D124" s="73" t="n"/>
      <c r="E124" s="73" t="n"/>
      <c r="F124" s="73" t="n"/>
      <c r="G124" s="71" t="inlineStr">
        <is>
          <t>GAEC du BOIS SAINT MARTIN</t>
        </is>
      </c>
      <c r="H124" s="73" t="n"/>
      <c r="I124" s="73" t="n"/>
      <c r="J124" s="73" t="n"/>
      <c r="K124" s="71" t="inlineStr">
        <is>
          <t>Code Client</t>
        </is>
      </c>
      <c r="L124" s="73" t="n"/>
      <c r="M124" s="73" t="n"/>
      <c r="N124" s="73" t="n"/>
      <c r="O124" s="66" t="inlineStr">
        <is>
          <t>19</t>
        </is>
      </c>
      <c r="P124" s="73" t="n"/>
      <c r="Q124" s="73" t="n"/>
      <c r="R124" s="74" t="n"/>
    </row>
    <row r="125" ht="18.75" customHeight="1">
      <c r="D125" s="70" t="inlineStr">
        <is>
          <t>Libellé produit</t>
        </is>
      </c>
      <c r="E125" s="73" t="n"/>
      <c r="F125" s="73" t="n"/>
      <c r="G125" s="73" t="n"/>
      <c r="H125" s="71" t="inlineStr">
        <is>
          <t>Fumier bovins C2</t>
        </is>
      </c>
      <c r="I125" s="73" t="n"/>
      <c r="J125" s="73" t="n"/>
      <c r="K125" s="73" t="n"/>
      <c r="L125" s="73" t="n"/>
      <c r="M125" s="71" t="inlineStr">
        <is>
          <t>Code produit</t>
        </is>
      </c>
      <c r="N125" s="73" t="n"/>
      <c r="O125" s="73" t="n"/>
      <c r="P125" s="66" t="inlineStr">
        <is>
          <t>A</t>
        </is>
      </c>
      <c r="Q125" s="73" t="n"/>
      <c r="R125" s="74" t="n"/>
    </row>
    <row r="126" ht="19.35" customHeight="1">
      <c r="D126" s="67" t="inlineStr">
        <is>
          <t>3 item(s)</t>
        </is>
      </c>
      <c r="E126" s="74" t="n"/>
      <c r="F126" s="68" t="inlineStr">
        <is>
          <t>Somme Net</t>
        </is>
      </c>
      <c r="G126" s="73" t="n"/>
      <c r="H126" s="73" t="n"/>
      <c r="I126" s="73" t="n"/>
      <c r="J126" s="69" t="n">
        <v>37880</v>
      </c>
      <c r="K126" s="73" t="n"/>
      <c r="L126" s="73" t="n"/>
      <c r="M126" s="74" t="n"/>
    </row>
    <row r="127" ht="17.1" customHeight="1"/>
    <row r="128" ht="30.6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Fumier bovins mou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B</t>
        </is>
      </c>
      <c r="Q128" s="73" t="n"/>
      <c r="R128" s="74" t="n"/>
    </row>
    <row r="129" ht="19.35" customHeight="1">
      <c r="D129" s="67" t="inlineStr">
        <is>
          <t>2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37600</v>
      </c>
      <c r="K129" s="73" t="n"/>
      <c r="L129" s="73" t="n"/>
      <c r="M129" s="74" t="n"/>
    </row>
    <row r="130" ht="17.1" customHeight="1"/>
    <row r="131" ht="18.75" customHeight="1">
      <c r="D131" s="70" t="inlineStr">
        <is>
          <t>Libellé produit</t>
        </is>
      </c>
      <c r="E131" s="73" t="n"/>
      <c r="F131" s="73" t="n"/>
      <c r="G131" s="73" t="n"/>
      <c r="H131" s="71" t="inlineStr">
        <is>
          <t>Lisiers C2</t>
        </is>
      </c>
      <c r="I131" s="73" t="n"/>
      <c r="J131" s="73" t="n"/>
      <c r="K131" s="73" t="n"/>
      <c r="L131" s="73" t="n"/>
      <c r="M131" s="71" t="inlineStr">
        <is>
          <t>Code produit</t>
        </is>
      </c>
      <c r="N131" s="73" t="n"/>
      <c r="O131" s="73" t="n"/>
      <c r="P131" s="66" t="inlineStr">
        <is>
          <t>D</t>
        </is>
      </c>
      <c r="Q131" s="73" t="n"/>
      <c r="R131" s="74" t="n"/>
    </row>
    <row r="132" ht="19.35" customHeight="1">
      <c r="D132" s="67" t="inlineStr">
        <is>
          <t>3 item(s)</t>
        </is>
      </c>
      <c r="E132" s="74" t="n"/>
      <c r="F132" s="68" t="inlineStr">
        <is>
          <t>Somme Net</t>
        </is>
      </c>
      <c r="G132" s="73" t="n"/>
      <c r="H132" s="73" t="n"/>
      <c r="I132" s="73" t="n"/>
      <c r="J132" s="69" t="n">
        <v>76530</v>
      </c>
      <c r="K132" s="73" t="n"/>
      <c r="L132" s="73" t="n"/>
      <c r="M132" s="74" t="n"/>
    </row>
    <row r="133" ht="17.1" customHeight="1"/>
    <row r="134" ht="19.35" customHeight="1">
      <c r="C134" s="67" t="inlineStr">
        <is>
          <t>8 item(s)</t>
        </is>
      </c>
      <c r="D134" s="74" t="n"/>
      <c r="E134" s="68" t="inlineStr">
        <is>
          <t>Somme Net</t>
        </is>
      </c>
      <c r="F134" s="73" t="n"/>
      <c r="G134" s="73" t="n"/>
      <c r="H134" s="73" t="n"/>
      <c r="I134" s="69" t="n">
        <v>152010</v>
      </c>
      <c r="J134" s="73" t="n"/>
      <c r="K134" s="74" t="n"/>
    </row>
    <row r="135" ht="17.1" customHeight="1"/>
    <row r="136" ht="30.6" customHeight="1">
      <c r="C136" s="70" t="inlineStr">
        <is>
          <t>Libellé Client</t>
        </is>
      </c>
      <c r="D136" s="73" t="n"/>
      <c r="E136" s="73" t="n"/>
      <c r="F136" s="73" t="n"/>
      <c r="G136" s="71" t="inlineStr">
        <is>
          <t>GAEC DU COXEUX</t>
        </is>
      </c>
      <c r="H136" s="73" t="n"/>
      <c r="I136" s="73" t="n"/>
      <c r="J136" s="73" t="n"/>
      <c r="K136" s="71" t="inlineStr">
        <is>
          <t>Code Client</t>
        </is>
      </c>
      <c r="L136" s="73" t="n"/>
      <c r="M136" s="73" t="n"/>
      <c r="N136" s="73" t="n"/>
      <c r="O136" s="66" t="inlineStr">
        <is>
          <t>2</t>
        </is>
      </c>
      <c r="P136" s="73" t="n"/>
      <c r="Q136" s="73" t="n"/>
      <c r="R136" s="74" t="n"/>
    </row>
    <row r="137" ht="30.6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mou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B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20460</v>
      </c>
      <c r="K138" s="73" t="n"/>
      <c r="L138" s="73" t="n"/>
      <c r="M138" s="74" t="n"/>
    </row>
    <row r="139" ht="17.1" customHeight="1"/>
    <row r="140" ht="19.35" customHeight="1">
      <c r="C140" s="67" t="inlineStr">
        <is>
          <t>1 item(s)</t>
        </is>
      </c>
      <c r="D140" s="74" t="n"/>
      <c r="E140" s="68" t="inlineStr">
        <is>
          <t>Somme Net</t>
        </is>
      </c>
      <c r="F140" s="73" t="n"/>
      <c r="G140" s="73" t="n"/>
      <c r="H140" s="73" t="n"/>
      <c r="I140" s="69" t="n">
        <v>20460</v>
      </c>
      <c r="J140" s="73" t="n"/>
      <c r="K140" s="74" t="n"/>
    </row>
    <row r="141" ht="17.1" customHeight="1"/>
    <row r="142" ht="30.6" customHeight="1">
      <c r="C142" s="70" t="inlineStr">
        <is>
          <t>Libellé Client</t>
        </is>
      </c>
      <c r="D142" s="73" t="n"/>
      <c r="E142" s="73" t="n"/>
      <c r="F142" s="73" t="n"/>
      <c r="G142" s="71" t="inlineStr">
        <is>
          <t>GAEC DU FROID PERTHUIS</t>
        </is>
      </c>
      <c r="H142" s="73" t="n"/>
      <c r="I142" s="73" t="n"/>
      <c r="J142" s="73" t="n"/>
      <c r="K142" s="71" t="inlineStr">
        <is>
          <t>Code Client</t>
        </is>
      </c>
      <c r="L142" s="73" t="n"/>
      <c r="M142" s="73" t="n"/>
      <c r="N142" s="73" t="n"/>
      <c r="O142" s="66" t="inlineStr">
        <is>
          <t>11</t>
        </is>
      </c>
      <c r="P142" s="73" t="n"/>
      <c r="Q142" s="73" t="n"/>
      <c r="R142" s="74" t="n"/>
    </row>
    <row r="143" ht="18.75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ovins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C</t>
        </is>
      </c>
      <c r="Q143" s="73" t="n"/>
      <c r="R143" s="74" t="n"/>
    </row>
    <row r="144" ht="19.35" customHeight="1">
      <c r="D144" s="67" t="inlineStr">
        <is>
          <t>9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145340</v>
      </c>
      <c r="K144" s="73" t="n"/>
      <c r="L144" s="73" t="n"/>
      <c r="M144" s="74" t="n"/>
    </row>
    <row r="145" ht="17.1" customHeight="1"/>
    <row r="146" ht="19.35" customHeight="1">
      <c r="C146" s="67" t="inlineStr">
        <is>
          <t>9 item(s)</t>
        </is>
      </c>
      <c r="D146" s="74" t="n"/>
      <c r="E146" s="68" t="inlineStr">
        <is>
          <t>Somme Net</t>
        </is>
      </c>
      <c r="F146" s="73" t="n"/>
      <c r="G146" s="73" t="n"/>
      <c r="H146" s="73" t="n"/>
      <c r="I146" s="69" t="n">
        <v>145340</v>
      </c>
      <c r="J146" s="73" t="n"/>
      <c r="K146" s="74" t="n"/>
    </row>
    <row r="147" ht="17.1" customHeight="1"/>
    <row r="148" ht="30.6" customHeight="1">
      <c r="C148" s="70" t="inlineStr">
        <is>
          <t>Libellé Client</t>
        </is>
      </c>
      <c r="D148" s="73" t="n"/>
      <c r="E148" s="73" t="n"/>
      <c r="F148" s="73" t="n"/>
      <c r="G148" s="71" t="inlineStr">
        <is>
          <t>GAEC du HAUT D'ARMONT</t>
        </is>
      </c>
      <c r="H148" s="73" t="n"/>
      <c r="I148" s="73" t="n"/>
      <c r="J148" s="73" t="n"/>
      <c r="K148" s="71" t="inlineStr">
        <is>
          <t>Code Client</t>
        </is>
      </c>
      <c r="L148" s="73" t="n"/>
      <c r="M148" s="73" t="n"/>
      <c r="N148" s="73" t="n"/>
      <c r="O148" s="66" t="inlineStr">
        <is>
          <t>16</t>
        </is>
      </c>
      <c r="P148" s="73" t="n"/>
      <c r="Q148" s="73" t="n"/>
      <c r="R148" s="74" t="n"/>
    </row>
    <row r="149" ht="18.75" customHeight="1">
      <c r="D149" s="70" t="inlineStr">
        <is>
          <t>Libellé produit</t>
        </is>
      </c>
      <c r="E149" s="73" t="n"/>
      <c r="F149" s="73" t="n"/>
      <c r="G149" s="73" t="n"/>
      <c r="H149" s="71" t="inlineStr">
        <is>
          <t>Fumier bovins C2</t>
        </is>
      </c>
      <c r="I149" s="73" t="n"/>
      <c r="J149" s="73" t="n"/>
      <c r="K149" s="73" t="n"/>
      <c r="L149" s="73" t="n"/>
      <c r="M149" s="71" t="inlineStr">
        <is>
          <t>Code produit</t>
        </is>
      </c>
      <c r="N149" s="73" t="n"/>
      <c r="O149" s="73" t="n"/>
      <c r="P149" s="66" t="inlineStr">
        <is>
          <t>A</t>
        </is>
      </c>
      <c r="Q149" s="73" t="n"/>
      <c r="R149" s="74" t="n"/>
    </row>
    <row r="150" ht="19.35" customHeight="1">
      <c r="D150" s="67" t="inlineStr">
        <is>
          <t>11 item(s)</t>
        </is>
      </c>
      <c r="E150" s="74" t="n"/>
      <c r="F150" s="68" t="inlineStr">
        <is>
          <t>Somme Net</t>
        </is>
      </c>
      <c r="G150" s="73" t="n"/>
      <c r="H150" s="73" t="n"/>
      <c r="I150" s="73" t="n"/>
      <c r="J150" s="69" t="n">
        <v>179020</v>
      </c>
      <c r="K150" s="73" t="n"/>
      <c r="L150" s="73" t="n"/>
      <c r="M150" s="74" t="n"/>
    </row>
    <row r="151" ht="17.1" customHeight="1"/>
    <row r="152" ht="19.35" customHeight="1">
      <c r="C152" s="67" t="inlineStr">
        <is>
          <t>11 item(s)</t>
        </is>
      </c>
      <c r="D152" s="74" t="n"/>
      <c r="E152" s="68" t="inlineStr">
        <is>
          <t>Somme Net</t>
        </is>
      </c>
      <c r="F152" s="73" t="n"/>
      <c r="G152" s="73" t="n"/>
      <c r="H152" s="73" t="n"/>
      <c r="I152" s="69" t="n">
        <v>179020</v>
      </c>
      <c r="J152" s="73" t="n"/>
      <c r="K152" s="74" t="n"/>
    </row>
    <row r="153" ht="25.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1.85" customHeight="1">
      <c r="C156" s="65" t="inlineStr">
        <is>
          <t>Edition du 29/05/2021 08:54</t>
        </is>
      </c>
    </row>
    <row r="157" ht="17.1" customHeight="1"/>
    <row r="158" ht="16.15" customHeight="1">
      <c r="C158" s="72" t="inlineStr">
        <is>
          <t>Mensuel du 01/04/2021 00:00:00 au 30/04/2021 00:00:00</t>
        </is>
      </c>
    </row>
    <row r="159" ht="0.75" customHeight="1"/>
    <row r="160" ht="0.75" customHeight="1">
      <c r="B160" s="58" t="n"/>
      <c r="C160" s="59" t="n"/>
      <c r="D160" s="59" t="n"/>
      <c r="E160" s="59" t="n"/>
      <c r="F160" s="59" t="n"/>
      <c r="G160" s="59" t="n"/>
      <c r="H160" s="59" t="n"/>
      <c r="I160" s="59" t="n"/>
      <c r="J160" s="59" t="n"/>
      <c r="K160" s="59" t="n"/>
      <c r="L160" s="59" t="n"/>
      <c r="M160" s="59" t="n"/>
      <c r="N160" s="59" t="n"/>
      <c r="O160" s="59" t="n"/>
      <c r="P160" s="60" t="n"/>
    </row>
    <row r="161" ht="6" customHeight="1"/>
    <row r="162" ht="30.6" customHeight="1">
      <c r="C162" s="70" t="inlineStr">
        <is>
          <t>Libellé Client</t>
        </is>
      </c>
      <c r="D162" s="73" t="n"/>
      <c r="E162" s="73" t="n"/>
      <c r="F162" s="73" t="n"/>
      <c r="G162" s="71" t="inlineStr">
        <is>
          <t>GAEC du PETIT BREUIL</t>
        </is>
      </c>
      <c r="H162" s="73" t="n"/>
      <c r="I162" s="73" t="n"/>
      <c r="J162" s="73" t="n"/>
      <c r="K162" s="71" t="inlineStr">
        <is>
          <t>Code Client</t>
        </is>
      </c>
      <c r="L162" s="73" t="n"/>
      <c r="M162" s="73" t="n"/>
      <c r="N162" s="73" t="n"/>
      <c r="O162" s="66" t="inlineStr">
        <is>
          <t>21</t>
        </is>
      </c>
      <c r="P162" s="73" t="n"/>
      <c r="Q162" s="73" t="n"/>
      <c r="R162" s="74" t="n"/>
    </row>
    <row r="163" ht="30.6" customHeight="1">
      <c r="D163" s="70" t="inlineStr">
        <is>
          <t>Libellé produit</t>
        </is>
      </c>
      <c r="E163" s="73" t="n"/>
      <c r="F163" s="73" t="n"/>
      <c r="G163" s="73" t="n"/>
      <c r="H163" s="71" t="inlineStr">
        <is>
          <t>Fumier bovins mou C2</t>
        </is>
      </c>
      <c r="I163" s="73" t="n"/>
      <c r="J163" s="73" t="n"/>
      <c r="K163" s="73" t="n"/>
      <c r="L163" s="73" t="n"/>
      <c r="M163" s="71" t="inlineStr">
        <is>
          <t>Code produit</t>
        </is>
      </c>
      <c r="N163" s="73" t="n"/>
      <c r="O163" s="73" t="n"/>
      <c r="P163" s="66" t="inlineStr">
        <is>
          <t>B</t>
        </is>
      </c>
      <c r="Q163" s="73" t="n"/>
      <c r="R163" s="74" t="n"/>
    </row>
    <row r="164" ht="19.35" customHeight="1">
      <c r="D164" s="67" t="inlineStr">
        <is>
          <t>2 item(s)</t>
        </is>
      </c>
      <c r="E164" s="74" t="n"/>
      <c r="F164" s="68" t="inlineStr">
        <is>
          <t>Somme Net</t>
        </is>
      </c>
      <c r="G164" s="73" t="n"/>
      <c r="H164" s="73" t="n"/>
      <c r="I164" s="73" t="n"/>
      <c r="J164" s="69" t="n">
        <v>30460</v>
      </c>
      <c r="K164" s="73" t="n"/>
      <c r="L164" s="73" t="n"/>
      <c r="M164" s="74" t="n"/>
    </row>
    <row r="165" ht="17.1" customHeight="1"/>
    <row r="166" ht="19.35" customHeight="1">
      <c r="C166" s="67" t="inlineStr">
        <is>
          <t>2 item(s)</t>
        </is>
      </c>
      <c r="D166" s="74" t="n"/>
      <c r="E166" s="68" t="inlineStr">
        <is>
          <t>Somme Net</t>
        </is>
      </c>
      <c r="F166" s="73" t="n"/>
      <c r="G166" s="73" t="n"/>
      <c r="H166" s="73" t="n"/>
      <c r="I166" s="69" t="n">
        <v>30460</v>
      </c>
      <c r="J166" s="73" t="n"/>
      <c r="K166" s="74" t="n"/>
    </row>
    <row r="167" ht="17.1" customHeight="1"/>
    <row r="168" ht="30.6" customHeight="1">
      <c r="C168" s="70" t="inlineStr">
        <is>
          <t>Libellé Client</t>
        </is>
      </c>
      <c r="D168" s="73" t="n"/>
      <c r="E168" s="73" t="n"/>
      <c r="F168" s="73" t="n"/>
      <c r="G168" s="71" t="inlineStr">
        <is>
          <t>GAEC ROCK AND COW</t>
        </is>
      </c>
      <c r="H168" s="73" t="n"/>
      <c r="I168" s="73" t="n"/>
      <c r="J168" s="73" t="n"/>
      <c r="K168" s="71" t="inlineStr">
        <is>
          <t>Code Client</t>
        </is>
      </c>
      <c r="L168" s="73" t="n"/>
      <c r="M168" s="73" t="n"/>
      <c r="N168" s="73" t="n"/>
      <c r="O168" s="66" t="inlineStr">
        <is>
          <t>8</t>
        </is>
      </c>
      <c r="P168" s="73" t="n"/>
      <c r="Q168" s="73" t="n"/>
      <c r="R168" s="74" t="n"/>
    </row>
    <row r="169" ht="30.6" customHeight="1">
      <c r="D169" s="70" t="inlineStr">
        <is>
          <t>Libellé produit</t>
        </is>
      </c>
      <c r="E169" s="73" t="n"/>
      <c r="F169" s="73" t="n"/>
      <c r="G169" s="73" t="n"/>
      <c r="H169" s="71" t="inlineStr">
        <is>
          <t>Fumier bovins mou C2</t>
        </is>
      </c>
      <c r="I169" s="73" t="n"/>
      <c r="J169" s="73" t="n"/>
      <c r="K169" s="73" t="n"/>
      <c r="L169" s="73" t="n"/>
      <c r="M169" s="71" t="inlineStr">
        <is>
          <t>Code produit</t>
        </is>
      </c>
      <c r="N169" s="73" t="n"/>
      <c r="O169" s="73" t="n"/>
      <c r="P169" s="66" t="inlineStr">
        <is>
          <t>B</t>
        </is>
      </c>
      <c r="Q169" s="73" t="n"/>
      <c r="R169" s="74" t="n"/>
    </row>
    <row r="170" ht="19.35" customHeight="1">
      <c r="D170" s="67" t="inlineStr">
        <is>
          <t>2 item(s)</t>
        </is>
      </c>
      <c r="E170" s="74" t="n"/>
      <c r="F170" s="68" t="inlineStr">
        <is>
          <t>Somme Net</t>
        </is>
      </c>
      <c r="G170" s="73" t="n"/>
      <c r="H170" s="73" t="n"/>
      <c r="I170" s="73" t="n"/>
      <c r="J170" s="69" t="n">
        <v>37340</v>
      </c>
      <c r="K170" s="73" t="n"/>
      <c r="L170" s="73" t="n"/>
      <c r="M170" s="74" t="n"/>
    </row>
    <row r="171" ht="17.1" customHeight="1"/>
    <row r="172" ht="18.75" customHeight="1">
      <c r="D172" s="70" t="inlineStr">
        <is>
          <t>Libellé produit</t>
        </is>
      </c>
      <c r="E172" s="73" t="n"/>
      <c r="F172" s="73" t="n"/>
      <c r="G172" s="73" t="n"/>
      <c r="H172" s="71" t="inlineStr">
        <is>
          <t>Lisiers C2</t>
        </is>
      </c>
      <c r="I172" s="73" t="n"/>
      <c r="J172" s="73" t="n"/>
      <c r="K172" s="73" t="n"/>
      <c r="L172" s="73" t="n"/>
      <c r="M172" s="71" t="inlineStr">
        <is>
          <t>Code produit</t>
        </is>
      </c>
      <c r="N172" s="73" t="n"/>
      <c r="O172" s="73" t="n"/>
      <c r="P172" s="66" t="inlineStr">
        <is>
          <t>D</t>
        </is>
      </c>
      <c r="Q172" s="73" t="n"/>
      <c r="R172" s="74" t="n"/>
    </row>
    <row r="173" ht="19.35" customHeight="1">
      <c r="D173" s="67" t="inlineStr">
        <is>
          <t>2 item(s)</t>
        </is>
      </c>
      <c r="E173" s="74" t="n"/>
      <c r="F173" s="68" t="inlineStr">
        <is>
          <t>Somme Net</t>
        </is>
      </c>
      <c r="G173" s="73" t="n"/>
      <c r="H173" s="73" t="n"/>
      <c r="I173" s="73" t="n"/>
      <c r="J173" s="69" t="n">
        <v>41400</v>
      </c>
      <c r="K173" s="73" t="n"/>
      <c r="L173" s="73" t="n"/>
      <c r="M173" s="74" t="n"/>
    </row>
    <row r="174" ht="17.1" customHeight="1"/>
    <row r="175" ht="19.35" customHeight="1">
      <c r="C175" s="67" t="inlineStr">
        <is>
          <t>4 item(s)</t>
        </is>
      </c>
      <c r="D175" s="74" t="n"/>
      <c r="E175" s="68" t="inlineStr">
        <is>
          <t>Somme Net</t>
        </is>
      </c>
      <c r="F175" s="73" t="n"/>
      <c r="G175" s="73" t="n"/>
      <c r="H175" s="73" t="n"/>
      <c r="I175" s="69" t="n">
        <v>78740</v>
      </c>
      <c r="J175" s="73" t="n"/>
      <c r="K175" s="74" t="n"/>
    </row>
    <row r="176" ht="17.1" customHeight="1"/>
    <row r="177" ht="30.6" customHeight="1">
      <c r="C177" s="70" t="inlineStr">
        <is>
          <t>Libellé Client</t>
        </is>
      </c>
      <c r="D177" s="73" t="n"/>
      <c r="E177" s="73" t="n"/>
      <c r="F177" s="73" t="n"/>
      <c r="G177" s="71" t="inlineStr">
        <is>
          <t>GAEC SAINT LOUIS</t>
        </is>
      </c>
      <c r="H177" s="73" t="n"/>
      <c r="I177" s="73" t="n"/>
      <c r="J177" s="73" t="n"/>
      <c r="K177" s="71" t="inlineStr">
        <is>
          <t>Code Client</t>
        </is>
      </c>
      <c r="L177" s="73" t="n"/>
      <c r="M177" s="73" t="n"/>
      <c r="N177" s="73" t="n"/>
      <c r="O177" s="66" t="inlineStr">
        <is>
          <t>15</t>
        </is>
      </c>
      <c r="P177" s="73" t="n"/>
      <c r="Q177" s="73" t="n"/>
      <c r="R177" s="74" t="n"/>
    </row>
    <row r="178" ht="30.6" customHeight="1">
      <c r="D178" s="70" t="inlineStr">
        <is>
          <t>Libellé produit</t>
        </is>
      </c>
      <c r="E178" s="73" t="n"/>
      <c r="F178" s="73" t="n"/>
      <c r="G178" s="73" t="n"/>
      <c r="H178" s="71" t="inlineStr">
        <is>
          <t>Fumier bovins mou C2</t>
        </is>
      </c>
      <c r="I178" s="73" t="n"/>
      <c r="J178" s="73" t="n"/>
      <c r="K178" s="73" t="n"/>
      <c r="L178" s="73" t="n"/>
      <c r="M178" s="71" t="inlineStr">
        <is>
          <t>Code produit</t>
        </is>
      </c>
      <c r="N178" s="73" t="n"/>
      <c r="O178" s="73" t="n"/>
      <c r="P178" s="66" t="inlineStr">
        <is>
          <t>B</t>
        </is>
      </c>
      <c r="Q178" s="73" t="n"/>
      <c r="R178" s="74" t="n"/>
    </row>
    <row r="179" ht="19.35" customHeight="1">
      <c r="D179" s="67" t="inlineStr">
        <is>
          <t>3 item(s)</t>
        </is>
      </c>
      <c r="E179" s="74" t="n"/>
      <c r="F179" s="68" t="inlineStr">
        <is>
          <t>Somme Net</t>
        </is>
      </c>
      <c r="G179" s="73" t="n"/>
      <c r="H179" s="73" t="n"/>
      <c r="I179" s="73" t="n"/>
      <c r="J179" s="69" t="n">
        <v>36680</v>
      </c>
      <c r="K179" s="73" t="n"/>
      <c r="L179" s="73" t="n"/>
      <c r="M179" s="74" t="n"/>
    </row>
    <row r="180" ht="17.1" customHeight="1"/>
    <row r="181" ht="18.75" customHeight="1">
      <c r="D181" s="70" t="inlineStr">
        <is>
          <t>Libellé produit</t>
        </is>
      </c>
      <c r="E181" s="73" t="n"/>
      <c r="F181" s="73" t="n"/>
      <c r="G181" s="73" t="n"/>
      <c r="H181" s="71" t="inlineStr">
        <is>
          <t>Fumier bovins C2</t>
        </is>
      </c>
      <c r="I181" s="73" t="n"/>
      <c r="J181" s="73" t="n"/>
      <c r="K181" s="73" t="n"/>
      <c r="L181" s="73" t="n"/>
      <c r="M181" s="71" t="inlineStr">
        <is>
          <t>Code produit</t>
        </is>
      </c>
      <c r="N181" s="73" t="n"/>
      <c r="O181" s="73" t="n"/>
      <c r="P181" s="66" t="inlineStr">
        <is>
          <t>A</t>
        </is>
      </c>
      <c r="Q181" s="73" t="n"/>
      <c r="R181" s="74" t="n"/>
    </row>
    <row r="182" ht="19.35" customHeight="1">
      <c r="D182" s="67" t="inlineStr">
        <is>
          <t>3 item(s)</t>
        </is>
      </c>
      <c r="E182" s="74" t="n"/>
      <c r="F182" s="68" t="inlineStr">
        <is>
          <t>Somme Net</t>
        </is>
      </c>
      <c r="G182" s="73" t="n"/>
      <c r="H182" s="73" t="n"/>
      <c r="I182" s="73" t="n"/>
      <c r="J182" s="69" t="n">
        <v>49180</v>
      </c>
      <c r="K182" s="73" t="n"/>
      <c r="L182" s="73" t="n"/>
      <c r="M182" s="74" t="n"/>
    </row>
    <row r="183" ht="17.1" customHeight="1"/>
    <row r="184" ht="18.75" customHeight="1">
      <c r="D184" s="70" t="inlineStr">
        <is>
          <t>Libellé produit</t>
        </is>
      </c>
      <c r="E184" s="73" t="n"/>
      <c r="F184" s="73" t="n"/>
      <c r="G184" s="73" t="n"/>
      <c r="H184" s="71" t="inlineStr">
        <is>
          <t>Lisiers C2</t>
        </is>
      </c>
      <c r="I184" s="73" t="n"/>
      <c r="J184" s="73" t="n"/>
      <c r="K184" s="73" t="n"/>
      <c r="L184" s="73" t="n"/>
      <c r="M184" s="71" t="inlineStr">
        <is>
          <t>Code produit</t>
        </is>
      </c>
      <c r="N184" s="73" t="n"/>
      <c r="O184" s="73" t="n"/>
      <c r="P184" s="66" t="inlineStr">
        <is>
          <t>D</t>
        </is>
      </c>
      <c r="Q184" s="73" t="n"/>
      <c r="R184" s="74" t="n"/>
    </row>
    <row r="185" ht="19.35" customHeight="1">
      <c r="D185" s="67" t="inlineStr">
        <is>
          <t>1 item(s)</t>
        </is>
      </c>
      <c r="E185" s="74" t="n"/>
      <c r="F185" s="68" t="inlineStr">
        <is>
          <t>Somme Net</t>
        </is>
      </c>
      <c r="G185" s="73" t="n"/>
      <c r="H185" s="73" t="n"/>
      <c r="I185" s="73" t="n"/>
      <c r="J185" s="69" t="n">
        <v>20000</v>
      </c>
      <c r="K185" s="73" t="n"/>
      <c r="L185" s="73" t="n"/>
      <c r="M185" s="74" t="n"/>
    </row>
    <row r="186" ht="17.1" customHeight="1"/>
    <row r="187" ht="19.35" customHeight="1">
      <c r="C187" s="67" t="inlineStr">
        <is>
          <t>7 item(s)</t>
        </is>
      </c>
      <c r="D187" s="74" t="n"/>
      <c r="E187" s="68" t="inlineStr">
        <is>
          <t>Somme Net</t>
        </is>
      </c>
      <c r="F187" s="73" t="n"/>
      <c r="G187" s="73" t="n"/>
      <c r="H187" s="73" t="n"/>
      <c r="I187" s="69" t="n">
        <v>105860</v>
      </c>
      <c r="J187" s="73" t="n"/>
      <c r="K187" s="74" t="n"/>
    </row>
    <row r="188" ht="17.1" customHeight="1"/>
    <row r="189" ht="18.75" customHeight="1">
      <c r="C189" s="70" t="inlineStr">
        <is>
          <t>Libellé Client</t>
        </is>
      </c>
      <c r="D189" s="73" t="n"/>
      <c r="E189" s="73" t="n"/>
      <c r="F189" s="73" t="n"/>
      <c r="G189" s="71" t="inlineStr">
        <is>
          <t>SCEA de SALIVAL</t>
        </is>
      </c>
      <c r="H189" s="73" t="n"/>
      <c r="I189" s="73" t="n"/>
      <c r="J189" s="73" t="n"/>
      <c r="K189" s="71" t="inlineStr">
        <is>
          <t>Code Client</t>
        </is>
      </c>
      <c r="L189" s="73" t="n"/>
      <c r="M189" s="73" t="n"/>
      <c r="N189" s="73" t="n"/>
      <c r="O189" s="66" t="inlineStr">
        <is>
          <t>6</t>
        </is>
      </c>
      <c r="P189" s="73" t="n"/>
      <c r="Q189" s="73" t="n"/>
      <c r="R189" s="74" t="n"/>
    </row>
    <row r="190" ht="30.6" customHeight="1">
      <c r="D190" s="70" t="inlineStr">
        <is>
          <t>Libellé produit</t>
        </is>
      </c>
      <c r="E190" s="73" t="n"/>
      <c r="F190" s="73" t="n"/>
      <c r="G190" s="73" t="n"/>
      <c r="H190" s="71" t="inlineStr">
        <is>
          <t>Fumier bovins mou C2</t>
        </is>
      </c>
      <c r="I190" s="73" t="n"/>
      <c r="J190" s="73" t="n"/>
      <c r="K190" s="73" t="n"/>
      <c r="L190" s="73" t="n"/>
      <c r="M190" s="71" t="inlineStr">
        <is>
          <t>Code produit</t>
        </is>
      </c>
      <c r="N190" s="73" t="n"/>
      <c r="O190" s="73" t="n"/>
      <c r="P190" s="66" t="inlineStr">
        <is>
          <t>B</t>
        </is>
      </c>
      <c r="Q190" s="73" t="n"/>
      <c r="R190" s="74" t="n"/>
    </row>
    <row r="191" ht="14.25" customHeight="1"/>
    <row r="192" ht="0.75" customHeight="1">
      <c r="B192" s="58" t="n"/>
      <c r="C192" s="59" t="n"/>
      <c r="D192" s="59" t="n"/>
      <c r="E192" s="59" t="n"/>
      <c r="F192" s="59" t="n"/>
      <c r="G192" s="59" t="n"/>
      <c r="H192" s="59" t="n"/>
      <c r="I192" s="59" t="n"/>
      <c r="J192" s="59" t="n"/>
      <c r="K192" s="59" t="n"/>
      <c r="L192" s="59" t="n"/>
      <c r="M192" s="59" t="n"/>
      <c r="N192" s="59" t="n"/>
      <c r="O192" s="59" t="n"/>
      <c r="P192" s="60" t="n"/>
    </row>
    <row r="193" ht="6" customHeight="1"/>
    <row r="194" ht="11.85" customHeight="1">
      <c r="C194" s="65" t="inlineStr">
        <is>
          <t>Edition du 29/05/2021 08:54</t>
        </is>
      </c>
    </row>
    <row r="195" ht="17.1" customHeight="1"/>
    <row r="196" ht="16.15" customHeight="1">
      <c r="C196" s="72" t="inlineStr">
        <is>
          <t>Mensuel du 01/04/2021 00:00:00 au 30/04/2021 00:00:00</t>
        </is>
      </c>
    </row>
    <row r="197" ht="0.75" customHeight="1"/>
    <row r="198" ht="0.75" customHeight="1">
      <c r="B198" s="58" t="n"/>
      <c r="C198" s="59" t="n"/>
      <c r="D198" s="59" t="n"/>
      <c r="E198" s="59" t="n"/>
      <c r="F198" s="59" t="n"/>
      <c r="G198" s="59" t="n"/>
      <c r="H198" s="59" t="n"/>
      <c r="I198" s="59" t="n"/>
      <c r="J198" s="59" t="n"/>
      <c r="K198" s="59" t="n"/>
      <c r="L198" s="59" t="n"/>
      <c r="M198" s="59" t="n"/>
      <c r="N198" s="59" t="n"/>
      <c r="O198" s="59" t="n"/>
      <c r="P198" s="60" t="n"/>
    </row>
    <row r="199" ht="6" customHeight="1"/>
    <row r="200" ht="19.35" customHeight="1">
      <c r="D200" s="67" t="inlineStr">
        <is>
          <t>2 item(s)</t>
        </is>
      </c>
      <c r="E200" s="74" t="n"/>
      <c r="F200" s="68" t="inlineStr">
        <is>
          <t>Somme Net</t>
        </is>
      </c>
      <c r="G200" s="73" t="n"/>
      <c r="H200" s="73" t="n"/>
      <c r="I200" s="73" t="n"/>
      <c r="J200" s="69" t="n">
        <v>50100</v>
      </c>
      <c r="K200" s="73" t="n"/>
      <c r="L200" s="73" t="n"/>
      <c r="M200" s="74" t="n"/>
    </row>
    <row r="201" ht="17.1" customHeight="1"/>
    <row r="202" ht="19.35" customHeight="1">
      <c r="C202" s="67" t="inlineStr">
        <is>
          <t>2 item(s)</t>
        </is>
      </c>
      <c r="D202" s="74" t="n"/>
      <c r="E202" s="68" t="inlineStr">
        <is>
          <t>Somme Net</t>
        </is>
      </c>
      <c r="F202" s="73" t="n"/>
      <c r="G202" s="73" t="n"/>
      <c r="H202" s="73" t="n"/>
      <c r="I202" s="69" t="n">
        <v>50100</v>
      </c>
      <c r="J202" s="73" t="n"/>
      <c r="K202" s="74" t="n"/>
    </row>
    <row r="203" ht="17.1" customHeight="1"/>
    <row r="204" ht="42.6" customHeight="1">
      <c r="C204" s="70" t="inlineStr">
        <is>
          <t>Libellé Client</t>
        </is>
      </c>
      <c r="D204" s="73" t="n"/>
      <c r="E204" s="73" t="n"/>
      <c r="F204" s="73" t="n"/>
      <c r="G204" s="71" t="inlineStr">
        <is>
          <t>SCEA des ROUGES CHAMPS</t>
        </is>
      </c>
      <c r="H204" s="73" t="n"/>
      <c r="I204" s="73" t="n"/>
      <c r="J204" s="73" t="n"/>
      <c r="K204" s="71" t="inlineStr">
        <is>
          <t>Code Client</t>
        </is>
      </c>
      <c r="L204" s="73" t="n"/>
      <c r="M204" s="73" t="n"/>
      <c r="N204" s="73" t="n"/>
      <c r="O204" s="66" t="inlineStr">
        <is>
          <t>12</t>
        </is>
      </c>
      <c r="P204" s="73" t="n"/>
      <c r="Q204" s="73" t="n"/>
      <c r="R204" s="74" t="n"/>
    </row>
    <row r="205" ht="18.75" customHeight="1">
      <c r="D205" s="70" t="inlineStr">
        <is>
          <t>Libellé produit</t>
        </is>
      </c>
      <c r="E205" s="73" t="n"/>
      <c r="F205" s="73" t="n"/>
      <c r="G205" s="73" t="n"/>
      <c r="H205" s="71" t="inlineStr">
        <is>
          <t>Fumier ovins C2</t>
        </is>
      </c>
      <c r="I205" s="73" t="n"/>
      <c r="J205" s="73" t="n"/>
      <c r="K205" s="73" t="n"/>
      <c r="L205" s="73" t="n"/>
      <c r="M205" s="71" t="inlineStr">
        <is>
          <t>Code produit</t>
        </is>
      </c>
      <c r="N205" s="73" t="n"/>
      <c r="O205" s="73" t="n"/>
      <c r="P205" s="66" t="inlineStr">
        <is>
          <t>C</t>
        </is>
      </c>
      <c r="Q205" s="73" t="n"/>
      <c r="R205" s="74" t="n"/>
    </row>
    <row r="206" ht="19.35" customHeight="1">
      <c r="D206" s="67" t="inlineStr">
        <is>
          <t>8 item(s)</t>
        </is>
      </c>
      <c r="E206" s="74" t="n"/>
      <c r="F206" s="68" t="inlineStr">
        <is>
          <t>Somme Net</t>
        </is>
      </c>
      <c r="G206" s="73" t="n"/>
      <c r="H206" s="73" t="n"/>
      <c r="I206" s="73" t="n"/>
      <c r="J206" s="69" t="n">
        <v>143580</v>
      </c>
      <c r="K206" s="73" t="n"/>
      <c r="L206" s="73" t="n"/>
      <c r="M206" s="74" t="n"/>
    </row>
    <row r="207" ht="17.1" customHeight="1"/>
    <row r="208" ht="19.35" customHeight="1">
      <c r="C208" s="67" t="inlineStr">
        <is>
          <t>8 item(s)</t>
        </is>
      </c>
      <c r="D208" s="74" t="n"/>
      <c r="E208" s="68" t="inlineStr">
        <is>
          <t>Somme Net</t>
        </is>
      </c>
      <c r="F208" s="73" t="n"/>
      <c r="G208" s="73" t="n"/>
      <c r="H208" s="73" t="n"/>
      <c r="I208" s="69" t="n">
        <v>143580</v>
      </c>
      <c r="J208" s="73" t="n"/>
      <c r="K208" s="74" t="n"/>
    </row>
    <row r="209" ht="17.1" customHeight="1"/>
    <row r="210" ht="18.75" customHeight="1">
      <c r="C210" s="70" t="inlineStr">
        <is>
          <t>Libellé Client</t>
        </is>
      </c>
      <c r="D210" s="73" t="n"/>
      <c r="E210" s="73" t="n"/>
      <c r="F210" s="73" t="n"/>
      <c r="G210" s="71" t="inlineStr">
        <is>
          <t>SCEA DU THAON</t>
        </is>
      </c>
      <c r="H210" s="73" t="n"/>
      <c r="I210" s="73" t="n"/>
      <c r="J210" s="73" t="n"/>
      <c r="K210" s="71" t="inlineStr">
        <is>
          <t>Code Client</t>
        </is>
      </c>
      <c r="L210" s="73" t="n"/>
      <c r="M210" s="73" t="n"/>
      <c r="N210" s="73" t="n"/>
      <c r="O210" s="66" t="inlineStr">
        <is>
          <t>14</t>
        </is>
      </c>
      <c r="P210" s="73" t="n"/>
      <c r="Q210" s="73" t="n"/>
      <c r="R210" s="74" t="n"/>
    </row>
    <row r="211" ht="30.6" customHeight="1">
      <c r="D211" s="70" t="inlineStr">
        <is>
          <t>Libellé produit</t>
        </is>
      </c>
      <c r="E211" s="73" t="n"/>
      <c r="F211" s="73" t="n"/>
      <c r="G211" s="73" t="n"/>
      <c r="H211" s="71" t="inlineStr">
        <is>
          <t>Fumier bovins mou C2</t>
        </is>
      </c>
      <c r="I211" s="73" t="n"/>
      <c r="J211" s="73" t="n"/>
      <c r="K211" s="73" t="n"/>
      <c r="L211" s="73" t="n"/>
      <c r="M211" s="71" t="inlineStr">
        <is>
          <t>Code produit</t>
        </is>
      </c>
      <c r="N211" s="73" t="n"/>
      <c r="O211" s="73" t="n"/>
      <c r="P211" s="66" t="inlineStr">
        <is>
          <t>B</t>
        </is>
      </c>
      <c r="Q211" s="73" t="n"/>
      <c r="R211" s="74" t="n"/>
    </row>
    <row r="212" ht="19.35" customHeight="1">
      <c r="D212" s="67" t="inlineStr">
        <is>
          <t>5 item(s)</t>
        </is>
      </c>
      <c r="E212" s="74" t="n"/>
      <c r="F212" s="68" t="inlineStr">
        <is>
          <t>Somme Net</t>
        </is>
      </c>
      <c r="G212" s="73" t="n"/>
      <c r="H212" s="73" t="n"/>
      <c r="I212" s="73" t="n"/>
      <c r="J212" s="69" t="n">
        <v>95260</v>
      </c>
      <c r="K212" s="73" t="n"/>
      <c r="L212" s="73" t="n"/>
      <c r="M212" s="74" t="n"/>
    </row>
    <row r="213" ht="17.1" customHeight="1"/>
    <row r="214" ht="19.35" customHeight="1">
      <c r="C214" s="67" t="inlineStr">
        <is>
          <t>5 item(s)</t>
        </is>
      </c>
      <c r="D214" s="74" t="n"/>
      <c r="E214" s="68" t="inlineStr">
        <is>
          <t>Somme Net</t>
        </is>
      </c>
      <c r="F214" s="73" t="n"/>
      <c r="G214" s="73" t="n"/>
      <c r="H214" s="73" t="n"/>
      <c r="I214" s="69" t="n">
        <v>95260</v>
      </c>
      <c r="J214" s="73" t="n"/>
      <c r="K214" s="74" t="n"/>
    </row>
    <row r="215" ht="17.1" customHeight="1"/>
    <row r="216" ht="19.35" customHeight="1">
      <c r="C216" s="62" t="inlineStr">
        <is>
          <t>120 item(s)</t>
        </is>
      </c>
      <c r="D216" s="74" t="n"/>
      <c r="E216" s="63" t="inlineStr">
        <is>
          <t>Somme Net</t>
        </is>
      </c>
      <c r="F216" s="73" t="n"/>
      <c r="G216" s="73" t="n"/>
      <c r="H216" s="73" t="n"/>
      <c r="I216" s="64" t="n">
        <v>2282979</v>
      </c>
      <c r="J216" s="73" t="n"/>
      <c r="K216" s="74" t="n"/>
    </row>
    <row r="217" ht="283.15" customHeight="1"/>
    <row r="218" ht="0.75" customHeight="1">
      <c r="B218" s="58" t="n"/>
      <c r="C218" s="59" t="n"/>
      <c r="D218" s="59" t="n"/>
      <c r="E218" s="59" t="n"/>
      <c r="F218" s="59" t="n"/>
      <c r="G218" s="59" t="n"/>
      <c r="H218" s="59" t="n"/>
      <c r="I218" s="59" t="n"/>
      <c r="J218" s="59" t="n"/>
      <c r="K218" s="59" t="n"/>
      <c r="L218" s="59" t="n"/>
      <c r="M218" s="59" t="n"/>
      <c r="N218" s="59" t="n"/>
      <c r="O218" s="59" t="n"/>
      <c r="P218" s="60" t="n"/>
    </row>
    <row r="219" ht="6" customHeight="1"/>
    <row r="220" ht="11.85" customHeight="1">
      <c r="C220" s="65" t="inlineStr">
        <is>
          <t>Edition du 29/05/2021 08:54</t>
        </is>
      </c>
    </row>
  </sheetData>
  <mergeCells count="407"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2021-05-29T21:17:57Z</dcterms:created>
  <dcterms:modified xmlns:dcterms="http://purl.org/dc/terms/" xmlns:xsi="http://www.w3.org/2001/XMLSchema-instance" xsi:type="dcterms:W3CDTF">2021-05-30T20:16:35Z</dcterms:modified>
  <cp:lastModifiedBy>Paul</cp:lastModifiedBy>
  <cp:revision>5</cp:revision>
</cp:coreProperties>
</file>