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recap_21" sheetId="1" state="visible" r:id="rId1"/>
    <sheet name="Feuille5" sheetId="2" state="visible" r:id="rId2"/>
    <sheet name="Feuille6" sheetId="3" state="visible" r:id="rId3"/>
    <sheet name="Feuille7" sheetId="4" state="visible" r:id="rId4"/>
    <sheet name="Feuille8" sheetId="5" state="visible" r:id="rId5"/>
    <sheet name="Feuille9" sheetId="6" state="visible" r:id="rId6"/>
    <sheet name="Feuille10" sheetId="7" state="visible" r:id="rId7"/>
    <sheet name="Feuille11" sheetId="8" state="visible" r:id="rId8"/>
    <sheet name="Feuille12" sheetId="9" state="visible" r:id="rId9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0.0%"/>
  </numFmts>
  <fonts count="11">
    <font>
      <name val="Arial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FF000000"/>
      <sz val="9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FF000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000000"/>
      <sz val="12"/>
    </font>
  </fonts>
  <fills count="10">
    <fill>
      <patternFill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CCCCCC"/>
        <bgColor rgb="FFB7B3CA"/>
      </patternFill>
    </fill>
    <fill>
      <patternFill patternType="solid">
        <fgColor rgb="FFFFD7D7"/>
        <bgColor rgb="FFCCCCCC"/>
      </patternFill>
    </fill>
    <fill>
      <patternFill patternType="solid">
        <fgColor rgb="FFE8F2A1"/>
        <bgColor rgb="FFFFFFCC"/>
      </patternFill>
    </fill>
    <fill>
      <patternFill patternType="solid">
        <fgColor rgb="FFBBE33D"/>
        <bgColor rgb="FFE8F2A1"/>
      </patternFill>
    </fill>
    <fill>
      <patternFill patternType="solid">
        <fgColor rgb="FFB7B3CA"/>
        <bgColor rgb="FFCCCCCC"/>
      </patternFill>
    </fill>
    <fill>
      <patternFill patternType="solid">
        <fgColor rgb="FFFFB66C"/>
        <bgColor rgb="FFFFCC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22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0" fillId="0" borderId="0" applyAlignment="1">
      <alignment horizontal="general" vertical="bottom"/>
    </xf>
    <xf numFmtId="0" fontId="0" fillId="0" borderId="0" applyAlignment="1">
      <alignment horizontal="general" vertical="bottom"/>
    </xf>
  </cellStyleXfs>
  <cellXfs count="12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 wrapText="1"/>
    </xf>
    <xf numFmtId="0" fontId="10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 wrapText="1"/>
    </xf>
    <xf numFmtId="0" fontId="7" fillId="4" borderId="1" applyAlignment="1" pivotButton="0" quotePrefix="0" xfId="0">
      <alignment horizontal="center" vertical="center" wrapText="1"/>
    </xf>
    <xf numFmtId="0" fontId="8" fillId="4" borderId="1" applyAlignment="1" pivotButton="0" quotePrefix="0" xfId="0">
      <alignment horizontal="center" vertical="center" wrapText="1"/>
    </xf>
    <xf numFmtId="0" fontId="9" fillId="4" borderId="1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general" vertical="center"/>
    </xf>
    <xf numFmtId="164" fontId="6" fillId="0" borderId="1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 vertical="center"/>
    </xf>
    <xf numFmtId="164" fontId="8" fillId="0" borderId="1" applyAlignment="1" pivotButton="0" quotePrefix="0" xfId="0">
      <alignment horizontal="center" vertical="center"/>
    </xf>
    <xf numFmtId="164" fontId="9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6" fillId="4" borderId="1" applyAlignment="1" pivotButton="0" quotePrefix="0" xfId="0">
      <alignment horizontal="center" vertical="center"/>
    </xf>
    <xf numFmtId="0" fontId="6" fillId="5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center" vertical="center"/>
    </xf>
    <xf numFmtId="164" fontId="7" fillId="5" borderId="1" applyAlignment="1" pivotButton="0" quotePrefix="0" xfId="0">
      <alignment horizontal="center" vertical="center"/>
    </xf>
    <xf numFmtId="0" fontId="8" fillId="5" borderId="1" applyAlignment="1" pivotButton="0" quotePrefix="0" xfId="0">
      <alignment horizontal="center" vertical="center"/>
    </xf>
    <xf numFmtId="0" fontId="9" fillId="5" borderId="1" applyAlignment="1" pivotButton="0" quotePrefix="0" xfId="0">
      <alignment horizontal="center" vertical="center"/>
    </xf>
    <xf numFmtId="0" fontId="6" fillId="6" borderId="1" applyAlignment="1" pivotButton="0" quotePrefix="0" xfId="0">
      <alignment horizontal="center" vertical="center"/>
    </xf>
    <xf numFmtId="0" fontId="7" fillId="6" borderId="1" applyAlignment="1" pivotButton="0" quotePrefix="0" xfId="0">
      <alignment horizontal="center" vertical="center"/>
    </xf>
    <xf numFmtId="164" fontId="7" fillId="6" borderId="1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9" fillId="6" borderId="1" applyAlignment="1" pivotButton="0" quotePrefix="0" xfId="0">
      <alignment horizontal="center" vertical="center"/>
    </xf>
    <xf numFmtId="0" fontId="6" fillId="7" borderId="1" applyAlignment="1" pivotButton="0" quotePrefix="0" xfId="0">
      <alignment horizontal="center" vertical="center"/>
    </xf>
    <xf numFmtId="0" fontId="7" fillId="7" borderId="1" applyAlignment="1" pivotButton="0" quotePrefix="0" xfId="0">
      <alignment horizontal="center" vertical="center"/>
    </xf>
    <xf numFmtId="164" fontId="7" fillId="7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9" fillId="7" borderId="1" applyAlignment="1" pivotButton="0" quotePrefix="0" xfId="0">
      <alignment horizontal="center" vertical="center"/>
    </xf>
    <xf numFmtId="0" fontId="6" fillId="8" borderId="1" applyAlignment="1" pivotButton="0" quotePrefix="0" xfId="0">
      <alignment horizontal="center" vertical="center"/>
    </xf>
    <xf numFmtId="0" fontId="7" fillId="8" borderId="1" applyAlignment="1" pivotButton="0" quotePrefix="0" xfId="0">
      <alignment horizontal="center" vertical="center"/>
    </xf>
    <xf numFmtId="164" fontId="7" fillId="8" borderId="1" applyAlignment="1" pivotButton="0" quotePrefix="0" xfId="0">
      <alignment horizontal="center" vertical="center"/>
    </xf>
    <xf numFmtId="0" fontId="8" fillId="8" borderId="1" applyAlignment="1" pivotButton="0" quotePrefix="0" xfId="0">
      <alignment horizontal="center" vertical="center"/>
    </xf>
    <xf numFmtId="0" fontId="9" fillId="8" borderId="1" applyAlignment="1" pivotButton="0" quotePrefix="0" xfId="0">
      <alignment horizontal="center" vertical="center"/>
    </xf>
    <xf numFmtId="0" fontId="6" fillId="9" borderId="1" applyAlignment="1" pivotButton="0" quotePrefix="0" xfId="0">
      <alignment horizontal="center" vertical="center"/>
    </xf>
    <xf numFmtId="0" fontId="7" fillId="9" borderId="1" applyAlignment="1" pivotButton="0" quotePrefix="0" xfId="0">
      <alignment horizontal="center" vertical="center"/>
    </xf>
    <xf numFmtId="164" fontId="7" fillId="9" borderId="1" applyAlignment="1" pivotButton="0" quotePrefix="0" xfId="0">
      <alignment horizontal="center" vertical="center"/>
    </xf>
    <xf numFmtId="0" fontId="8" fillId="9" borderId="1" applyAlignment="1" pivotButton="0" quotePrefix="0" xfId="0">
      <alignment horizontal="center" vertical="center"/>
    </xf>
    <xf numFmtId="0" fontId="9" fillId="9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1" fontId="8" fillId="5" borderId="1" applyAlignment="1" pivotButton="0" quotePrefix="0" xfId="0">
      <alignment horizontal="center" vertical="center"/>
    </xf>
    <xf numFmtId="1" fontId="8" fillId="6" borderId="1" applyAlignment="1" pivotButton="0" quotePrefix="0" xfId="0">
      <alignment horizontal="center" vertical="center"/>
    </xf>
    <xf numFmtId="1" fontId="8" fillId="7" borderId="1" applyAlignment="1" pivotButton="0" quotePrefix="0" xfId="0">
      <alignment horizontal="center" vertical="center"/>
    </xf>
    <xf numFmtId="1" fontId="8" fillId="9" borderId="1" applyAlignment="1" pivotButton="0" quotePrefix="0" xfId="0">
      <alignment horizontal="center" vertical="center"/>
    </xf>
    <xf numFmtId="0" fontId="10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1" fontId="8" fillId="4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10" fillId="0" borderId="0" applyAlignment="1" pivotButton="0" quotePrefix="0" xfId="0">
      <alignment horizontal="general" vertical="bottom" wrapText="1"/>
    </xf>
    <xf numFmtId="0" fontId="10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 wrapText="1"/>
    </xf>
    <xf numFmtId="0" fontId="7" fillId="4" borderId="1" applyAlignment="1" pivotButton="0" quotePrefix="0" xfId="0">
      <alignment horizontal="center" vertical="center" wrapText="1"/>
    </xf>
    <xf numFmtId="0" fontId="8" fillId="4" borderId="1" applyAlignment="1" pivotButton="0" quotePrefix="0" xfId="0">
      <alignment horizontal="center" vertical="center" wrapText="1"/>
    </xf>
    <xf numFmtId="0" fontId="9" fillId="4" borderId="1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general" vertical="center"/>
    </xf>
    <xf numFmtId="164" fontId="6" fillId="0" borderId="1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 vertical="center"/>
    </xf>
    <xf numFmtId="164" fontId="8" fillId="0" borderId="1" applyAlignment="1" pivotButton="0" quotePrefix="0" xfId="0">
      <alignment horizontal="center" vertical="center"/>
    </xf>
    <xf numFmtId="164" fontId="9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6" fillId="4" borderId="1" applyAlignment="1" pivotButton="0" quotePrefix="0" xfId="0">
      <alignment horizontal="center" vertical="center"/>
    </xf>
    <xf numFmtId="0" fontId="6" fillId="5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center" vertical="center"/>
    </xf>
    <xf numFmtId="164" fontId="7" fillId="5" borderId="1" applyAlignment="1" pivotButton="0" quotePrefix="0" xfId="0">
      <alignment horizontal="center" vertical="center"/>
    </xf>
    <xf numFmtId="0" fontId="8" fillId="5" borderId="1" applyAlignment="1" pivotButton="0" quotePrefix="0" xfId="0">
      <alignment horizontal="center" vertical="center"/>
    </xf>
    <xf numFmtId="0" fontId="9" fillId="5" borderId="1" applyAlignment="1" pivotButton="0" quotePrefix="0" xfId="0">
      <alignment horizontal="center" vertical="center"/>
    </xf>
    <xf numFmtId="0" fontId="6" fillId="6" borderId="1" applyAlignment="1" pivotButton="0" quotePrefix="0" xfId="0">
      <alignment horizontal="center" vertical="center"/>
    </xf>
    <xf numFmtId="0" fontId="7" fillId="6" borderId="1" applyAlignment="1" pivotButton="0" quotePrefix="0" xfId="0">
      <alignment horizontal="center" vertical="center"/>
    </xf>
    <xf numFmtId="164" fontId="7" fillId="6" borderId="1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9" fillId="6" borderId="1" applyAlignment="1" pivotButton="0" quotePrefix="0" xfId="0">
      <alignment horizontal="center" vertical="center"/>
    </xf>
    <xf numFmtId="0" fontId="6" fillId="7" borderId="1" applyAlignment="1" pivotButton="0" quotePrefix="0" xfId="0">
      <alignment horizontal="center" vertical="center"/>
    </xf>
    <xf numFmtId="0" fontId="7" fillId="7" borderId="1" applyAlignment="1" pivotButton="0" quotePrefix="0" xfId="0">
      <alignment horizontal="center" vertical="center"/>
    </xf>
    <xf numFmtId="164" fontId="7" fillId="7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9" fillId="7" borderId="1" applyAlignment="1" pivotButton="0" quotePrefix="0" xfId="0">
      <alignment horizontal="center" vertical="center"/>
    </xf>
    <xf numFmtId="0" fontId="6" fillId="8" borderId="1" applyAlignment="1" pivotButton="0" quotePrefix="0" xfId="0">
      <alignment horizontal="center" vertical="center"/>
    </xf>
    <xf numFmtId="0" fontId="7" fillId="8" borderId="1" applyAlignment="1" pivotButton="0" quotePrefix="0" xfId="0">
      <alignment horizontal="center" vertical="center"/>
    </xf>
    <xf numFmtId="164" fontId="7" fillId="8" borderId="1" applyAlignment="1" pivotButton="0" quotePrefix="0" xfId="0">
      <alignment horizontal="center" vertical="center"/>
    </xf>
    <xf numFmtId="0" fontId="8" fillId="8" borderId="1" applyAlignment="1" pivotButton="0" quotePrefix="0" xfId="0">
      <alignment horizontal="center" vertical="center"/>
    </xf>
    <xf numFmtId="0" fontId="9" fillId="8" borderId="1" applyAlignment="1" pivotButton="0" quotePrefix="0" xfId="0">
      <alignment horizontal="center" vertical="center"/>
    </xf>
    <xf numFmtId="0" fontId="6" fillId="9" borderId="1" applyAlignment="1" pivotButton="0" quotePrefix="0" xfId="0">
      <alignment horizontal="center" vertical="center"/>
    </xf>
    <xf numFmtId="0" fontId="7" fillId="9" borderId="1" applyAlignment="1" pivotButton="0" quotePrefix="0" xfId="0">
      <alignment horizontal="center" vertical="center"/>
    </xf>
    <xf numFmtId="164" fontId="7" fillId="9" borderId="1" applyAlignment="1" pivotButton="0" quotePrefix="0" xfId="0">
      <alignment horizontal="center" vertical="center"/>
    </xf>
    <xf numFmtId="0" fontId="8" fillId="9" borderId="1" applyAlignment="1" pivotButton="0" quotePrefix="0" xfId="0">
      <alignment horizontal="center" vertical="center"/>
    </xf>
    <xf numFmtId="0" fontId="9" fillId="9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1" fontId="8" fillId="5" borderId="1" applyAlignment="1" pivotButton="0" quotePrefix="0" xfId="0">
      <alignment horizontal="center" vertical="center"/>
    </xf>
    <xf numFmtId="1" fontId="8" fillId="6" borderId="1" applyAlignment="1" pivotButton="0" quotePrefix="0" xfId="0">
      <alignment horizontal="center" vertical="center"/>
    </xf>
    <xf numFmtId="1" fontId="8" fillId="7" borderId="1" applyAlignment="1" pivotButton="0" quotePrefix="0" xfId="0">
      <alignment horizontal="center" vertical="center"/>
    </xf>
    <xf numFmtId="1" fontId="8" fillId="9" borderId="1" applyAlignment="1" pivotButton="0" quotePrefix="0" xfId="0">
      <alignment horizontal="center" vertical="center"/>
    </xf>
    <xf numFmtId="0" fontId="10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1" fontId="8" fillId="4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</cellXfs>
  <cellStyles count="22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Accent 1 5" xfId="6"/>
    <cellStyle name="Accent 2 6" xfId="7"/>
    <cellStyle name="Accent 3 7" xfId="8"/>
    <cellStyle name="Accent 4" xfId="9"/>
    <cellStyle name="Bad 8" xfId="10"/>
    <cellStyle name="Error 9" xfId="11"/>
    <cellStyle name="Footnote 10" xfId="12"/>
    <cellStyle name="Good 11" xfId="13"/>
    <cellStyle name="Heading (user) 12" xfId="14"/>
    <cellStyle name="Heading 1 13" xfId="15"/>
    <cellStyle name="Heading 2 14" xfId="16"/>
    <cellStyle name="Hyperlink 15" xfId="17"/>
    <cellStyle name="Neutral 16" xfId="18"/>
    <cellStyle name="Status 17" xfId="19"/>
    <cellStyle name="Text 18" xfId="20"/>
    <cellStyle name="Warning 19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B66C"/>
      <rgbColor rgb="FFCC99FF"/>
      <rgbColor rgb="FFFFD7D7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D3:U18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W7" activeCellId="0" sqref="W7"/>
    </sheetView>
  </sheetViews>
  <sheetFormatPr baseColWidth="8" defaultRowHeight="13.8" zeroHeight="0" outlineLevelRow="0"/>
  <cols>
    <col width="2.27" customWidth="1" style="60" min="1" max="1"/>
    <col width="2.66" customWidth="1" style="60" min="2" max="2"/>
    <col width="2.62" customWidth="1" style="60" min="3" max="3"/>
    <col width="13.5" customWidth="1" style="61" min="4" max="4"/>
    <col width="3.75" customWidth="1" style="61" min="5" max="5"/>
    <col width="7.75" customWidth="1" style="61" min="6" max="6"/>
    <col width="10.13" customWidth="1" style="62" min="7" max="7"/>
    <col width="8.390000000000001" customWidth="1" style="62" min="8" max="8"/>
    <col width="9.119999999999999" customWidth="1" style="63" min="9" max="9"/>
    <col width="6.25" customWidth="1" style="64" min="10" max="21"/>
    <col width="10.61" customWidth="1" style="60" min="22" max="1025"/>
  </cols>
  <sheetData>
    <row r="2" ht="12.75" customHeight="1" s="65"/>
    <row r="3" ht="38.1" customFormat="1" customHeight="1" s="66">
      <c r="D3" s="67" t="inlineStr">
        <is>
          <t xml:space="preserve">                                                                     SITUATION MENSUELLE DE CHACUN        EFFLUENTS ET DIGESTATS                                                                (évolution à venir suivant vos demandes et les possibilités techniques)</t>
        </is>
      </c>
    </row>
    <row r="4" ht="18" customHeight="1" s="65"/>
    <row r="5" ht="33.6" customFormat="1" customHeight="1" s="68">
      <c r="D5" s="69" t="inlineStr">
        <is>
          <t>Exploitation</t>
        </is>
      </c>
      <c r="E5" s="69" t="inlineStr">
        <is>
          <t>Code</t>
        </is>
      </c>
      <c r="F5" s="69" t="n"/>
      <c r="G5" s="70" t="inlineStr">
        <is>
          <t>Engagement 100 %</t>
        </is>
      </c>
      <c r="H5" s="70" t="inlineStr">
        <is>
          <t>% annnuel</t>
        </is>
      </c>
      <c r="I5" s="71" t="inlineStr">
        <is>
          <t>Depuis 01/01</t>
        </is>
      </c>
      <c r="J5" s="72" t="inlineStr">
        <is>
          <t>Janvier</t>
        </is>
      </c>
      <c r="K5" s="72" t="inlineStr">
        <is>
          <t>Février</t>
        </is>
      </c>
      <c r="L5" s="72" t="inlineStr">
        <is>
          <t>Mars</t>
        </is>
      </c>
      <c r="M5" s="72" t="inlineStr">
        <is>
          <t>Avril</t>
        </is>
      </c>
      <c r="N5" s="72" t="inlineStr">
        <is>
          <t>Mai</t>
        </is>
      </c>
      <c r="O5" s="72" t="inlineStr">
        <is>
          <t>Juin</t>
        </is>
      </c>
      <c r="P5" s="72" t="inlineStr">
        <is>
          <t>Juill</t>
        </is>
      </c>
      <c r="Q5" s="72" t="inlineStr">
        <is>
          <t>Aout</t>
        </is>
      </c>
      <c r="R5" s="72" t="inlineStr">
        <is>
          <t>Sept</t>
        </is>
      </c>
      <c r="S5" s="72" t="inlineStr">
        <is>
          <t>Oct</t>
        </is>
      </c>
      <c r="T5" s="72" t="inlineStr">
        <is>
          <t>Nov</t>
        </is>
      </c>
      <c r="U5" s="72" t="inlineStr">
        <is>
          <t>Déc</t>
        </is>
      </c>
    </row>
    <row r="6" ht="22.7" customFormat="1" customHeight="1" s="73">
      <c r="D6" s="74" t="n"/>
      <c r="E6" s="74" t="n"/>
      <c r="F6" s="74" t="n"/>
      <c r="G6" s="75" t="n"/>
      <c r="H6" s="75" t="n">
        <v>0.7</v>
      </c>
      <c r="I6" s="76" t="n"/>
      <c r="J6" s="77">
        <f>$H$6/12*1</f>
        <v/>
      </c>
      <c r="K6" s="77">
        <f>$H$6/12*2</f>
        <v/>
      </c>
      <c r="L6" s="77">
        <f>$H$6/12*3</f>
        <v/>
      </c>
      <c r="M6" s="77">
        <f>$H$6/12*4</f>
        <v/>
      </c>
      <c r="N6" s="77">
        <f>$H$6/12*5</f>
        <v/>
      </c>
      <c r="O6" s="77">
        <f>$H$6/12*6</f>
        <v/>
      </c>
      <c r="P6" s="77">
        <f>$H$6/12*7</f>
        <v/>
      </c>
      <c r="Q6" s="77">
        <f>$H$6/12*8</f>
        <v/>
      </c>
      <c r="R6" s="77">
        <f>$H$6/12*9</f>
        <v/>
      </c>
      <c r="S6" s="77">
        <f>$H$6/12*10</f>
        <v/>
      </c>
      <c r="T6" s="77">
        <f>$H$6/12*11</f>
        <v/>
      </c>
      <c r="U6" s="77">
        <f>$H$6/12*12</f>
        <v/>
      </c>
    </row>
    <row r="7" ht="22.7" customFormat="1" customHeight="1" s="78">
      <c r="D7" s="79" t="inlineStr">
        <is>
          <t>Val</t>
        </is>
      </c>
      <c r="E7" s="79" t="n">
        <v>1</v>
      </c>
      <c r="F7" s="80" t="inlineStr">
        <is>
          <t>fumier</t>
        </is>
      </c>
      <c r="G7" s="81" t="n">
        <v>650</v>
      </c>
      <c r="H7" s="82">
        <f>I7/G7</f>
        <v/>
      </c>
      <c r="I7" s="83">
        <f>SUM(J7:U7)/1000</f>
        <v/>
      </c>
      <c r="J7" s="84" t="n">
        <v>72320</v>
      </c>
      <c r="K7" s="84" t="n">
        <v>66540</v>
      </c>
      <c r="L7" s="84" t="n">
        <v>86020</v>
      </c>
      <c r="M7" s="84" t="n">
        <v>22200</v>
      </c>
      <c r="N7" s="84" t="n"/>
      <c r="O7" s="84" t="n"/>
      <c r="P7" s="84" t="n"/>
      <c r="Q7" s="84" t="n"/>
      <c r="R7" s="84" t="n"/>
      <c r="S7" s="84" t="n"/>
      <c r="T7" s="84" t="n"/>
      <c r="U7" s="84" t="n"/>
    </row>
    <row r="8" ht="22.7" customFormat="1" customHeight="1" s="78">
      <c r="D8" s="79" t="inlineStr">
        <is>
          <t>Val</t>
        </is>
      </c>
      <c r="E8" s="79" t="n"/>
      <c r="F8" s="85" t="inlineStr">
        <is>
          <t>lisier</t>
        </is>
      </c>
      <c r="G8" s="86" t="n">
        <v>0</v>
      </c>
      <c r="H8" s="87">
        <f>I8/G8</f>
        <v/>
      </c>
      <c r="I8" s="88">
        <f>SUM(J8:U8)/1000</f>
        <v/>
      </c>
      <c r="J8" s="89" t="n"/>
      <c r="K8" s="89" t="n"/>
      <c r="L8" s="89" t="n"/>
      <c r="M8" s="89" t="n"/>
      <c r="N8" s="89" t="n"/>
      <c r="O8" s="89" t="n"/>
      <c r="P8" s="89" t="n"/>
      <c r="Q8" s="89" t="n"/>
      <c r="R8" s="89" t="n"/>
      <c r="S8" s="89" t="n"/>
      <c r="T8" s="89" t="n"/>
      <c r="U8" s="89" t="n"/>
    </row>
    <row r="9" ht="22.7" customFormat="1" customHeight="1" s="78">
      <c r="D9" s="79" t="inlineStr">
        <is>
          <t>Val</t>
        </is>
      </c>
      <c r="E9" s="79" t="n"/>
      <c r="F9" s="90" t="inlineStr">
        <is>
          <t>ovin</t>
        </is>
      </c>
      <c r="G9" s="91" t="n">
        <v>0</v>
      </c>
      <c r="H9" s="92">
        <f>I9/G9</f>
        <v/>
      </c>
      <c r="I9" s="93">
        <f>SUM(J9:U9)/1000</f>
        <v/>
      </c>
      <c r="J9" s="94" t="n"/>
      <c r="K9" s="94" t="n"/>
      <c r="L9" s="94" t="n"/>
      <c r="M9" s="94" t="n"/>
      <c r="N9" s="94" t="n"/>
      <c r="O9" s="94" t="n"/>
      <c r="P9" s="94" t="n"/>
      <c r="Q9" s="94" t="n"/>
      <c r="R9" s="94" t="n"/>
      <c r="S9" s="94" t="n"/>
      <c r="T9" s="94" t="n"/>
      <c r="U9" s="94" t="n"/>
    </row>
    <row r="10" ht="22.7" customFormat="1" customHeight="1" s="78">
      <c r="D10" s="79" t="inlineStr">
        <is>
          <t>Val</t>
        </is>
      </c>
      <c r="E10" s="79" t="n"/>
      <c r="F10" s="95" t="inlineStr">
        <is>
          <t>ensilage</t>
        </is>
      </c>
      <c r="G10" s="96" t="n"/>
      <c r="H10" s="97" t="n"/>
      <c r="I10" s="98" t="n"/>
      <c r="J10" s="99" t="n"/>
      <c r="K10" s="99" t="n"/>
      <c r="L10" s="99" t="n"/>
      <c r="M10" s="99" t="n"/>
      <c r="N10" s="99" t="n"/>
      <c r="O10" s="99" t="n"/>
      <c r="P10" s="99" t="n"/>
      <c r="Q10" s="99" t="n"/>
      <c r="R10" s="99" t="n"/>
      <c r="S10" s="99" t="n"/>
      <c r="T10" s="99" t="n"/>
      <c r="U10" s="99" t="n"/>
    </row>
    <row r="11" ht="22.7" customFormat="1" customHeight="1" s="78">
      <c r="D11" s="79" t="inlineStr">
        <is>
          <t>Val</t>
        </is>
      </c>
      <c r="E11" s="79" t="n"/>
      <c r="F11" s="100" t="inlineStr">
        <is>
          <t>digestat</t>
        </is>
      </c>
      <c r="G11" s="101" t="n"/>
      <c r="H11" s="102">
        <f>I11/G11</f>
        <v/>
      </c>
      <c r="I11" s="103">
        <f>SUM(J11:U11)/1000</f>
        <v/>
      </c>
      <c r="J11" s="104" t="n"/>
      <c r="K11" s="104" t="n"/>
      <c r="L11" s="104" t="n"/>
      <c r="M11" s="104" t="n"/>
      <c r="N11" s="104" t="n"/>
      <c r="O11" s="104" t="n"/>
      <c r="P11" s="104" t="n"/>
      <c r="Q11" s="104" t="n"/>
      <c r="R11" s="104" t="n"/>
      <c r="S11" s="104" t="n"/>
      <c r="T11" s="104" t="n"/>
      <c r="U11" s="104" t="n"/>
    </row>
    <row r="12" ht="22.7" customFormat="1" customHeight="1" s="78">
      <c r="D12" s="105" t="n"/>
      <c r="E12" s="105" t="n"/>
      <c r="F12" s="105" t="n"/>
      <c r="G12" s="106" t="n"/>
      <c r="H12" s="107" t="n"/>
      <c r="I12" s="108" t="n"/>
      <c r="J12" s="109" t="n"/>
      <c r="K12" s="109" t="n"/>
      <c r="L12" s="109" t="n"/>
      <c r="M12" s="109" t="n"/>
      <c r="N12" s="109" t="n"/>
      <c r="O12" s="109" t="n"/>
      <c r="P12" s="109" t="n"/>
      <c r="Q12" s="109" t="n"/>
      <c r="R12" s="109" t="n"/>
      <c r="S12" s="109" t="n"/>
      <c r="T12" s="109" t="n"/>
      <c r="U12" s="109" t="n"/>
    </row>
    <row r="13" ht="22.7" customFormat="1" customHeight="1" s="78">
      <c r="D13" s="79" t="inlineStr">
        <is>
          <t>Coxeux</t>
        </is>
      </c>
      <c r="E13" s="79" t="n">
        <v>2</v>
      </c>
      <c r="F13" s="80" t="inlineStr">
        <is>
          <t>fumier</t>
        </is>
      </c>
      <c r="G13" s="81" t="n">
        <v>450</v>
      </c>
      <c r="H13" s="82">
        <f>I13/G13</f>
        <v/>
      </c>
      <c r="I13" s="110">
        <f>SUM(J13:U13)/1000</f>
        <v/>
      </c>
      <c r="J13" s="84" t="n">
        <v>22080</v>
      </c>
      <c r="K13" s="84" t="n">
        <v>19120</v>
      </c>
      <c r="L13" s="84" t="n">
        <v>23000</v>
      </c>
      <c r="M13" s="84" t="n">
        <v>20460</v>
      </c>
      <c r="N13" s="84" t="n">
        <v>18300</v>
      </c>
      <c r="O13" s="84" t="n"/>
      <c r="P13" s="84" t="n"/>
      <c r="Q13" s="84" t="n"/>
      <c r="R13" s="84" t="n"/>
      <c r="S13" s="84" t="n"/>
      <c r="T13" s="84" t="n"/>
      <c r="U13" s="84" t="n"/>
    </row>
    <row r="14" ht="22.7" customFormat="1" customHeight="1" s="78">
      <c r="D14" s="79" t="inlineStr">
        <is>
          <t>Coxeux</t>
        </is>
      </c>
      <c r="E14" s="79" t="n"/>
      <c r="F14" s="85" t="inlineStr">
        <is>
          <t>lisier</t>
        </is>
      </c>
      <c r="G14" s="86" t="n"/>
      <c r="H14" s="87">
        <f>I14/G14</f>
        <v/>
      </c>
      <c r="I14" s="111">
        <f>SUM(J14:U14)/1000</f>
        <v/>
      </c>
      <c r="J14" s="89" t="n"/>
      <c r="K14" s="89" t="n"/>
      <c r="L14" s="89" t="n"/>
      <c r="M14" s="89" t="n"/>
      <c r="N14" s="89" t="n"/>
      <c r="O14" s="89" t="n"/>
      <c r="P14" s="89" t="n"/>
      <c r="Q14" s="89" t="n"/>
      <c r="R14" s="89" t="n"/>
      <c r="S14" s="89" t="n"/>
      <c r="T14" s="89" t="n"/>
      <c r="U14" s="89" t="n"/>
    </row>
    <row r="15" ht="22.7" customFormat="1" customHeight="1" s="78">
      <c r="D15" s="79" t="inlineStr">
        <is>
          <t>Coxeux</t>
        </is>
      </c>
      <c r="E15" s="79" t="n"/>
      <c r="F15" s="90" t="inlineStr">
        <is>
          <t>ovin</t>
        </is>
      </c>
      <c r="G15" s="91" t="n">
        <v>0</v>
      </c>
      <c r="H15" s="92">
        <f>I15/G15</f>
        <v/>
      </c>
      <c r="I15" s="112">
        <f>SUM(J15:U15)/1000</f>
        <v/>
      </c>
      <c r="J15" s="94" t="n"/>
      <c r="K15" s="94" t="n"/>
      <c r="L15" s="94" t="n"/>
      <c r="M15" s="94" t="n"/>
      <c r="N15" s="94" t="n"/>
      <c r="O15" s="94" t="n"/>
      <c r="P15" s="94" t="n"/>
      <c r="Q15" s="94" t="n"/>
      <c r="R15" s="94" t="n"/>
      <c r="S15" s="94" t="n"/>
      <c r="T15" s="94" t="n"/>
      <c r="U15" s="94" t="n"/>
    </row>
    <row r="16" ht="22.7" customFormat="1" customHeight="1" s="78">
      <c r="D16" s="79" t="inlineStr">
        <is>
          <t>Coxeux</t>
        </is>
      </c>
      <c r="E16" s="79" t="n"/>
      <c r="F16" s="95" t="inlineStr">
        <is>
          <t>ensilage</t>
        </is>
      </c>
      <c r="G16" s="96" t="n">
        <v>200</v>
      </c>
      <c r="H16" s="97" t="n"/>
      <c r="I16" s="98" t="n"/>
      <c r="J16" s="99" t="n"/>
      <c r="K16" s="99" t="n"/>
      <c r="L16" s="99" t="n"/>
      <c r="M16" s="99" t="n"/>
      <c r="N16" s="99" t="n"/>
      <c r="O16" s="99" t="n"/>
      <c r="P16" s="99" t="n"/>
      <c r="Q16" s="99" t="n"/>
      <c r="R16" s="99" t="n"/>
      <c r="S16" s="99" t="n"/>
      <c r="T16" s="99" t="n"/>
      <c r="U16" s="99" t="n"/>
    </row>
    <row r="17" ht="22.7" customFormat="1" customHeight="1" s="78">
      <c r="D17" s="79" t="inlineStr">
        <is>
          <t>Coxeux</t>
        </is>
      </c>
      <c r="E17" s="79" t="n"/>
      <c r="F17" s="100" t="inlineStr">
        <is>
          <t>digestat</t>
        </is>
      </c>
      <c r="G17" s="101" t="n"/>
      <c r="H17" s="102">
        <f>I17/G17</f>
        <v/>
      </c>
      <c r="I17" s="113">
        <f>SUM(J17:U17)/1000</f>
        <v/>
      </c>
      <c r="J17" s="104" t="n"/>
      <c r="K17" s="104" t="n"/>
      <c r="L17" s="104" t="n"/>
      <c r="M17" s="104" t="n"/>
      <c r="N17" s="104" t="n"/>
      <c r="O17" s="104" t="n"/>
      <c r="P17" s="104" t="n"/>
      <c r="Q17" s="104" t="n"/>
      <c r="R17" s="104" t="n"/>
      <c r="S17" s="104" t="n"/>
      <c r="T17" s="104" t="n"/>
      <c r="U17" s="104" t="n"/>
    </row>
    <row r="18" ht="22.7" customFormat="1" customHeight="1" s="78">
      <c r="D18" s="105" t="n"/>
      <c r="E18" s="105" t="n"/>
      <c r="F18" s="105" t="n"/>
      <c r="G18" s="106" t="n"/>
      <c r="H18" s="107" t="n"/>
      <c r="I18" s="108" t="n"/>
      <c r="J18" s="109" t="n"/>
      <c r="K18" s="109" t="n"/>
      <c r="L18" s="109" t="n"/>
      <c r="M18" s="109" t="n"/>
      <c r="N18" s="109" t="n"/>
      <c r="O18" s="109" t="n"/>
      <c r="P18" s="109" t="n"/>
      <c r="Q18" s="109" t="n"/>
      <c r="R18" s="109" t="n"/>
      <c r="S18" s="109" t="n"/>
      <c r="T18" s="109" t="n"/>
      <c r="U18" s="109" t="n"/>
    </row>
    <row r="19" ht="22.7" customFormat="1" customHeight="1" s="78">
      <c r="D19" s="79" t="inlineStr">
        <is>
          <t>Avenue</t>
        </is>
      </c>
      <c r="E19" s="79" t="n">
        <v>3</v>
      </c>
      <c r="F19" s="80" t="inlineStr">
        <is>
          <t>fumier</t>
        </is>
      </c>
      <c r="G19" s="81" t="n">
        <v>1640</v>
      </c>
      <c r="H19" s="82">
        <f>I19/G19</f>
        <v/>
      </c>
      <c r="I19" s="110">
        <f>SUM(J19:U19)/1000</f>
        <v/>
      </c>
      <c r="J19" s="84" t="n">
        <v>66740</v>
      </c>
      <c r="K19" s="84" t="n">
        <v>84180</v>
      </c>
      <c r="L19" s="84" t="n">
        <v>72600</v>
      </c>
      <c r="M19" s="84" t="n">
        <v>77560</v>
      </c>
      <c r="N19" s="84" t="n">
        <v>52820</v>
      </c>
      <c r="O19" s="84" t="n"/>
      <c r="P19" s="84" t="n"/>
      <c r="Q19" s="84" t="n"/>
      <c r="R19" s="84" t="n"/>
      <c r="S19" s="84" t="n"/>
      <c r="T19" s="84" t="n"/>
      <c r="U19" s="84" t="n"/>
    </row>
    <row r="20" ht="22.7" customFormat="1" customHeight="1" s="78">
      <c r="D20" s="79" t="inlineStr">
        <is>
          <t>Avenue</t>
        </is>
      </c>
      <c r="E20" s="79" t="n"/>
      <c r="F20" s="85" t="inlineStr">
        <is>
          <t>lisier</t>
        </is>
      </c>
      <c r="G20" s="86" t="n"/>
      <c r="H20" s="87">
        <f>I20/G20</f>
        <v/>
      </c>
      <c r="I20" s="111">
        <f>SUM(J20:U20)/1000</f>
        <v/>
      </c>
      <c r="J20" s="89" t="n"/>
      <c r="K20" s="89" t="n"/>
      <c r="L20" s="89" t="n"/>
      <c r="M20" s="89" t="n"/>
      <c r="N20" s="89" t="n"/>
      <c r="O20" s="89" t="n"/>
      <c r="P20" s="89" t="n"/>
      <c r="Q20" s="89" t="n"/>
      <c r="R20" s="89" t="n"/>
      <c r="S20" s="89" t="n"/>
      <c r="T20" s="89" t="n"/>
      <c r="U20" s="89" t="n"/>
    </row>
    <row r="21" ht="22.7" customFormat="1" customHeight="1" s="78">
      <c r="D21" s="79" t="inlineStr">
        <is>
          <t>Avenue</t>
        </is>
      </c>
      <c r="E21" s="79" t="n"/>
      <c r="F21" s="90" t="inlineStr">
        <is>
          <t>ovin</t>
        </is>
      </c>
      <c r="G21" s="91" t="n">
        <v>0</v>
      </c>
      <c r="H21" s="92">
        <f>I21/G21</f>
        <v/>
      </c>
      <c r="I21" s="112">
        <f>SUM(J21:U21)/1000</f>
        <v/>
      </c>
      <c r="J21" s="94" t="n"/>
      <c r="K21" s="94" t="n"/>
      <c r="L21" s="94" t="n"/>
      <c r="M21" s="94" t="n"/>
      <c r="N21" s="94" t="n"/>
      <c r="O21" s="94" t="n"/>
      <c r="P21" s="94" t="n"/>
      <c r="Q21" s="94" t="n"/>
      <c r="R21" s="94" t="n"/>
      <c r="S21" s="94" t="n"/>
      <c r="T21" s="94" t="n"/>
      <c r="U21" s="94" t="n"/>
    </row>
    <row r="22" ht="22.7" customFormat="1" customHeight="1" s="78">
      <c r="D22" s="79" t="inlineStr">
        <is>
          <t>Avenue</t>
        </is>
      </c>
      <c r="E22" s="79" t="n"/>
      <c r="F22" s="95" t="inlineStr">
        <is>
          <t>ensilage</t>
        </is>
      </c>
      <c r="G22" s="96" t="n">
        <v>200</v>
      </c>
      <c r="H22" s="97" t="n"/>
      <c r="I22" s="98" t="n"/>
      <c r="J22" s="99" t="n"/>
      <c r="K22" s="99" t="n"/>
      <c r="L22" s="99" t="n"/>
      <c r="M22" s="99" t="n"/>
      <c r="N22" s="99" t="n"/>
      <c r="O22" s="99" t="n"/>
      <c r="P22" s="99" t="n"/>
      <c r="Q22" s="99" t="n"/>
      <c r="R22" s="99" t="n"/>
      <c r="S22" s="99" t="n"/>
      <c r="T22" s="99" t="n"/>
      <c r="U22" s="99" t="n"/>
    </row>
    <row r="23" ht="22.7" customFormat="1" customHeight="1" s="78">
      <c r="D23" s="79" t="inlineStr">
        <is>
          <t>Avenue</t>
        </is>
      </c>
      <c r="E23" s="79" t="n"/>
      <c r="F23" s="100" t="inlineStr">
        <is>
          <t>digestat</t>
        </is>
      </c>
      <c r="G23" s="101" t="n"/>
      <c r="H23" s="102">
        <f>I23/G23</f>
        <v/>
      </c>
      <c r="I23" s="113">
        <f>SUM(J23:U23)/1000</f>
        <v/>
      </c>
      <c r="J23" s="104" t="n">
        <v>227240</v>
      </c>
      <c r="K23" s="104" t="n"/>
      <c r="L23" s="104" t="n"/>
      <c r="M23" s="104" t="n"/>
      <c r="N23" s="104" t="n"/>
      <c r="O23" s="104" t="n"/>
      <c r="P23" s="104" t="n"/>
      <c r="Q23" s="104" t="n"/>
      <c r="R23" s="104" t="n"/>
      <c r="S23" s="104" t="n"/>
      <c r="T23" s="104" t="n"/>
      <c r="U23" s="104" t="n"/>
    </row>
    <row r="24" ht="22.7" customFormat="1" customHeight="1" s="78">
      <c r="D24" s="105" t="n"/>
      <c r="E24" s="105" t="n"/>
      <c r="F24" s="105" t="n"/>
      <c r="G24" s="106" t="n"/>
      <c r="H24" s="107" t="n"/>
      <c r="I24" s="108" t="n"/>
      <c r="J24" s="109" t="n"/>
      <c r="K24" s="109" t="n"/>
      <c r="L24" s="109" t="n"/>
      <c r="M24" s="109" t="n"/>
      <c r="N24" s="109" t="n"/>
      <c r="O24" s="109" t="n"/>
      <c r="P24" s="109" t="n"/>
      <c r="Q24" s="109" t="n"/>
      <c r="R24" s="109" t="n"/>
      <c r="S24" s="109" t="n"/>
      <c r="T24" s="109" t="n"/>
      <c r="U24" s="109" t="n"/>
    </row>
    <row r="25" ht="22.7" customFormat="1" customHeight="1" s="78">
      <c r="D25" s="79" t="inlineStr">
        <is>
          <t>Riouville</t>
        </is>
      </c>
      <c r="E25" s="79" t="n">
        <v>4</v>
      </c>
      <c r="F25" s="80" t="inlineStr">
        <is>
          <t>fumier</t>
        </is>
      </c>
      <c r="G25" s="81" t="n">
        <v>0</v>
      </c>
      <c r="H25" s="82">
        <f>I25/G25</f>
        <v/>
      </c>
      <c r="I25" s="110">
        <f>SUM(J25:U25)/1000</f>
        <v/>
      </c>
      <c r="J25" s="84" t="n"/>
      <c r="K25" s="84" t="n"/>
      <c r="L25" s="84" t="n"/>
      <c r="M25" s="84" t="n"/>
      <c r="N25" s="84" t="n"/>
      <c r="O25" s="84" t="n"/>
      <c r="P25" s="84" t="n"/>
      <c r="Q25" s="84" t="n"/>
      <c r="R25" s="84" t="n"/>
      <c r="S25" s="84" t="n"/>
      <c r="T25" s="84" t="n"/>
      <c r="U25" s="84" t="n"/>
    </row>
    <row r="26" ht="22.7" customFormat="1" customHeight="1" s="78">
      <c r="D26" s="79" t="inlineStr">
        <is>
          <t>Riouville</t>
        </is>
      </c>
      <c r="E26" s="79" t="n"/>
      <c r="F26" s="85" t="inlineStr">
        <is>
          <t>lisier</t>
        </is>
      </c>
      <c r="G26" s="86" t="n">
        <v>0</v>
      </c>
      <c r="H26" s="87">
        <f>I26/G26</f>
        <v/>
      </c>
      <c r="I26" s="111">
        <f>SUM(J26:U26)/1000</f>
        <v/>
      </c>
      <c r="J26" s="89" t="n"/>
      <c r="K26" s="89" t="n"/>
      <c r="L26" s="89" t="n"/>
      <c r="M26" s="89" t="n"/>
      <c r="N26" s="89" t="n"/>
      <c r="O26" s="89" t="n"/>
      <c r="P26" s="89" t="n"/>
      <c r="Q26" s="89" t="n"/>
      <c r="R26" s="89" t="n"/>
      <c r="S26" s="89" t="n"/>
      <c r="T26" s="89" t="n"/>
      <c r="U26" s="89" t="n"/>
    </row>
    <row r="27" ht="22.7" customFormat="1" customHeight="1" s="78">
      <c r="D27" s="79" t="inlineStr">
        <is>
          <t>Riouville</t>
        </is>
      </c>
      <c r="E27" s="79" t="n"/>
      <c r="F27" s="90" t="inlineStr">
        <is>
          <t>ovin</t>
        </is>
      </c>
      <c r="G27" s="91" t="n">
        <v>400</v>
      </c>
      <c r="H27" s="92">
        <f>I27/G27</f>
        <v/>
      </c>
      <c r="I27" s="112">
        <f>SUM(J27:U27)/1000</f>
        <v/>
      </c>
      <c r="J27" s="94" t="n">
        <v>9500</v>
      </c>
      <c r="K27" s="94" t="n">
        <v>51620</v>
      </c>
      <c r="L27" s="94" t="n">
        <v>105520</v>
      </c>
      <c r="M27" s="94" t="n"/>
      <c r="N27" s="94" t="n"/>
      <c r="O27" s="94" t="n"/>
      <c r="P27" s="94" t="n"/>
      <c r="Q27" s="94" t="n"/>
      <c r="R27" s="94" t="n"/>
      <c r="S27" s="94" t="n"/>
      <c r="T27" s="94" t="n"/>
      <c r="U27" s="94" t="n"/>
    </row>
    <row r="28" ht="22.7" customFormat="1" customHeight="1" s="78">
      <c r="D28" s="79" t="inlineStr">
        <is>
          <t>Riouville</t>
        </is>
      </c>
      <c r="E28" s="79" t="n"/>
      <c r="F28" s="95" t="inlineStr">
        <is>
          <t>ensilage</t>
        </is>
      </c>
      <c r="G28" s="96" t="n"/>
      <c r="H28" s="97" t="n"/>
      <c r="I28" s="98" t="n"/>
      <c r="J28" s="99" t="n"/>
      <c r="K28" s="99" t="n"/>
      <c r="L28" s="99" t="n"/>
      <c r="M28" s="99" t="n"/>
      <c r="N28" s="99" t="n"/>
      <c r="O28" s="99" t="n"/>
      <c r="P28" s="99" t="n"/>
      <c r="Q28" s="99" t="n"/>
      <c r="R28" s="99" t="n"/>
      <c r="S28" s="99" t="n"/>
      <c r="T28" s="99" t="n"/>
      <c r="U28" s="99" t="n"/>
    </row>
    <row r="29" ht="22.7" customFormat="1" customHeight="1" s="78">
      <c r="D29" s="79" t="inlineStr">
        <is>
          <t>Riouville</t>
        </is>
      </c>
      <c r="E29" s="79" t="n"/>
      <c r="F29" s="100" t="inlineStr">
        <is>
          <t>digestat</t>
        </is>
      </c>
      <c r="G29" s="101" t="n"/>
      <c r="H29" s="102">
        <f>I29/G29</f>
        <v/>
      </c>
      <c r="I29" s="113">
        <f>SUM(J29:U29)/1000</f>
        <v/>
      </c>
      <c r="J29" s="104" t="n"/>
      <c r="K29" s="104" t="n"/>
      <c r="L29" s="104" t="n"/>
      <c r="M29" s="104" t="n"/>
      <c r="N29" s="104" t="n"/>
      <c r="O29" s="104" t="n"/>
      <c r="P29" s="104" t="n"/>
      <c r="Q29" s="104" t="n"/>
      <c r="R29" s="104" t="n"/>
      <c r="S29" s="104" t="n"/>
      <c r="T29" s="104" t="n"/>
      <c r="U29" s="104" t="n"/>
    </row>
    <row r="30" ht="22.7" customFormat="1" customHeight="1" s="78">
      <c r="D30" s="105" t="n"/>
      <c r="E30" s="105" t="n"/>
      <c r="F30" s="105" t="n"/>
      <c r="G30" s="106" t="n"/>
      <c r="H30" s="107" t="n"/>
      <c r="I30" s="108" t="n"/>
      <c r="J30" s="109" t="n"/>
      <c r="K30" s="109" t="n"/>
      <c r="L30" s="109" t="n"/>
      <c r="M30" s="109" t="n"/>
      <c r="N30" s="109" t="n"/>
      <c r="O30" s="109" t="n"/>
      <c r="P30" s="109" t="n"/>
      <c r="Q30" s="109" t="n"/>
      <c r="R30" s="109" t="n"/>
      <c r="S30" s="109" t="n"/>
      <c r="T30" s="109" t="n"/>
      <c r="U30" s="109" t="n"/>
    </row>
    <row r="31" ht="22.7" customFormat="1" customHeight="1" s="78">
      <c r="D31" s="79" t="inlineStr">
        <is>
          <t>Molpré</t>
        </is>
      </c>
      <c r="E31" s="79" t="n">
        <v>5</v>
      </c>
      <c r="F31" s="80" t="inlineStr">
        <is>
          <t>fumier</t>
        </is>
      </c>
      <c r="G31" s="81" t="n">
        <v>0</v>
      </c>
      <c r="H31" s="82">
        <f>I31/G31</f>
        <v/>
      </c>
      <c r="I31" s="110">
        <f>SUM(J31:U31)/1000</f>
        <v/>
      </c>
      <c r="J31" s="84" t="n"/>
      <c r="K31" s="84" t="n"/>
      <c r="L31" s="84" t="n"/>
      <c r="M31" s="84" t="n"/>
      <c r="N31" s="84" t="n"/>
      <c r="O31" s="84" t="n"/>
      <c r="P31" s="84" t="n"/>
      <c r="Q31" s="84" t="n"/>
      <c r="R31" s="84" t="n"/>
      <c r="S31" s="84" t="n"/>
      <c r="T31" s="84" t="n"/>
      <c r="U31" s="84" t="n"/>
    </row>
    <row r="32" ht="22.7" customFormat="1" customHeight="1" s="78">
      <c r="D32" s="79" t="inlineStr">
        <is>
          <t>Molpré</t>
        </is>
      </c>
      <c r="E32" s="79" t="n"/>
      <c r="F32" s="85" t="inlineStr">
        <is>
          <t>lisier</t>
        </is>
      </c>
      <c r="G32" s="86" t="n">
        <v>0</v>
      </c>
      <c r="H32" s="87">
        <f>I32/G32</f>
        <v/>
      </c>
      <c r="I32" s="111">
        <f>SUM(J32:U32)/1000</f>
        <v/>
      </c>
      <c r="J32" s="89" t="n"/>
      <c r="K32" s="89" t="n"/>
      <c r="L32" s="89" t="n"/>
      <c r="M32" s="89" t="n"/>
      <c r="N32" s="89" t="n"/>
      <c r="O32" s="89" t="n"/>
      <c r="P32" s="89" t="n"/>
      <c r="Q32" s="89" t="n"/>
      <c r="R32" s="89" t="n"/>
      <c r="S32" s="89" t="n"/>
      <c r="T32" s="89" t="n"/>
      <c r="U32" s="89" t="n"/>
    </row>
    <row r="33" ht="22.7" customFormat="1" customHeight="1" s="78">
      <c r="D33" s="79" t="inlineStr">
        <is>
          <t>Molpré</t>
        </is>
      </c>
      <c r="E33" s="79" t="n"/>
      <c r="F33" s="90" t="inlineStr">
        <is>
          <t>ovin</t>
        </is>
      </c>
      <c r="G33" s="91" t="n">
        <v>200</v>
      </c>
      <c r="H33" s="92">
        <f>I33/G33</f>
        <v/>
      </c>
      <c r="I33" s="112">
        <f>SUM(J33:U33)/1000</f>
        <v/>
      </c>
      <c r="J33" s="94" t="n"/>
      <c r="K33" s="94" t="n"/>
      <c r="L33" s="94" t="n"/>
      <c r="M33" s="94" t="n"/>
      <c r="N33" s="94" t="n">
        <v>64760</v>
      </c>
      <c r="O33" s="94" t="n"/>
      <c r="P33" s="94" t="n"/>
      <c r="Q33" s="94" t="n"/>
      <c r="R33" s="94" t="n"/>
      <c r="S33" s="94" t="n"/>
      <c r="T33" s="94" t="n"/>
      <c r="U33" s="94" t="n"/>
    </row>
    <row r="34" ht="22.7" customFormat="1" customHeight="1" s="78">
      <c r="D34" s="79" t="inlineStr">
        <is>
          <t>Molpré</t>
        </is>
      </c>
      <c r="E34" s="79" t="n"/>
      <c r="F34" s="95" t="inlineStr">
        <is>
          <t>ensilage</t>
        </is>
      </c>
      <c r="G34" s="96" t="n">
        <v>400</v>
      </c>
      <c r="H34" s="97" t="n"/>
      <c r="I34" s="98" t="n"/>
      <c r="J34" s="99" t="n"/>
      <c r="K34" s="99" t="n"/>
      <c r="L34" s="99" t="n"/>
      <c r="M34" s="99" t="n"/>
      <c r="N34" s="99" t="n"/>
      <c r="O34" s="99" t="n"/>
      <c r="P34" s="99" t="n"/>
      <c r="Q34" s="99" t="n"/>
      <c r="R34" s="99" t="n"/>
      <c r="S34" s="99" t="n"/>
      <c r="T34" s="99" t="n"/>
      <c r="U34" s="99" t="n"/>
    </row>
    <row r="35" ht="22.7" customFormat="1" customHeight="1" s="78">
      <c r="D35" s="79" t="inlineStr">
        <is>
          <t>Molpré</t>
        </is>
      </c>
      <c r="E35" s="79" t="n"/>
      <c r="F35" s="100" t="inlineStr">
        <is>
          <t>digestat</t>
        </is>
      </c>
      <c r="G35" s="101" t="n"/>
      <c r="H35" s="102">
        <f>I35/G35</f>
        <v/>
      </c>
      <c r="I35" s="113">
        <f>SUM(J35:U35)/1000</f>
        <v/>
      </c>
      <c r="J35" s="104" t="n">
        <v>226220</v>
      </c>
      <c r="K35" s="104" t="n"/>
      <c r="L35" s="104" t="n"/>
      <c r="M35" s="104" t="n"/>
      <c r="N35" s="104" t="n"/>
      <c r="O35" s="104" t="n"/>
      <c r="P35" s="104" t="n"/>
      <c r="Q35" s="104" t="n"/>
      <c r="R35" s="104" t="n"/>
      <c r="S35" s="104" t="n"/>
      <c r="T35" s="104" t="n"/>
      <c r="U35" s="104" t="n"/>
    </row>
    <row r="36" ht="22.7" customFormat="1" customHeight="1" s="78">
      <c r="D36" s="105" t="n"/>
      <c r="E36" s="105" t="n"/>
      <c r="F36" s="105" t="n"/>
      <c r="G36" s="106" t="n"/>
      <c r="H36" s="107" t="n"/>
      <c r="I36" s="108" t="n"/>
      <c r="J36" s="109" t="n"/>
      <c r="K36" s="109" t="n"/>
      <c r="L36" s="109" t="n"/>
      <c r="M36" s="109" t="n"/>
      <c r="N36" s="109" t="n"/>
      <c r="O36" s="109" t="n"/>
      <c r="P36" s="109" t="n"/>
      <c r="Q36" s="109" t="n"/>
      <c r="R36" s="109" t="n"/>
      <c r="S36" s="109" t="n"/>
      <c r="T36" s="109" t="n"/>
      <c r="U36" s="109" t="n"/>
    </row>
    <row r="37" ht="22.7" customFormat="1" customHeight="1" s="78">
      <c r="D37" s="79" t="inlineStr">
        <is>
          <t>Salival</t>
        </is>
      </c>
      <c r="E37" s="79" t="n">
        <v>6</v>
      </c>
      <c r="F37" s="80" t="inlineStr">
        <is>
          <t>fumier</t>
        </is>
      </c>
      <c r="G37" s="81" t="n">
        <v>350</v>
      </c>
      <c r="H37" s="82">
        <f>I37/G37</f>
        <v/>
      </c>
      <c r="I37" s="110">
        <f>SUM(J37:U37)/1000</f>
        <v/>
      </c>
      <c r="J37" s="84" t="n">
        <v>25300</v>
      </c>
      <c r="K37" s="84" t="n"/>
      <c r="L37" s="84" t="n">
        <v>20800</v>
      </c>
      <c r="M37" s="84" t="n">
        <v>50100</v>
      </c>
      <c r="N37" s="84" t="n">
        <v>47300</v>
      </c>
      <c r="O37" s="84" t="n"/>
      <c r="P37" s="84" t="n"/>
      <c r="Q37" s="84" t="n"/>
      <c r="R37" s="84" t="n"/>
      <c r="S37" s="84" t="n"/>
      <c r="T37" s="84" t="n"/>
      <c r="U37" s="84" t="n"/>
    </row>
    <row r="38" ht="22.7" customFormat="1" customHeight="1" s="78">
      <c r="D38" s="79" t="inlineStr">
        <is>
          <t>Salival</t>
        </is>
      </c>
      <c r="E38" s="79" t="n"/>
      <c r="F38" s="85" t="inlineStr">
        <is>
          <t>lisier</t>
        </is>
      </c>
      <c r="G38" s="86" t="n"/>
      <c r="H38" s="87">
        <f>I38/G38</f>
        <v/>
      </c>
      <c r="I38" s="111">
        <f>SUM(J38:U38)/1000</f>
        <v/>
      </c>
      <c r="J38" s="89" t="n"/>
      <c r="K38" s="89" t="n"/>
      <c r="L38" s="89" t="n"/>
      <c r="M38" s="89" t="n"/>
      <c r="N38" s="89" t="n"/>
      <c r="O38" s="89" t="n"/>
      <c r="P38" s="89" t="n"/>
      <c r="Q38" s="89" t="n"/>
      <c r="R38" s="89" t="n"/>
      <c r="S38" s="89" t="n"/>
      <c r="T38" s="89" t="n"/>
      <c r="U38" s="89" t="n"/>
    </row>
    <row r="39" ht="22.7" customFormat="1" customHeight="1" s="78">
      <c r="D39" s="79" t="inlineStr">
        <is>
          <t>Salival</t>
        </is>
      </c>
      <c r="E39" s="79" t="n"/>
      <c r="F39" s="90" t="inlineStr">
        <is>
          <t>ovin</t>
        </is>
      </c>
      <c r="G39" s="91" t="n">
        <v>0</v>
      </c>
      <c r="H39" s="92">
        <f>I39/G39</f>
        <v/>
      </c>
      <c r="I39" s="112">
        <f>SUM(J39:U39)/1000</f>
        <v/>
      </c>
      <c r="J39" s="94" t="n"/>
      <c r="K39" s="94" t="n"/>
      <c r="L39" s="94" t="n"/>
      <c r="M39" s="94" t="n"/>
      <c r="N39" s="94" t="n"/>
      <c r="O39" s="94" t="n"/>
      <c r="P39" s="94" t="n"/>
      <c r="Q39" s="94" t="n"/>
      <c r="R39" s="94" t="n"/>
      <c r="S39" s="94" t="n"/>
      <c r="T39" s="94" t="n"/>
      <c r="U39" s="94" t="n"/>
    </row>
    <row r="40" ht="22.7" customFormat="1" customHeight="1" s="78">
      <c r="D40" s="79" t="inlineStr">
        <is>
          <t>Salival</t>
        </is>
      </c>
      <c r="E40" s="79" t="n"/>
      <c r="F40" s="95" t="inlineStr">
        <is>
          <t>ensilage</t>
        </is>
      </c>
      <c r="G40" s="96" t="n">
        <v>400</v>
      </c>
      <c r="H40" s="97" t="n"/>
      <c r="I40" s="98" t="n"/>
      <c r="J40" s="99" t="n"/>
      <c r="K40" s="99" t="n"/>
      <c r="L40" s="99" t="n"/>
      <c r="M40" s="99" t="n"/>
      <c r="N40" s="99" t="n"/>
      <c r="O40" s="99" t="n"/>
      <c r="P40" s="99" t="n"/>
      <c r="Q40" s="99" t="n"/>
      <c r="R40" s="99" t="n"/>
      <c r="S40" s="99" t="n"/>
      <c r="T40" s="99" t="n"/>
      <c r="U40" s="99" t="n"/>
    </row>
    <row r="41" ht="22.7" customFormat="1" customHeight="1" s="78">
      <c r="D41" s="79" t="inlineStr">
        <is>
          <t>Salival</t>
        </is>
      </c>
      <c r="E41" s="79" t="n"/>
      <c r="F41" s="100" t="inlineStr">
        <is>
          <t>digestat</t>
        </is>
      </c>
      <c r="G41" s="101" t="n"/>
      <c r="H41" s="102">
        <f>I41/G41</f>
        <v/>
      </c>
      <c r="I41" s="113">
        <f>SUM(J41:U41)/1000</f>
        <v/>
      </c>
      <c r="J41" s="104" t="n"/>
      <c r="K41" s="104" t="n"/>
      <c r="L41" s="104" t="n"/>
      <c r="M41" s="104" t="n"/>
      <c r="N41" s="104" t="n"/>
      <c r="O41" s="104" t="n"/>
      <c r="P41" s="104" t="n"/>
      <c r="Q41" s="104" t="n"/>
      <c r="R41" s="104" t="n"/>
      <c r="S41" s="104" t="n"/>
      <c r="T41" s="104" t="n"/>
      <c r="U41" s="104" t="n"/>
    </row>
    <row r="42" ht="22.7" customFormat="1" customHeight="1" s="78">
      <c r="D42" s="105" t="n"/>
      <c r="E42" s="105" t="n"/>
      <c r="F42" s="105" t="n"/>
      <c r="G42" s="106" t="n"/>
      <c r="H42" s="107" t="n"/>
      <c r="I42" s="108" t="n"/>
      <c r="J42" s="109" t="n"/>
      <c r="K42" s="109" t="n"/>
      <c r="L42" s="109" t="n"/>
      <c r="M42" s="109" t="n"/>
      <c r="N42" s="109" t="n"/>
      <c r="O42" s="109" t="n"/>
      <c r="P42" s="109" t="n"/>
      <c r="Q42" s="109" t="n"/>
      <c r="R42" s="109" t="n"/>
      <c r="S42" s="109" t="n"/>
      <c r="T42" s="109" t="n"/>
      <c r="U42" s="109" t="n"/>
    </row>
    <row r="43" ht="22.7" customFormat="1" customHeight="1" s="78">
      <c r="D43" s="79" t="inlineStr">
        <is>
          <t>Chenevières</t>
        </is>
      </c>
      <c r="E43" s="79" t="n">
        <v>7</v>
      </c>
      <c r="F43" s="80" t="inlineStr">
        <is>
          <t>fumier</t>
        </is>
      </c>
      <c r="G43" s="81" t="n">
        <v>1300</v>
      </c>
      <c r="H43" s="82">
        <f>I43/G43</f>
        <v/>
      </c>
      <c r="I43" s="110">
        <f>SUM(J43:U43)/1000</f>
        <v/>
      </c>
      <c r="J43" s="84" t="n">
        <v>44700</v>
      </c>
      <c r="K43" s="84" t="n">
        <v>45540</v>
      </c>
      <c r="L43" s="84" t="n">
        <v>45790</v>
      </c>
      <c r="M43" s="84" t="n">
        <v>101980</v>
      </c>
      <c r="N43" s="84" t="n">
        <v>97180</v>
      </c>
      <c r="O43" s="84" t="n"/>
      <c r="P43" s="84" t="n"/>
      <c r="Q43" s="84" t="n"/>
      <c r="R43" s="84" t="n"/>
      <c r="S43" s="84" t="n"/>
      <c r="T43" s="84" t="n"/>
      <c r="U43" s="84" t="n"/>
    </row>
    <row r="44" ht="22.7" customFormat="1" customHeight="1" s="78">
      <c r="D44" s="79" t="inlineStr">
        <is>
          <t>Chenevières</t>
        </is>
      </c>
      <c r="E44" s="79" t="n"/>
      <c r="F44" s="85" t="inlineStr">
        <is>
          <t>lisier</t>
        </is>
      </c>
      <c r="G44" s="86" t="n">
        <v>150</v>
      </c>
      <c r="H44" s="87">
        <f>I44/G44</f>
        <v/>
      </c>
      <c r="I44" s="111">
        <f>SUM(J44:U44)/1000</f>
        <v/>
      </c>
      <c r="J44" s="89" t="n"/>
      <c r="K44" s="89" t="n"/>
      <c r="L44" s="89" t="n"/>
      <c r="M44" s="89" t="n"/>
      <c r="N44" s="89" t="n"/>
      <c r="O44" s="89" t="n"/>
      <c r="P44" s="89" t="n"/>
      <c r="Q44" s="89" t="n"/>
      <c r="R44" s="89" t="n"/>
      <c r="S44" s="89" t="n"/>
      <c r="T44" s="89" t="n"/>
      <c r="U44" s="89" t="n"/>
    </row>
    <row r="45" ht="22.7" customFormat="1" customHeight="1" s="78">
      <c r="D45" s="79" t="inlineStr">
        <is>
          <t>Chenevières</t>
        </is>
      </c>
      <c r="E45" s="79" t="n"/>
      <c r="F45" s="90" t="inlineStr">
        <is>
          <t>ovin</t>
        </is>
      </c>
      <c r="G45" s="91" t="n">
        <v>0</v>
      </c>
      <c r="H45" s="92">
        <f>I45/G45</f>
        <v/>
      </c>
      <c r="I45" s="112">
        <f>SUM(J45:U45)/1000</f>
        <v/>
      </c>
      <c r="J45" s="94" t="n"/>
      <c r="K45" s="94" t="n"/>
      <c r="L45" s="94" t="n"/>
      <c r="M45" s="94" t="n"/>
      <c r="N45" s="94" t="n"/>
      <c r="O45" s="94" t="n"/>
      <c r="P45" s="94" t="n"/>
      <c r="Q45" s="94" t="n"/>
      <c r="R45" s="94" t="n"/>
      <c r="S45" s="94" t="n"/>
      <c r="T45" s="94" t="n"/>
      <c r="U45" s="94" t="n"/>
    </row>
    <row r="46" ht="22.7" customFormat="1" customHeight="1" s="78">
      <c r="D46" s="79" t="inlineStr">
        <is>
          <t>Chenevières</t>
        </is>
      </c>
      <c r="E46" s="79" t="n"/>
      <c r="F46" s="95" t="inlineStr">
        <is>
          <t>ensilage</t>
        </is>
      </c>
      <c r="G46" s="96" t="n"/>
      <c r="H46" s="97" t="n"/>
      <c r="I46" s="98" t="n"/>
      <c r="J46" s="99" t="n"/>
      <c r="K46" s="99" t="n"/>
      <c r="L46" s="99" t="n"/>
      <c r="M46" s="99" t="n"/>
      <c r="N46" s="99" t="n"/>
      <c r="O46" s="99" t="n"/>
      <c r="P46" s="99" t="n"/>
      <c r="Q46" s="99" t="n"/>
      <c r="R46" s="99" t="n"/>
      <c r="S46" s="99" t="n"/>
      <c r="T46" s="99" t="n"/>
      <c r="U46" s="99" t="n"/>
    </row>
    <row r="47" ht="22.7" customFormat="1" customHeight="1" s="78">
      <c r="D47" s="79" t="inlineStr">
        <is>
          <t>Chenevières</t>
        </is>
      </c>
      <c r="E47" s="79" t="n"/>
      <c r="F47" s="100" t="inlineStr">
        <is>
          <t>digestat</t>
        </is>
      </c>
      <c r="G47" s="101" t="n"/>
      <c r="H47" s="102">
        <f>I47/G47</f>
        <v/>
      </c>
      <c r="I47" s="113">
        <f>SUM(J47:U47)/1000</f>
        <v/>
      </c>
      <c r="J47" s="104" t="n">
        <v>43800</v>
      </c>
      <c r="K47" s="104" t="n">
        <v>136980</v>
      </c>
      <c r="L47" s="104" t="n"/>
      <c r="M47" s="104" t="n"/>
      <c r="N47" s="104" t="n"/>
      <c r="O47" s="104" t="n"/>
      <c r="P47" s="104" t="n"/>
      <c r="Q47" s="104" t="n"/>
      <c r="R47" s="104" t="n"/>
      <c r="S47" s="104" t="n"/>
      <c r="T47" s="104" t="n"/>
      <c r="U47" s="104" t="n"/>
    </row>
    <row r="48" ht="22.7" customFormat="1" customHeight="1" s="78">
      <c r="D48" s="105" t="n"/>
      <c r="E48" s="105" t="n"/>
      <c r="F48" s="105" t="n"/>
      <c r="G48" s="106" t="n"/>
      <c r="H48" s="107" t="n"/>
      <c r="I48" s="108" t="n"/>
      <c r="J48" s="109" t="n"/>
      <c r="K48" s="109" t="n"/>
      <c r="L48" s="109" t="n"/>
      <c r="M48" s="109" t="n"/>
      <c r="N48" s="109" t="n"/>
      <c r="O48" s="109" t="n"/>
      <c r="P48" s="109" t="n"/>
      <c r="Q48" s="109" t="n"/>
      <c r="R48" s="109" t="n"/>
      <c r="S48" s="109" t="n"/>
      <c r="T48" s="109" t="n"/>
      <c r="U48" s="109" t="n"/>
    </row>
    <row r="49" ht="22.7" customFormat="1" customHeight="1" s="78">
      <c r="D49" s="79" t="inlineStr">
        <is>
          <t>Rock and Cow</t>
        </is>
      </c>
      <c r="E49" s="79" t="n">
        <v>8</v>
      </c>
      <c r="F49" s="80" t="inlineStr">
        <is>
          <t>fumier</t>
        </is>
      </c>
      <c r="G49" s="81" t="n">
        <v>500</v>
      </c>
      <c r="H49" s="82">
        <f>I49/G49</f>
        <v/>
      </c>
      <c r="I49" s="110">
        <f>SUM(J49:U49)/1000</f>
        <v/>
      </c>
      <c r="J49" s="84" t="n">
        <v>22040</v>
      </c>
      <c r="K49" s="84" t="n">
        <v>38620</v>
      </c>
      <c r="L49" s="84" t="n"/>
      <c r="M49" s="84" t="n">
        <v>37340</v>
      </c>
      <c r="N49" s="84" t="n">
        <v>21700</v>
      </c>
      <c r="O49" s="84" t="n"/>
      <c r="P49" s="84" t="n"/>
      <c r="Q49" s="84" t="n"/>
      <c r="R49" s="84" t="n"/>
      <c r="S49" s="84" t="n"/>
      <c r="T49" s="84" t="n"/>
      <c r="U49" s="84" t="n"/>
    </row>
    <row r="50" ht="22.7" customFormat="1" customHeight="1" s="78">
      <c r="D50" s="79" t="inlineStr">
        <is>
          <t>Rock and Cow</t>
        </is>
      </c>
      <c r="E50" s="79" t="n"/>
      <c r="F50" s="85" t="inlineStr">
        <is>
          <t>lisier</t>
        </is>
      </c>
      <c r="G50" s="86" t="n">
        <v>700</v>
      </c>
      <c r="H50" s="87">
        <f>I50/G50</f>
        <v/>
      </c>
      <c r="I50" s="111">
        <f>SUM(J50:U50)/1000</f>
        <v/>
      </c>
      <c r="J50" s="89" t="n"/>
      <c r="K50" s="89" t="n"/>
      <c r="L50" s="89" t="n"/>
      <c r="M50" s="89" t="n">
        <v>41400</v>
      </c>
      <c r="N50" s="89" t="n">
        <v>39900</v>
      </c>
      <c r="O50" s="89" t="n"/>
      <c r="P50" s="89" t="n"/>
      <c r="Q50" s="89" t="n"/>
      <c r="R50" s="89" t="n"/>
      <c r="S50" s="89" t="n"/>
      <c r="T50" s="89" t="n"/>
      <c r="U50" s="89" t="n"/>
    </row>
    <row r="51" ht="22.7" customFormat="1" customHeight="1" s="78">
      <c r="D51" s="79" t="inlineStr">
        <is>
          <t>Rock and Cow</t>
        </is>
      </c>
      <c r="E51" s="79" t="n"/>
      <c r="F51" s="90" t="inlineStr">
        <is>
          <t>ovin</t>
        </is>
      </c>
      <c r="G51" s="91" t="n">
        <v>0</v>
      </c>
      <c r="H51" s="92">
        <f>I51/G51</f>
        <v/>
      </c>
      <c r="I51" s="112">
        <f>SUM(J51:U51)/1000</f>
        <v/>
      </c>
      <c r="J51" s="94" t="n"/>
      <c r="K51" s="94" t="n"/>
      <c r="L51" s="94" t="n"/>
      <c r="M51" s="94" t="n"/>
      <c r="N51" s="94" t="n"/>
      <c r="O51" s="94" t="n"/>
      <c r="P51" s="94" t="n"/>
      <c r="Q51" s="94" t="n"/>
      <c r="R51" s="94" t="n"/>
      <c r="S51" s="94" t="n"/>
      <c r="T51" s="94" t="n"/>
      <c r="U51" s="94" t="n"/>
    </row>
    <row r="52" ht="22.7" customFormat="1" customHeight="1" s="78">
      <c r="D52" s="79" t="inlineStr">
        <is>
          <t>Rock and Cow</t>
        </is>
      </c>
      <c r="E52" s="79" t="n"/>
      <c r="F52" s="95" t="inlineStr">
        <is>
          <t>ensilage</t>
        </is>
      </c>
      <c r="G52" s="96" t="n">
        <v>200</v>
      </c>
      <c r="H52" s="97" t="n"/>
      <c r="I52" s="98" t="n"/>
      <c r="J52" s="99" t="n"/>
      <c r="K52" s="99" t="n"/>
      <c r="L52" s="99" t="n"/>
      <c r="M52" s="99" t="n"/>
      <c r="N52" s="99" t="n"/>
      <c r="O52" s="99" t="n"/>
      <c r="P52" s="99" t="n"/>
      <c r="Q52" s="99" t="n"/>
      <c r="R52" s="99" t="n"/>
      <c r="S52" s="99" t="n"/>
      <c r="T52" s="99" t="n"/>
      <c r="U52" s="99" t="n"/>
    </row>
    <row r="53" ht="22.7" customFormat="1" customHeight="1" s="78">
      <c r="D53" s="79" t="inlineStr">
        <is>
          <t>Rock and Cow</t>
        </is>
      </c>
      <c r="E53" s="79" t="n"/>
      <c r="F53" s="100" t="inlineStr">
        <is>
          <t>digestat</t>
        </is>
      </c>
      <c r="G53" s="101" t="n"/>
      <c r="H53" s="102">
        <f>I53/G53</f>
        <v/>
      </c>
      <c r="I53" s="113">
        <f>SUM(J53:U53)/1000</f>
        <v/>
      </c>
      <c r="J53" s="104" t="n"/>
      <c r="K53" s="104" t="n"/>
      <c r="L53" s="104" t="n"/>
      <c r="M53" s="104" t="n"/>
      <c r="N53" s="104" t="n"/>
      <c r="O53" s="104" t="n"/>
      <c r="P53" s="104" t="n"/>
      <c r="Q53" s="104" t="n"/>
      <c r="R53" s="104" t="n"/>
      <c r="S53" s="104" t="n"/>
      <c r="T53" s="104" t="n"/>
      <c r="U53" s="104" t="n"/>
    </row>
    <row r="54" ht="22.7" customFormat="1" customHeight="1" s="78">
      <c r="D54" s="105" t="n"/>
      <c r="E54" s="105" t="n"/>
      <c r="F54" s="105" t="n"/>
      <c r="G54" s="106" t="n"/>
      <c r="H54" s="107" t="n"/>
      <c r="I54" s="108" t="n"/>
      <c r="J54" s="109" t="n"/>
      <c r="K54" s="109" t="n"/>
      <c r="L54" s="109" t="n"/>
      <c r="M54" s="109" t="n"/>
      <c r="N54" s="109" t="n"/>
      <c r="O54" s="109" t="n"/>
      <c r="P54" s="109" t="n"/>
      <c r="Q54" s="109" t="n"/>
      <c r="R54" s="109" t="n"/>
      <c r="S54" s="109" t="n"/>
      <c r="T54" s="109" t="n"/>
      <c r="U54" s="109" t="n"/>
    </row>
    <row r="55" ht="22.7" customFormat="1" customHeight="1" s="78">
      <c r="D55" s="79" t="inlineStr">
        <is>
          <t>Deux Villes</t>
        </is>
      </c>
      <c r="E55" s="79" t="n">
        <v>9</v>
      </c>
      <c r="F55" s="80" t="inlineStr">
        <is>
          <t>fumier</t>
        </is>
      </c>
      <c r="G55" s="81" t="n">
        <v>500</v>
      </c>
      <c r="H55" s="82">
        <f>I55/G55</f>
        <v/>
      </c>
      <c r="I55" s="110">
        <f>SUM(J55:U55)/1000</f>
        <v/>
      </c>
      <c r="J55" s="84" t="n">
        <v>42580</v>
      </c>
      <c r="K55" s="84" t="n">
        <v>18520</v>
      </c>
      <c r="L55" s="84" t="n">
        <v>18860</v>
      </c>
      <c r="M55" s="84" t="n">
        <v>14100</v>
      </c>
      <c r="N55" s="84" t="n">
        <v>22180</v>
      </c>
      <c r="O55" s="84" t="n"/>
      <c r="P55" s="84" t="n"/>
      <c r="Q55" s="84" t="n"/>
      <c r="R55" s="84" t="n"/>
      <c r="S55" s="84" t="n"/>
      <c r="T55" s="84" t="n"/>
      <c r="U55" s="84" t="n"/>
    </row>
    <row r="56" ht="22.7" customFormat="1" customHeight="1" s="78">
      <c r="D56" s="79" t="inlineStr">
        <is>
          <t>Deux Villes</t>
        </is>
      </c>
      <c r="E56" s="79" t="n"/>
      <c r="F56" s="85" t="inlineStr">
        <is>
          <t>lisier</t>
        </is>
      </c>
      <c r="G56" s="86" t="n"/>
      <c r="H56" s="87">
        <f>I56/G56</f>
        <v/>
      </c>
      <c r="I56" s="111">
        <f>SUM(J56:U56)/1000</f>
        <v/>
      </c>
      <c r="J56" s="89" t="n"/>
      <c r="K56" s="89" t="n"/>
      <c r="L56" s="89" t="n"/>
      <c r="M56" s="89" t="n"/>
      <c r="N56" s="89" t="n"/>
      <c r="O56" s="89" t="n"/>
      <c r="P56" s="89" t="n"/>
      <c r="Q56" s="89" t="n"/>
      <c r="R56" s="89" t="n"/>
      <c r="S56" s="89" t="n"/>
      <c r="T56" s="89" t="n"/>
      <c r="U56" s="89" t="n"/>
    </row>
    <row r="57" ht="22.7" customFormat="1" customHeight="1" s="78">
      <c r="D57" s="79" t="inlineStr">
        <is>
          <t>Deux Villes</t>
        </is>
      </c>
      <c r="E57" s="79" t="n"/>
      <c r="F57" s="90" t="inlineStr">
        <is>
          <t>ovin</t>
        </is>
      </c>
      <c r="G57" s="91" t="n">
        <v>0</v>
      </c>
      <c r="H57" s="92">
        <f>I57/G57</f>
        <v/>
      </c>
      <c r="I57" s="112">
        <f>SUM(J57:U57)/1000</f>
        <v/>
      </c>
      <c r="J57" s="94" t="n"/>
      <c r="K57" s="94" t="n"/>
      <c r="L57" s="94" t="n"/>
      <c r="M57" s="94" t="n"/>
      <c r="N57" s="94" t="n"/>
      <c r="O57" s="94" t="n"/>
      <c r="P57" s="94" t="n"/>
      <c r="Q57" s="94" t="n"/>
      <c r="R57" s="94" t="n"/>
      <c r="S57" s="94" t="n"/>
      <c r="T57" s="94" t="n"/>
      <c r="U57" s="94" t="n"/>
    </row>
    <row r="58" ht="22.7" customFormat="1" customHeight="1" s="78">
      <c r="D58" s="79" t="inlineStr">
        <is>
          <t>Deux Villes</t>
        </is>
      </c>
      <c r="E58" s="79" t="n"/>
      <c r="F58" s="95" t="inlineStr">
        <is>
          <t>ensilage</t>
        </is>
      </c>
      <c r="G58" s="96" t="n">
        <v>600</v>
      </c>
      <c r="H58" s="97" t="n"/>
      <c r="I58" s="98" t="n"/>
      <c r="J58" s="99" t="n"/>
      <c r="K58" s="99" t="n"/>
      <c r="L58" s="99" t="n"/>
      <c r="M58" s="99" t="n"/>
      <c r="N58" s="99" t="n"/>
      <c r="O58" s="99" t="n"/>
      <c r="P58" s="99" t="n"/>
      <c r="Q58" s="99" t="n"/>
      <c r="R58" s="99" t="n"/>
      <c r="S58" s="99" t="n"/>
      <c r="T58" s="99" t="n"/>
      <c r="U58" s="99" t="n"/>
    </row>
    <row r="59" ht="22.7" customFormat="1" customHeight="1" s="78">
      <c r="D59" s="79" t="inlineStr">
        <is>
          <t>Deux Villes</t>
        </is>
      </c>
      <c r="E59" s="79" t="n"/>
      <c r="F59" s="100" t="inlineStr">
        <is>
          <t>digestat</t>
        </is>
      </c>
      <c r="G59" s="101" t="n"/>
      <c r="H59" s="102">
        <f>I59/G59</f>
        <v/>
      </c>
      <c r="I59" s="113">
        <f>SUM(J59:U59)/1000</f>
        <v/>
      </c>
      <c r="J59" s="104" t="n"/>
      <c r="K59" s="104" t="n"/>
      <c r="L59" s="104" t="n"/>
      <c r="M59" s="104" t="n"/>
      <c r="N59" s="104" t="n"/>
      <c r="O59" s="104" t="n"/>
      <c r="P59" s="104" t="n"/>
      <c r="Q59" s="104" t="n"/>
      <c r="R59" s="104" t="n"/>
      <c r="S59" s="104" t="n"/>
      <c r="T59" s="104" t="n"/>
      <c r="U59" s="104" t="n"/>
    </row>
    <row r="60" ht="22.7" customFormat="1" customHeight="1" s="78">
      <c r="D60" s="105" t="n"/>
      <c r="E60" s="105" t="n"/>
      <c r="F60" s="105" t="n"/>
      <c r="G60" s="106" t="n"/>
      <c r="H60" s="107">
        <f>I60/G60</f>
        <v/>
      </c>
      <c r="I60" s="108" t="n"/>
      <c r="J60" s="109" t="n"/>
      <c r="K60" s="109" t="n"/>
      <c r="L60" s="109" t="n"/>
      <c r="M60" s="109" t="n"/>
      <c r="N60" s="109" t="n"/>
      <c r="O60" s="109" t="n"/>
      <c r="P60" s="109" t="n"/>
      <c r="Q60" s="109" t="n"/>
      <c r="R60" s="109" t="n"/>
      <c r="S60" s="109" t="n"/>
      <c r="T60" s="109" t="n"/>
      <c r="U60" s="109" t="n"/>
    </row>
    <row r="61" ht="22.7" customFormat="1" customHeight="1" s="78">
      <c r="D61" s="79" t="inlineStr">
        <is>
          <t>Haut Frenes</t>
        </is>
      </c>
      <c r="E61" s="79" t="n">
        <v>10</v>
      </c>
      <c r="F61" s="80" t="inlineStr">
        <is>
          <t>fumier</t>
        </is>
      </c>
      <c r="G61" s="81" t="n"/>
      <c r="H61" s="82">
        <f>I61/G61</f>
        <v/>
      </c>
      <c r="I61" s="110">
        <f>SUM(J61:U61)/1000</f>
        <v/>
      </c>
      <c r="J61" s="84" t="n"/>
      <c r="K61" s="84" t="n"/>
      <c r="L61" s="84" t="n"/>
      <c r="M61" s="84" t="n"/>
      <c r="N61" s="84" t="n"/>
      <c r="O61" s="84" t="n"/>
      <c r="P61" s="84" t="n"/>
      <c r="Q61" s="84" t="n"/>
      <c r="R61" s="84" t="n"/>
      <c r="S61" s="84" t="n"/>
      <c r="T61" s="84" t="n"/>
      <c r="U61" s="84" t="n"/>
    </row>
    <row r="62" ht="22.7" customFormat="1" customHeight="1" s="78">
      <c r="D62" s="79" t="inlineStr">
        <is>
          <t>Haut Frenes</t>
        </is>
      </c>
      <c r="E62" s="79" t="n"/>
      <c r="F62" s="85" t="inlineStr">
        <is>
          <t>lisier</t>
        </is>
      </c>
      <c r="G62" s="86" t="n"/>
      <c r="H62" s="87">
        <f>I62/G62</f>
        <v/>
      </c>
      <c r="I62" s="111">
        <f>SUM(J62:U62)/1000</f>
        <v/>
      </c>
      <c r="J62" s="89" t="n"/>
      <c r="K62" s="89" t="n"/>
      <c r="L62" s="89" t="n"/>
      <c r="M62" s="89" t="n"/>
      <c r="N62" s="89" t="n"/>
      <c r="O62" s="89" t="n"/>
      <c r="P62" s="89" t="n"/>
      <c r="Q62" s="89" t="n"/>
      <c r="R62" s="89" t="n"/>
      <c r="S62" s="89" t="n"/>
      <c r="T62" s="89" t="n"/>
      <c r="U62" s="89" t="n"/>
    </row>
    <row r="63" ht="22.7" customFormat="1" customHeight="1" s="78">
      <c r="D63" s="79" t="inlineStr">
        <is>
          <t>Haut Frenes</t>
        </is>
      </c>
      <c r="E63" s="79" t="n"/>
      <c r="F63" s="90" t="inlineStr">
        <is>
          <t>ovin</t>
        </is>
      </c>
      <c r="G63" s="91" t="n">
        <v>0</v>
      </c>
      <c r="H63" s="92">
        <f>I63/G63</f>
        <v/>
      </c>
      <c r="I63" s="112">
        <f>SUM(J63:U63)/1000</f>
        <v/>
      </c>
      <c r="J63" s="94" t="n"/>
      <c r="K63" s="94" t="n"/>
      <c r="L63" s="94" t="n"/>
      <c r="M63" s="94" t="n"/>
      <c r="N63" s="94" t="n"/>
      <c r="O63" s="94" t="n"/>
      <c r="P63" s="94" t="n"/>
      <c r="Q63" s="94" t="n"/>
      <c r="R63" s="94" t="n"/>
      <c r="S63" s="94" t="n"/>
      <c r="T63" s="94" t="n"/>
      <c r="U63" s="94" t="n"/>
    </row>
    <row r="64" ht="22.7" customFormat="1" customHeight="1" s="78">
      <c r="D64" s="79" t="inlineStr">
        <is>
          <t>Haut Frenes</t>
        </is>
      </c>
      <c r="E64" s="79" t="n"/>
      <c r="F64" s="95" t="inlineStr">
        <is>
          <t>ensilage</t>
        </is>
      </c>
      <c r="G64" s="96" t="n">
        <v>500</v>
      </c>
      <c r="H64" s="97" t="n"/>
      <c r="I64" s="98" t="n"/>
      <c r="J64" s="99" t="n"/>
      <c r="K64" s="99" t="n"/>
      <c r="L64" s="99" t="n"/>
      <c r="M64" s="99" t="n"/>
      <c r="N64" s="99" t="n"/>
      <c r="O64" s="99" t="n"/>
      <c r="P64" s="99" t="n"/>
      <c r="Q64" s="99" t="n"/>
      <c r="R64" s="99" t="n"/>
      <c r="S64" s="99" t="n"/>
      <c r="T64" s="99" t="n"/>
      <c r="U64" s="99" t="n"/>
    </row>
    <row r="65" ht="22.7" customFormat="1" customHeight="1" s="78">
      <c r="D65" s="79" t="inlineStr">
        <is>
          <t>Haut Frenes</t>
        </is>
      </c>
      <c r="E65" s="79" t="n"/>
      <c r="F65" s="100" t="inlineStr">
        <is>
          <t>digestat</t>
        </is>
      </c>
      <c r="G65" s="101" t="n"/>
      <c r="H65" s="102">
        <f>I65/G65</f>
        <v/>
      </c>
      <c r="I65" s="113">
        <f>SUM(J65:U65)/1000</f>
        <v/>
      </c>
      <c r="J65" s="104" t="n"/>
      <c r="K65" s="104" t="n"/>
      <c r="L65" s="104" t="n"/>
      <c r="M65" s="104" t="n"/>
      <c r="N65" s="104" t="n"/>
      <c r="O65" s="104" t="n"/>
      <c r="P65" s="104" t="n"/>
      <c r="Q65" s="104" t="n"/>
      <c r="R65" s="104" t="n"/>
      <c r="S65" s="104" t="n"/>
      <c r="T65" s="104" t="n"/>
      <c r="U65" s="104" t="n"/>
    </row>
    <row r="66" ht="22.7" customFormat="1" customHeight="1" s="78">
      <c r="D66" s="105" t="n"/>
      <c r="E66" s="105" t="n"/>
      <c r="F66" s="105" t="n"/>
      <c r="G66" s="106" t="n"/>
      <c r="H66" s="107" t="n"/>
      <c r="I66" s="108" t="n"/>
      <c r="J66" s="109" t="n"/>
      <c r="K66" s="109" t="n"/>
      <c r="L66" s="109" t="n"/>
      <c r="M66" s="109" t="n"/>
      <c r="N66" s="109" t="n"/>
      <c r="O66" s="109" t="n"/>
      <c r="P66" s="109" t="n"/>
      <c r="Q66" s="109" t="n"/>
      <c r="R66" s="109" t="n"/>
      <c r="S66" s="109" t="n"/>
      <c r="T66" s="109" t="n"/>
      <c r="U66" s="109" t="n"/>
    </row>
    <row r="67" ht="22.7" customFormat="1" customHeight="1" s="78">
      <c r="D67" s="79" t="inlineStr">
        <is>
          <t>Froid Perthuis</t>
        </is>
      </c>
      <c r="E67" s="79" t="n">
        <v>11</v>
      </c>
      <c r="F67" s="80" t="inlineStr">
        <is>
          <t>fumier</t>
        </is>
      </c>
      <c r="G67" s="81" t="n"/>
      <c r="H67" s="82">
        <f>I67/G67</f>
        <v/>
      </c>
      <c r="I67" s="110">
        <f>SUM(J67:U67)/1000</f>
        <v/>
      </c>
      <c r="J67" s="84" t="n"/>
      <c r="K67" s="84" t="n"/>
      <c r="L67" s="84" t="n"/>
      <c r="M67" s="84" t="n"/>
      <c r="N67" s="84" t="n"/>
      <c r="O67" s="84" t="n"/>
      <c r="P67" s="84" t="n"/>
      <c r="Q67" s="84" t="n"/>
      <c r="R67" s="84" t="n"/>
      <c r="S67" s="84" t="n"/>
      <c r="T67" s="84" t="n"/>
      <c r="U67" s="84" t="n"/>
    </row>
    <row r="68" ht="22.7" customFormat="1" customHeight="1" s="78">
      <c r="D68" s="79" t="inlineStr">
        <is>
          <t>Froid Perthuis</t>
        </is>
      </c>
      <c r="E68" s="79" t="n"/>
      <c r="F68" s="85" t="inlineStr">
        <is>
          <t>lisier</t>
        </is>
      </c>
      <c r="G68" s="86" t="n"/>
      <c r="H68" s="87">
        <f>I68/G68</f>
        <v/>
      </c>
      <c r="I68" s="111">
        <f>SUM(J68:U68)/1000</f>
        <v/>
      </c>
      <c r="J68" s="89" t="n"/>
      <c r="K68" s="89" t="n"/>
      <c r="L68" s="89" t="n"/>
      <c r="M68" s="89" t="n"/>
      <c r="N68" s="89" t="n"/>
      <c r="O68" s="89" t="n"/>
      <c r="P68" s="89" t="n"/>
      <c r="Q68" s="89" t="n"/>
      <c r="R68" s="89" t="n"/>
      <c r="S68" s="89" t="n"/>
      <c r="T68" s="89" t="n"/>
      <c r="U68" s="89" t="n"/>
    </row>
    <row r="69" ht="22.7" customFormat="1" customHeight="1" s="78">
      <c r="D69" s="79" t="inlineStr">
        <is>
          <t>Froid Perthuis</t>
        </is>
      </c>
      <c r="E69" s="79" t="n"/>
      <c r="F69" s="90" t="inlineStr">
        <is>
          <t>ovin</t>
        </is>
      </c>
      <c r="G69" s="91" t="n">
        <v>2500</v>
      </c>
      <c r="H69" s="92">
        <f>I69/G69</f>
        <v/>
      </c>
      <c r="I69" s="112">
        <f>SUM(J69:U69)/1000</f>
        <v/>
      </c>
      <c r="J69" s="94" t="n">
        <v>124440</v>
      </c>
      <c r="K69" s="94" t="n">
        <v>169260</v>
      </c>
      <c r="L69" s="94" t="n">
        <v>208690</v>
      </c>
      <c r="M69" s="94" t="n">
        <v>159340</v>
      </c>
      <c r="N69" s="94" t="n">
        <v>163730</v>
      </c>
      <c r="O69" s="94" t="n"/>
      <c r="P69" s="94" t="n"/>
      <c r="Q69" s="94" t="n"/>
      <c r="R69" s="94" t="n"/>
      <c r="S69" s="94" t="n"/>
      <c r="T69" s="94" t="n"/>
      <c r="U69" s="94" t="n"/>
    </row>
    <row r="70" ht="22.7" customFormat="1" customHeight="1" s="78">
      <c r="D70" s="79" t="inlineStr">
        <is>
          <t>Froid Perthuis</t>
        </is>
      </c>
      <c r="E70" s="79" t="n"/>
      <c r="F70" s="95" t="inlineStr">
        <is>
          <t>ensilage</t>
        </is>
      </c>
      <c r="G70" s="96" t="n">
        <v>700</v>
      </c>
      <c r="H70" s="97" t="n"/>
      <c r="I70" s="98" t="n"/>
      <c r="J70" s="99" t="n"/>
      <c r="K70" s="99" t="n"/>
      <c r="L70" s="99" t="n"/>
      <c r="M70" s="99" t="n"/>
      <c r="N70" s="99" t="n"/>
      <c r="O70" s="99" t="n"/>
      <c r="P70" s="99" t="n"/>
      <c r="Q70" s="99" t="n"/>
      <c r="R70" s="99" t="n"/>
      <c r="S70" s="99" t="n"/>
      <c r="T70" s="99" t="n"/>
      <c r="U70" s="99" t="n"/>
    </row>
    <row r="71" ht="22.7" customFormat="1" customHeight="1" s="78">
      <c r="D71" s="79" t="inlineStr">
        <is>
          <t>Froid Perthuis</t>
        </is>
      </c>
      <c r="E71" s="79" t="n"/>
      <c r="F71" s="100" t="inlineStr">
        <is>
          <t>digestat</t>
        </is>
      </c>
      <c r="G71" s="101" t="n"/>
      <c r="H71" s="102">
        <f>I71/G71</f>
        <v/>
      </c>
      <c r="I71" s="113">
        <f>SUM(J71:U71)/1000</f>
        <v/>
      </c>
      <c r="J71" s="104" t="n"/>
      <c r="K71" s="104" t="n"/>
      <c r="L71" s="104" t="n"/>
      <c r="M71" s="104" t="n"/>
      <c r="N71" s="104" t="n"/>
      <c r="O71" s="104" t="n"/>
      <c r="P71" s="104" t="n"/>
      <c r="Q71" s="104" t="n"/>
      <c r="R71" s="104" t="n"/>
      <c r="S71" s="104" t="n"/>
      <c r="T71" s="104" t="n"/>
      <c r="U71" s="104" t="n"/>
    </row>
    <row r="72" ht="37.35" customFormat="1" customHeight="1" s="78">
      <c r="D72" s="105" t="n"/>
      <c r="E72" s="105" t="n"/>
      <c r="F72" s="105" t="n"/>
      <c r="G72" s="106" t="n"/>
      <c r="H72" s="107" t="n"/>
      <c r="I72" s="108" t="n"/>
      <c r="J72" s="109" t="n"/>
      <c r="K72" s="109" t="n"/>
      <c r="L72" s="109" t="n"/>
      <c r="M72" s="109" t="n"/>
      <c r="N72" s="109" t="n"/>
      <c r="O72" s="109" t="n"/>
      <c r="P72" s="109" t="n"/>
      <c r="Q72" s="109" t="n"/>
      <c r="R72" s="109" t="n"/>
      <c r="S72" s="109" t="n"/>
      <c r="T72" s="109" t="n"/>
      <c r="U72" s="109" t="n"/>
    </row>
    <row r="73" ht="22.7" customFormat="1" customHeight="1" s="78">
      <c r="D73" s="79" t="inlineStr">
        <is>
          <t>Rouges Champs</t>
        </is>
      </c>
      <c r="E73" s="79" t="n">
        <v>12</v>
      </c>
      <c r="F73" s="80" t="inlineStr">
        <is>
          <t>fumier</t>
        </is>
      </c>
      <c r="G73" s="81" t="n"/>
      <c r="H73" s="82">
        <f>I73/G73</f>
        <v/>
      </c>
      <c r="I73" s="110">
        <f>SUM(J73:U73)/1000</f>
        <v/>
      </c>
      <c r="J73" s="84" t="n"/>
      <c r="K73" s="84" t="n"/>
      <c r="L73" s="84" t="n"/>
      <c r="M73" s="84" t="n"/>
      <c r="N73" s="84" t="n"/>
      <c r="O73" s="84" t="n"/>
      <c r="P73" s="84" t="n"/>
      <c r="Q73" s="84" t="n"/>
      <c r="R73" s="84" t="n"/>
      <c r="S73" s="84" t="n"/>
      <c r="T73" s="84" t="n"/>
      <c r="U73" s="84" t="n"/>
    </row>
    <row r="74" ht="22.7" customFormat="1" customHeight="1" s="78">
      <c r="D74" s="79" t="inlineStr">
        <is>
          <t>Rouges Champs</t>
        </is>
      </c>
      <c r="E74" s="79" t="n"/>
      <c r="F74" s="85" t="inlineStr">
        <is>
          <t>lisier</t>
        </is>
      </c>
      <c r="G74" s="86" t="n"/>
      <c r="H74" s="87">
        <f>I74/G74</f>
        <v/>
      </c>
      <c r="I74" s="111">
        <f>SUM(J74:U74)/1000</f>
        <v/>
      </c>
      <c r="J74" s="89" t="n"/>
      <c r="K74" s="89" t="n"/>
      <c r="L74" s="89" t="n"/>
      <c r="M74" s="89" t="n"/>
      <c r="N74" s="89" t="n"/>
      <c r="O74" s="89" t="n"/>
      <c r="P74" s="89" t="n"/>
      <c r="Q74" s="89" t="n"/>
      <c r="R74" s="89" t="n"/>
      <c r="S74" s="89" t="n"/>
      <c r="T74" s="89" t="n"/>
      <c r="U74" s="89" t="n"/>
    </row>
    <row r="75" ht="22.7" customFormat="1" customHeight="1" s="78">
      <c r="D75" s="79" t="inlineStr">
        <is>
          <t>Rouges Champs</t>
        </is>
      </c>
      <c r="E75" s="79" t="n"/>
      <c r="F75" s="90" t="inlineStr">
        <is>
          <t>ovin</t>
        </is>
      </c>
      <c r="G75" s="91" t="n">
        <v>500</v>
      </c>
      <c r="H75" s="92">
        <f>I75/G75</f>
        <v/>
      </c>
      <c r="I75" s="112">
        <f>SUM(J75:U75)/1000</f>
        <v/>
      </c>
      <c r="J75" s="94" t="n">
        <v>118860</v>
      </c>
      <c r="K75" s="94" t="n"/>
      <c r="L75" s="94" t="n"/>
      <c r="M75" s="94" t="n">
        <v>143580</v>
      </c>
      <c r="N75" s="94" t="n">
        <v>56080</v>
      </c>
      <c r="O75" s="94" t="n"/>
      <c r="P75" s="94" t="n"/>
      <c r="Q75" s="94" t="n"/>
      <c r="R75" s="94" t="n"/>
      <c r="S75" s="94" t="n"/>
      <c r="T75" s="94" t="n"/>
      <c r="U75" s="94" t="n"/>
    </row>
    <row r="76" ht="22.7" customFormat="1" customHeight="1" s="78">
      <c r="D76" s="79" t="inlineStr">
        <is>
          <t>Rouges Champs</t>
        </is>
      </c>
      <c r="E76" s="79" t="n"/>
      <c r="F76" s="95" t="inlineStr">
        <is>
          <t>ensilage</t>
        </is>
      </c>
      <c r="G76" s="96" t="n">
        <v>400</v>
      </c>
      <c r="H76" s="97" t="n"/>
      <c r="I76" s="98" t="n"/>
      <c r="J76" s="99" t="n"/>
      <c r="K76" s="99" t="n"/>
      <c r="L76" s="99" t="n"/>
      <c r="M76" s="99" t="n"/>
      <c r="N76" s="99" t="n"/>
      <c r="O76" s="99" t="n"/>
      <c r="P76" s="99" t="n"/>
      <c r="Q76" s="99" t="n"/>
      <c r="R76" s="99" t="n"/>
      <c r="S76" s="99" t="n"/>
      <c r="T76" s="99" t="n"/>
      <c r="U76" s="99" t="n"/>
    </row>
    <row r="77" ht="22.7" customFormat="1" customHeight="1" s="78">
      <c r="D77" s="79" t="inlineStr">
        <is>
          <t>Rouges Champs</t>
        </is>
      </c>
      <c r="E77" s="79" t="n"/>
      <c r="F77" s="100" t="inlineStr">
        <is>
          <t>digestat</t>
        </is>
      </c>
      <c r="G77" s="101" t="n"/>
      <c r="H77" s="102">
        <f>I77/G77</f>
        <v/>
      </c>
      <c r="I77" s="113">
        <f>SUM(J77:U77)/1000</f>
        <v/>
      </c>
      <c r="J77" s="104" t="n"/>
      <c r="K77" s="104" t="n"/>
      <c r="L77" s="104" t="n">
        <v>87360</v>
      </c>
      <c r="M77" s="104" t="n"/>
      <c r="N77" s="104" t="n"/>
      <c r="O77" s="104" t="n"/>
      <c r="P77" s="104" t="n"/>
      <c r="Q77" s="104" t="n"/>
      <c r="R77" s="104" t="n"/>
      <c r="S77" s="104" t="n"/>
      <c r="T77" s="104" t="n"/>
      <c r="U77" s="104" t="n"/>
    </row>
    <row r="78" ht="22.7" customFormat="1" customHeight="1" s="78">
      <c r="D78" s="105" t="n"/>
      <c r="E78" s="105" t="n"/>
      <c r="F78" s="105" t="n"/>
      <c r="G78" s="106" t="n"/>
      <c r="H78" s="107" t="n"/>
      <c r="I78" s="108" t="n"/>
      <c r="J78" s="109" t="n"/>
      <c r="K78" s="109" t="n"/>
      <c r="L78" s="109" t="n"/>
      <c r="M78" s="109" t="n"/>
      <c r="N78" s="109" t="n"/>
      <c r="O78" s="109" t="n"/>
      <c r="P78" s="109" t="n"/>
      <c r="Q78" s="109" t="n"/>
      <c r="R78" s="109" t="n"/>
      <c r="S78" s="109" t="n"/>
      <c r="T78" s="109" t="n"/>
      <c r="U78" s="109" t="n"/>
    </row>
    <row r="79" ht="22.7" customFormat="1" customHeight="1" s="78">
      <c r="D79" s="79" t="inlineStr">
        <is>
          <t>Norzelieurs</t>
        </is>
      </c>
      <c r="E79" s="79" t="n">
        <v>13</v>
      </c>
      <c r="F79" s="80" t="inlineStr">
        <is>
          <t>fumier</t>
        </is>
      </c>
      <c r="G79" s="81" t="n">
        <v>500</v>
      </c>
      <c r="H79" s="82">
        <f>I79/G79</f>
        <v/>
      </c>
      <c r="I79" s="110">
        <f>SUM(J79:U79)/1000</f>
        <v/>
      </c>
      <c r="J79" s="84" t="n">
        <v>21140</v>
      </c>
      <c r="K79" s="84" t="n">
        <v>14600</v>
      </c>
      <c r="L79" s="84" t="n"/>
      <c r="M79" s="84" t="n">
        <v>17380</v>
      </c>
      <c r="N79" s="84" t="n">
        <v>23000</v>
      </c>
      <c r="O79" s="84" t="n"/>
      <c r="P79" s="84" t="n"/>
      <c r="Q79" s="84" t="n"/>
      <c r="R79" s="84" t="n"/>
      <c r="S79" s="84" t="n"/>
      <c r="T79" s="84" t="n"/>
      <c r="U79" s="84" t="n"/>
    </row>
    <row r="80" ht="22.7" customFormat="1" customHeight="1" s="78">
      <c r="D80" s="79" t="inlineStr">
        <is>
          <t>Norzelieurs</t>
        </is>
      </c>
      <c r="E80" s="79" t="n"/>
      <c r="F80" s="85" t="inlineStr">
        <is>
          <t>lisier</t>
        </is>
      </c>
      <c r="G80" s="86" t="n"/>
      <c r="H80" s="87">
        <f>I80/G80</f>
        <v/>
      </c>
      <c r="I80" s="111">
        <f>SUM(J80:U80)/1000</f>
        <v/>
      </c>
      <c r="J80" s="89" t="n"/>
      <c r="K80" s="89" t="n"/>
      <c r="L80" s="89" t="n"/>
      <c r="M80" s="89" t="n"/>
      <c r="N80" s="89" t="n"/>
      <c r="O80" s="89" t="n"/>
      <c r="P80" s="89" t="n"/>
      <c r="Q80" s="89" t="n"/>
      <c r="R80" s="89" t="n"/>
      <c r="S80" s="89" t="n"/>
      <c r="T80" s="89" t="n"/>
      <c r="U80" s="89" t="n"/>
    </row>
    <row r="81" ht="22.7" customFormat="1" customHeight="1" s="78">
      <c r="D81" s="79" t="inlineStr">
        <is>
          <t>Norzelieurs</t>
        </is>
      </c>
      <c r="E81" s="79" t="n"/>
      <c r="F81" s="90" t="inlineStr">
        <is>
          <t>ovin</t>
        </is>
      </c>
      <c r="G81" s="91" t="n">
        <v>0</v>
      </c>
      <c r="H81" s="92">
        <f>I81/G81</f>
        <v/>
      </c>
      <c r="I81" s="112">
        <f>SUM(J81:U81)/1000</f>
        <v/>
      </c>
      <c r="J81" s="94" t="n"/>
      <c r="K81" s="94" t="n"/>
      <c r="L81" s="94" t="n"/>
      <c r="M81" s="94" t="n"/>
      <c r="N81" s="94" t="n"/>
      <c r="O81" s="94" t="n"/>
      <c r="P81" s="94" t="n"/>
      <c r="Q81" s="94" t="n"/>
      <c r="R81" s="94" t="n"/>
      <c r="S81" s="94" t="n"/>
      <c r="T81" s="94" t="n"/>
      <c r="U81" s="94" t="n"/>
    </row>
    <row r="82" ht="22.7" customFormat="1" customHeight="1" s="78">
      <c r="D82" s="79" t="inlineStr">
        <is>
          <t>Norzelieurs</t>
        </is>
      </c>
      <c r="E82" s="79" t="n"/>
      <c r="F82" s="95" t="inlineStr">
        <is>
          <t>ensilage</t>
        </is>
      </c>
      <c r="G82" s="96" t="n"/>
      <c r="H82" s="97" t="n"/>
      <c r="I82" s="98" t="n"/>
      <c r="J82" s="99" t="n"/>
      <c r="K82" s="99" t="n"/>
      <c r="L82" s="99" t="n"/>
      <c r="M82" s="99" t="n"/>
      <c r="N82" s="99" t="n"/>
      <c r="O82" s="99" t="n"/>
      <c r="P82" s="99" t="n"/>
      <c r="Q82" s="99" t="n"/>
      <c r="R82" s="99" t="n"/>
      <c r="S82" s="99" t="n"/>
      <c r="T82" s="99" t="n"/>
      <c r="U82" s="99" t="n"/>
    </row>
    <row r="83" ht="22.7" customFormat="1" customHeight="1" s="78">
      <c r="D83" s="79" t="inlineStr">
        <is>
          <t>Norzelieurs</t>
        </is>
      </c>
      <c r="E83" s="79" t="n"/>
      <c r="F83" s="100" t="inlineStr">
        <is>
          <t>digestat</t>
        </is>
      </c>
      <c r="G83" s="101" t="n"/>
      <c r="H83" s="102">
        <f>I83/G83</f>
        <v/>
      </c>
      <c r="I83" s="113">
        <f>SUM(J83:U83)/1000</f>
        <v/>
      </c>
      <c r="J83" s="104" t="n">
        <v>42200</v>
      </c>
      <c r="K83" s="104" t="n"/>
      <c r="L83" s="104" t="n"/>
      <c r="M83" s="104" t="n"/>
      <c r="N83" s="104" t="n"/>
      <c r="O83" s="104" t="n"/>
      <c r="P83" s="104" t="n"/>
      <c r="Q83" s="104" t="n"/>
      <c r="R83" s="104" t="n"/>
      <c r="S83" s="104" t="n"/>
      <c r="T83" s="104" t="n"/>
      <c r="U83" s="104" t="n"/>
    </row>
    <row r="84" ht="22.7" customFormat="1" customHeight="1" s="78">
      <c r="D84" s="105" t="n"/>
      <c r="E84" s="105" t="n"/>
      <c r="F84" s="105" t="n"/>
      <c r="G84" s="106" t="n"/>
      <c r="H84" s="107" t="n"/>
      <c r="I84" s="108" t="n"/>
      <c r="J84" s="109" t="n"/>
      <c r="K84" s="109" t="n"/>
      <c r="L84" s="109" t="n"/>
      <c r="M84" s="109" t="n"/>
      <c r="N84" s="109" t="n"/>
      <c r="O84" s="109" t="n"/>
      <c r="P84" s="109" t="n"/>
      <c r="Q84" s="109" t="n"/>
      <c r="R84" s="109" t="n"/>
      <c r="S84" s="109" t="n"/>
      <c r="T84" s="109" t="n"/>
      <c r="U84" s="109" t="n"/>
    </row>
    <row r="85" ht="22.7" customFormat="1" customHeight="1" s="78">
      <c r="D85" s="79" t="inlineStr">
        <is>
          <t>Thaons</t>
        </is>
      </c>
      <c r="E85" s="79" t="n">
        <v>14</v>
      </c>
      <c r="F85" s="80" t="inlineStr">
        <is>
          <t>fumier</t>
        </is>
      </c>
      <c r="G85" s="81" t="n">
        <v>5100</v>
      </c>
      <c r="H85" s="82">
        <f>I85/G85</f>
        <v/>
      </c>
      <c r="I85" s="110">
        <f>SUM(J85:U85)/1000</f>
        <v/>
      </c>
      <c r="J85" s="84" t="n">
        <v>314300</v>
      </c>
      <c r="K85" s="84" t="n">
        <v>287920</v>
      </c>
      <c r="L85" s="84" t="n">
        <v>144180</v>
      </c>
      <c r="M85" s="84" t="n">
        <v>137460</v>
      </c>
      <c r="N85" s="84" t="n">
        <v>259160</v>
      </c>
      <c r="O85" s="84" t="n"/>
      <c r="P85" s="84" t="n"/>
      <c r="Q85" s="84" t="n"/>
      <c r="R85" s="84" t="n"/>
      <c r="S85" s="84" t="n"/>
      <c r="T85" s="84" t="n"/>
      <c r="U85" s="84" t="n"/>
    </row>
    <row r="86" ht="22.7" customFormat="1" customHeight="1" s="78">
      <c r="D86" s="79" t="inlineStr">
        <is>
          <t>Thaons</t>
        </is>
      </c>
      <c r="E86" s="79" t="n"/>
      <c r="F86" s="85" t="inlineStr">
        <is>
          <t>lisier</t>
        </is>
      </c>
      <c r="G86" s="86" t="n">
        <v>600</v>
      </c>
      <c r="H86" s="87">
        <f>I86/G86</f>
        <v/>
      </c>
      <c r="I86" s="111">
        <f>SUM(J86:U86)/1000</f>
        <v/>
      </c>
      <c r="J86" s="89" t="n"/>
      <c r="K86" s="89" t="n"/>
      <c r="L86" s="89" t="n"/>
      <c r="M86" s="89" t="n"/>
      <c r="N86" s="89" t="n"/>
      <c r="O86" s="89" t="n"/>
      <c r="P86" s="89" t="n"/>
      <c r="Q86" s="89" t="n"/>
      <c r="R86" s="89" t="n"/>
      <c r="S86" s="89" t="n"/>
      <c r="T86" s="89" t="n"/>
      <c r="U86" s="89" t="n"/>
    </row>
    <row r="87" ht="22.7" customFormat="1" customHeight="1" s="78">
      <c r="D87" s="79" t="inlineStr">
        <is>
          <t>Thaons</t>
        </is>
      </c>
      <c r="E87" s="79" t="n"/>
      <c r="F87" s="90" t="inlineStr">
        <is>
          <t>ovin</t>
        </is>
      </c>
      <c r="G87" s="91" t="n">
        <v>0</v>
      </c>
      <c r="H87" s="92">
        <f>I87/G87</f>
        <v/>
      </c>
      <c r="I87" s="112">
        <f>SUM(J87:U87)/1000</f>
        <v/>
      </c>
      <c r="J87" s="94" t="n"/>
      <c r="K87" s="94" t="n"/>
      <c r="L87" s="94" t="n"/>
      <c r="M87" s="94" t="n"/>
      <c r="N87" s="94" t="n">
        <v>14140</v>
      </c>
      <c r="O87" s="94" t="n"/>
      <c r="P87" s="94" t="n"/>
      <c r="Q87" s="94" t="n"/>
      <c r="R87" s="94" t="n"/>
      <c r="S87" s="94" t="n"/>
      <c r="T87" s="94" t="n"/>
      <c r="U87" s="94" t="n"/>
    </row>
    <row r="88" ht="22.7" customFormat="1" customHeight="1" s="78">
      <c r="D88" s="79" t="inlineStr">
        <is>
          <t>Thaons</t>
        </is>
      </c>
      <c r="E88" s="79" t="n"/>
      <c r="F88" s="95" t="inlineStr">
        <is>
          <t>ensilage</t>
        </is>
      </c>
      <c r="G88" s="96" t="n"/>
      <c r="H88" s="97" t="n"/>
      <c r="I88" s="98" t="n"/>
      <c r="J88" s="99" t="n"/>
      <c r="K88" s="99" t="n"/>
      <c r="L88" s="99" t="n"/>
      <c r="M88" s="99" t="n"/>
      <c r="N88" s="99" t="n"/>
      <c r="O88" s="99" t="n"/>
      <c r="P88" s="99" t="n"/>
      <c r="Q88" s="99" t="n"/>
      <c r="R88" s="99" t="n"/>
      <c r="S88" s="99" t="n"/>
      <c r="T88" s="99" t="n"/>
      <c r="U88" s="99" t="n"/>
    </row>
    <row r="89" ht="22.7" customFormat="1" customHeight="1" s="78">
      <c r="D89" s="79" t="inlineStr">
        <is>
          <t>Thaons</t>
        </is>
      </c>
      <c r="E89" s="79" t="n"/>
      <c r="F89" s="100" t="inlineStr">
        <is>
          <t>digestat</t>
        </is>
      </c>
      <c r="G89" s="101" t="n"/>
      <c r="H89" s="102">
        <f>I89/G89</f>
        <v/>
      </c>
      <c r="I89" s="113">
        <f>SUM(J89:U89)/1000</f>
        <v/>
      </c>
      <c r="J89" s="104" t="n">
        <v>289000</v>
      </c>
      <c r="K89" s="104" t="n">
        <v>45260</v>
      </c>
      <c r="L89" s="104" t="n"/>
      <c r="M89" s="104" t="n"/>
      <c r="N89" s="104" t="n"/>
      <c r="O89" s="104" t="n"/>
      <c r="P89" s="104" t="n"/>
      <c r="Q89" s="104" t="n"/>
      <c r="R89" s="104" t="n"/>
      <c r="S89" s="104" t="n"/>
      <c r="T89" s="104" t="n"/>
      <c r="U89" s="104" t="n"/>
    </row>
    <row r="90" ht="22.7" customFormat="1" customHeight="1" s="78">
      <c r="D90" s="105" t="n"/>
      <c r="E90" s="105" t="n"/>
      <c r="F90" s="105" t="n"/>
      <c r="G90" s="106" t="n"/>
      <c r="H90" s="107" t="n"/>
      <c r="I90" s="108" t="n"/>
      <c r="J90" s="109" t="n"/>
      <c r="K90" s="109" t="n"/>
      <c r="L90" s="109" t="n"/>
      <c r="M90" s="109" t="n"/>
      <c r="N90" s="109" t="n"/>
      <c r="O90" s="109" t="n"/>
      <c r="P90" s="109" t="n"/>
      <c r="Q90" s="109" t="n"/>
      <c r="R90" s="109" t="n"/>
      <c r="S90" s="109" t="n"/>
      <c r="T90" s="109" t="n"/>
      <c r="U90" s="109" t="n"/>
    </row>
    <row r="91" ht="22.7" customFormat="1" customHeight="1" s="78">
      <c r="D91" s="79" t="inlineStr">
        <is>
          <t>Saint Louis</t>
        </is>
      </c>
      <c r="E91" s="79" t="n">
        <v>15</v>
      </c>
      <c r="F91" s="80" t="inlineStr">
        <is>
          <t>fumier</t>
        </is>
      </c>
      <c r="G91" s="81" t="n">
        <v>2500</v>
      </c>
      <c r="H91" s="82">
        <f>I91/G91</f>
        <v/>
      </c>
      <c r="I91" s="110">
        <f>SUM(J91:U91)/1000</f>
        <v/>
      </c>
      <c r="J91" s="84" t="n">
        <v>106420</v>
      </c>
      <c r="K91" s="84" t="n">
        <v>210480</v>
      </c>
      <c r="L91" s="84" t="n">
        <v>50040</v>
      </c>
      <c r="M91" s="84" t="n">
        <v>101080</v>
      </c>
      <c r="N91" s="84" t="n">
        <v>173960</v>
      </c>
      <c r="O91" s="84" t="n"/>
      <c r="P91" s="84" t="n"/>
      <c r="Q91" s="84" t="n"/>
      <c r="R91" s="84" t="n"/>
      <c r="S91" s="84" t="n"/>
      <c r="T91" s="84" t="n"/>
      <c r="U91" s="84" t="n"/>
    </row>
    <row r="92" ht="22.7" customFormat="1" customHeight="1" s="78">
      <c r="D92" s="79" t="inlineStr">
        <is>
          <t>Saint Louis</t>
        </is>
      </c>
      <c r="E92" s="79" t="n"/>
      <c r="F92" s="85" t="inlineStr">
        <is>
          <t>lisier</t>
        </is>
      </c>
      <c r="G92" s="86" t="n">
        <v>1000</v>
      </c>
      <c r="H92" s="87">
        <f>I92/G92</f>
        <v/>
      </c>
      <c r="I92" s="111">
        <f>SUM(J92:U92)/1000</f>
        <v/>
      </c>
      <c r="J92" s="89" t="n"/>
      <c r="K92" s="89" t="n">
        <v>66140</v>
      </c>
      <c r="L92" s="89" t="n">
        <v>300680</v>
      </c>
      <c r="M92" s="89" t="n">
        <v>20000</v>
      </c>
      <c r="N92" s="89" t="n">
        <v>82000</v>
      </c>
      <c r="O92" s="89" t="n"/>
      <c r="P92" s="89" t="n"/>
      <c r="Q92" s="89" t="n"/>
      <c r="R92" s="89" t="n"/>
      <c r="S92" s="89" t="n"/>
      <c r="T92" s="89" t="n"/>
      <c r="U92" s="89" t="n"/>
    </row>
    <row r="93" ht="22.7" customFormat="1" customHeight="1" s="78">
      <c r="D93" s="79" t="inlineStr">
        <is>
          <t>Saint Louis</t>
        </is>
      </c>
      <c r="E93" s="79" t="n"/>
      <c r="F93" s="90" t="inlineStr">
        <is>
          <t>ovin</t>
        </is>
      </c>
      <c r="G93" s="91" t="n">
        <v>0</v>
      </c>
      <c r="H93" s="92">
        <f>I93/G93</f>
        <v/>
      </c>
      <c r="I93" s="112">
        <f>SUM(J93:U93)/1000</f>
        <v/>
      </c>
      <c r="J93" s="94" t="n"/>
      <c r="K93" s="94" t="n"/>
      <c r="L93" s="94" t="n"/>
      <c r="M93" s="94" t="n"/>
      <c r="N93" s="94" t="n"/>
      <c r="O93" s="94" t="n"/>
      <c r="P93" s="94" t="n"/>
      <c r="Q93" s="94" t="n"/>
      <c r="R93" s="94" t="n"/>
      <c r="S93" s="94" t="n"/>
      <c r="T93" s="94" t="n"/>
      <c r="U93" s="94" t="n"/>
    </row>
    <row r="94" ht="22.7" customFormat="1" customHeight="1" s="78">
      <c r="D94" s="79" t="inlineStr">
        <is>
          <t>Saint Louis</t>
        </is>
      </c>
      <c r="E94" s="79" t="n"/>
      <c r="F94" s="95" t="inlineStr">
        <is>
          <t>ensilage</t>
        </is>
      </c>
      <c r="G94" s="96" t="n">
        <v>200</v>
      </c>
      <c r="H94" s="97" t="n"/>
      <c r="I94" s="98" t="n"/>
      <c r="J94" s="99" t="n"/>
      <c r="K94" s="99" t="n"/>
      <c r="L94" s="99" t="n"/>
      <c r="M94" s="99" t="n"/>
      <c r="N94" s="99" t="n"/>
      <c r="O94" s="99" t="n"/>
      <c r="P94" s="99" t="n"/>
      <c r="Q94" s="99" t="n"/>
      <c r="R94" s="99" t="n"/>
      <c r="S94" s="99" t="n"/>
      <c r="T94" s="99" t="n"/>
      <c r="U94" s="99" t="n"/>
    </row>
    <row r="95" ht="22.7" customFormat="1" customHeight="1" s="78">
      <c r="D95" s="79" t="inlineStr">
        <is>
          <t>Saint Louis</t>
        </is>
      </c>
      <c r="E95" s="79" t="n"/>
      <c r="F95" s="100" t="inlineStr">
        <is>
          <t>digestat</t>
        </is>
      </c>
      <c r="G95" s="101" t="n"/>
      <c r="H95" s="102">
        <f>I95/G95</f>
        <v/>
      </c>
      <c r="I95" s="113">
        <f>SUM(J95:U95)/1000</f>
        <v/>
      </c>
      <c r="J95" s="104" t="n"/>
      <c r="K95" s="104" t="n">
        <v>232220</v>
      </c>
      <c r="L95" s="104" t="n"/>
      <c r="M95" s="104" t="n"/>
      <c r="N95" s="104" t="n"/>
      <c r="O95" s="104" t="n"/>
      <c r="P95" s="104" t="n"/>
      <c r="Q95" s="104" t="n"/>
      <c r="R95" s="104" t="n"/>
      <c r="S95" s="104" t="n"/>
      <c r="T95" s="104" t="n"/>
      <c r="U95" s="104" t="n"/>
    </row>
    <row r="96" ht="22.7" customFormat="1" customHeight="1" s="78">
      <c r="D96" s="105" t="n"/>
      <c r="E96" s="105" t="n"/>
      <c r="F96" s="105" t="n"/>
      <c r="G96" s="106" t="n"/>
      <c r="H96" s="107" t="n"/>
      <c r="I96" s="108" t="n"/>
      <c r="J96" s="109" t="n"/>
      <c r="K96" s="109" t="n"/>
      <c r="L96" s="109" t="n"/>
      <c r="M96" s="109" t="n"/>
      <c r="N96" s="109" t="n"/>
      <c r="O96" s="109" t="n"/>
      <c r="P96" s="109" t="n"/>
      <c r="Q96" s="109" t="n"/>
      <c r="R96" s="109" t="n"/>
      <c r="S96" s="109" t="n"/>
      <c r="T96" s="109" t="n"/>
      <c r="U96" s="109" t="n"/>
    </row>
    <row r="97" ht="22.7" customFormat="1" customHeight="1" s="78">
      <c r="D97" s="79" t="inlineStr">
        <is>
          <t>Haut Armont</t>
        </is>
      </c>
      <c r="E97" s="79" t="n">
        <v>16</v>
      </c>
      <c r="F97" s="80" t="inlineStr">
        <is>
          <t>fumier</t>
        </is>
      </c>
      <c r="G97" s="81" t="n">
        <v>3000</v>
      </c>
      <c r="H97" s="82">
        <f>I97/G97</f>
        <v/>
      </c>
      <c r="I97" s="110">
        <f>SUM(J97:U97)/1000</f>
        <v/>
      </c>
      <c r="J97" s="84" t="n">
        <v>161600</v>
      </c>
      <c r="K97" s="84" t="n">
        <v>127060</v>
      </c>
      <c r="L97" s="84" t="n">
        <v>175520</v>
      </c>
      <c r="M97" s="84" t="n">
        <v>179020</v>
      </c>
      <c r="N97" s="84" t="n">
        <v>154620</v>
      </c>
      <c r="O97" s="84" t="n"/>
      <c r="P97" s="84" t="n"/>
      <c r="Q97" s="84" t="n"/>
      <c r="R97" s="84" t="n"/>
      <c r="S97" s="84" t="n"/>
      <c r="T97" s="84" t="n"/>
      <c r="U97" s="84" t="n"/>
    </row>
    <row r="98" ht="22.7" customFormat="1" customHeight="1" s="78">
      <c r="D98" s="79" t="inlineStr">
        <is>
          <t>Haut Armont</t>
        </is>
      </c>
      <c r="E98" s="79" t="n"/>
      <c r="F98" s="85" t="inlineStr">
        <is>
          <t>lisier</t>
        </is>
      </c>
      <c r="G98" s="86" t="n"/>
      <c r="H98" s="87">
        <f>I98/G98</f>
        <v/>
      </c>
      <c r="I98" s="111">
        <f>SUM(J98:U98)/1000</f>
        <v/>
      </c>
      <c r="J98" s="89" t="n"/>
      <c r="K98" s="89" t="n"/>
      <c r="L98" s="89" t="n"/>
      <c r="M98" s="89" t="n"/>
      <c r="N98" s="89" t="n"/>
      <c r="O98" s="89" t="n"/>
      <c r="P98" s="89" t="n"/>
      <c r="Q98" s="89" t="n"/>
      <c r="R98" s="89" t="n"/>
      <c r="S98" s="89" t="n"/>
      <c r="T98" s="89" t="n"/>
      <c r="U98" s="89" t="n"/>
    </row>
    <row r="99" ht="22.7" customFormat="1" customHeight="1" s="78">
      <c r="D99" s="79" t="inlineStr">
        <is>
          <t>Haut Armont</t>
        </is>
      </c>
      <c r="E99" s="79" t="n"/>
      <c r="F99" s="90" t="inlineStr">
        <is>
          <t>ovin</t>
        </is>
      </c>
      <c r="G99" s="91" t="n">
        <v>0</v>
      </c>
      <c r="H99" s="92">
        <f>I99/G99</f>
        <v/>
      </c>
      <c r="I99" s="112">
        <f>SUM(J99:U99)/1000</f>
        <v/>
      </c>
      <c r="J99" s="94" t="n"/>
      <c r="K99" s="94" t="n"/>
      <c r="L99" s="94" t="n"/>
      <c r="M99" s="94" t="n"/>
      <c r="N99" s="94" t="n"/>
      <c r="O99" s="94" t="n"/>
      <c r="P99" s="94" t="n"/>
      <c r="Q99" s="94" t="n"/>
      <c r="R99" s="94" t="n"/>
      <c r="S99" s="94" t="n"/>
      <c r="T99" s="94" t="n"/>
      <c r="U99" s="94" t="n"/>
    </row>
    <row r="100" ht="22.7" customFormat="1" customHeight="1" s="78">
      <c r="D100" s="79" t="inlineStr">
        <is>
          <t>Haut Armont</t>
        </is>
      </c>
      <c r="E100" s="79" t="n"/>
      <c r="F100" s="95" t="inlineStr">
        <is>
          <t>ensilage</t>
        </is>
      </c>
      <c r="G100" s="96" t="n">
        <v>600</v>
      </c>
      <c r="H100" s="97" t="n"/>
      <c r="I100" s="98" t="n"/>
      <c r="J100" s="99" t="n"/>
      <c r="K100" s="99" t="n"/>
      <c r="L100" s="99" t="n"/>
      <c r="M100" s="99" t="n"/>
      <c r="N100" s="99" t="n"/>
      <c r="O100" s="99" t="n"/>
      <c r="P100" s="99" t="n"/>
      <c r="Q100" s="99" t="n"/>
      <c r="R100" s="99" t="n"/>
      <c r="S100" s="99" t="n"/>
      <c r="T100" s="99" t="n"/>
      <c r="U100" s="99" t="n"/>
    </row>
    <row r="101" ht="22.7" customFormat="1" customHeight="1" s="78">
      <c r="D101" s="79" t="inlineStr">
        <is>
          <t>Haut Armont</t>
        </is>
      </c>
      <c r="E101" s="79" t="n"/>
      <c r="F101" s="100" t="inlineStr">
        <is>
          <t>digestat</t>
        </is>
      </c>
      <c r="G101" s="101" t="n"/>
      <c r="H101" s="102">
        <f>I101/G101</f>
        <v/>
      </c>
      <c r="I101" s="113">
        <f>SUM(J101:U101)/1000</f>
        <v/>
      </c>
      <c r="J101" s="104" t="n"/>
      <c r="K101" s="104" t="n"/>
      <c r="L101" s="104" t="n"/>
      <c r="M101" s="104" t="n"/>
      <c r="N101" s="104" t="n"/>
      <c r="O101" s="104" t="n"/>
      <c r="P101" s="104" t="n"/>
      <c r="Q101" s="104" t="n"/>
      <c r="R101" s="104" t="n"/>
      <c r="S101" s="104" t="n"/>
      <c r="T101" s="104" t="n"/>
      <c r="U101" s="104" t="n"/>
    </row>
    <row r="102" ht="22.7" customFormat="1" customHeight="1" s="78">
      <c r="D102" s="105" t="n"/>
      <c r="E102" s="105" t="n"/>
      <c r="F102" s="105" t="n"/>
      <c r="G102" s="106" t="n"/>
      <c r="H102" s="107" t="n"/>
      <c r="I102" s="108" t="n"/>
      <c r="J102" s="109" t="n"/>
      <c r="K102" s="109" t="n"/>
      <c r="L102" s="109" t="n"/>
      <c r="M102" s="109" t="n"/>
      <c r="N102" s="109" t="n"/>
      <c r="O102" s="109" t="n"/>
      <c r="P102" s="109" t="n"/>
      <c r="Q102" s="109" t="n"/>
      <c r="R102" s="109" t="n"/>
      <c r="S102" s="109" t="n"/>
      <c r="T102" s="109" t="n"/>
      <c r="U102" s="109" t="n"/>
    </row>
    <row r="103" ht="22.7" customFormat="1" customHeight="1" s="78">
      <c r="D103" s="79" t="inlineStr">
        <is>
          <t>Grand Moulin</t>
        </is>
      </c>
      <c r="E103" s="79" t="n">
        <v>17</v>
      </c>
      <c r="F103" s="80" t="inlineStr">
        <is>
          <t>fumier</t>
        </is>
      </c>
      <c r="G103" s="81" t="n">
        <v>0</v>
      </c>
      <c r="H103" s="82">
        <f>I103/G103</f>
        <v/>
      </c>
      <c r="I103" s="110">
        <f>SUM(J103:U103)/1000</f>
        <v/>
      </c>
      <c r="J103" s="84" t="n"/>
      <c r="K103" s="84" t="n"/>
      <c r="L103" s="84" t="n"/>
      <c r="M103" s="84" t="n"/>
      <c r="N103" s="84" t="n"/>
      <c r="O103" s="84" t="n"/>
      <c r="P103" s="84" t="n"/>
      <c r="Q103" s="84" t="n"/>
      <c r="R103" s="84" t="n"/>
      <c r="S103" s="84" t="n"/>
      <c r="T103" s="84" t="n"/>
      <c r="U103" s="84" t="n"/>
    </row>
    <row r="104" ht="22.7" customFormat="1" customHeight="1" s="78">
      <c r="D104" s="79" t="inlineStr">
        <is>
          <t>Grand Moulin</t>
        </is>
      </c>
      <c r="E104" s="79" t="n"/>
      <c r="F104" s="85" t="inlineStr">
        <is>
          <t>lisier</t>
        </is>
      </c>
      <c r="G104" s="86" t="n">
        <v>0</v>
      </c>
      <c r="H104" s="87">
        <f>I104/G104</f>
        <v/>
      </c>
      <c r="I104" s="111">
        <f>SUM(J104:U104)/1000</f>
        <v/>
      </c>
      <c r="J104" s="89" t="n"/>
      <c r="K104" s="89" t="n"/>
      <c r="L104" s="89" t="n"/>
      <c r="M104" s="89" t="n"/>
      <c r="N104" s="89" t="n"/>
      <c r="O104" s="89" t="n"/>
      <c r="P104" s="89" t="n"/>
      <c r="Q104" s="89" t="n"/>
      <c r="R104" s="89" t="n"/>
      <c r="S104" s="89" t="n"/>
      <c r="T104" s="89" t="n"/>
      <c r="U104" s="89" t="n"/>
    </row>
    <row r="105" ht="22.7" customFormat="1" customHeight="1" s="78">
      <c r="D105" s="79" t="inlineStr">
        <is>
          <t>Grand Moulin</t>
        </is>
      </c>
      <c r="E105" s="79" t="n"/>
      <c r="F105" s="90" t="inlineStr">
        <is>
          <t>ovin</t>
        </is>
      </c>
      <c r="G105" s="91" t="n">
        <v>150</v>
      </c>
      <c r="H105" s="92">
        <f>I105/G105</f>
        <v/>
      </c>
      <c r="I105" s="112">
        <f>SUM(J105:U105)/1000</f>
        <v/>
      </c>
      <c r="J105" s="94" t="n"/>
      <c r="K105" s="94" t="n"/>
      <c r="L105" s="94" t="n"/>
      <c r="M105" s="94" t="n"/>
      <c r="N105" s="94" t="n"/>
      <c r="O105" s="94" t="n"/>
      <c r="P105" s="94" t="n"/>
      <c r="Q105" s="94" t="n"/>
      <c r="R105" s="94" t="n"/>
      <c r="S105" s="94" t="n"/>
      <c r="T105" s="94" t="n"/>
      <c r="U105" s="94" t="n"/>
    </row>
    <row r="106" ht="22.7" customFormat="1" customHeight="1" s="78">
      <c r="D106" s="79" t="inlineStr">
        <is>
          <t>Grand Moulin</t>
        </is>
      </c>
      <c r="E106" s="79" t="n"/>
      <c r="F106" s="95" t="inlineStr">
        <is>
          <t>ensilage</t>
        </is>
      </c>
      <c r="G106" s="96" t="n">
        <v>200</v>
      </c>
      <c r="H106" s="97" t="n"/>
      <c r="I106" s="98" t="n"/>
      <c r="J106" s="99" t="n"/>
      <c r="K106" s="99" t="n"/>
      <c r="L106" s="99" t="n"/>
      <c r="M106" s="99" t="n"/>
      <c r="N106" s="99" t="n"/>
      <c r="O106" s="99" t="n"/>
      <c r="P106" s="99" t="n"/>
      <c r="Q106" s="99" t="n"/>
      <c r="R106" s="99" t="n"/>
      <c r="S106" s="99" t="n"/>
      <c r="T106" s="99" t="n"/>
      <c r="U106" s="99" t="n"/>
    </row>
    <row r="107" ht="22.7" customFormat="1" customHeight="1" s="78">
      <c r="D107" s="79" t="inlineStr">
        <is>
          <t>Grand Moulin</t>
        </is>
      </c>
      <c r="E107" s="79" t="n"/>
      <c r="F107" s="100" t="inlineStr">
        <is>
          <t>digestat</t>
        </is>
      </c>
      <c r="G107" s="101" t="n"/>
      <c r="H107" s="102">
        <f>I107/G107</f>
        <v/>
      </c>
      <c r="I107" s="113">
        <f>SUM(J107:U107)/1000</f>
        <v/>
      </c>
      <c r="J107" s="104" t="n"/>
      <c r="K107" s="104" t="n"/>
      <c r="L107" s="104" t="n"/>
      <c r="M107" s="104" t="n"/>
      <c r="N107" s="104" t="n"/>
      <c r="O107" s="104" t="n"/>
      <c r="P107" s="104" t="n"/>
      <c r="Q107" s="104" t="n"/>
      <c r="R107" s="104" t="n"/>
      <c r="S107" s="104" t="n"/>
      <c r="T107" s="104" t="n"/>
      <c r="U107" s="104" t="n"/>
    </row>
    <row r="108" ht="22.35" customFormat="1" customHeight="1" s="78">
      <c r="D108" s="105" t="n"/>
      <c r="E108" s="105" t="n"/>
      <c r="F108" s="105" t="n"/>
      <c r="G108" s="106" t="n"/>
      <c r="H108" s="107" t="n"/>
      <c r="I108" s="108" t="n"/>
      <c r="J108" s="109" t="n"/>
      <c r="K108" s="109" t="n"/>
      <c r="L108" s="109" t="n"/>
      <c r="M108" s="109" t="n"/>
      <c r="N108" s="109" t="n"/>
      <c r="O108" s="109" t="n"/>
      <c r="P108" s="109" t="n"/>
      <c r="Q108" s="109" t="n"/>
      <c r="R108" s="109" t="n"/>
      <c r="S108" s="109" t="n"/>
      <c r="T108" s="109" t="n"/>
      <c r="U108" s="109" t="n"/>
    </row>
    <row r="109" ht="22.7" customFormat="1" customHeight="1" s="78">
      <c r="D109" s="79" t="inlineStr">
        <is>
          <t>Fontaine Champètre</t>
        </is>
      </c>
      <c r="E109" s="79" t="n">
        <v>18</v>
      </c>
      <c r="F109" s="80" t="inlineStr">
        <is>
          <t>fumier</t>
        </is>
      </c>
      <c r="G109" s="81" t="n">
        <v>1400</v>
      </c>
      <c r="H109" s="82">
        <f>I109/G109</f>
        <v/>
      </c>
      <c r="I109" s="110">
        <f>SUM(J109:U109)/1000</f>
        <v/>
      </c>
      <c r="J109" s="84" t="n">
        <v>71780</v>
      </c>
      <c r="K109" s="84" t="n">
        <v>106520</v>
      </c>
      <c r="L109" s="84" t="n">
        <v>138620</v>
      </c>
      <c r="M109" s="84" t="n">
        <v>75480</v>
      </c>
      <c r="N109" s="84" t="n">
        <v>73120</v>
      </c>
      <c r="O109" s="84" t="n"/>
      <c r="P109" s="84" t="n"/>
      <c r="Q109" s="84" t="n"/>
      <c r="R109" s="84" t="n"/>
      <c r="S109" s="84" t="n"/>
      <c r="T109" s="84" t="n"/>
      <c r="U109" s="84" t="n"/>
    </row>
    <row r="110" ht="22.7" customFormat="1" customHeight="1" s="78">
      <c r="D110" s="79" t="inlineStr">
        <is>
          <t>Fontaine Champètre</t>
        </is>
      </c>
      <c r="E110" s="79" t="n"/>
      <c r="F110" s="85" t="inlineStr">
        <is>
          <t>lisier</t>
        </is>
      </c>
      <c r="G110" s="86" t="n">
        <v>900</v>
      </c>
      <c r="H110" s="87">
        <f>I110/G110</f>
        <v/>
      </c>
      <c r="I110" s="111">
        <f>SUM(J110:U110)/1000</f>
        <v/>
      </c>
      <c r="J110" s="89" t="n"/>
      <c r="K110" s="89" t="n">
        <v>43800</v>
      </c>
      <c r="L110" s="89" t="n"/>
      <c r="M110" s="89" t="n">
        <v>56640</v>
      </c>
      <c r="N110" s="89" t="n"/>
      <c r="O110" s="89" t="n"/>
      <c r="P110" s="89" t="n"/>
      <c r="Q110" s="89" t="n"/>
      <c r="R110" s="89" t="n"/>
      <c r="S110" s="89" t="n"/>
      <c r="T110" s="89" t="n"/>
      <c r="U110" s="89" t="n"/>
    </row>
    <row r="111" ht="22.7" customFormat="1" customHeight="1" s="78">
      <c r="D111" s="79" t="inlineStr">
        <is>
          <t>Fontaine Champètre</t>
        </is>
      </c>
      <c r="E111" s="79" t="n"/>
      <c r="F111" s="90" t="inlineStr">
        <is>
          <t>ovin</t>
        </is>
      </c>
      <c r="G111" s="91" t="n">
        <v>0</v>
      </c>
      <c r="H111" s="92">
        <f>I111/G111</f>
        <v/>
      </c>
      <c r="I111" s="112">
        <f>SUM(J111:U111)/1000</f>
        <v/>
      </c>
      <c r="J111" s="94" t="n"/>
      <c r="K111" s="94" t="n"/>
      <c r="L111" s="94" t="n"/>
      <c r="M111" s="94" t="n"/>
      <c r="N111" s="94" t="n"/>
      <c r="O111" s="94" t="n"/>
      <c r="P111" s="94" t="n"/>
      <c r="Q111" s="94" t="n"/>
      <c r="R111" s="94" t="n"/>
      <c r="S111" s="94" t="n"/>
      <c r="T111" s="94" t="n"/>
      <c r="U111" s="94" t="n"/>
    </row>
    <row r="112" ht="22.7" customFormat="1" customHeight="1" s="78">
      <c r="D112" s="79" t="inlineStr">
        <is>
          <t>Fontaine Champètre</t>
        </is>
      </c>
      <c r="E112" s="79" t="n"/>
      <c r="F112" s="95" t="inlineStr">
        <is>
          <t>ensilage</t>
        </is>
      </c>
      <c r="G112" s="96" t="n">
        <v>200</v>
      </c>
      <c r="H112" s="97" t="n"/>
      <c r="I112" s="98" t="n"/>
      <c r="J112" s="99" t="n"/>
      <c r="K112" s="99" t="n"/>
      <c r="L112" s="99" t="n"/>
      <c r="M112" s="99" t="n"/>
      <c r="N112" s="99" t="n"/>
      <c r="O112" s="99" t="n"/>
      <c r="P112" s="99" t="n"/>
      <c r="Q112" s="99" t="n"/>
      <c r="R112" s="99" t="n"/>
      <c r="S112" s="99" t="n"/>
      <c r="T112" s="99" t="n"/>
      <c r="U112" s="99" t="n"/>
    </row>
    <row r="113" ht="22.7" customFormat="1" customHeight="1" s="78">
      <c r="D113" s="79" t="inlineStr">
        <is>
          <t>Fontaine Champètre</t>
        </is>
      </c>
      <c r="E113" s="79" t="n"/>
      <c r="F113" s="100" t="inlineStr">
        <is>
          <t>digestat</t>
        </is>
      </c>
      <c r="G113" s="101" t="n"/>
      <c r="H113" s="102">
        <f>I113/G113</f>
        <v/>
      </c>
      <c r="I113" s="113">
        <f>SUM(J113:U113)/1000</f>
        <v/>
      </c>
      <c r="J113" s="104" t="n"/>
      <c r="K113" s="104" t="n">
        <v>300420</v>
      </c>
      <c r="L113" s="104" t="n"/>
      <c r="M113" s="104" t="n"/>
      <c r="N113" s="104" t="n"/>
      <c r="O113" s="104" t="n"/>
      <c r="P113" s="104" t="n"/>
      <c r="Q113" s="104" t="n"/>
      <c r="R113" s="104" t="n"/>
      <c r="S113" s="104" t="n"/>
      <c r="T113" s="104" t="n"/>
      <c r="U113" s="104" t="n"/>
    </row>
    <row r="114" ht="22.7" customFormat="1" customHeight="1" s="78">
      <c r="D114" s="105" t="n"/>
      <c r="E114" s="105" t="n"/>
      <c r="F114" s="105" t="n"/>
      <c r="G114" s="106" t="n"/>
      <c r="H114" s="107" t="n"/>
      <c r="I114" s="108" t="n"/>
      <c r="J114" s="109" t="n"/>
      <c r="K114" s="109" t="n"/>
      <c r="L114" s="109" t="n"/>
      <c r="M114" s="109" t="n"/>
      <c r="N114" s="109" t="n"/>
      <c r="O114" s="109" t="n"/>
      <c r="P114" s="109" t="n"/>
      <c r="Q114" s="109" t="n"/>
      <c r="R114" s="109" t="n"/>
      <c r="S114" s="109" t="n"/>
      <c r="T114" s="109" t="n"/>
      <c r="U114" s="109" t="n"/>
    </row>
    <row r="115" ht="22.7" customFormat="1" customHeight="1" s="78">
      <c r="D115" s="79" t="inlineStr">
        <is>
          <t>Saint Martin</t>
        </is>
      </c>
      <c r="E115" s="79" t="n">
        <v>19</v>
      </c>
      <c r="F115" s="80" t="inlineStr">
        <is>
          <t>fumier</t>
        </is>
      </c>
      <c r="G115" s="81" t="n">
        <v>1200</v>
      </c>
      <c r="H115" s="82">
        <f>I115/G115</f>
        <v/>
      </c>
      <c r="I115" s="110">
        <f>SUM(J115:U115)/1000</f>
        <v/>
      </c>
      <c r="J115" s="84" t="n">
        <v>37720</v>
      </c>
      <c r="K115" s="84" t="n">
        <v>92160</v>
      </c>
      <c r="L115" s="84" t="n">
        <v>60840</v>
      </c>
      <c r="M115" s="84" t="n">
        <v>93480</v>
      </c>
      <c r="N115" s="84" t="n">
        <v>60520</v>
      </c>
      <c r="O115" s="84" t="n"/>
      <c r="P115" s="84" t="n"/>
      <c r="Q115" s="84" t="n"/>
      <c r="R115" s="84" t="n"/>
      <c r="S115" s="84" t="n"/>
      <c r="T115" s="84" t="n"/>
      <c r="U115" s="84" t="n"/>
    </row>
    <row r="116" ht="22.7" customFormat="1" customHeight="1" s="78">
      <c r="D116" s="79" t="inlineStr">
        <is>
          <t>Saint Martin</t>
        </is>
      </c>
      <c r="E116" s="79" t="n"/>
      <c r="F116" s="85" t="inlineStr">
        <is>
          <t>lisier</t>
        </is>
      </c>
      <c r="G116" s="86" t="n">
        <v>800</v>
      </c>
      <c r="H116" s="87">
        <f>I116/G116</f>
        <v/>
      </c>
      <c r="I116" s="111">
        <f>SUM(J116:U116)/1000</f>
        <v/>
      </c>
      <c r="J116" s="89" t="n"/>
      <c r="K116" s="89" t="n"/>
      <c r="L116" s="89" t="n">
        <v>151060</v>
      </c>
      <c r="M116" s="89" t="n">
        <v>76530</v>
      </c>
      <c r="N116" s="89" t="n"/>
      <c r="O116" s="89" t="n"/>
      <c r="P116" s="89" t="n"/>
      <c r="Q116" s="89" t="n"/>
      <c r="R116" s="89" t="n"/>
      <c r="S116" s="89" t="n"/>
      <c r="T116" s="89" t="n"/>
      <c r="U116" s="89" t="n"/>
    </row>
    <row r="117" ht="22.7" customFormat="1" customHeight="1" s="78">
      <c r="D117" s="79" t="inlineStr">
        <is>
          <t>Saint Martin</t>
        </is>
      </c>
      <c r="E117" s="79" t="n"/>
      <c r="F117" s="90" t="inlineStr">
        <is>
          <t>ovin</t>
        </is>
      </c>
      <c r="G117" s="91" t="n">
        <v>0</v>
      </c>
      <c r="H117" s="92">
        <f>I117/G117</f>
        <v/>
      </c>
      <c r="I117" s="112">
        <f>SUM(J117:U117)/1000</f>
        <v/>
      </c>
      <c r="J117" s="94" t="n"/>
      <c r="K117" s="94" t="n"/>
      <c r="L117" s="94" t="n"/>
      <c r="M117" s="94" t="n"/>
      <c r="N117" s="94" t="n"/>
      <c r="O117" s="94" t="n"/>
      <c r="P117" s="94" t="n"/>
      <c r="Q117" s="94" t="n"/>
      <c r="R117" s="94" t="n"/>
      <c r="S117" s="94" t="n"/>
      <c r="T117" s="94" t="n"/>
      <c r="U117" s="94" t="n"/>
    </row>
    <row r="118" ht="22.7" customFormat="1" customHeight="1" s="78">
      <c r="D118" s="79" t="inlineStr">
        <is>
          <t>Saint Martin</t>
        </is>
      </c>
      <c r="E118" s="79" t="n"/>
      <c r="F118" s="95" t="inlineStr">
        <is>
          <t>ensilage</t>
        </is>
      </c>
      <c r="G118" s="96" t="n"/>
      <c r="H118" s="97" t="n"/>
      <c r="I118" s="98" t="n"/>
      <c r="J118" s="99" t="n"/>
      <c r="K118" s="99" t="n"/>
      <c r="L118" s="99" t="n"/>
      <c r="M118" s="99" t="n"/>
      <c r="N118" s="99" t="n"/>
      <c r="O118" s="99" t="n"/>
      <c r="P118" s="99" t="n"/>
      <c r="Q118" s="99" t="n"/>
      <c r="R118" s="99" t="n"/>
      <c r="S118" s="99" t="n"/>
      <c r="T118" s="99" t="n"/>
      <c r="U118" s="99" t="n"/>
    </row>
    <row r="119" ht="22.7" customFormat="1" customHeight="1" s="78">
      <c r="D119" s="79" t="inlineStr">
        <is>
          <t>Saint Martin</t>
        </is>
      </c>
      <c r="E119" s="79" t="n"/>
      <c r="F119" s="100" t="inlineStr">
        <is>
          <t>digestat</t>
        </is>
      </c>
      <c r="G119" s="101" t="n"/>
      <c r="H119" s="102">
        <f>I119/G119</f>
        <v/>
      </c>
      <c r="I119" s="113">
        <f>SUM(J119:U119)/1000</f>
        <v/>
      </c>
      <c r="J119" s="104" t="n"/>
      <c r="K119" s="104" t="n"/>
      <c r="L119" s="104" t="n"/>
      <c r="M119" s="104" t="n"/>
      <c r="N119" s="104" t="n"/>
      <c r="O119" s="104" t="n"/>
      <c r="P119" s="104" t="n"/>
      <c r="Q119" s="104" t="n"/>
      <c r="R119" s="104" t="n"/>
      <c r="S119" s="104" t="n"/>
      <c r="T119" s="104" t="n"/>
      <c r="U119" s="104" t="n"/>
    </row>
    <row r="120" ht="22.7" customFormat="1" customHeight="1" s="78">
      <c r="D120" s="105" t="n"/>
      <c r="E120" s="105" t="n"/>
      <c r="F120" s="105" t="n"/>
      <c r="G120" s="106" t="n"/>
      <c r="H120" s="107" t="n"/>
      <c r="I120" s="108" t="n"/>
      <c r="J120" s="109" t="n"/>
      <c r="K120" s="109" t="n"/>
      <c r="L120" s="109" t="n"/>
      <c r="M120" s="109" t="n"/>
      <c r="N120" s="109" t="n"/>
      <c r="O120" s="109" t="n"/>
      <c r="P120" s="109" t="n"/>
      <c r="Q120" s="109" t="n"/>
      <c r="R120" s="109" t="n"/>
      <c r="S120" s="109" t="n"/>
      <c r="T120" s="109" t="n"/>
      <c r="U120" s="109" t="n"/>
    </row>
    <row r="121" ht="22.7" customFormat="1" customHeight="1" s="78">
      <c r="D121" s="79" t="inlineStr">
        <is>
          <t>Pierre</t>
        </is>
      </c>
      <c r="E121" s="79" t="n">
        <v>20</v>
      </c>
      <c r="F121" s="80" t="inlineStr">
        <is>
          <t>fumier</t>
        </is>
      </c>
      <c r="G121" s="81" t="n">
        <v>1250</v>
      </c>
      <c r="H121" s="82">
        <f>I121/G121</f>
        <v/>
      </c>
      <c r="I121" s="110">
        <f>SUM(J121:U121)/1000</f>
        <v/>
      </c>
      <c r="J121" s="84" t="n">
        <v>45640</v>
      </c>
      <c r="K121" s="84" t="n">
        <v>67350</v>
      </c>
      <c r="L121" s="84" t="n">
        <v>31220</v>
      </c>
      <c r="M121" s="84" t="n">
        <v>48040</v>
      </c>
      <c r="N121" s="84" t="n">
        <v>85920</v>
      </c>
      <c r="O121" s="84" t="n"/>
      <c r="P121" s="84" t="n"/>
      <c r="Q121" s="84" t="n"/>
      <c r="R121" s="84" t="n"/>
      <c r="S121" s="84" t="n"/>
      <c r="T121" s="84" t="n"/>
      <c r="U121" s="84" t="n"/>
    </row>
    <row r="122" ht="22.7" customFormat="1" customHeight="1" s="78">
      <c r="D122" s="79" t="inlineStr">
        <is>
          <t>Pierre</t>
        </is>
      </c>
      <c r="E122" s="79" t="n"/>
      <c r="F122" s="85" t="inlineStr">
        <is>
          <t>lisier</t>
        </is>
      </c>
      <c r="G122" s="86" t="n">
        <v>4500</v>
      </c>
      <c r="H122" s="87">
        <f>I122/G122</f>
        <v/>
      </c>
      <c r="I122" s="111">
        <f>SUM(J122:U122)/1000</f>
        <v/>
      </c>
      <c r="J122" s="89" t="n"/>
      <c r="K122" s="89" t="n">
        <v>142460</v>
      </c>
      <c r="L122" s="89" t="n">
        <v>153230</v>
      </c>
      <c r="M122" s="89" t="n">
        <v>492549</v>
      </c>
      <c r="N122" s="89" t="n">
        <v>244420</v>
      </c>
      <c r="O122" s="89" t="n"/>
      <c r="P122" s="89" t="n"/>
      <c r="Q122" s="89" t="n"/>
      <c r="R122" s="89" t="n"/>
      <c r="S122" s="89" t="n"/>
      <c r="T122" s="89" t="n"/>
      <c r="U122" s="89" t="n"/>
    </row>
    <row r="123" ht="22.7" customFormat="1" customHeight="1" s="78">
      <c r="D123" s="79" t="inlineStr">
        <is>
          <t>Pierre</t>
        </is>
      </c>
      <c r="E123" s="79" t="n"/>
      <c r="F123" s="90" t="inlineStr">
        <is>
          <t>ovin</t>
        </is>
      </c>
      <c r="G123" s="91" t="n">
        <v>0</v>
      </c>
      <c r="H123" s="92">
        <f>I123/G123</f>
        <v/>
      </c>
      <c r="I123" s="112">
        <f>SUM(J123:U123)/1000</f>
        <v/>
      </c>
      <c r="J123" s="94" t="n"/>
      <c r="K123" s="94" t="n"/>
      <c r="L123" s="94" t="n"/>
      <c r="M123" s="94" t="n"/>
      <c r="N123" s="94" t="n"/>
      <c r="O123" s="94" t="n"/>
      <c r="P123" s="94" t="n"/>
      <c r="Q123" s="94" t="n"/>
      <c r="R123" s="94" t="n"/>
      <c r="S123" s="94" t="n"/>
      <c r="T123" s="94" t="n"/>
      <c r="U123" s="94" t="n"/>
    </row>
    <row r="124" ht="22.7" customFormat="1" customHeight="1" s="78">
      <c r="D124" s="79" t="inlineStr">
        <is>
          <t>Pierre</t>
        </is>
      </c>
      <c r="E124" s="79" t="n"/>
      <c r="F124" s="95" t="inlineStr">
        <is>
          <t>ensilage</t>
        </is>
      </c>
      <c r="G124" s="96" t="n"/>
      <c r="H124" s="97" t="n"/>
      <c r="I124" s="98" t="n"/>
      <c r="J124" s="99" t="n"/>
      <c r="K124" s="99" t="n"/>
      <c r="L124" s="99" t="n"/>
      <c r="M124" s="99" t="n"/>
      <c r="N124" s="99" t="n"/>
      <c r="O124" s="99" t="n"/>
      <c r="P124" s="99" t="n"/>
      <c r="Q124" s="99" t="n"/>
      <c r="R124" s="99" t="n"/>
      <c r="S124" s="99" t="n"/>
      <c r="T124" s="99" t="n"/>
      <c r="U124" s="99" t="n"/>
    </row>
    <row r="125" ht="22.7" customFormat="1" customHeight="1" s="78">
      <c r="D125" s="79" t="inlineStr">
        <is>
          <t>Pierre</t>
        </is>
      </c>
      <c r="E125" s="79" t="n"/>
      <c r="F125" s="100" t="inlineStr">
        <is>
          <t>digestat</t>
        </is>
      </c>
      <c r="G125" s="101" t="n"/>
      <c r="H125" s="102">
        <f>I125/G125</f>
        <v/>
      </c>
      <c r="I125" s="113">
        <f>SUM(J125:U125)/1000</f>
        <v/>
      </c>
      <c r="J125" s="104" t="n"/>
      <c r="K125" s="104" t="n"/>
      <c r="L125" s="104" t="n"/>
      <c r="M125" s="104" t="n"/>
      <c r="N125" s="104" t="n"/>
      <c r="O125" s="104" t="n"/>
      <c r="P125" s="104" t="n"/>
      <c r="Q125" s="104" t="n"/>
      <c r="R125" s="104" t="n"/>
      <c r="S125" s="104" t="n"/>
      <c r="T125" s="104" t="n"/>
      <c r="U125" s="104" t="n"/>
    </row>
    <row r="126" ht="22.7" customFormat="1" customHeight="1" s="78">
      <c r="D126" s="105" t="n"/>
      <c r="E126" s="105" t="n"/>
      <c r="F126" s="105" t="n"/>
      <c r="G126" s="106" t="n"/>
      <c r="H126" s="107" t="n"/>
      <c r="I126" s="108">
        <f>SUM(J126:U126)</f>
        <v/>
      </c>
      <c r="J126" s="109" t="n"/>
      <c r="K126" s="109" t="n"/>
      <c r="L126" s="109" t="n"/>
      <c r="M126" s="109" t="n"/>
      <c r="N126" s="109" t="n"/>
      <c r="O126" s="109" t="n"/>
      <c r="P126" s="109" t="n"/>
      <c r="Q126" s="109" t="n"/>
      <c r="R126" s="109" t="n"/>
      <c r="S126" s="109" t="n"/>
      <c r="T126" s="109" t="n"/>
      <c r="U126" s="109" t="n"/>
    </row>
    <row r="127" ht="22.7" customFormat="1" customHeight="1" s="78">
      <c r="D127" s="79" t="inlineStr">
        <is>
          <t>Petit Breuil</t>
        </is>
      </c>
      <c r="E127" s="79" t="n">
        <v>21</v>
      </c>
      <c r="F127" s="80" t="inlineStr">
        <is>
          <t>fumier</t>
        </is>
      </c>
      <c r="G127" s="81" t="n">
        <v>2000</v>
      </c>
      <c r="H127" s="82">
        <f>I127/G127</f>
        <v/>
      </c>
      <c r="I127" s="110">
        <f>SUM(J127:U127)/1000</f>
        <v/>
      </c>
      <c r="J127" s="84" t="n">
        <v>83360</v>
      </c>
      <c r="K127" s="84" t="n">
        <v>132900</v>
      </c>
      <c r="L127" s="84" t="n">
        <v>102240</v>
      </c>
      <c r="M127" s="84" t="n">
        <v>51000</v>
      </c>
      <c r="N127" s="84" t="n">
        <v>103720</v>
      </c>
      <c r="O127" s="84" t="n"/>
      <c r="P127" s="84" t="n"/>
      <c r="Q127" s="84" t="n"/>
      <c r="R127" s="84" t="n"/>
      <c r="S127" s="84" t="n"/>
      <c r="T127" s="84" t="n"/>
      <c r="U127" s="84" t="n"/>
    </row>
    <row r="128" ht="22.7" customFormat="1" customHeight="1" s="78">
      <c r="D128" s="79" t="inlineStr">
        <is>
          <t>Petit Breuil</t>
        </is>
      </c>
      <c r="E128" s="79" t="n"/>
      <c r="F128" s="85" t="inlineStr">
        <is>
          <t>lisier</t>
        </is>
      </c>
      <c r="G128" s="86" t="n"/>
      <c r="H128" s="87">
        <f>I128/G128</f>
        <v/>
      </c>
      <c r="I128" s="111">
        <f>SUM(J128:U128)/1000</f>
        <v/>
      </c>
      <c r="J128" s="89" t="n"/>
      <c r="K128" s="89" t="n"/>
      <c r="L128" s="89" t="n"/>
      <c r="M128" s="89" t="n"/>
      <c r="N128" s="89" t="n"/>
      <c r="O128" s="89" t="n"/>
      <c r="P128" s="89" t="n"/>
      <c r="Q128" s="89" t="n"/>
      <c r="R128" s="89" t="n"/>
      <c r="S128" s="89" t="n"/>
      <c r="T128" s="89" t="n"/>
      <c r="U128" s="89" t="n"/>
    </row>
    <row r="129" ht="22.7" customFormat="1" customHeight="1" s="78">
      <c r="D129" s="79" t="inlineStr">
        <is>
          <t>Petit Breuil</t>
        </is>
      </c>
      <c r="E129" s="79" t="n"/>
      <c r="F129" s="90" t="inlineStr">
        <is>
          <t>ovin</t>
        </is>
      </c>
      <c r="G129" s="91" t="n">
        <v>0</v>
      </c>
      <c r="H129" s="92">
        <f>I129/G129</f>
        <v/>
      </c>
      <c r="I129" s="112">
        <f>SUM(J129:U129)/1000</f>
        <v/>
      </c>
      <c r="J129" s="94" t="n"/>
      <c r="K129" s="94" t="n"/>
      <c r="L129" s="94" t="n"/>
      <c r="M129" s="94" t="n"/>
      <c r="N129" s="94" t="n"/>
      <c r="O129" s="94" t="n"/>
      <c r="P129" s="94" t="n"/>
      <c r="Q129" s="94" t="n"/>
      <c r="R129" s="94" t="n"/>
      <c r="S129" s="94" t="n"/>
      <c r="T129" s="94" t="n"/>
      <c r="U129" s="94" t="n"/>
    </row>
    <row r="130" ht="22.7" customFormat="1" customHeight="1" s="78">
      <c r="D130" s="79" t="inlineStr">
        <is>
          <t>Petit Breuil</t>
        </is>
      </c>
      <c r="E130" s="79" t="n"/>
      <c r="F130" s="95" t="inlineStr">
        <is>
          <t>ensilage</t>
        </is>
      </c>
      <c r="G130" s="96" t="n">
        <v>330</v>
      </c>
      <c r="H130" s="97" t="n"/>
      <c r="I130" s="98" t="n"/>
      <c r="J130" s="99" t="n"/>
      <c r="K130" s="99" t="n"/>
      <c r="L130" s="99" t="n"/>
      <c r="M130" s="99" t="n"/>
      <c r="N130" s="99" t="n"/>
      <c r="O130" s="99" t="n"/>
      <c r="P130" s="99" t="n"/>
      <c r="Q130" s="99" t="n"/>
      <c r="R130" s="99" t="n"/>
      <c r="S130" s="99" t="n"/>
      <c r="T130" s="99" t="n"/>
      <c r="U130" s="99" t="n"/>
    </row>
    <row r="131" ht="22.7" customFormat="1" customHeight="1" s="78">
      <c r="D131" s="79" t="inlineStr">
        <is>
          <t>Petit Breuil</t>
        </is>
      </c>
      <c r="E131" s="79" t="n"/>
      <c r="F131" s="100" t="inlineStr">
        <is>
          <t>digestat</t>
        </is>
      </c>
      <c r="G131" s="101" t="n"/>
      <c r="H131" s="102">
        <f>I131/G131</f>
        <v/>
      </c>
      <c r="I131" s="113">
        <f>SUM(J131:U131)/1000</f>
        <v/>
      </c>
      <c r="J131" s="104" t="n">
        <v>502000</v>
      </c>
      <c r="K131" s="104" t="n">
        <v>43800</v>
      </c>
      <c r="L131" s="104" t="n"/>
      <c r="M131" s="104" t="n"/>
      <c r="N131" s="104" t="n"/>
      <c r="O131" s="104" t="n"/>
      <c r="P131" s="104" t="n"/>
      <c r="Q131" s="104" t="n"/>
      <c r="R131" s="104" t="n"/>
      <c r="S131" s="104" t="n"/>
      <c r="T131" s="104" t="n"/>
      <c r="U131" s="104" t="n"/>
    </row>
    <row r="132" ht="22.7" customFormat="1" customHeight="1" s="78">
      <c r="D132" s="105" t="n"/>
      <c r="E132" s="105" t="n"/>
      <c r="F132" s="105" t="n"/>
      <c r="G132" s="106" t="n"/>
      <c r="H132" s="107" t="n"/>
      <c r="I132" s="108" t="n"/>
      <c r="J132" s="109" t="n"/>
      <c r="K132" s="109" t="n"/>
      <c r="L132" s="109" t="n"/>
      <c r="M132" s="109" t="n"/>
      <c r="N132" s="109" t="n"/>
      <c r="O132" s="109" t="n"/>
      <c r="P132" s="109" t="n"/>
      <c r="Q132" s="109" t="n"/>
      <c r="R132" s="109" t="n"/>
      <c r="S132" s="109" t="n"/>
      <c r="T132" s="109" t="n"/>
      <c r="U132" s="109" t="n"/>
    </row>
    <row r="133" ht="22.7" customFormat="1" customHeight="1" s="78">
      <c r="D133" s="79" t="inlineStr">
        <is>
          <t>Wary</t>
        </is>
      </c>
      <c r="E133" s="79" t="n"/>
      <c r="F133" s="80" t="inlineStr">
        <is>
          <t>fumier</t>
        </is>
      </c>
      <c r="G133" s="81" t="n">
        <v>0</v>
      </c>
      <c r="H133" s="82">
        <f>I133/G133</f>
        <v/>
      </c>
      <c r="I133" s="110">
        <f>SUM(J133:U133)/1000</f>
        <v/>
      </c>
      <c r="J133" s="84" t="n"/>
      <c r="K133" s="84" t="n"/>
      <c r="L133" s="84" t="n"/>
      <c r="M133" s="84" t="n"/>
      <c r="N133" s="84" t="n"/>
      <c r="O133" s="84" t="n"/>
      <c r="P133" s="84" t="n"/>
      <c r="Q133" s="84" t="n"/>
      <c r="R133" s="84" t="n"/>
      <c r="S133" s="84" t="n"/>
      <c r="T133" s="84" t="n"/>
      <c r="U133" s="84" t="n"/>
    </row>
    <row r="134" ht="22.7" customFormat="1" customHeight="1" s="78">
      <c r="D134" s="79" t="inlineStr">
        <is>
          <t>Wary</t>
        </is>
      </c>
      <c r="E134" s="79" t="n"/>
      <c r="F134" s="85" t="inlineStr">
        <is>
          <t>lisier</t>
        </is>
      </c>
      <c r="G134" s="86" t="n">
        <v>0</v>
      </c>
      <c r="H134" s="87">
        <f>I134/G134</f>
        <v/>
      </c>
      <c r="I134" s="111">
        <f>SUM(J134:U134)/1000</f>
        <v/>
      </c>
      <c r="J134" s="89" t="n"/>
      <c r="K134" s="89" t="n"/>
      <c r="L134" s="89" t="n"/>
      <c r="M134" s="89" t="n"/>
      <c r="N134" s="89" t="n"/>
      <c r="O134" s="89" t="n"/>
      <c r="P134" s="89" t="n"/>
      <c r="Q134" s="89" t="n"/>
      <c r="R134" s="89" t="n"/>
      <c r="S134" s="89" t="n"/>
      <c r="T134" s="89" t="n"/>
      <c r="U134" s="89" t="n"/>
    </row>
    <row r="135" ht="22.7" customFormat="1" customHeight="1" s="78">
      <c r="D135" s="79" t="inlineStr">
        <is>
          <t>Wary</t>
        </is>
      </c>
      <c r="E135" s="79" t="n"/>
      <c r="F135" s="90" t="inlineStr">
        <is>
          <t>ovin</t>
        </is>
      </c>
      <c r="G135" s="91" t="n">
        <v>0</v>
      </c>
      <c r="H135" s="92">
        <f>I135/G135</f>
        <v/>
      </c>
      <c r="I135" s="112">
        <f>SUM(J135:U135)/1000</f>
        <v/>
      </c>
      <c r="J135" s="94" t="n"/>
      <c r="K135" s="94" t="n"/>
      <c r="L135" s="94" t="n"/>
      <c r="M135" s="94" t="n"/>
      <c r="N135" s="94" t="n"/>
      <c r="O135" s="94" t="n"/>
      <c r="P135" s="94" t="n"/>
      <c r="Q135" s="94" t="n"/>
      <c r="R135" s="94" t="n"/>
      <c r="S135" s="94" t="n"/>
      <c r="T135" s="94" t="n"/>
      <c r="U135" s="94" t="n"/>
    </row>
    <row r="136" ht="22.7" customFormat="1" customHeight="1" s="78">
      <c r="D136" s="79" t="inlineStr">
        <is>
          <t>Wary</t>
        </is>
      </c>
      <c r="E136" s="79" t="n"/>
      <c r="F136" s="95" t="inlineStr">
        <is>
          <t>ensilage</t>
        </is>
      </c>
      <c r="G136" s="96" t="n">
        <v>600</v>
      </c>
      <c r="H136" s="97" t="n"/>
      <c r="I136" s="98" t="n"/>
      <c r="J136" s="99" t="n"/>
      <c r="K136" s="99" t="n"/>
      <c r="L136" s="99" t="n"/>
      <c r="M136" s="99" t="n"/>
      <c r="N136" s="99" t="n"/>
      <c r="O136" s="99" t="n"/>
      <c r="P136" s="99" t="n"/>
      <c r="Q136" s="99" t="n"/>
      <c r="R136" s="99" t="n"/>
      <c r="S136" s="99" t="n"/>
      <c r="T136" s="99" t="n"/>
      <c r="U136" s="99" t="n"/>
    </row>
    <row r="137" ht="22.7" customFormat="1" customHeight="1" s="78">
      <c r="D137" s="79" t="inlineStr">
        <is>
          <t>Wary</t>
        </is>
      </c>
      <c r="E137" s="79" t="n">
        <v>22</v>
      </c>
      <c r="F137" s="100" t="inlineStr">
        <is>
          <t>digestat</t>
        </is>
      </c>
      <c r="G137" s="101" t="n"/>
      <c r="H137" s="102">
        <f>I137/G137</f>
        <v/>
      </c>
      <c r="I137" s="113">
        <f>SUM(J137:U137)/1000</f>
        <v/>
      </c>
      <c r="J137" s="104" t="n"/>
      <c r="K137" s="104" t="n"/>
      <c r="L137" s="104" t="n"/>
      <c r="M137" s="104" t="n"/>
      <c r="N137" s="104" t="n"/>
      <c r="O137" s="104" t="n"/>
      <c r="P137" s="104" t="n"/>
      <c r="Q137" s="104" t="n"/>
      <c r="R137" s="104" t="n"/>
      <c r="S137" s="104" t="n"/>
      <c r="T137" s="104" t="n"/>
      <c r="U137" s="104" t="n"/>
    </row>
    <row r="138" ht="22.7" customFormat="1" customHeight="1" s="114">
      <c r="D138" s="115" t="n"/>
      <c r="E138" s="115" t="n"/>
      <c r="F138" s="115" t="n"/>
      <c r="G138" s="109">
        <f>SUM(G7:G137)</f>
        <v/>
      </c>
      <c r="H138" s="116" t="n"/>
      <c r="I138" s="117">
        <f>SUM(I6:I137)</f>
        <v/>
      </c>
      <c r="J138" s="118" t="n"/>
      <c r="K138" s="118" t="n"/>
      <c r="L138" s="118" t="n"/>
      <c r="M138" s="118" t="n"/>
      <c r="N138" s="118" t="n"/>
      <c r="O138" s="118" t="n"/>
      <c r="P138" s="118" t="n"/>
      <c r="Q138" s="118" t="n"/>
      <c r="R138" s="118" t="n"/>
      <c r="S138" s="118" t="n"/>
      <c r="T138" s="118" t="n"/>
      <c r="U138" s="118" t="n"/>
    </row>
    <row r="139" ht="22.7" customFormat="1" customHeight="1" s="114">
      <c r="D139" s="115" t="n"/>
      <c r="E139" s="115" t="n"/>
      <c r="F139" s="115" t="n"/>
      <c r="G139" s="109" t="n"/>
      <c r="H139" s="116" t="n"/>
      <c r="I139" s="117">
        <f>SUM(J139:U139)</f>
        <v/>
      </c>
      <c r="J139" s="117">
        <f>SUM(J7:J138)/1000</f>
        <v/>
      </c>
      <c r="K139" s="117">
        <f>SUM(K7:K138)/1000</f>
        <v/>
      </c>
      <c r="L139" s="117">
        <f>SUM(L7:L138)/1000</f>
        <v/>
      </c>
      <c r="M139" s="117">
        <f>SUM(M7:M138)/1000</f>
        <v/>
      </c>
      <c r="N139" s="117">
        <f>SUM(N7:N138)/1000</f>
        <v/>
      </c>
      <c r="O139" s="117">
        <f>SUM(O7:O138)/1000</f>
        <v/>
      </c>
      <c r="P139" s="117">
        <f>SUM(P7:P138)/1000</f>
        <v/>
      </c>
      <c r="Q139" s="117">
        <f>SUM(Q7:Q138)/1000</f>
        <v/>
      </c>
      <c r="R139" s="117">
        <f>SUM(R7:R138)/1000</f>
        <v/>
      </c>
      <c r="S139" s="117">
        <f>SUM(S7:S138)/1000</f>
        <v/>
      </c>
      <c r="T139" s="117">
        <f>SUM(T7:T138)/1000</f>
        <v/>
      </c>
      <c r="U139" s="117">
        <f>SUM(U7:U138)/1000</f>
        <v/>
      </c>
    </row>
    <row r="140" ht="14.25" customFormat="1" customHeight="1" s="119">
      <c r="D140" s="105" t="n"/>
      <c r="E140" s="105" t="n"/>
      <c r="F140" s="105" t="n"/>
      <c r="G140" s="106" t="n"/>
      <c r="H140" s="106" t="n"/>
      <c r="I140" s="108" t="n"/>
      <c r="J140" s="109" t="n"/>
      <c r="K140" s="109" t="n"/>
      <c r="L140" s="109" t="n"/>
      <c r="M140" s="109" t="n"/>
      <c r="N140" s="109" t="n"/>
      <c r="O140" s="109" t="n"/>
      <c r="P140" s="109" t="n"/>
      <c r="Q140" s="109" t="n"/>
      <c r="R140" s="109" t="n"/>
      <c r="S140" s="109" t="n"/>
      <c r="T140" s="109" t="n"/>
      <c r="U140" s="109" t="n"/>
    </row>
    <row r="182">
      <c r="J182" t="n">
        <v>0</v>
      </c>
    </row>
    <row r="183" ht="14.25" customHeight="1" s="65">
      <c r="J183" s="64" t="n">
        <v>0</v>
      </c>
    </row>
  </sheetData>
  <mergeCells count="1">
    <mergeCell ref="D3:U3"/>
  </mergeCells>
  <printOptions horizontalCentered="0" verticalCentered="0" headings="0" gridLines="0" gridLinesSet="1"/>
  <pageMargins left="0" right="0" top="0.39375" bottom="0.39375" header="0.511805555555555" footer="0.511805555555555"/>
  <pageSetup orientation="portrait" paperSize="77" scale="100" fitToHeight="1" fitToWidth="1" firstPageNumber="0" useFirstPageNumber="0" pageOrder="overThenDown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4.25" zeroHeight="0" outlineLevelRow="0"/>
  <cols>
    <col width="10.61" customWidth="1" style="60" min="1" max="1"/>
    <col width="11" customWidth="1" style="60" min="2" max="1025"/>
  </cols>
  <sheetData/>
  <printOptions horizontalCentered="0" verticalCentered="0" headings="0" gridLines="0" gridLinesSet="1"/>
  <pageMargins left="0" right="0" top="0.39375" bottom="0.39375" header="0.511805555555555" footer="0.511805555555555"/>
  <pageSetup orientation="landscape" paperSize="77" scale="100" fitToHeight="1" fitToWidth="1" firstPageNumber="0" useFirstPageNumber="0" pageOrder="overThenDown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4.25" zeroHeight="0" outlineLevelRow="0"/>
  <cols>
    <col width="10.61" customWidth="1" style="60" min="1" max="1"/>
    <col width="11" customWidth="1" style="60" min="2" max="1025"/>
  </cols>
  <sheetData/>
  <printOptions horizontalCentered="0" verticalCentered="0" headings="0" gridLines="0" gridLinesSet="1"/>
  <pageMargins left="0" right="0" top="0.39375" bottom="0.39375" header="0.511805555555555" footer="0.511805555555555"/>
  <pageSetup orientation="landscape" paperSize="77" scale="100" fitToHeight="1" fitToWidth="1" firstPageNumber="0" useFirstPageNumber="0" pageOrder="overThenDown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4.25" zeroHeight="0" outlineLevelRow="0"/>
  <cols>
    <col width="10.61" customWidth="1" style="60" min="1" max="1"/>
    <col width="11" customWidth="1" style="60" min="2" max="1025"/>
  </cols>
  <sheetData/>
  <printOptions horizontalCentered="0" verticalCentered="0" headings="0" gridLines="0" gridLinesSet="1"/>
  <pageMargins left="0" right="0" top="0.39375" bottom="0.39375" header="0.511805555555555" footer="0.511805555555555"/>
  <pageSetup orientation="landscape" paperSize="77" scale="100" fitToHeight="1" fitToWidth="1" firstPageNumber="0" useFirstPageNumber="0" pageOrder="overThenDown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4.25" zeroHeight="0" outlineLevelRow="0"/>
  <cols>
    <col width="10.61" customWidth="1" style="60" min="1" max="1"/>
    <col width="11" customWidth="1" style="60" min="2" max="1025"/>
  </cols>
  <sheetData/>
  <printOptions horizontalCentered="0" verticalCentered="0" headings="0" gridLines="0" gridLinesSet="1"/>
  <pageMargins left="0" right="0" top="0.39375" bottom="0.39375" header="0.511805555555555" footer="0.511805555555555"/>
  <pageSetup orientation="landscape" paperSize="77" scale="100" fitToHeight="1" fitToWidth="1" firstPageNumber="0" useFirstPageNumber="0" pageOrder="overThenDown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4.25" zeroHeight="0" outlineLevelRow="0"/>
  <cols>
    <col width="10.61" customWidth="1" style="60" min="1" max="1"/>
    <col width="11" customWidth="1" style="60" min="2" max="1025"/>
  </cols>
  <sheetData/>
  <printOptions horizontalCentered="0" verticalCentered="0" headings="0" gridLines="0" gridLinesSet="1"/>
  <pageMargins left="0" right="0" top="0.39375" bottom="0.39375" header="0.511805555555555" footer="0.511805555555555"/>
  <pageSetup orientation="landscape" paperSize="77" scale="100" fitToHeight="1" fitToWidth="1" firstPageNumber="0" useFirstPageNumber="0" pageOrder="overThenDown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4.25" zeroHeight="0" outlineLevelRow="0"/>
  <cols>
    <col width="10.61" customWidth="1" style="60" min="1" max="1"/>
    <col width="11" customWidth="1" style="60" min="2" max="1025"/>
  </cols>
  <sheetData/>
  <printOptions horizontalCentered="0" verticalCentered="0" headings="0" gridLines="0" gridLinesSet="1"/>
  <pageMargins left="0" right="0" top="0.39375" bottom="0.39375" header="0.511805555555555" footer="0.511805555555555"/>
  <pageSetup orientation="landscape" paperSize="77" scale="100" fitToHeight="1" fitToWidth="1" firstPageNumber="0" useFirstPageNumber="0" pageOrder="overThenDown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4.25" zeroHeight="0" outlineLevelRow="0"/>
  <cols>
    <col width="10.61" customWidth="1" style="60" min="1" max="1"/>
    <col width="11" customWidth="1" style="60" min="2" max="1025"/>
  </cols>
  <sheetData/>
  <printOptions horizontalCentered="0" verticalCentered="0" headings="0" gridLines="0" gridLinesSet="1"/>
  <pageMargins left="0" right="0" top="0.39375" bottom="0.39375" header="0.511805555555555" footer="0.511805555555555"/>
  <pageSetup orientation="landscape" paperSize="77" scale="100" fitToHeight="1" fitToWidth="1" firstPageNumber="0" useFirstPageNumber="0" pageOrder="overThenDown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4.25" zeroHeight="0" outlineLevelRow="0"/>
  <cols>
    <col width="10.61" customWidth="1" style="60" min="1" max="1"/>
    <col width="11" customWidth="1" style="60" min="2" max="1025"/>
  </cols>
  <sheetData/>
  <printOptions horizontalCentered="0" verticalCentered="0" headings="0" gridLines="0" gridLinesSet="1"/>
  <pageMargins left="0" right="0" top="0.39375" bottom="0.39375" header="0.511805555555555" footer="0.511805555555555"/>
  <pageSetup orientation="landscape" paperSize="77" scale="100" fitToHeight="1" fitToWidth="1" firstPageNumber="0" useFirstPageNumber="0" pageOrder="overThenDown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fr-FR</dc:language>
  <dcterms:created xsi:type="dcterms:W3CDTF">2021-05-29T21:17:57Z</dcterms:created>
  <dcterms:modified xsi:type="dcterms:W3CDTF">2021-06-04T22:39:50Z</dcterms:modified>
  <cp:revision>10</cp:revision>
</cp:coreProperties>
</file>