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<sst xmlns="http://schemas.openxmlformats.org/spreadsheetml/2006/main" count="59" uniqueCount="46">
  <si>
    <t>La latencia base se saca de la grafica 1 haciendo zoom al principio que es donde no hay trafico en la red</t>
  </si>
  <si>
    <t>productividad = ancho banda red terorico</t>
  </si>
  <si>
    <t>El factor ρ el traem a partir del BwRed teoric (sustituim per la productivitat que hem tret) P=BWRed(productividad)/BWBisección/0,5(porque es trafico uniforme)</t>
  </si>
  <si>
    <t>La productividad cogemos el valor maximo de la grafica raw 3</t>
  </si>
  <si>
    <t>Ecuaciones</t>
  </si>
  <si>
    <t>El BWRed y BWBisección los sacamos de forma teórica</t>
  </si>
  <si>
    <t>Latencia</t>
  </si>
  <si>
    <t>BWBisección = Nºenllaços bisecció * trafic(flits/cicle) * enllaçBidireccional(significa q multiplique per 2) / NºnodesMalla</t>
  </si>
  <si>
    <t>Ancho Banda Efectivo</t>
  </si>
  <si>
    <t>BWRed = ρ * BWBisección/0,5(porque es trafico uniforme)</t>
  </si>
  <si>
    <t>A.Banda Biseccion</t>
  </si>
  <si>
    <t>p (eficencia de los conmutadores)</t>
  </si>
  <si>
    <t>Ejercicio1</t>
  </si>
  <si>
    <t>Ancho Banda Red</t>
  </si>
  <si>
    <t>(p*BWbis)/y</t>
  </si>
  <si>
    <t>Resultado teórico</t>
  </si>
  <si>
    <t>Resultado obtenido en simulación</t>
  </si>
  <si>
    <t>Configuración</t>
  </si>
  <si>
    <t>Ancho de
Banda
Bisección
(flits/ciclo/nic)</t>
  </si>
  <si>
    <t>Ancho de
Banda
Red
(flits/ciclo/nic)</t>
  </si>
  <si>
    <t>Productividad
(flits/ciclo/nic)</t>
  </si>
  <si>
    <t>Factor ρ</t>
  </si>
  <si>
    <t>wh_642</t>
  </si>
  <si>
    <t>Malla8x8</t>
  </si>
  <si>
    <t>work hole</t>
  </si>
  <si>
    <t>p=(BwRed*0.5/BWBiss)</t>
  </si>
  <si>
    <t>vct_16</t>
  </si>
  <si>
    <t>virtual cat throught</t>
  </si>
  <si>
    <t>Ejercicio2</t>
  </si>
  <si>
    <t xml:space="preserve">flits/ciclo/nic estem vegen per nucli, per tant a mes be , mes se deu de repartir </t>
  </si>
  <si>
    <t>Productividad(flits/ciclo/nic):= tambien es el ancho de banda efectivo de la red</t>
  </si>
  <si>
    <t>Ancho de
Banda
Red
(flits/ciclo/nic)</t>
  </si>
  <si>
    <t>Coste en
conmutadores</t>
  </si>
  <si>
    <t>Coste en
enlaces</t>
  </si>
  <si>
    <t>Productividad
(flits/ciclo/nic)</t>
  </si>
  <si>
    <t>b es el nombre de nuclis per conmutador, esta b , afecta ademes als costos de conmutadors i costos d'enllaços</t>
  </si>
  <si>
    <t>Toro 2D
8x8, b=1</t>
  </si>
  <si>
    <t>En todos tenemos el mismo numero de nodos pero repartidos de formas distintas</t>
  </si>
  <si>
    <t>Toro 2D
4x8, b=2</t>
  </si>
  <si>
    <t>Toro 2D
4x4, b=4</t>
  </si>
  <si>
    <t>El toro 4x4 i 4x8 tenen el mateix numero d'enllaços en la biseccio pero el 4x8 te mes commutadors</t>
  </si>
  <si>
    <t>Ejercicio3</t>
  </si>
  <si>
    <t>Malla 2D
8x8, b=1
uniforme</t>
  </si>
  <si>
    <t>la mitat del trafic passa per la bisseccio</t>
  </si>
  <si>
    <t>Malla 2D
8x8, b=1
bit-­
complement</t>
  </si>
  <si>
    <t>tot el trafic passa per la biseccio perque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</si>
</sst>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/>
    <font>
      <b/>
      <sz val="18.0"/>
    </font>
    <font>
      <color rgb="FF000000"/>
      <name val="'Arial'"/>
    </font>
    <font>
      <sz val="12.0"/>
    </font>
    <font>
      <sz val="11.0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7C3"/>
        <bgColor rgb="FFF4C7C3"/>
      </patternFill>
    </fill>
    <fill>
      <patternFill patternType="solid">
        <fgColor rgb="FFFFF2CC"/>
        <bgColor rgb="FFFFF2CC"/>
      </patternFill>
    </fill>
  </fills>
  <borders count="16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Font="1"/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1" fillId="3" fontId="2" numFmtId="0" xfId="0" applyAlignment="1" applyBorder="1" applyFill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4" fontId="5" numFmtId="0" xfId="0" applyAlignment="1" applyBorder="1" applyFill="1" applyFont="1">
      <alignment horizontal="center" readingOrder="0"/>
    </xf>
    <xf borderId="6" fillId="4" fontId="2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10" fillId="0" fontId="2" numFmtId="0" xfId="0" applyBorder="1" applyFont="1"/>
    <xf borderId="11" fillId="0" fontId="5" numFmtId="0" xfId="0" applyAlignment="1" applyBorder="1" applyFont="1">
      <alignment horizontal="center" readingOrder="0"/>
    </xf>
    <xf borderId="12" fillId="0" fontId="2" numFmtId="0" xfId="0" applyBorder="1" applyFont="1"/>
    <xf borderId="13" fillId="0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5" fillId="4" fontId="2" numFmtId="0" xfId="0" applyAlignment="1" applyBorder="1" applyFont="1">
      <alignment horizontal="center" readingOrder="0"/>
    </xf>
    <xf borderId="7" fillId="4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 readingOrder="0"/>
    </xf>
    <xf borderId="11" fillId="0" fontId="6" numFmtId="0" xfId="0" applyAlignment="1" applyBorder="1" applyFont="1">
      <alignment horizontal="center" readingOrder="0"/>
    </xf>
    <xf borderId="15" fillId="0" fontId="6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4" width="2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K1" s="3" t="s">
        <v>1</v>
      </c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</row>
    <row r="3">
      <c r="A3" s="1" t="s">
        <v>3</v>
      </c>
      <c r="B3" s="2"/>
      <c r="C3" s="2"/>
      <c r="D3" s="2"/>
      <c r="E3" s="2"/>
      <c r="F3" s="2"/>
      <c r="G3" s="2"/>
      <c r="H3" s="2"/>
      <c r="I3" s="2"/>
      <c r="K3" s="4" t="s">
        <v>4</v>
      </c>
      <c r="L3" s="4"/>
    </row>
    <row r="4">
      <c r="A4" s="1" t="s">
        <v>5</v>
      </c>
      <c r="B4" s="2"/>
      <c r="C4" s="2"/>
      <c r="D4" s="2"/>
      <c r="E4" s="2"/>
      <c r="F4" s="2"/>
      <c r="G4" s="2"/>
      <c r="H4" s="2"/>
      <c r="I4" s="2"/>
      <c r="K4" s="4" t="s">
        <v>6</v>
      </c>
    </row>
    <row r="5">
      <c r="A5" s="1" t="s">
        <v>7</v>
      </c>
      <c r="B5" s="2"/>
      <c r="C5" s="2"/>
      <c r="D5" s="2"/>
      <c r="E5" s="2"/>
      <c r="F5" s="2"/>
      <c r="G5" s="2"/>
      <c r="H5" s="2"/>
      <c r="I5" s="2"/>
      <c r="K5" s="4" t="s">
        <v>8</v>
      </c>
    </row>
    <row r="6">
      <c r="A6" s="1" t="s">
        <v>9</v>
      </c>
      <c r="B6" s="2"/>
      <c r="C6" s="2"/>
      <c r="D6" s="2"/>
      <c r="E6" s="2"/>
      <c r="F6" s="2"/>
      <c r="G6" s="2"/>
      <c r="H6" s="2"/>
      <c r="I6" s="2"/>
      <c r="K6" s="4" t="s">
        <v>10</v>
      </c>
      <c r="L6" s="4"/>
    </row>
    <row r="7">
      <c r="K7" s="4" t="s">
        <v>11</v>
      </c>
    </row>
    <row r="8">
      <c r="A8" s="5" t="s">
        <v>12</v>
      </c>
      <c r="B8" s="6"/>
      <c r="C8" s="6"/>
      <c r="D8" s="6"/>
      <c r="E8" s="6"/>
      <c r="F8" s="6"/>
      <c r="G8" s="6"/>
      <c r="K8" s="4" t="s">
        <v>13</v>
      </c>
      <c r="L8" s="7" t="s">
        <v>14</v>
      </c>
    </row>
    <row r="9">
      <c r="A9" s="8"/>
      <c r="B9" s="9" t="s">
        <v>15</v>
      </c>
      <c r="C9" s="10"/>
      <c r="D9" s="9" t="s">
        <v>16</v>
      </c>
      <c r="E9" s="11"/>
      <c r="F9" s="6"/>
      <c r="G9" s="6"/>
    </row>
    <row r="10">
      <c r="A10" s="12" t="s">
        <v>17</v>
      </c>
      <c r="B10" s="13" t="s">
        <v>18</v>
      </c>
      <c r="C10" s="13" t="s">
        <v>19</v>
      </c>
      <c r="D10" s="14" t="s">
        <v>20</v>
      </c>
      <c r="E10" s="15" t="s">
        <v>21</v>
      </c>
      <c r="F10" s="6"/>
      <c r="G10" s="6"/>
    </row>
    <row r="11">
      <c r="A11" s="16" t="s">
        <v>22</v>
      </c>
      <c r="B11" s="17">
        <f>((8*1)*2)/64</f>
        <v>0.25</v>
      </c>
      <c r="C11" s="17">
        <f>(1*(B11/0.5))</f>
        <v>0.5</v>
      </c>
      <c r="D11" s="18">
        <v>0.211</v>
      </c>
      <c r="E11" s="19">
        <f>(D11*0.5)/B11</f>
        <v>0.422</v>
      </c>
      <c r="F11" s="20" t="s">
        <v>23</v>
      </c>
      <c r="G11" s="20" t="s">
        <v>24</v>
      </c>
      <c r="K11" s="4" t="s">
        <v>25</v>
      </c>
    </row>
    <row r="12">
      <c r="A12" s="21" t="s">
        <v>26</v>
      </c>
      <c r="B12" s="22"/>
      <c r="C12" s="22"/>
      <c r="D12" s="23">
        <v>0.245</v>
      </c>
      <c r="E12" s="19">
        <f>(D12*0.5)/B11</f>
        <v>0.49</v>
      </c>
      <c r="F12" s="20" t="s">
        <v>23</v>
      </c>
      <c r="G12" s="20" t="s">
        <v>27</v>
      </c>
    </row>
    <row r="13">
      <c r="A13" s="6"/>
      <c r="B13" s="6"/>
      <c r="C13" s="6"/>
      <c r="D13" s="6"/>
      <c r="E13" s="6"/>
      <c r="F13" s="6"/>
      <c r="G13" s="6"/>
    </row>
    <row r="14">
      <c r="A14" s="6"/>
      <c r="B14" s="6"/>
      <c r="C14" s="6"/>
      <c r="D14" s="6"/>
      <c r="E14" s="6"/>
      <c r="F14" s="6"/>
      <c r="G14" s="6"/>
    </row>
    <row r="15">
      <c r="A15" s="5" t="s">
        <v>28</v>
      </c>
      <c r="B15" s="20" t="s">
        <v>29</v>
      </c>
      <c r="C15" s="6"/>
      <c r="D15" s="6"/>
      <c r="E15" s="6"/>
      <c r="F15" s="6"/>
      <c r="G15" s="6"/>
    </row>
    <row r="16">
      <c r="A16" s="8"/>
      <c r="B16" s="9" t="s">
        <v>15</v>
      </c>
      <c r="C16" s="10"/>
      <c r="D16" s="10"/>
      <c r="E16" s="24"/>
      <c r="F16" s="9" t="s">
        <v>16</v>
      </c>
      <c r="G16" s="11"/>
      <c r="H16" s="4" t="s">
        <v>30</v>
      </c>
    </row>
    <row r="17">
      <c r="A17" s="12" t="s">
        <v>17</v>
      </c>
      <c r="B17" s="13" t="s">
        <v>18</v>
      </c>
      <c r="C17" s="13" t="s">
        <v>31</v>
      </c>
      <c r="D17" s="14" t="s">
        <v>32</v>
      </c>
      <c r="E17" s="14" t="s">
        <v>33</v>
      </c>
      <c r="F17" s="13" t="s">
        <v>34</v>
      </c>
      <c r="G17" s="15" t="s">
        <v>21</v>
      </c>
      <c r="H17" s="4" t="s">
        <v>35</v>
      </c>
    </row>
    <row r="18">
      <c r="A18" s="16" t="s">
        <v>36</v>
      </c>
      <c r="B18" s="18">
        <f>(16*1)*2/64</f>
        <v>0.5</v>
      </c>
      <c r="C18" s="18">
        <f t="shared" ref="C18:C20" si="1">(1*(B18/0.5))</f>
        <v>1</v>
      </c>
      <c r="D18" s="18">
        <f>(((2*2)+1)^2)*64^2</f>
        <v>102400</v>
      </c>
      <c r="E18" s="18">
        <f>((2*2+2*1)*64^2)</f>
        <v>24576</v>
      </c>
      <c r="F18" s="17">
        <v>0.275</v>
      </c>
      <c r="G18" s="19">
        <f t="shared" ref="G18:G20" si="2">(F18*0.5)/B18</f>
        <v>0.275</v>
      </c>
      <c r="H18" s="4" t="s">
        <v>37</v>
      </c>
    </row>
    <row r="19">
      <c r="A19" s="25" t="s">
        <v>38</v>
      </c>
      <c r="B19" s="17">
        <f t="shared" ref="B19:B20" si="3">(4*1)*2/64</f>
        <v>0.125</v>
      </c>
      <c r="C19" s="17">
        <f t="shared" si="1"/>
        <v>0.25</v>
      </c>
      <c r="D19" s="17">
        <f>(((2*2)+2)^2)*32^2</f>
        <v>36864</v>
      </c>
      <c r="E19" s="17">
        <f>((2*2+2*2)*32^2)</f>
        <v>8192</v>
      </c>
      <c r="F19" s="17">
        <v>0.16</v>
      </c>
      <c r="G19" s="26">
        <f t="shared" si="2"/>
        <v>0.64</v>
      </c>
    </row>
    <row r="20">
      <c r="A20" s="21" t="s">
        <v>39</v>
      </c>
      <c r="B20" s="23">
        <f t="shared" si="3"/>
        <v>0.125</v>
      </c>
      <c r="C20" s="23">
        <f t="shared" si="1"/>
        <v>0.25</v>
      </c>
      <c r="D20" s="23">
        <f>(((2*2)+4)^2)*16^2</f>
        <v>16384</v>
      </c>
      <c r="E20" s="23">
        <f>((2*2+2*4)*16^2)</f>
        <v>3072</v>
      </c>
      <c r="F20" s="23">
        <v>0.14</v>
      </c>
      <c r="G20" s="27">
        <f t="shared" si="2"/>
        <v>0.56</v>
      </c>
    </row>
    <row r="21">
      <c r="H21" s="4" t="s">
        <v>40</v>
      </c>
    </row>
    <row r="23">
      <c r="A23" s="5" t="s">
        <v>41</v>
      </c>
    </row>
    <row r="24">
      <c r="A24" s="8"/>
      <c r="B24" s="9" t="s">
        <v>15</v>
      </c>
      <c r="C24" s="24"/>
      <c r="D24" s="9" t="s">
        <v>16</v>
      </c>
      <c r="E24" s="11"/>
    </row>
    <row r="25">
      <c r="A25" s="28" t="s">
        <v>17</v>
      </c>
      <c r="B25" s="13" t="s">
        <v>18</v>
      </c>
      <c r="C25" s="13" t="s">
        <v>19</v>
      </c>
      <c r="D25" s="14" t="s">
        <v>20</v>
      </c>
      <c r="E25" s="29" t="s">
        <v>21</v>
      </c>
    </row>
    <row r="26">
      <c r="A26" s="30" t="s">
        <v>42</v>
      </c>
      <c r="B26" s="31">
        <f t="shared" ref="B26:B27" si="4">((8*1)*2)/64</f>
        <v>0.25</v>
      </c>
      <c r="C26" s="31">
        <f>(1*(B26/0.5))</f>
        <v>0.5</v>
      </c>
      <c r="D26" s="31">
        <v>0.214</v>
      </c>
      <c r="E26" s="32">
        <f>D26*0.5/B26</f>
        <v>0.428</v>
      </c>
      <c r="F26" s="4" t="s">
        <v>43</v>
      </c>
    </row>
    <row r="27">
      <c r="A27" s="33" t="s">
        <v>44</v>
      </c>
      <c r="B27" s="34">
        <f t="shared" si="4"/>
        <v>0.25</v>
      </c>
      <c r="C27" s="34">
        <f>(1*(B26/1))</f>
        <v>0.25</v>
      </c>
      <c r="D27" s="34">
        <v>0.175</v>
      </c>
      <c r="E27" s="35">
        <f>D27*1/B27</f>
        <v>0.7</v>
      </c>
      <c r="F27" s="4" t="s">
        <v>45</v>
      </c>
    </row>
  </sheetData>
  <mergeCells count="8">
    <mergeCell ref="B24:C24"/>
    <mergeCell ref="D24:E24"/>
    <mergeCell ref="F16:G16"/>
    <mergeCell ref="B9:C9"/>
    <mergeCell ref="D9:E9"/>
    <mergeCell ref="C11:C12"/>
    <mergeCell ref="B11:B12"/>
    <mergeCell ref="B16:E16"/>
  </mergeCells>
  <conditionalFormatting sqref="A9:E9 A16:G16 A24:E24">
    <cfRule type="notContainsBlanks" dxfId="0" priority="1">
      <formula>LEN(TRIM(A9))&gt;0</formula>
    </cfRule>
  </conditionalFormatting>
  <conditionalFormatting sqref="F18:F20">
    <cfRule type="notContainsBlanks" dxfId="1" priority="2">
      <formula>LEN(TRIM(F18))&gt;0</formula>
    </cfRule>
  </conditionalFormatting>
  <drawing r:id="rId1"/>
</worksheet>
</file>