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95" windowHeight="10350" firstSheet="1" activeTab="3"/>
  </bookViews>
  <sheets>
    <sheet name="各联合基金省、委比例" sheetId="1" r:id="rId1"/>
    <sheet name="浙江" sheetId="2" r:id="rId2"/>
    <sheet name="辽宁" sheetId="3" r:id="rId3"/>
    <sheet name="山西" sheetId="4" r:id="rId4"/>
    <sheet name="汽车" sheetId="5" r:id="rId5"/>
    <sheet name="汽车ppt数据" sheetId="6" r:id="rId6"/>
    <sheet name="浙江ppt内" sheetId="7" r:id="rId7"/>
    <sheet name="浙江ppt内编辑" sheetId="8" r:id="rId8"/>
    <sheet name="辽宁ppt内" sheetId="9" r:id="rId9"/>
    <sheet name="辽宁ppt内编辑" sheetId="10" r:id="rId10"/>
    <sheet name="山西ppt内" sheetId="11" r:id="rId11"/>
    <sheet name="山西ppt内编辑" sheetId="12" r:id="rId12"/>
  </sheets>
  <calcPr calcId="144525"/>
</workbook>
</file>

<file path=xl/sharedStrings.xml><?xml version="1.0" encoding="utf-8"?>
<sst xmlns="http://schemas.openxmlformats.org/spreadsheetml/2006/main" count="444">
  <si>
    <t>浙江</t>
  </si>
  <si>
    <t>委内</t>
  </si>
  <si>
    <t>合计</t>
  </si>
  <si>
    <t>辽宁</t>
  </si>
  <si>
    <t>山西</t>
  </si>
  <si>
    <t>汽车</t>
  </si>
  <si>
    <t>领域</t>
  </si>
  <si>
    <t>序号</t>
  </si>
  <si>
    <t>项目</t>
  </si>
  <si>
    <t>项目名称</t>
  </si>
  <si>
    <t>负责人</t>
  </si>
  <si>
    <t>依托单位</t>
  </si>
  <si>
    <t>批准金额（万元）</t>
  </si>
  <si>
    <t>浙江计算</t>
  </si>
  <si>
    <t>基金委计算</t>
  </si>
  <si>
    <t>浙江计算矫正</t>
  </si>
  <si>
    <t>基金委计算矫正</t>
  </si>
  <si>
    <t>总数矫正</t>
  </si>
  <si>
    <t>批准号</t>
  </si>
  <si>
    <t>小计</t>
  </si>
  <si>
    <t>浙江省</t>
  </si>
  <si>
    <t>基金委</t>
  </si>
  <si>
    <t>工材</t>
  </si>
  <si>
    <r>
      <rPr>
        <sz val="12"/>
        <color indexed="8"/>
        <rFont val="宋体"/>
        <charset val="134"/>
      </rPr>
      <t>U150</t>
    </r>
    <r>
      <rPr>
        <sz val="12"/>
        <rFont val="宋体"/>
        <charset val="134"/>
      </rPr>
      <t>9201</t>
    </r>
  </si>
  <si>
    <t>基于超音速激光沉积的金属增材制造技术基础研究</t>
  </si>
  <si>
    <t>姚建华</t>
  </si>
  <si>
    <t>浙江工业大学</t>
  </si>
  <si>
    <r>
      <rPr>
        <sz val="12"/>
        <color indexed="8"/>
        <rFont val="宋体"/>
        <charset val="134"/>
      </rPr>
      <t>U1509202</t>
    </r>
  </si>
  <si>
    <t>面向复杂作业环境的模块化移动操作机器人关键技术研究</t>
  </si>
  <si>
    <t>杨桂林</t>
  </si>
  <si>
    <t>中国科学院宁波材料技术与工程研究所</t>
  </si>
  <si>
    <r>
      <rPr>
        <sz val="12"/>
        <color indexed="8"/>
        <rFont val="宋体"/>
        <charset val="134"/>
      </rPr>
      <t>U1509203</t>
    </r>
  </si>
  <si>
    <t>大型船舶动力系统运营全寿命周期故障预测与智能健康管理</t>
  </si>
  <si>
    <t>文成林</t>
  </si>
  <si>
    <t>杭州电子科技大学</t>
  </si>
  <si>
    <r>
      <rPr>
        <sz val="12"/>
        <color indexed="8"/>
        <rFont val="宋体"/>
        <charset val="134"/>
      </rPr>
      <t>U1509204</t>
    </r>
  </si>
  <si>
    <t>智能型液压阀基础科学问题研究</t>
  </si>
  <si>
    <t>徐    兵</t>
  </si>
  <si>
    <t>浙江大学</t>
  </si>
  <si>
    <t>信息</t>
  </si>
  <si>
    <r>
      <rPr>
        <sz val="12"/>
        <color indexed="8"/>
        <rFont val="宋体"/>
        <charset val="134"/>
      </rPr>
      <t>U1509205</t>
    </r>
  </si>
  <si>
    <t>智慧城市水务系统安全运行的检测与控制基础理论和方法</t>
  </si>
  <si>
    <t>陈   云</t>
  </si>
  <si>
    <r>
      <rPr>
        <sz val="12"/>
        <color indexed="8"/>
        <rFont val="宋体"/>
        <charset val="134"/>
      </rPr>
      <t>U1509206</t>
    </r>
  </si>
  <si>
    <t>城市智慧安监的相关基础理论和视觉分析技术</t>
  </si>
  <si>
    <t>吴   飞</t>
  </si>
  <si>
    <r>
      <rPr>
        <sz val="12"/>
        <color indexed="8"/>
        <rFont val="宋体"/>
        <charset val="134"/>
      </rPr>
      <t>U1509207</t>
    </r>
  </si>
  <si>
    <t>非结构化复杂环境中的主动视觉感知分析及城市智慧安监应用</t>
  </si>
  <si>
    <t>陈胜勇</t>
  </si>
  <si>
    <r>
      <rPr>
        <sz val="12"/>
        <color indexed="8"/>
        <rFont val="宋体"/>
        <charset val="134"/>
      </rPr>
      <t>U1509208</t>
    </r>
  </si>
  <si>
    <t>面向城市供水系统安全的大数据分析及云服务理论与方法研究</t>
  </si>
  <si>
    <t>张宏建</t>
  </si>
  <si>
    <r>
      <rPr>
        <sz val="12"/>
        <color indexed="8"/>
        <rFont val="宋体"/>
        <charset val="134"/>
      </rPr>
      <t>U1509209</t>
    </r>
  </si>
  <si>
    <t>专用化学品联合装置的分布式协同调控与智能集成优化</t>
  </si>
  <si>
    <t>陈    曦</t>
  </si>
  <si>
    <r>
      <rPr>
        <sz val="12"/>
        <color indexed="8"/>
        <rFont val="宋体"/>
        <charset val="134"/>
      </rPr>
      <t>U1509210</t>
    </r>
  </si>
  <si>
    <t>工业智能移动操作机器人感知与控制基础理论研究</t>
  </si>
  <si>
    <t>刘    勇</t>
  </si>
  <si>
    <r>
      <rPr>
        <sz val="12"/>
        <color indexed="8"/>
        <rFont val="宋体"/>
        <charset val="134"/>
      </rPr>
      <t>U1509211</t>
    </r>
  </si>
  <si>
    <t>造纸生产过程的分布式协同控制与智能优化</t>
  </si>
  <si>
    <t>张卫东</t>
  </si>
  <si>
    <t>上海交通大学</t>
  </si>
  <si>
    <r>
      <rPr>
        <sz val="12"/>
        <color indexed="8"/>
        <rFont val="宋体"/>
        <charset val="134"/>
      </rPr>
      <t>U1509212</t>
    </r>
  </si>
  <si>
    <t>面向低压电器制造业的机器人柔性装配关键技术与方法研究</t>
  </si>
  <si>
    <t>张立彬</t>
  </si>
  <si>
    <r>
      <rPr>
        <sz val="12"/>
        <color indexed="8"/>
        <rFont val="宋体"/>
        <charset val="134"/>
      </rPr>
      <t>U1509213</t>
    </r>
  </si>
  <si>
    <t>面向工业应用的大数据分析理论与关键技术</t>
  </si>
  <si>
    <t>汪    卫</t>
  </si>
  <si>
    <t>复旦大学</t>
  </si>
  <si>
    <r>
      <rPr>
        <sz val="12"/>
        <color indexed="8"/>
        <rFont val="宋体"/>
        <charset val="134"/>
      </rPr>
      <t>U1509214</t>
    </r>
  </si>
  <si>
    <t>工业信息物理融合系统安全理论与关键技术</t>
  </si>
  <si>
    <t>朱建明</t>
  </si>
  <si>
    <t>中央财经大学</t>
  </si>
  <si>
    <r>
      <rPr>
        <sz val="12"/>
        <color indexed="8"/>
        <rFont val="宋体"/>
        <charset val="134"/>
      </rPr>
      <t>U1509215</t>
    </r>
  </si>
  <si>
    <t>典型攻击下工业信息物理融合系统安全理论与关键技术</t>
  </si>
  <si>
    <t>孙    健</t>
  </si>
  <si>
    <t>北京理工大学</t>
  </si>
  <si>
    <r>
      <rPr>
        <sz val="12"/>
        <color indexed="8"/>
        <rFont val="宋体"/>
        <charset val="134"/>
      </rPr>
      <t>U1509216</t>
    </r>
  </si>
  <si>
    <t>面向浙江省制造业的大数据分析理论与关键技术研究</t>
  </si>
  <si>
    <t>王宏志</t>
  </si>
  <si>
    <t>哈尔滨工业大学</t>
  </si>
  <si>
    <r>
      <rPr>
        <sz val="12"/>
        <color indexed="8"/>
        <rFont val="宋体"/>
        <charset val="134"/>
      </rPr>
      <t>U1509217</t>
    </r>
  </si>
  <si>
    <t>面向化工大数据的双极分析理论与方法研究</t>
  </si>
  <si>
    <t>罗    琦</t>
  </si>
  <si>
    <t>南京信息工程大学</t>
  </si>
  <si>
    <r>
      <rPr>
        <sz val="12"/>
        <color indexed="8"/>
        <rFont val="宋体"/>
        <charset val="134"/>
      </rPr>
      <t>U1509218</t>
    </r>
  </si>
  <si>
    <t>工业配用电信息物理系统多维度安全防御理论和关键技术研究</t>
  </si>
  <si>
    <t>齐冬莲</t>
  </si>
  <si>
    <r>
      <rPr>
        <sz val="12"/>
        <color indexed="8"/>
        <rFont val="宋体"/>
        <charset val="134"/>
      </rPr>
      <t>U1509219</t>
    </r>
  </si>
  <si>
    <t>基于感知搜索物联网的工业供需链关键技术研究</t>
  </si>
  <si>
    <t>何积丰</t>
  </si>
  <si>
    <t>浙江警察学院</t>
  </si>
  <si>
    <t>管理</t>
  </si>
  <si>
    <r>
      <rPr>
        <sz val="12"/>
        <color indexed="8"/>
        <rFont val="宋体"/>
        <charset val="134"/>
      </rPr>
      <t>U1509220</t>
    </r>
  </si>
  <si>
    <t>电子商务驱动的产业集群转型与竞争力提升研究</t>
  </si>
  <si>
    <t>陈畴镛</t>
  </si>
  <si>
    <r>
      <rPr>
        <sz val="12"/>
        <color indexed="8"/>
        <rFont val="宋体"/>
        <charset val="134"/>
      </rPr>
      <t>U1509221</t>
    </r>
  </si>
  <si>
    <t>周伟华</t>
  </si>
  <si>
    <t>合  计</t>
  </si>
  <si>
    <t>辽宁计算</t>
  </si>
  <si>
    <t>辽宁计算矫正</t>
  </si>
  <si>
    <t>辽宁省</t>
  </si>
  <si>
    <t>化学</t>
  </si>
  <si>
    <r>
      <rPr>
        <sz val="12"/>
        <color indexed="8"/>
        <rFont val="宋体"/>
        <charset val="134"/>
      </rPr>
      <t>U150</t>
    </r>
    <r>
      <rPr>
        <sz val="12"/>
        <rFont val="宋体"/>
        <charset val="134"/>
      </rPr>
      <t>8201</t>
    </r>
  </si>
  <si>
    <t>煤焦油/煤沥青绿色化高附加值利用的新方法研究</t>
  </si>
  <si>
    <t>邱介山</t>
  </si>
  <si>
    <t>大连理工大学</t>
  </si>
  <si>
    <r>
      <rPr>
        <sz val="12"/>
        <color indexed="8"/>
        <rFont val="宋体"/>
        <charset val="134"/>
      </rPr>
      <t>U1508202</t>
    </r>
  </si>
  <si>
    <t>燃料电池衰减机理及寿命快速提升评价研究</t>
  </si>
  <si>
    <t>邵志刚</t>
  </si>
  <si>
    <t>中国科学院大连化学物理研究所</t>
  </si>
  <si>
    <r>
      <rPr>
        <sz val="12"/>
        <color indexed="8"/>
        <rFont val="宋体"/>
        <charset val="134"/>
      </rPr>
      <t>U1508203</t>
    </r>
  </si>
  <si>
    <t>反应-分离-反应耦合催化膜反应器</t>
  </si>
  <si>
    <t>杨维慎</t>
  </si>
  <si>
    <r>
      <rPr>
        <sz val="12"/>
        <color indexed="8"/>
        <rFont val="宋体"/>
        <charset val="134"/>
      </rPr>
      <t>U1508204</t>
    </r>
  </si>
  <si>
    <t>高性能集成橡胶SIBR的合成与应用</t>
  </si>
  <si>
    <t>李杨</t>
  </si>
  <si>
    <r>
      <rPr>
        <sz val="12"/>
        <color indexed="8"/>
        <rFont val="宋体"/>
        <charset val="134"/>
      </rPr>
      <t>U1508205</t>
    </r>
  </si>
  <si>
    <t>清洁油品生产技术基础研究</t>
  </si>
  <si>
    <t>蒋宗轩</t>
  </si>
  <si>
    <r>
      <rPr>
        <sz val="12"/>
        <color indexed="8"/>
        <rFont val="宋体"/>
        <charset val="134"/>
      </rPr>
      <t>U1508206</t>
    </r>
  </si>
  <si>
    <t>光学复杂曲面多维超声超精抛光新原理</t>
  </si>
  <si>
    <t>赵继</t>
  </si>
  <si>
    <t>东北大学</t>
  </si>
  <si>
    <r>
      <rPr>
        <sz val="12"/>
        <color indexed="8"/>
        <rFont val="宋体"/>
        <charset val="134"/>
      </rPr>
      <t>U1508207</t>
    </r>
  </si>
  <si>
    <t>航空装备中复材/金属叠层结构高质高效制孔技术</t>
  </si>
  <si>
    <t>王福吉</t>
  </si>
  <si>
    <r>
      <rPr>
        <sz val="12"/>
        <color indexed="8"/>
        <rFont val="宋体"/>
        <charset val="134"/>
      </rPr>
      <t>U1508208</t>
    </r>
  </si>
  <si>
    <t>人机协作型新一代工业机器人基础研究</t>
  </si>
  <si>
    <t>韩建达</t>
  </si>
  <si>
    <t>中国科学院沈阳自动化研究所</t>
  </si>
  <si>
    <r>
      <rPr>
        <sz val="12"/>
        <color indexed="8"/>
        <rFont val="宋体"/>
        <charset val="134"/>
      </rPr>
      <t>U1508209</t>
    </r>
  </si>
  <si>
    <t>航空装备结构紧凑空间中集成布局优化设计方法</t>
  </si>
  <si>
    <t>亢战</t>
  </si>
  <si>
    <r>
      <rPr>
        <sz val="12"/>
        <color indexed="8"/>
        <rFont val="宋体"/>
        <charset val="134"/>
      </rPr>
      <t>U1508210</t>
    </r>
  </si>
  <si>
    <t>高性能超静定特大型振动筛分技术的基础研究</t>
  </si>
  <si>
    <t>赵跃民</t>
  </si>
  <si>
    <t>中国矿业大学</t>
  </si>
  <si>
    <r>
      <rPr>
        <sz val="12"/>
        <color indexed="8"/>
        <rFont val="宋体"/>
        <charset val="134"/>
      </rPr>
      <t>U1508211</t>
    </r>
  </si>
  <si>
    <t>谐波齿轮廓形多齿运动学优化及其精密成型基础研究</t>
  </si>
  <si>
    <t>王晓东</t>
  </si>
  <si>
    <r>
      <rPr>
        <sz val="12"/>
        <color indexed="8"/>
        <rFont val="宋体"/>
        <charset val="134"/>
      </rPr>
      <t>U1508212</t>
    </r>
  </si>
  <si>
    <t>涡轮导向叶片成型孔气膜射流与叶栅主流的相干机制及共轭传热</t>
  </si>
  <si>
    <t>张靖周</t>
  </si>
  <si>
    <t>南京航空航天大学</t>
  </si>
  <si>
    <r>
      <rPr>
        <sz val="12"/>
        <color indexed="8"/>
        <rFont val="宋体"/>
        <charset val="134"/>
      </rPr>
      <t>U1508213</t>
    </r>
  </si>
  <si>
    <t>高温合金材料梯度结构的激光熔化沉积增材制造关键技术基础研究</t>
  </si>
  <si>
    <t>刘常升</t>
  </si>
  <si>
    <r>
      <rPr>
        <sz val="12"/>
        <color indexed="8"/>
        <rFont val="宋体"/>
        <charset val="134"/>
      </rPr>
      <t>U1508214</t>
    </r>
  </si>
  <si>
    <t>大截面超洁净双性能汽轮机转子真空电渣重熔制备的科学基础</t>
  </si>
  <si>
    <t>李宝宽</t>
  </si>
  <si>
    <r>
      <rPr>
        <sz val="12"/>
        <color indexed="8"/>
        <rFont val="宋体"/>
        <charset val="134"/>
      </rPr>
      <t>U1508215</t>
    </r>
  </si>
  <si>
    <t>特殊钢铸锻一体化制备及组织调控基础研究</t>
  </si>
  <si>
    <t>李殿中</t>
  </si>
  <si>
    <t>中国科学院金属研究所</t>
  </si>
  <si>
    <r>
      <rPr>
        <sz val="12"/>
        <color indexed="8"/>
        <rFont val="宋体"/>
        <charset val="134"/>
      </rPr>
      <t>U1508216</t>
    </r>
  </si>
  <si>
    <t>核燃料贮运用新型B4C/Al中子吸收材料高效制备及成型基础研究</t>
  </si>
  <si>
    <t>马宗义</t>
  </si>
  <si>
    <r>
      <rPr>
        <sz val="12"/>
        <color indexed="8"/>
        <rFont val="宋体"/>
        <charset val="134"/>
      </rPr>
      <t>U1508217</t>
    </r>
  </si>
  <si>
    <t>基于相对真空的连续热还原炼镁的基础研究</t>
  </si>
  <si>
    <t>张廷安</t>
  </si>
  <si>
    <r>
      <rPr>
        <sz val="12"/>
        <color indexed="8"/>
        <rFont val="宋体"/>
        <charset val="134"/>
      </rPr>
      <t>U1508218</t>
    </r>
  </si>
  <si>
    <t>核主泵泵轴耐磨抗疲劳覆层的表面完整性调控机制研究</t>
  </si>
  <si>
    <t>雷明凯</t>
  </si>
  <si>
    <t>医学</t>
  </si>
  <si>
    <r>
      <rPr>
        <sz val="12"/>
        <color indexed="8"/>
        <rFont val="宋体"/>
        <charset val="134"/>
      </rPr>
      <t>U1508219</t>
    </r>
  </si>
  <si>
    <t>自身免疫甲状腺炎的发病机制：炎症小体及其信号通路的研究</t>
  </si>
  <si>
    <t>单忠艳</t>
  </si>
  <si>
    <t>中国医科大学</t>
  </si>
  <si>
    <r>
      <rPr>
        <sz val="12"/>
        <color indexed="8"/>
        <rFont val="宋体"/>
        <charset val="134"/>
      </rPr>
      <t>U1508220</t>
    </r>
  </si>
  <si>
    <t>基于“遗传-环境-化学与效应表征”的辽宁道地药材道地性多维评价体系研究</t>
  </si>
  <si>
    <t>毕开顺</t>
  </si>
  <si>
    <t>沈阳药科大学</t>
  </si>
  <si>
    <r>
      <rPr>
        <sz val="12"/>
        <color indexed="8"/>
        <rFont val="宋体"/>
        <charset val="134"/>
      </rPr>
      <t>U1508221</t>
    </r>
  </si>
  <si>
    <t>基于新型无标记细胞筛选技术的辽宁道地药材药效物质基础研究</t>
  </si>
  <si>
    <t>梁鑫淼</t>
  </si>
  <si>
    <t>2015年度NSFC-山西联合基金批准资助项目（重点支持项目）</t>
  </si>
  <si>
    <t>项目
批准号</t>
  </si>
  <si>
    <t>山西计算</t>
  </si>
  <si>
    <t>山西计算矫正</t>
  </si>
  <si>
    <t>委外</t>
  </si>
  <si>
    <r>
      <rPr>
        <sz val="12"/>
        <color indexed="8"/>
        <rFont val="宋体"/>
        <charset val="134"/>
      </rPr>
      <t>U1510</t>
    </r>
    <r>
      <rPr>
        <sz val="12"/>
        <rFont val="宋体"/>
        <charset val="134"/>
      </rPr>
      <t>201</t>
    </r>
  </si>
  <si>
    <t>高灰、高灰熔点煤气流床气化中的关键基础问题</t>
  </si>
  <si>
    <t>李文</t>
  </si>
  <si>
    <t>中国科学院山西煤炭化学研究所</t>
  </si>
  <si>
    <r>
      <rPr>
        <sz val="12"/>
        <color indexed="8"/>
        <rFont val="宋体"/>
        <charset val="134"/>
      </rPr>
      <t>U1510202</t>
    </r>
  </si>
  <si>
    <t>面向气相污染物一体化治理的催化膜制备与应用基础</t>
  </si>
  <si>
    <t>邢卫红</t>
  </si>
  <si>
    <t>南京工业大学</t>
  </si>
  <si>
    <r>
      <rPr>
        <sz val="12"/>
        <color indexed="8"/>
        <rFont val="宋体"/>
        <charset val="134"/>
      </rPr>
      <t>U1510203</t>
    </r>
  </si>
  <si>
    <t>合成气定向转化含氧化合物铜基催化剂的基础研究</t>
  </si>
  <si>
    <t>李忠</t>
  </si>
  <si>
    <t>太原理工大学</t>
  </si>
  <si>
    <r>
      <rPr>
        <sz val="12"/>
        <color indexed="8"/>
        <rFont val="宋体"/>
        <charset val="134"/>
      </rPr>
      <t>U1510204</t>
    </r>
  </si>
  <si>
    <t>煤沥青基球状活性炭的结构调控及可控制备</t>
  </si>
  <si>
    <t>李开喜</t>
  </si>
  <si>
    <r>
      <rPr>
        <sz val="12"/>
        <color indexed="8"/>
        <rFont val="宋体"/>
        <charset val="134"/>
      </rPr>
      <t>U1510205</t>
    </r>
  </si>
  <si>
    <t>重载刮板输送机智能驱动系统基础研究</t>
  </si>
  <si>
    <t>朱真才</t>
  </si>
  <si>
    <r>
      <rPr>
        <sz val="12"/>
        <color indexed="8"/>
        <rFont val="宋体"/>
        <charset val="134"/>
      </rPr>
      <t>U1510206</t>
    </r>
  </si>
  <si>
    <t>露天煤矿大型挖掘装备高能效运行基础研究</t>
  </si>
  <si>
    <t>权龙</t>
  </si>
  <si>
    <r>
      <rPr>
        <sz val="12"/>
        <color indexed="8"/>
        <rFont val="宋体"/>
        <charset val="134"/>
      </rPr>
      <t>U1510207</t>
    </r>
  </si>
  <si>
    <t>煤基热塑性高分子材料功能化和稳定化的基本科学问题</t>
  </si>
  <si>
    <t>王笃金</t>
  </si>
  <si>
    <t>中国科学院化学研究所</t>
  </si>
  <si>
    <r>
      <rPr>
        <sz val="12"/>
        <color indexed="8"/>
        <rFont val="宋体"/>
        <charset val="134"/>
      </rPr>
      <t>U1510208</t>
    </r>
  </si>
  <si>
    <t>大型风电机组弱联运行基础理论及关键技术研究</t>
  </si>
  <si>
    <t>耿华</t>
  </si>
  <si>
    <t>清华大学</t>
  </si>
  <si>
    <t>2015年度NSFC-山西联合基金批准资助项目（培育项目）</t>
  </si>
  <si>
    <r>
      <rPr>
        <sz val="12"/>
        <color indexed="8"/>
        <rFont val="宋体"/>
        <charset val="134"/>
      </rPr>
      <t>U1510</t>
    </r>
    <r>
      <rPr>
        <sz val="12"/>
        <rFont val="宋体"/>
        <charset val="134"/>
      </rPr>
      <t>101</t>
    </r>
  </si>
  <si>
    <t>焦油催化裂解与甲烷催化重整耦合提质过程及机理研究</t>
  </si>
  <si>
    <t>靳立军</t>
  </si>
  <si>
    <r>
      <rPr>
        <sz val="12"/>
        <color indexed="8"/>
        <rFont val="宋体"/>
        <charset val="134"/>
      </rPr>
      <t>U1510102</t>
    </r>
  </si>
  <si>
    <t>炼焦煤的多尺度结构特征及其与热解反应性之间关系的实验与分子模拟</t>
  </si>
  <si>
    <t>王传格</t>
  </si>
  <si>
    <r>
      <rPr>
        <sz val="12"/>
        <color indexed="8"/>
        <rFont val="宋体"/>
        <charset val="134"/>
      </rPr>
      <t>U1510103</t>
    </r>
  </si>
  <si>
    <t>MoP催化剂上合成气转化制备低碳醇的机理研究</t>
  </si>
  <si>
    <t>田欣欣</t>
  </si>
  <si>
    <t>山西大学</t>
  </si>
  <si>
    <r>
      <rPr>
        <sz val="12"/>
        <color indexed="8"/>
        <rFont val="宋体"/>
        <charset val="134"/>
      </rPr>
      <t>U1510104</t>
    </r>
  </si>
  <si>
    <t>分子筛孔道限阈效应对甲醇定向转化的中间体及反应机制影响的研究</t>
  </si>
  <si>
    <t>陈艳艳</t>
  </si>
  <si>
    <r>
      <rPr>
        <sz val="12"/>
        <color indexed="8"/>
        <rFont val="宋体"/>
        <charset val="134"/>
      </rPr>
      <t>U1510105</t>
    </r>
  </si>
  <si>
    <t>Janus-Pickering乳液界面催化苯部分加氢制环己烯</t>
  </si>
  <si>
    <t>杨恒权</t>
  </si>
  <si>
    <r>
      <rPr>
        <sz val="12"/>
        <color indexed="8"/>
        <rFont val="宋体"/>
        <charset val="134"/>
      </rPr>
      <t>U1510106</t>
    </r>
  </si>
  <si>
    <t>山西三高粉煤煤灰不均匀熔融规律及灰熔聚流化床结渣机理研究</t>
  </si>
  <si>
    <t>张洪</t>
  </si>
  <si>
    <r>
      <rPr>
        <sz val="12"/>
        <color indexed="8"/>
        <rFont val="宋体"/>
        <charset val="134"/>
      </rPr>
      <t>U1510107</t>
    </r>
  </si>
  <si>
    <t>面向高性能MTP催化应用的多级孔结构ZSM-5沸石的新方法制备及其构效关系研究</t>
  </si>
  <si>
    <t>华子乐</t>
  </si>
  <si>
    <t>中国科学院上海硅酸盐研究所</t>
  </si>
  <si>
    <r>
      <rPr>
        <sz val="12"/>
        <color indexed="8"/>
        <rFont val="宋体"/>
        <charset val="134"/>
      </rPr>
      <t>U1510108</t>
    </r>
  </si>
  <si>
    <t>甲酸辅助的光催化甲醇C-C偶联合成乙二醇的机理研究</t>
  </si>
  <si>
    <t>王志坚</t>
  </si>
  <si>
    <r>
      <rPr>
        <sz val="12"/>
        <color indexed="8"/>
        <rFont val="宋体"/>
        <charset val="134"/>
      </rPr>
      <t>U1510109</t>
    </r>
  </si>
  <si>
    <t>核壳结构ZSM-5/MCM-35分子筛的可控合成及其对MTP反应空间限域效应研究</t>
  </si>
  <si>
    <t>韩德志</t>
  </si>
  <si>
    <t>中国科学院青岛生物能源与过程研究所</t>
  </si>
  <si>
    <r>
      <rPr>
        <sz val="12"/>
        <color indexed="8"/>
        <rFont val="宋体"/>
        <charset val="134"/>
      </rPr>
      <t>U1510110</t>
    </r>
  </si>
  <si>
    <t>费托合成直接制低碳烯烃用疏水性胶囊催化剂的设计和调控机制研究</t>
  </si>
  <si>
    <t>杨国辉</t>
  </si>
  <si>
    <r>
      <rPr>
        <sz val="12"/>
        <color indexed="8"/>
        <rFont val="宋体"/>
        <charset val="134"/>
      </rPr>
      <t>U1510111</t>
    </r>
  </si>
  <si>
    <t>气化焦的制备工艺、结构演变和反应性的内在关联</t>
  </si>
  <si>
    <t>常丽萍</t>
  </si>
  <si>
    <r>
      <rPr>
        <sz val="12"/>
        <color indexed="8"/>
        <rFont val="宋体"/>
        <charset val="134"/>
      </rPr>
      <t>U1510112</t>
    </r>
  </si>
  <si>
    <t>基于多参量的超重型岩巷掘进机截割动载荷智能识别方法的研究</t>
  </si>
  <si>
    <t>田慕琴</t>
  </si>
  <si>
    <r>
      <rPr>
        <sz val="12"/>
        <color indexed="8"/>
        <rFont val="宋体"/>
        <charset val="134"/>
      </rPr>
      <t>U1510113</t>
    </r>
  </si>
  <si>
    <t>磨料浆体射流联合刀具截割薄煤层性能研究</t>
  </si>
  <si>
    <t>郭楚文</t>
  </si>
  <si>
    <r>
      <rPr>
        <sz val="12"/>
        <color indexed="8"/>
        <rFont val="宋体"/>
        <charset val="134"/>
      </rPr>
      <t>U1510114</t>
    </r>
  </si>
  <si>
    <t>全光型煤矿瓦斯远程监测技术研究</t>
  </si>
  <si>
    <t>贾书海</t>
  </si>
  <si>
    <t>西安交通大学</t>
  </si>
  <si>
    <r>
      <rPr>
        <sz val="12"/>
        <color indexed="8"/>
        <rFont val="宋体"/>
        <charset val="134"/>
      </rPr>
      <t>U1510115</t>
    </r>
  </si>
  <si>
    <t>煤矿复杂巷道多区域协作迁移无线监控与通信方法</t>
  </si>
  <si>
    <t>陈伟</t>
  </si>
  <si>
    <r>
      <rPr>
        <sz val="12"/>
        <color indexed="8"/>
        <rFont val="宋体"/>
        <charset val="134"/>
      </rPr>
      <t>U1510116</t>
    </r>
  </si>
  <si>
    <t>融合地理信息和采煤机位姿的工作面自适应调高与调直原理研究</t>
  </si>
  <si>
    <t>王世博</t>
  </si>
  <si>
    <r>
      <rPr>
        <sz val="12"/>
        <color indexed="8"/>
        <rFont val="宋体"/>
        <charset val="134"/>
      </rPr>
      <t>U1510117</t>
    </r>
  </si>
  <si>
    <t>基于煤岩识别的采煤机自适应调高与调速控制策略研究</t>
  </si>
  <si>
    <t>王忠宾</t>
  </si>
  <si>
    <r>
      <rPr>
        <sz val="12"/>
        <color indexed="8"/>
        <rFont val="宋体"/>
        <charset val="134"/>
      </rPr>
      <t>U1510118</t>
    </r>
  </si>
  <si>
    <t>矿用重载齿轮滚磨光整加工颗粒流场的介质多尺度行为研究</t>
  </si>
  <si>
    <t>杨胜强</t>
  </si>
  <si>
    <r>
      <rPr>
        <sz val="12"/>
        <color indexed="8"/>
        <rFont val="宋体"/>
        <charset val="134"/>
      </rPr>
      <t>U1510119</t>
    </r>
  </si>
  <si>
    <t>煤的热溶萃取物制备碳纤维研究</t>
  </si>
  <si>
    <t>李显</t>
  </si>
  <si>
    <t>华中科技大学</t>
  </si>
  <si>
    <r>
      <rPr>
        <sz val="12"/>
        <color indexed="8"/>
        <rFont val="宋体"/>
        <charset val="134"/>
      </rPr>
      <t>U1510120</t>
    </r>
  </si>
  <si>
    <t>煤基掺杂多孔碳双效氧还原催化材料的构筑及储能特性研究</t>
  </si>
  <si>
    <t>乔锦丽</t>
  </si>
  <si>
    <t>东华大学</t>
  </si>
  <si>
    <r>
      <rPr>
        <sz val="12"/>
        <color indexed="8"/>
        <rFont val="宋体"/>
        <charset val="134"/>
      </rPr>
      <t>U1510121</t>
    </r>
  </si>
  <si>
    <t>煤沥青基碳/石墨烯复合多孔材料的制备及其储能性质研究</t>
  </si>
  <si>
    <t>韩高义</t>
  </si>
  <si>
    <r>
      <rPr>
        <sz val="12"/>
        <color indexed="8"/>
        <rFont val="宋体"/>
        <charset val="134"/>
      </rPr>
      <t>U1510122</t>
    </r>
  </si>
  <si>
    <t>沥青烯基纳米片状多孔炭可控合成及气体吸附分离研究</t>
  </si>
  <si>
    <t>申文忠</t>
  </si>
  <si>
    <r>
      <rPr>
        <sz val="12"/>
        <color indexed="8"/>
        <rFont val="宋体"/>
        <charset val="134"/>
      </rPr>
      <t>U1510123</t>
    </r>
  </si>
  <si>
    <t>自具微孔聚合物CO2气体分离膜与塑化机理研究</t>
  </si>
  <si>
    <t>李南文</t>
  </si>
  <si>
    <r>
      <rPr>
        <sz val="12"/>
        <color indexed="8"/>
        <rFont val="宋体"/>
        <charset val="134"/>
      </rPr>
      <t>U1510124</t>
    </r>
  </si>
  <si>
    <t>煤焦油来源单体合成高性能环烯烃共聚物</t>
  </si>
  <si>
    <t>潘莉</t>
  </si>
  <si>
    <t>天津大学</t>
  </si>
  <si>
    <r>
      <rPr>
        <sz val="12"/>
        <color indexed="8"/>
        <rFont val="宋体"/>
        <charset val="134"/>
      </rPr>
      <t>U1510125</t>
    </r>
  </si>
  <si>
    <t>煤基荧光碳点的高效、绿色合成及其性能调控</t>
  </si>
  <si>
    <t>胡胜亮</t>
  </si>
  <si>
    <t>中北大学</t>
  </si>
  <si>
    <r>
      <rPr>
        <sz val="12"/>
        <color indexed="8"/>
        <rFont val="宋体"/>
        <charset val="134"/>
      </rPr>
      <t>U1510126</t>
    </r>
  </si>
  <si>
    <t>基于酚类废水光解的磁性煤沥青介孔碳球载Ag@CdSe@BiVO4催化剂可控合成及光解活性增强机理研究</t>
  </si>
  <si>
    <t>闫永胜</t>
  </si>
  <si>
    <t>江苏大学</t>
  </si>
  <si>
    <r>
      <rPr>
        <sz val="12"/>
        <color indexed="8"/>
        <rFont val="宋体"/>
        <charset val="134"/>
      </rPr>
      <t>U1510127</t>
    </r>
  </si>
  <si>
    <t>煤焦油中多环芳烃选择性加氢裂化的催化基础及其介孔沸石型催化材料的制备研究</t>
  </si>
  <si>
    <t>马静红</t>
  </si>
  <si>
    <r>
      <rPr>
        <sz val="12"/>
        <color indexed="8"/>
        <rFont val="宋体"/>
        <charset val="134"/>
      </rPr>
      <t>U1510128</t>
    </r>
  </si>
  <si>
    <t>新能源发电系统用交错并联磁集成双向LLC谐振变换器的研究</t>
  </si>
  <si>
    <t>杨玉岗</t>
  </si>
  <si>
    <t>辽宁工程技术大学</t>
  </si>
  <si>
    <r>
      <rPr>
        <sz val="12"/>
        <color indexed="8"/>
        <rFont val="宋体"/>
        <charset val="134"/>
      </rPr>
      <t>U1510129</t>
    </r>
  </si>
  <si>
    <t>燃煤污染物对钾基吸收剂脱碳影响机制研究</t>
  </si>
  <si>
    <t>赵传文</t>
  </si>
  <si>
    <t>南京师范大学</t>
  </si>
  <si>
    <r>
      <rPr>
        <sz val="12"/>
        <color indexed="8"/>
        <rFont val="宋体"/>
        <charset val="134"/>
      </rPr>
      <t>U1510130</t>
    </r>
  </si>
  <si>
    <t>钙基吸收剂循环吸收烟气CO2过程耦合生物质焦还原NOx机理研究</t>
  </si>
  <si>
    <t>李英杰</t>
  </si>
  <si>
    <t>山东大学</t>
  </si>
  <si>
    <r>
      <rPr>
        <sz val="12"/>
        <color indexed="8"/>
        <rFont val="宋体"/>
        <charset val="134"/>
      </rPr>
      <t>U1510131</t>
    </r>
  </si>
  <si>
    <t>煤机用耐磨复合材料耦合变形轧制界面微结构与性能控制研究</t>
  </si>
  <si>
    <t>马立峰</t>
  </si>
  <si>
    <t>太原科技大学</t>
  </si>
  <si>
    <r>
      <rPr>
        <sz val="12"/>
        <color indexed="8"/>
        <rFont val="宋体"/>
        <charset val="134"/>
      </rPr>
      <t>U1510132</t>
    </r>
  </si>
  <si>
    <t>基于石墨炔的新型二维材料的电子结构与输运特性</t>
  </si>
  <si>
    <t>杨致</t>
  </si>
  <si>
    <r>
      <rPr>
        <sz val="12"/>
        <color indexed="8"/>
        <rFont val="宋体"/>
        <charset val="134"/>
      </rPr>
      <t>U1510133</t>
    </r>
  </si>
  <si>
    <t>单层氧化石墨烯光电功能特性的激光改性研究</t>
  </si>
  <si>
    <t>张国峰</t>
  </si>
  <si>
    <r>
      <rPr>
        <sz val="12"/>
        <color indexed="8"/>
        <rFont val="宋体"/>
        <charset val="134"/>
      </rPr>
      <t>U1510134</t>
    </r>
  </si>
  <si>
    <t xml:space="preserve">类Yolk-Shell结构炭/石墨微球新型动力锂电池负极材料的研究 </t>
  </si>
  <si>
    <t>马灿良</t>
  </si>
  <si>
    <r>
      <rPr>
        <sz val="12"/>
        <color indexed="8"/>
        <rFont val="宋体"/>
        <charset val="134"/>
      </rPr>
      <t>U1510135</t>
    </r>
  </si>
  <si>
    <t>贫氧制取生物焦连续脱汞的原理研究</t>
  </si>
  <si>
    <t>樊保国</t>
  </si>
  <si>
    <r>
      <rPr>
        <sz val="12"/>
        <color indexed="8"/>
        <rFont val="宋体"/>
        <charset val="134"/>
      </rPr>
      <t>U1510136</t>
    </r>
  </si>
  <si>
    <t>基于纵向涡的倾斜折流片支撑多管束受限外流的传热强化机理和热流传输规律研究</t>
  </si>
  <si>
    <t>雷勇刚</t>
  </si>
  <si>
    <t>汽车计算</t>
  </si>
  <si>
    <t>汽车计算矫正</t>
  </si>
  <si>
    <t>汽车省</t>
  </si>
  <si>
    <t>工程与材料科学部（智能化）</t>
  </si>
  <si>
    <t>U1564201</t>
  </si>
  <si>
    <t>智能汽车多状态系统动力学行为建模与协同控制研究</t>
  </si>
  <si>
    <t>陈龙</t>
  </si>
  <si>
    <t>工程与材料科学部（轻量化）</t>
  </si>
  <si>
    <t>U1564202</t>
  </si>
  <si>
    <t>高性能车身覆盖件用铝合金板材组织性能调控与成形性研究</t>
  </si>
  <si>
    <t>华林</t>
  </si>
  <si>
    <t>武汉理工大学</t>
  </si>
  <si>
    <t>U1564203</t>
  </si>
  <si>
    <t>汽车用超高强度钢热冲压成形组织强韧性机理与调控</t>
  </si>
  <si>
    <t>金学军</t>
  </si>
  <si>
    <t>U1564204</t>
  </si>
  <si>
    <t>异质材料分布式微点胶焊接头形成机理及控形控性方法</t>
  </si>
  <si>
    <t>李永兵</t>
  </si>
  <si>
    <t>工程与材料科学部（电动化）</t>
  </si>
  <si>
    <t>U1564205</t>
  </si>
  <si>
    <t>车用锂离子动力电池系统热失控的机制与安全管理</t>
  </si>
  <si>
    <t>欧阳明高</t>
  </si>
  <si>
    <t>U1564206</t>
  </si>
  <si>
    <t>王震坡</t>
  </si>
  <si>
    <t>U1564207</t>
  </si>
  <si>
    <t>轮毂/轮边电驱动汽车电动化底盘系统优化设计及分布式协调控制</t>
  </si>
  <si>
    <t>余卓平</t>
  </si>
  <si>
    <t>同济大学</t>
  </si>
  <si>
    <t>U1564208</t>
  </si>
  <si>
    <t>智能汽车纵向行驶动力学行为与协同控制方法</t>
  </si>
  <si>
    <t>李克强</t>
  </si>
  <si>
    <t>U1564209</t>
  </si>
  <si>
    <t>面向高性能、长寿命和低成本车用燃料电池动力系统建模与控制研究</t>
  </si>
  <si>
    <t>李建秋</t>
  </si>
  <si>
    <t>U1564210</t>
  </si>
  <si>
    <t>项昌乐</t>
  </si>
  <si>
    <t>信息科学部（智能化）</t>
  </si>
  <si>
    <t>U1564211</t>
  </si>
  <si>
    <t>智能电动汽车一体化建模与集成控制方法</t>
  </si>
  <si>
    <t>邓伟文</t>
  </si>
  <si>
    <t>吉林大学</t>
  </si>
  <si>
    <t>U1564212</t>
  </si>
  <si>
    <t>智能车联网基础理论与共性关键技术</t>
  </si>
  <si>
    <t>王云鹏</t>
  </si>
  <si>
    <t>北京航空航天大学</t>
  </si>
  <si>
    <t>U1564213</t>
  </si>
  <si>
    <t>智能汽车行驶动力学建模与多目标优化控制技术</t>
  </si>
  <si>
    <t>刘志远</t>
  </si>
  <si>
    <t>U1564214</t>
  </si>
  <si>
    <t>智能汽车人机交互机理与人机共驾技术</t>
  </si>
  <si>
    <t>徐昕</t>
  </si>
  <si>
    <t>中国人民解放军国防科学技术大学</t>
  </si>
  <si>
    <t>三化分类</t>
  </si>
  <si>
    <t>申请人</t>
  </si>
  <si>
    <t>依托单位名称</t>
  </si>
  <si>
    <t>建议金额</t>
  </si>
  <si>
    <t>合作单位合并</t>
  </si>
  <si>
    <t>申请金额</t>
  </si>
  <si>
    <t>同意资助票数</t>
  </si>
  <si>
    <t>合肥工业大学、奇瑞汽车股份有限公司</t>
  </si>
  <si>
    <t>北京科技大学、东风汽车集团股份有限公司</t>
  </si>
  <si>
    <t>华中科技大学、中国汽车工程研究院股份有限公司</t>
  </si>
  <si>
    <t>上海汽车集团股份有限公司</t>
  </si>
  <si>
    <t>宁德时代新能源科技有限公司、国联汽车动力电池研究院有限责任公司</t>
  </si>
  <si>
    <t>中国北方车辆研究所、重庆长安新能源汽车有限公司</t>
  </si>
  <si>
    <t>哈尔滨工业大学、吉林大学</t>
  </si>
  <si>
    <t>同济大学、重庆长安汽车股份有限公司</t>
  </si>
  <si>
    <t>重庆长安汽车股份有限公司、重庆长安新能源汽车有限公司</t>
  </si>
  <si>
    <t>北京汽车集团有限公司</t>
  </si>
  <si>
    <t>中国第一汽车股份有限公司</t>
  </si>
  <si>
    <t>重庆长安股份有限公司</t>
  </si>
  <si>
    <t>吉林大学、中国第一汽车股份有限公司</t>
  </si>
  <si>
    <t xml:space="preserve">合作单位 </t>
  </si>
  <si>
    <t xml:space="preserve">申请 </t>
  </si>
  <si>
    <t>金额</t>
  </si>
  <si>
    <t>杭州汽轮机股份有限公司、剑桥大学</t>
  </si>
  <si>
    <t>苏州大学</t>
  </si>
  <si>
    <t>浙江大学、浙江省正和船舶研究院</t>
  </si>
  <si>
    <t>清华大学、杭州市水务控股集团有限公司</t>
  </si>
  <si>
    <t>复旦大学、天津大学</t>
  </si>
  <si>
    <t>天津理工大学、浙江捷尚视觉科技股份有限公司</t>
  </si>
  <si>
    <t>宁波水表股份有限公司</t>
  </si>
  <si>
    <t>浙江工业大学、浙江龙盛集团股份有限公司</t>
  </si>
  <si>
    <t>杭州南江机器人股份有限公司</t>
  </si>
  <si>
    <t>中国科学院自动化研究所、山东大学</t>
  </si>
  <si>
    <t>宁波大学、清华大学</t>
  </si>
  <si>
    <t>杭州电子科技大学、湖北科技学院</t>
  </si>
  <si>
    <t>华东师范大学、上海交通大学</t>
  </si>
  <si>
    <t>浙江工业大学、浙江省工业经济研究所</t>
  </si>
  <si>
    <t>浙江省义乌市电子商务工作领导小组办公室</t>
  </si>
  <si>
    <t>安徽工业大学</t>
  </si>
  <si>
    <t>南京大学、北京科技大学</t>
  </si>
  <si>
    <t>大连理工大学、中国石油化工股份有限公司抚顺石油化工研究院</t>
  </si>
  <si>
    <t>沈阳飞机工业(集团)有限公司</t>
  </si>
  <si>
    <t>大连理工大学、沈阳新松机器人自动化股份有限公司</t>
  </si>
  <si>
    <t>鞍山重型矿山机器股份有限公司(辽宁鞍山重型矿山机器工程技术研究中心)</t>
  </si>
  <si>
    <t>大连机床(数控)股份有限公司</t>
  </si>
  <si>
    <t>中国航空工业集团公司沈阳发动机设计研究所</t>
  </si>
  <si>
    <t>北京航空航天大学、中国科学院金属研究所</t>
  </si>
  <si>
    <t>武汉科技大学</t>
  </si>
  <si>
    <t>辽宁忠旺集团有限公司</t>
  </si>
  <si>
    <t>类型</t>
  </si>
  <si>
    <t>学部</t>
  </si>
  <si>
    <t>培育</t>
  </si>
  <si>
    <t>重点</t>
  </si>
  <si>
    <t>太原科技大学、山西煤炭职业技术学院</t>
  </si>
  <si>
    <t>太原理工大学、太重煤机有限公司</t>
  </si>
  <si>
    <t>阳泉煤业(集团)有限责任公司二矿</t>
  </si>
  <si>
    <t>天津工业大学</t>
  </si>
  <si>
    <t>大连理工大学、东南大学</t>
  </si>
  <si>
    <t>山西省化工研究所(有限公司)</t>
  </si>
  <si>
    <t>中国电力科学研究院</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</si>
</sst>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3" formatCode="_ * #,##0.00_ ;_ * \-#,##0.00_ ;_ * &quot;-&quot;??_ ;_ @_ "/>
    <numFmt numFmtId="176" formatCode="0_ "/>
    <numFmt numFmtId="41" formatCode="_ * #,##0_ ;_ * \-#,##0_ ;_ * &quot;-&quot;_ ;_ @_ "/>
  </numFmts>
  <fonts count="45">
    <font>
      <sz val="11"/>
      <color theme="1"/>
      <name val="宋体"/>
      <charset val="134"/>
      <scheme val="minor"/>
    </font>
    <font>
      <sz val="11"/>
      <color indexed="8"/>
      <name val="宋体"/>
      <charset val="134"/>
    </font>
    <font>
      <sz val="13"/>
      <color indexed="8"/>
      <name val="微软雅黑"/>
      <charset val="134"/>
    </font>
    <font>
      <sz val="11"/>
      <name val="宋体"/>
      <charset val="134"/>
    </font>
    <font>
      <b/>
      <sz val="11"/>
      <name val="宋体"/>
      <charset val="134"/>
    </font>
    <font>
      <sz val="12"/>
      <color indexed="10"/>
      <name val="宋体"/>
      <charset val="134"/>
    </font>
    <font>
      <sz val="12"/>
      <name val="宋体"/>
      <charset val="134"/>
    </font>
    <font>
      <sz val="12"/>
      <color indexed="8"/>
      <name val="宋体"/>
      <charset val="134"/>
    </font>
    <font>
      <b/>
      <sz val="12"/>
      <color indexed="10"/>
      <name val="宋体"/>
      <charset val="134"/>
    </font>
    <font>
      <b/>
      <sz val="12"/>
      <name val="宋体"/>
      <charset val="134"/>
    </font>
    <font>
      <b/>
      <sz val="12"/>
      <color indexed="8"/>
      <name val="宋体"/>
      <charset val="134"/>
    </font>
    <font>
      <sz val="12"/>
      <color indexed="10"/>
      <name val="仿宋_GB2312"/>
      <charset val="134"/>
    </font>
    <font>
      <b/>
      <sz val="12"/>
      <color indexed="8"/>
      <name val="仿宋_GB2312"/>
      <charset val="134"/>
    </font>
    <font>
      <b/>
      <sz val="12"/>
      <color indexed="8"/>
      <name val="Times New Roman"/>
      <charset val="134"/>
    </font>
    <font>
      <b/>
      <sz val="10"/>
      <name val="宋体"/>
      <charset val="134"/>
    </font>
    <font>
      <sz val="10"/>
      <color indexed="10"/>
      <name val="宋体"/>
      <charset val="134"/>
    </font>
    <font>
      <b/>
      <sz val="12"/>
      <color indexed="10"/>
      <name val="Times New Roman"/>
      <charset val="134"/>
    </font>
    <font>
      <sz val="9"/>
      <name val="宋体"/>
      <charset val="134"/>
    </font>
    <font>
      <sz val="10"/>
      <name val="Times New Roman"/>
      <charset val="134"/>
    </font>
    <font>
      <sz val="10"/>
      <color indexed="10"/>
      <name val="Times New Roman"/>
      <charset val="134"/>
    </font>
    <font>
      <b/>
      <sz val="10"/>
      <name val="仿宋_GB2312"/>
      <charset val="134"/>
    </font>
    <font>
      <b/>
      <sz val="10"/>
      <name val="Times New Roman"/>
      <charset val="134"/>
    </font>
    <font>
      <b/>
      <sz val="9"/>
      <name val="宋体"/>
      <charset val="134"/>
    </font>
    <font>
      <b/>
      <sz val="10"/>
      <color indexed="10"/>
      <name val="Times New Roman"/>
      <charset val="134"/>
    </font>
    <font>
      <sz val="10"/>
      <name val="宋体"/>
      <charset val="134"/>
    </font>
    <font>
      <b/>
      <sz val="9"/>
      <color indexed="10"/>
      <name val="宋体"/>
      <charset val="134"/>
    </font>
    <font>
      <sz val="11"/>
      <color rgb="FF006100"/>
      <name val="宋体"/>
      <charset val="0"/>
      <scheme val="minor"/>
    </font>
    <font>
      <b/>
      <sz val="11"/>
      <color theme="1"/>
      <name val="宋体"/>
      <charset val="0"/>
      <scheme val="minor"/>
    </font>
    <font>
      <sz val="11"/>
      <color theme="0"/>
      <name val="宋体"/>
      <charset val="0"/>
      <scheme val="minor"/>
    </font>
    <font>
      <sz val="11"/>
      <color theme="1"/>
      <name val="宋体"/>
      <charset val="0"/>
      <scheme val="minor"/>
    </font>
    <font>
      <b/>
      <sz val="11"/>
      <color rgb="FFFFFFFF"/>
      <name val="宋体"/>
      <charset val="0"/>
      <scheme val="minor"/>
    </font>
    <font>
      <sz val="11"/>
      <color rgb="FF3F3F76"/>
      <name val="宋体"/>
      <charset val="0"/>
      <scheme val="minor"/>
    </font>
    <font>
      <sz val="11"/>
      <color rgb="FF9C0006"/>
      <name val="宋体"/>
      <charset val="0"/>
      <scheme val="minor"/>
    </font>
    <font>
      <sz val="11"/>
      <color rgb="FF9C6500"/>
      <name val="宋体"/>
      <charset val="0"/>
      <scheme val="minor"/>
    </font>
    <font>
      <b/>
      <sz val="11"/>
      <color rgb="FF3F3F3F"/>
      <name val="宋体"/>
      <charset val="0"/>
      <scheme val="minor"/>
    </font>
    <font>
      <b/>
      <sz val="11"/>
      <color theme="3"/>
      <name val="宋体"/>
      <charset val="134"/>
      <scheme val="minor"/>
    </font>
    <font>
      <u/>
      <sz val="11"/>
      <color rgb="FF800080"/>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u/>
      <sz val="11"/>
      <color rgb="FF0000FF"/>
      <name val="宋体"/>
      <charset val="0"/>
      <scheme val="minor"/>
    </font>
    <font>
      <b/>
      <sz val="11"/>
      <color rgb="FFFA7D00"/>
      <name val="宋体"/>
      <charset val="0"/>
      <scheme val="minor"/>
    </font>
    <font>
      <i/>
      <sz val="11"/>
      <color rgb="FF7F7F7F"/>
      <name val="宋体"/>
      <charset val="0"/>
      <scheme val="minor"/>
    </font>
    <font>
      <b/>
      <sz val="15"/>
      <color theme="3"/>
      <name val="宋体"/>
      <charset val="134"/>
      <scheme val="minor"/>
    </font>
    <font>
      <b/>
      <sz val="18"/>
      <color theme="3"/>
      <name val="宋体"/>
      <charset val="134"/>
      <scheme val="minor"/>
    </font>
  </fonts>
  <fills count="39">
    <fill>
      <patternFill patternType="none"/>
    </fill>
    <fill>
      <patternFill patternType="gray125"/>
    </fill>
    <fill>
      <patternFill patternType="solid">
        <fgColor indexed="15"/>
        <bgColor indexed="64"/>
      </patternFill>
    </fill>
    <fill>
      <patternFill patternType="solid">
        <fgColor indexed="13"/>
        <bgColor indexed="64"/>
      </patternFill>
    </fill>
    <fill>
      <patternFill patternType="solid">
        <fgColor indexed="50"/>
        <bgColor indexed="64"/>
      </patternFill>
    </fill>
    <fill>
      <patternFill patternType="solid">
        <fgColor indexed="9"/>
        <bgColor indexed="64"/>
      </patternFill>
    </fill>
    <fill>
      <patternFill patternType="solid">
        <fgColor indexed="13"/>
        <bgColor indexed="8"/>
      </patternFill>
    </fill>
    <fill>
      <patternFill patternType="solid">
        <fgColor indexed="55"/>
        <bgColor indexed="8"/>
      </patternFill>
    </fill>
    <fill>
      <patternFill patternType="solid">
        <fgColor rgb="FFC6EFCE"/>
        <bgColor indexed="64"/>
      </patternFill>
    </fill>
    <fill>
      <patternFill patternType="solid">
        <fgColor theme="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rgb="FFFFCC99"/>
        <bgColor indexed="64"/>
      </patternFill>
    </fill>
    <fill>
      <patternFill patternType="solid">
        <fgColor rgb="FFFFC7CE"/>
        <bgColor indexed="64"/>
      </patternFill>
    </fill>
    <fill>
      <patternFill patternType="solid">
        <fgColor theme="9"/>
        <bgColor indexed="64"/>
      </patternFill>
    </fill>
    <fill>
      <patternFill patternType="solid">
        <fgColor theme="4" tint="0.599993896298105"/>
        <bgColor indexed="64"/>
      </patternFill>
    </fill>
    <fill>
      <patternFill patternType="solid">
        <fgColor rgb="FFFFEB9C"/>
        <bgColor indexed="64"/>
      </patternFill>
    </fill>
    <fill>
      <patternFill patternType="solid">
        <fgColor rgb="FFF2F2F2"/>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7"/>
        <bgColor indexed="64"/>
      </patternFill>
    </fill>
    <fill>
      <patternFill patternType="solid">
        <fgColor theme="5" tint="0.799981688894314"/>
        <bgColor indexed="64"/>
      </patternFill>
    </fill>
    <fill>
      <patternFill patternType="solid">
        <fgColor rgb="FFFFFFCC"/>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7">
    <border>
      <left/>
      <right/>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ck">
        <color auto="1"/>
      </left>
      <right style="medium">
        <color auto="1"/>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top style="thick">
        <color auto="1"/>
      </top>
      <bottom style="medium">
        <color auto="1"/>
      </bottom>
      <diagonal/>
    </border>
    <border>
      <left/>
      <right/>
      <top style="thick">
        <color auto="1"/>
      </top>
      <bottom style="medium">
        <color auto="1"/>
      </bottom>
      <diagonal/>
    </border>
    <border>
      <left style="thick">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thick">
        <color auto="1"/>
      </left>
      <right/>
      <top style="medium">
        <color auto="1"/>
      </top>
      <bottom style="thick">
        <color auto="1"/>
      </bottom>
      <diagonal/>
    </border>
    <border>
      <left/>
      <right/>
      <top style="medium">
        <color auto="1"/>
      </top>
      <bottom style="thick">
        <color auto="1"/>
      </bottom>
      <diagonal/>
    </border>
    <border>
      <left/>
      <right style="medium">
        <color auto="1"/>
      </right>
      <top style="medium">
        <color auto="1"/>
      </top>
      <bottom style="thick">
        <color auto="1"/>
      </bottom>
      <diagonal/>
    </border>
    <border>
      <left/>
      <right style="medium">
        <color auto="1"/>
      </right>
      <top/>
      <bottom style="thick">
        <color auto="1"/>
      </bottom>
      <diagonal/>
    </border>
    <border>
      <left/>
      <right style="thick">
        <color auto="1"/>
      </right>
      <top style="thick">
        <color auto="1"/>
      </top>
      <bottom style="medium">
        <color auto="1"/>
      </bottom>
      <diagonal/>
    </border>
    <border>
      <left style="medium">
        <color auto="1"/>
      </left>
      <right style="thin">
        <color auto="1"/>
      </right>
      <top style="medium">
        <color auto="1"/>
      </top>
      <bottom style="thin">
        <color auto="1"/>
      </bottom>
      <diagonal/>
    </border>
    <border>
      <left/>
      <right style="thick">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29" fillId="22" borderId="0" applyNumberFormat="0" applyBorder="0" applyAlignment="0" applyProtection="0">
      <alignment vertical="center"/>
    </xf>
    <xf numFmtId="0" fontId="31" fillId="14" borderId="3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9" fillId="10" borderId="0" applyNumberFormat="0" applyBorder="0" applyAlignment="0" applyProtection="0">
      <alignment vertical="center"/>
    </xf>
    <xf numFmtId="0" fontId="32" fillId="15" borderId="0" applyNumberFormat="0" applyBorder="0" applyAlignment="0" applyProtection="0">
      <alignment vertical="center"/>
    </xf>
    <xf numFmtId="43" fontId="0" fillId="0" borderId="0" applyFont="0" applyFill="0" applyBorder="0" applyAlignment="0" applyProtection="0">
      <alignment vertical="center"/>
    </xf>
    <xf numFmtId="0" fontId="28" fillId="21" borderId="0" applyNumberFormat="0" applyBorder="0" applyAlignment="0" applyProtection="0">
      <alignment vertical="center"/>
    </xf>
    <xf numFmtId="0" fontId="40" fillId="0" borderId="0" applyNumberFormat="0" applyFill="0" applyBorder="0" applyAlignment="0" applyProtection="0">
      <alignment vertical="center"/>
    </xf>
    <xf numFmtId="9" fontId="0" fillId="0" borderId="0" applyFont="0" applyFill="0" applyBorder="0" applyAlignment="0" applyProtection="0">
      <alignment vertical="center"/>
    </xf>
    <xf numFmtId="0" fontId="36" fillId="0" borderId="0" applyNumberFormat="0" applyFill="0" applyBorder="0" applyAlignment="0" applyProtection="0">
      <alignment vertical="center"/>
    </xf>
    <xf numFmtId="0" fontId="0" fillId="35" borderId="36" applyNumberFormat="0" applyFont="0" applyAlignment="0" applyProtection="0">
      <alignment vertical="center"/>
    </xf>
    <xf numFmtId="0" fontId="28" fillId="25" borderId="0" applyNumberFormat="0" applyBorder="0" applyAlignment="0" applyProtection="0">
      <alignment vertical="center"/>
    </xf>
    <xf numFmtId="0" fontId="35"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34" applyNumberFormat="0" applyFill="0" applyAlignment="0" applyProtection="0">
      <alignment vertical="center"/>
    </xf>
    <xf numFmtId="0" fontId="37" fillId="0" borderId="34" applyNumberFormat="0" applyFill="0" applyAlignment="0" applyProtection="0">
      <alignment vertical="center"/>
    </xf>
    <xf numFmtId="0" fontId="28" fillId="28" borderId="0" applyNumberFormat="0" applyBorder="0" applyAlignment="0" applyProtection="0">
      <alignment vertical="center"/>
    </xf>
    <xf numFmtId="0" fontId="35" fillId="0" borderId="33" applyNumberFormat="0" applyFill="0" applyAlignment="0" applyProtection="0">
      <alignment vertical="center"/>
    </xf>
    <xf numFmtId="0" fontId="28" fillId="31" borderId="0" applyNumberFormat="0" applyBorder="0" applyAlignment="0" applyProtection="0">
      <alignment vertical="center"/>
    </xf>
    <xf numFmtId="0" fontId="34" fillId="19" borderId="32" applyNumberFormat="0" applyAlignment="0" applyProtection="0">
      <alignment vertical="center"/>
    </xf>
    <xf numFmtId="0" fontId="41" fillId="19" borderId="31" applyNumberFormat="0" applyAlignment="0" applyProtection="0">
      <alignment vertical="center"/>
    </xf>
    <xf numFmtId="0" fontId="30" fillId="13" borderId="30" applyNumberFormat="0" applyAlignment="0" applyProtection="0">
      <alignment vertical="center"/>
    </xf>
    <xf numFmtId="0" fontId="29" fillId="36" borderId="0" applyNumberFormat="0" applyBorder="0" applyAlignment="0" applyProtection="0">
      <alignment vertical="center"/>
    </xf>
    <xf numFmtId="0" fontId="28" fillId="9" borderId="0" applyNumberFormat="0" applyBorder="0" applyAlignment="0" applyProtection="0">
      <alignment vertical="center"/>
    </xf>
    <xf numFmtId="0" fontId="39" fillId="0" borderId="35" applyNumberFormat="0" applyFill="0" applyAlignment="0" applyProtection="0">
      <alignment vertical="center"/>
    </xf>
    <xf numFmtId="0" fontId="27" fillId="0" borderId="29" applyNumberFormat="0" applyFill="0" applyAlignment="0" applyProtection="0">
      <alignment vertical="center"/>
    </xf>
    <xf numFmtId="0" fontId="26" fillId="8" borderId="0" applyNumberFormat="0" applyBorder="0" applyAlignment="0" applyProtection="0">
      <alignment vertical="center"/>
    </xf>
    <xf numFmtId="0" fontId="33" fillId="18" borderId="0" applyNumberFormat="0" applyBorder="0" applyAlignment="0" applyProtection="0">
      <alignment vertical="center"/>
    </xf>
    <xf numFmtId="0" fontId="29" fillId="30" borderId="0" applyNumberFormat="0" applyBorder="0" applyAlignment="0" applyProtection="0">
      <alignment vertical="center"/>
    </xf>
    <xf numFmtId="0" fontId="28" fillId="27" borderId="0" applyNumberFormat="0" applyBorder="0" applyAlignment="0" applyProtection="0">
      <alignment vertical="center"/>
    </xf>
    <xf numFmtId="0" fontId="29" fillId="12" borderId="0" applyNumberFormat="0" applyBorder="0" applyAlignment="0" applyProtection="0">
      <alignment vertical="center"/>
    </xf>
    <xf numFmtId="0" fontId="29" fillId="17" borderId="0" applyNumberFormat="0" applyBorder="0" applyAlignment="0" applyProtection="0">
      <alignment vertical="center"/>
    </xf>
    <xf numFmtId="0" fontId="29" fillId="34" borderId="0" applyNumberFormat="0" applyBorder="0" applyAlignment="0" applyProtection="0">
      <alignment vertical="center"/>
    </xf>
    <xf numFmtId="0" fontId="29" fillId="20" borderId="0" applyNumberFormat="0" applyBorder="0" applyAlignment="0" applyProtection="0">
      <alignment vertical="center"/>
    </xf>
    <xf numFmtId="0" fontId="28" fillId="24" borderId="0" applyNumberFormat="0" applyBorder="0" applyAlignment="0" applyProtection="0">
      <alignment vertical="center"/>
    </xf>
    <xf numFmtId="0" fontId="28" fillId="33" borderId="0" applyNumberFormat="0" applyBorder="0" applyAlignment="0" applyProtection="0">
      <alignment vertical="center"/>
    </xf>
    <xf numFmtId="0" fontId="29" fillId="11" borderId="0" applyNumberFormat="0" applyBorder="0" applyAlignment="0" applyProtection="0">
      <alignment vertical="center"/>
    </xf>
    <xf numFmtId="0" fontId="29" fillId="29" borderId="0" applyNumberFormat="0" applyBorder="0" applyAlignment="0" applyProtection="0">
      <alignment vertical="center"/>
    </xf>
    <xf numFmtId="0" fontId="28" fillId="32" borderId="0" applyNumberFormat="0" applyBorder="0" applyAlignment="0" applyProtection="0">
      <alignment vertical="center"/>
    </xf>
    <xf numFmtId="0" fontId="29" fillId="2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9" fillId="37" borderId="0" applyNumberFormat="0" applyBorder="0" applyAlignment="0" applyProtection="0">
      <alignment vertical="center"/>
    </xf>
    <xf numFmtId="0" fontId="28" fillId="38" borderId="0" applyNumberFormat="0" applyBorder="0" applyAlignment="0" applyProtection="0">
      <alignment vertical="center"/>
    </xf>
  </cellStyleXfs>
  <cellXfs count="106">
    <xf numFmtId="0" fontId="0" fillId="0" borderId="0" xfId="0">
      <alignment vertical="center"/>
    </xf>
    <xf numFmtId="0" fontId="1" fillId="0" borderId="0" xfId="0" applyFont="1">
      <alignment vertical="center"/>
    </xf>
    <xf numFmtId="0" fontId="0" fillId="0" borderId="0" xfId="0" applyFont="1">
      <alignment vertical="center"/>
    </xf>
    <xf numFmtId="0" fontId="1" fillId="2" borderId="1" xfId="0" applyFont="1" applyFill="1" applyBorder="1" applyAlignment="1">
      <alignment horizontal="center" vertical="center" wrapText="1" readingOrder="1"/>
    </xf>
    <xf numFmtId="0" fontId="1" fillId="2" borderId="2" xfId="0" applyFont="1" applyFill="1" applyBorder="1" applyAlignment="1">
      <alignment horizontal="center" vertical="center" wrapText="1" readingOrder="1"/>
    </xf>
    <xf numFmtId="0" fontId="1" fillId="3" borderId="3" xfId="0" applyFont="1" applyFill="1" applyBorder="1" applyAlignment="1">
      <alignment horizontal="center" vertical="center" wrapText="1" readingOrder="1"/>
    </xf>
    <xf numFmtId="0" fontId="1" fillId="3" borderId="3" xfId="0" applyFont="1" applyFill="1" applyBorder="1" applyAlignment="1">
      <alignment horizontal="left" vertical="center" wrapText="1" readingOrder="1"/>
    </xf>
    <xf numFmtId="0" fontId="1" fillId="4" borderId="3" xfId="0" applyFont="1" applyFill="1" applyBorder="1" applyAlignment="1">
      <alignment horizontal="center" vertical="center" wrapText="1" readingOrder="1"/>
    </xf>
    <xf numFmtId="0" fontId="1" fillId="4" borderId="3" xfId="0" applyFont="1" applyFill="1" applyBorder="1" applyAlignment="1">
      <alignment horizontal="left" vertical="center" wrapText="1" readingOrder="1"/>
    </xf>
    <xf numFmtId="0" fontId="1" fillId="3" borderId="3" xfId="0" applyFont="1" applyFill="1" applyBorder="1" applyAlignment="1">
      <alignment horizontal="right" vertical="center" wrapText="1" readingOrder="1"/>
    </xf>
    <xf numFmtId="0" fontId="1" fillId="4" borderId="3" xfId="0" applyFont="1" applyFill="1" applyBorder="1" applyAlignment="1">
      <alignment horizontal="right" vertical="center" wrapText="1" readingOrder="1"/>
    </xf>
    <xf numFmtId="0" fontId="2" fillId="2" borderId="1" xfId="0" applyFont="1" applyFill="1" applyBorder="1" applyAlignment="1">
      <alignment horizontal="center" vertical="center" wrapText="1" readingOrder="1"/>
    </xf>
    <xf numFmtId="0" fontId="2" fillId="2" borderId="2" xfId="0" applyFont="1" applyFill="1" applyBorder="1" applyAlignment="1">
      <alignment horizontal="center" vertical="center" wrapText="1" readingOrder="1"/>
    </xf>
    <xf numFmtId="0" fontId="2" fillId="3" borderId="3" xfId="0" applyFont="1" applyFill="1" applyBorder="1" applyAlignment="1">
      <alignment horizontal="center" vertical="center" wrapText="1" readingOrder="1"/>
    </xf>
    <xf numFmtId="0" fontId="2" fillId="3" borderId="3" xfId="0" applyFont="1" applyFill="1" applyBorder="1" applyAlignment="1">
      <alignment horizontal="left" vertical="center" wrapText="1" readingOrder="1"/>
    </xf>
    <xf numFmtId="0" fontId="3" fillId="0" borderId="0" xfId="0" applyFont="1" applyAlignment="1">
      <alignment horizontal="center" vertical="center"/>
    </xf>
    <xf numFmtId="0" fontId="3" fillId="0" borderId="0" xfId="0" applyFont="1">
      <alignment vertical="center"/>
    </xf>
    <xf numFmtId="0" fontId="4" fillId="3" borderId="4"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4" xfId="0" applyFont="1" applyFill="1" applyBorder="1" applyAlignment="1">
      <alignment vertical="center" wrapText="1"/>
    </xf>
    <xf numFmtId="0" fontId="5" fillId="5" borderId="0" xfId="0" applyFont="1" applyFill="1">
      <alignment vertical="center"/>
    </xf>
    <xf numFmtId="0" fontId="6" fillId="5" borderId="0" xfId="0" applyFont="1" applyFill="1">
      <alignment vertical="center"/>
    </xf>
    <xf numFmtId="0" fontId="7" fillId="5" borderId="0" xfId="0" applyFont="1" applyFill="1">
      <alignment vertical="center"/>
    </xf>
    <xf numFmtId="0" fontId="7" fillId="5" borderId="0" xfId="0" applyFont="1" applyFill="1" applyAlignment="1">
      <alignment horizontal="center" vertical="center"/>
    </xf>
    <xf numFmtId="0" fontId="8" fillId="5" borderId="5"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10" fillId="5" borderId="6" xfId="0" applyFont="1" applyFill="1" applyBorder="1" applyAlignment="1">
      <alignment horizontal="center" vertical="center" wrapText="1"/>
    </xf>
    <xf numFmtId="0" fontId="10" fillId="5" borderId="7" xfId="0" applyFont="1" applyFill="1" applyBorder="1" applyAlignment="1">
      <alignment horizontal="center" vertical="center" wrapText="1"/>
    </xf>
    <xf numFmtId="0" fontId="10" fillId="5" borderId="8" xfId="0" applyFont="1" applyFill="1" applyBorder="1" applyAlignment="1">
      <alignment horizontal="center" vertical="center" wrapText="1"/>
    </xf>
    <xf numFmtId="0" fontId="10" fillId="5" borderId="9"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5" borderId="1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4" xfId="0" applyFont="1" applyFill="1" applyBorder="1" applyAlignment="1">
      <alignment vertical="center" wrapText="1"/>
    </xf>
    <xf numFmtId="0" fontId="7" fillId="5" borderId="3"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12" fillId="5" borderId="14" xfId="0" applyFont="1" applyFill="1" applyBorder="1" applyAlignment="1">
      <alignment horizontal="center" vertical="center" wrapText="1"/>
    </xf>
    <xf numFmtId="0" fontId="12" fillId="5" borderId="15" xfId="0" applyFont="1" applyFill="1" applyBorder="1" applyAlignment="1">
      <alignment horizontal="center" vertical="center" wrapText="1"/>
    </xf>
    <xf numFmtId="176" fontId="13" fillId="5" borderId="16" xfId="0" applyNumberFormat="1" applyFont="1" applyFill="1" applyBorder="1" applyAlignment="1">
      <alignment horizontal="center" vertical="center" wrapText="1"/>
    </xf>
    <xf numFmtId="0" fontId="10" fillId="5" borderId="17" xfId="0" applyFont="1" applyFill="1" applyBorder="1" applyAlignment="1">
      <alignment horizontal="center" vertical="center" wrapText="1"/>
    </xf>
    <xf numFmtId="0" fontId="8" fillId="5" borderId="7" xfId="0" applyFont="1" applyFill="1" applyBorder="1" applyAlignment="1">
      <alignment horizontal="center" vertical="center" wrapText="1"/>
    </xf>
    <xf numFmtId="0" fontId="14" fillId="6" borderId="18" xfId="0" applyFont="1" applyFill="1" applyBorder="1" applyAlignment="1">
      <alignment horizontal="center" vertical="center" wrapText="1"/>
    </xf>
    <xf numFmtId="0" fontId="10" fillId="5" borderId="19" xfId="0" applyFont="1" applyFill="1" applyBorder="1" applyAlignment="1">
      <alignment horizontal="center" vertical="center" wrapText="1"/>
    </xf>
    <xf numFmtId="0" fontId="8" fillId="5" borderId="12" xfId="0" applyFont="1" applyFill="1" applyBorder="1" applyAlignment="1">
      <alignment horizontal="center" vertical="center" wrapText="1"/>
    </xf>
    <xf numFmtId="0" fontId="14" fillId="6" borderId="20" xfId="0" applyFont="1" applyFill="1" applyBorder="1" applyAlignment="1">
      <alignment horizontal="center" vertical="center" wrapText="1"/>
    </xf>
    <xf numFmtId="176" fontId="5" fillId="5" borderId="3" xfId="0" applyNumberFormat="1" applyFont="1" applyFill="1" applyBorder="1" applyAlignment="1">
      <alignment horizontal="center" vertical="center" wrapText="1" readingOrder="1"/>
    </xf>
    <xf numFmtId="176" fontId="15" fillId="5" borderId="3" xfId="0" applyNumberFormat="1" applyFont="1" applyFill="1" applyBorder="1" applyAlignment="1">
      <alignment horizontal="center" vertical="center" wrapText="1" readingOrder="1"/>
    </xf>
    <xf numFmtId="176" fontId="16" fillId="5" borderId="16" xfId="0" applyNumberFormat="1" applyFont="1" applyFill="1" applyBorder="1" applyAlignment="1">
      <alignment horizontal="center" vertical="center" wrapText="1"/>
    </xf>
    <xf numFmtId="0" fontId="17"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17" fillId="5" borderId="0" xfId="0" applyFont="1" applyFill="1" applyBorder="1" applyAlignment="1">
      <alignment horizontal="center" vertical="center" wrapText="1"/>
    </xf>
    <xf numFmtId="0" fontId="6" fillId="5" borderId="0" xfId="0" applyFont="1" applyFill="1" applyBorder="1">
      <alignment vertical="center"/>
    </xf>
    <xf numFmtId="0" fontId="17" fillId="0" borderId="0" xfId="0" applyFont="1" applyBorder="1" applyAlignment="1">
      <alignment horizontal="center" vertical="center" wrapText="1"/>
    </xf>
    <xf numFmtId="0" fontId="17" fillId="0" borderId="0" xfId="0" applyFont="1" applyBorder="1" applyAlignment="1">
      <alignment horizontal="left" vertical="center" wrapText="1"/>
    </xf>
    <xf numFmtId="176" fontId="17" fillId="0" borderId="0" xfId="0" applyNumberFormat="1" applyFont="1" applyBorder="1" applyAlignment="1">
      <alignment horizontal="center" vertical="center" wrapText="1"/>
    </xf>
    <xf numFmtId="0" fontId="15" fillId="5" borderId="0" xfId="0" applyFont="1" applyFill="1">
      <alignment vertical="center"/>
    </xf>
    <xf numFmtId="0" fontId="6" fillId="0" borderId="0" xfId="0" applyFont="1" applyBorder="1">
      <alignment vertical="center"/>
    </xf>
    <xf numFmtId="0" fontId="9" fillId="0" borderId="0" xfId="0" applyFont="1" applyBorder="1" applyAlignment="1">
      <alignment horizontal="center" vertical="center" wrapText="1"/>
    </xf>
    <xf numFmtId="176" fontId="9" fillId="0" borderId="0" xfId="0" applyNumberFormat="1" applyFont="1" applyBorder="1" applyAlignment="1">
      <alignment horizontal="center" vertical="center" wrapText="1"/>
    </xf>
    <xf numFmtId="0" fontId="14" fillId="7" borderId="18" xfId="0" applyFont="1" applyFill="1" applyBorder="1" applyAlignment="1">
      <alignment horizontal="center" vertical="center" wrapText="1"/>
    </xf>
    <xf numFmtId="0" fontId="14" fillId="7" borderId="21" xfId="0" applyFont="1" applyFill="1" applyBorder="1" applyAlignment="1">
      <alignment horizontal="center" vertical="center" wrapText="1"/>
    </xf>
    <xf numFmtId="176" fontId="14" fillId="7" borderId="21" xfId="0" applyNumberFormat="1" applyFont="1" applyFill="1" applyBorder="1" applyAlignment="1">
      <alignment horizontal="center" vertical="center" wrapText="1"/>
    </xf>
    <xf numFmtId="0" fontId="14" fillId="7" borderId="20" xfId="0" applyFont="1" applyFill="1" applyBorder="1" applyAlignment="1">
      <alignment horizontal="center" vertical="center" wrapText="1"/>
    </xf>
    <xf numFmtId="0" fontId="14" fillId="7" borderId="4" xfId="0" applyFont="1" applyFill="1" applyBorder="1" applyAlignment="1">
      <alignment horizontal="center" vertical="center" wrapText="1"/>
    </xf>
    <xf numFmtId="176" fontId="14" fillId="7" borderId="4" xfId="0" applyNumberFormat="1" applyFont="1" applyFill="1" applyBorder="1" applyAlignment="1">
      <alignment horizontal="center" vertical="center" wrapText="1"/>
    </xf>
    <xf numFmtId="0" fontId="18" fillId="0" borderId="4" xfId="0" applyFont="1" applyBorder="1" applyAlignment="1">
      <alignment horizontal="center" vertical="center" wrapText="1"/>
    </xf>
    <xf numFmtId="0" fontId="19" fillId="0" borderId="4" xfId="0" applyFont="1" applyBorder="1" applyAlignment="1">
      <alignment horizontal="center" vertical="center" wrapText="1"/>
    </xf>
    <xf numFmtId="0" fontId="18" fillId="0" borderId="4" xfId="0" applyFont="1" applyBorder="1" applyAlignment="1">
      <alignment horizontal="left" vertical="center" wrapText="1"/>
    </xf>
    <xf numFmtId="176" fontId="18" fillId="0" borderId="4" xfId="0" applyNumberFormat="1" applyFont="1" applyFill="1" applyBorder="1" applyAlignment="1">
      <alignment horizontal="center" vertical="center" wrapText="1"/>
    </xf>
    <xf numFmtId="176" fontId="18" fillId="3" borderId="4" xfId="0" applyNumberFormat="1" applyFont="1" applyFill="1" applyBorder="1" applyAlignment="1">
      <alignment horizontal="center" vertical="center" wrapText="1"/>
    </xf>
    <xf numFmtId="0" fontId="20" fillId="0" borderId="22" xfId="0" applyFont="1" applyFill="1" applyBorder="1" applyAlignment="1">
      <alignment horizontal="center" vertical="center" wrapText="1"/>
    </xf>
    <xf numFmtId="0" fontId="20" fillId="0" borderId="23" xfId="0" applyFont="1" applyFill="1" applyBorder="1" applyAlignment="1">
      <alignment horizontal="center" vertical="center" wrapText="1"/>
    </xf>
    <xf numFmtId="176" fontId="21" fillId="0" borderId="23" xfId="0" applyNumberFormat="1" applyFont="1" applyFill="1" applyBorder="1" applyAlignment="1">
      <alignment horizontal="center" vertical="center" wrapText="1"/>
    </xf>
    <xf numFmtId="0" fontId="11" fillId="5" borderId="0" xfId="0" applyFont="1" applyFill="1" applyBorder="1" applyAlignment="1">
      <alignment horizontal="center" vertical="center" wrapText="1"/>
    </xf>
    <xf numFmtId="0" fontId="20" fillId="5" borderId="0" xfId="0" applyFont="1" applyFill="1" applyBorder="1" applyAlignment="1">
      <alignment horizontal="center" vertical="center" wrapText="1"/>
    </xf>
    <xf numFmtId="176" fontId="21" fillId="5" borderId="0" xfId="0" applyNumberFormat="1" applyFont="1" applyFill="1" applyBorder="1" applyAlignment="1">
      <alignment horizontal="center" vertical="center" wrapText="1"/>
    </xf>
    <xf numFmtId="176" fontId="21" fillId="5" borderId="4" xfId="0" applyNumberFormat="1" applyFont="1" applyFill="1" applyBorder="1" applyAlignment="1">
      <alignment horizontal="center" vertical="center" wrapText="1"/>
    </xf>
    <xf numFmtId="0" fontId="17" fillId="0" borderId="0" xfId="0" applyFont="1" applyFill="1" applyBorder="1" applyAlignment="1">
      <alignment horizontal="left" vertical="center" wrapText="1"/>
    </xf>
    <xf numFmtId="176" fontId="17" fillId="0" borderId="0" xfId="0" applyNumberFormat="1" applyFont="1" applyFill="1" applyBorder="1" applyAlignment="1">
      <alignment horizontal="center" vertical="center" wrapText="1"/>
    </xf>
    <xf numFmtId="0" fontId="20" fillId="0" borderId="24"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6" xfId="0" applyFont="1" applyFill="1" applyBorder="1" applyAlignment="1">
      <alignment horizontal="center" vertical="center" wrapText="1"/>
    </xf>
    <xf numFmtId="176" fontId="22" fillId="0" borderId="23" xfId="0" applyNumberFormat="1" applyFont="1" applyBorder="1" applyAlignment="1">
      <alignment horizontal="center" vertical="center" wrapText="1"/>
    </xf>
    <xf numFmtId="176" fontId="22" fillId="5" borderId="0" xfId="0" applyNumberFormat="1" applyFont="1" applyFill="1" applyBorder="1" applyAlignment="1">
      <alignment horizontal="center" vertical="center" wrapText="1"/>
    </xf>
    <xf numFmtId="0" fontId="14" fillId="7" borderId="27" xfId="0" applyFont="1" applyFill="1" applyBorder="1" applyAlignment="1">
      <alignment horizontal="center" vertical="center" wrapText="1"/>
    </xf>
    <xf numFmtId="0" fontId="14" fillId="7" borderId="28" xfId="0" applyFont="1" applyFill="1" applyBorder="1" applyAlignment="1">
      <alignment horizontal="center" vertical="center" wrapText="1"/>
    </xf>
    <xf numFmtId="176" fontId="23" fillId="0" borderId="23" xfId="0" applyNumberFormat="1" applyFont="1" applyFill="1" applyBorder="1" applyAlignment="1">
      <alignment horizontal="center" vertical="center" wrapText="1"/>
    </xf>
    <xf numFmtId="176" fontId="15" fillId="5" borderId="0" xfId="0" applyNumberFormat="1" applyFont="1" applyFill="1" applyBorder="1" applyAlignment="1">
      <alignment horizontal="center" vertical="center" wrapText="1" readingOrder="1"/>
    </xf>
    <xf numFmtId="0" fontId="6" fillId="5"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18" fillId="3" borderId="28" xfId="0" applyNumberFormat="1" applyFont="1" applyFill="1" applyBorder="1" applyAlignment="1">
      <alignment horizontal="center" vertical="center" wrapText="1"/>
    </xf>
    <xf numFmtId="176" fontId="18" fillId="0" borderId="28" xfId="0" applyNumberFormat="1" applyFont="1" applyFill="1" applyBorder="1" applyAlignment="1">
      <alignment horizontal="center" vertical="center" wrapText="1"/>
    </xf>
    <xf numFmtId="176" fontId="25" fillId="0" borderId="23" xfId="0" applyNumberFormat="1" applyFont="1" applyBorder="1" applyAlignment="1">
      <alignment horizontal="center" vertical="center" wrapText="1"/>
    </xf>
    <xf numFmtId="176" fontId="25" fillId="5" borderId="0" xfId="0" applyNumberFormat="1" applyFont="1" applyFill="1" applyBorder="1" applyAlignment="1">
      <alignment horizontal="center" vertical="center" wrapText="1"/>
    </xf>
    <xf numFmtId="176" fontId="25" fillId="3" borderId="23" xfId="0" applyNumberFormat="1" applyFont="1" applyFill="1" applyBorder="1" applyAlignment="1">
      <alignment horizontal="center" vertical="center" wrapText="1"/>
    </xf>
    <xf numFmtId="0" fontId="5" fillId="5" borderId="3" xfId="0" applyFont="1" applyFill="1" applyBorder="1" applyAlignment="1">
      <alignment horizontal="center" vertical="center" wrapText="1"/>
    </xf>
    <xf numFmtId="0" fontId="7" fillId="5" borderId="3" xfId="0" applyFont="1" applyFill="1" applyBorder="1" applyAlignment="1">
      <alignment horizontal="left" vertical="center" wrapText="1" readingOrder="1"/>
    </xf>
    <xf numFmtId="176" fontId="7" fillId="5" borderId="0" xfId="0" applyNumberFormat="1" applyFont="1" applyFill="1" applyAlignment="1">
      <alignment horizontal="center" vertical="center"/>
    </xf>
    <xf numFmtId="0" fontId="0" fillId="0" borderId="0" xfId="0" applyAlignment="1">
      <alignment horizontal="center" vertical="center"/>
    </xf>
    <xf numFmtId="0" fontId="7"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10" fillId="3" borderId="4"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C13"/>
  <sheetViews>
    <sheetView workbookViewId="0">
      <selection activeCell="B11" sqref="B11:C13"/>
    </sheetView>
  </sheetViews>
  <sheetFormatPr defaultColWidth="11.125" defaultRowHeight="35.25" customHeight="1" outlineLevelCol="2"/>
  <cols>
    <col min="2" max="2" width="11.125" style="102"/>
  </cols>
  <sheetData>
    <row r="1" customHeight="1" spans="2:3">
      <c r="B1" s="103" t="s">
        <v>0</v>
      </c>
      <c r="C1" s="104">
        <v>2520</v>
      </c>
    </row>
    <row r="2" customHeight="1" spans="2:3">
      <c r="B2" s="103" t="s">
        <v>1</v>
      </c>
      <c r="C2" s="104">
        <v>1680</v>
      </c>
    </row>
    <row r="3" customHeight="1" spans="2:3">
      <c r="B3" s="105" t="s">
        <v>2</v>
      </c>
      <c r="C3" s="105">
        <f>SUM(C1:C2)</f>
        <v>4200</v>
      </c>
    </row>
    <row r="4" customHeight="1" spans="2:3">
      <c r="B4" s="103" t="s">
        <v>3</v>
      </c>
      <c r="C4" s="104">
        <v>3360</v>
      </c>
    </row>
    <row r="5" customHeight="1" spans="2:3">
      <c r="B5" s="103" t="s">
        <v>1</v>
      </c>
      <c r="C5" s="104">
        <v>1680</v>
      </c>
    </row>
    <row r="6" customHeight="1" spans="2:3">
      <c r="B6" s="105" t="s">
        <v>2</v>
      </c>
      <c r="C6" s="105">
        <f>SUM(C4:C5)</f>
        <v>5040</v>
      </c>
    </row>
    <row r="7" customHeight="1" spans="2:3">
      <c r="B7" s="103" t="s">
        <v>4</v>
      </c>
      <c r="C7" s="104">
        <v>2440</v>
      </c>
    </row>
    <row r="8" customHeight="1" spans="2:3">
      <c r="B8" s="103" t="s">
        <v>1</v>
      </c>
      <c r="C8" s="104">
        <v>1680</v>
      </c>
    </row>
    <row r="9" customHeight="1" spans="2:3">
      <c r="B9" s="105" t="s">
        <v>2</v>
      </c>
      <c r="C9" s="105">
        <f>SUM(C7:C8)</f>
        <v>4120</v>
      </c>
    </row>
    <row r="11" customHeight="1" spans="2:3">
      <c r="B11" s="103" t="s">
        <v>5</v>
      </c>
      <c r="C11" s="104">
        <v>2180</v>
      </c>
    </row>
    <row r="12" customHeight="1" spans="2:3">
      <c r="B12" s="103" t="s">
        <v>1</v>
      </c>
      <c r="C12" s="104">
        <v>1090</v>
      </c>
    </row>
    <row r="13" customHeight="1" spans="2:3">
      <c r="B13" s="105" t="s">
        <v>2</v>
      </c>
      <c r="C13" s="105">
        <f>SUM(C11:C12)</f>
        <v>3270</v>
      </c>
    </row>
  </sheetData>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3"/>
  <sheetViews>
    <sheetView workbookViewId="0">
      <selection activeCell="E19" sqref="E19"/>
    </sheetView>
  </sheetViews>
  <sheetFormatPr defaultColWidth="15.875" defaultRowHeight="42" customHeight="1"/>
  <cols>
    <col min="1" max="3" width="8.875" style="2" customWidth="1"/>
    <col min="4" max="4" width="31.25" style="2" customWidth="1"/>
    <col min="5" max="16384" width="15.875" style="2"/>
  </cols>
  <sheetData>
    <row r="1" ht="41.25" customHeight="1" spans="1:10">
      <c r="A1" s="11"/>
      <c r="B1" s="11" t="s">
        <v>7</v>
      </c>
      <c r="C1" s="11"/>
      <c r="D1" s="11" t="s">
        <v>9</v>
      </c>
      <c r="E1" s="11" t="s">
        <v>385</v>
      </c>
      <c r="F1" s="11" t="s">
        <v>11</v>
      </c>
      <c r="G1" s="11" t="s">
        <v>387</v>
      </c>
      <c r="H1" s="11" t="s">
        <v>404</v>
      </c>
      <c r="I1" s="11" t="s">
        <v>405</v>
      </c>
      <c r="J1" s="11" t="s">
        <v>390</v>
      </c>
    </row>
    <row r="2" ht="18.75" hidden="1" customHeight="1" spans="1:10">
      <c r="A2" s="12"/>
      <c r="B2" s="12"/>
      <c r="C2" s="12"/>
      <c r="D2" s="12"/>
      <c r="E2" s="12"/>
      <c r="F2" s="12"/>
      <c r="G2" s="12"/>
      <c r="H2" s="12"/>
      <c r="I2" s="12" t="s">
        <v>406</v>
      </c>
      <c r="J2" s="12"/>
    </row>
    <row r="3" customHeight="1" spans="1:10">
      <c r="A3" s="13" t="s">
        <v>102</v>
      </c>
      <c r="B3" s="13">
        <v>1</v>
      </c>
      <c r="C3" s="13"/>
      <c r="D3" s="14" t="s">
        <v>104</v>
      </c>
      <c r="E3" s="13" t="s">
        <v>105</v>
      </c>
      <c r="F3" s="14" t="s">
        <v>106</v>
      </c>
      <c r="G3" s="13">
        <v>245</v>
      </c>
      <c r="H3" s="14" t="s">
        <v>422</v>
      </c>
      <c r="I3" s="13">
        <v>284.4</v>
      </c>
      <c r="J3" s="13">
        <v>11</v>
      </c>
    </row>
    <row r="4" customHeight="1" spans="1:10">
      <c r="A4" s="13" t="s">
        <v>102</v>
      </c>
      <c r="B4" s="13">
        <v>2</v>
      </c>
      <c r="C4" s="13"/>
      <c r="D4" s="14" t="s">
        <v>108</v>
      </c>
      <c r="E4" s="13" t="s">
        <v>109</v>
      </c>
      <c r="F4" s="14" t="s">
        <v>110</v>
      </c>
      <c r="G4" s="13">
        <v>245</v>
      </c>
      <c r="H4" s="14" t="s">
        <v>423</v>
      </c>
      <c r="I4" s="13">
        <v>260</v>
      </c>
      <c r="J4" s="13">
        <v>11</v>
      </c>
    </row>
    <row r="5" customHeight="1" spans="1:10">
      <c r="A5" s="13" t="s">
        <v>102</v>
      </c>
      <c r="B5" s="13">
        <v>3</v>
      </c>
      <c r="C5" s="13"/>
      <c r="D5" s="14" t="s">
        <v>112</v>
      </c>
      <c r="E5" s="13" t="s">
        <v>113</v>
      </c>
      <c r="F5" s="14" t="s">
        <v>110</v>
      </c>
      <c r="G5" s="13">
        <v>245</v>
      </c>
      <c r="H5" s="14"/>
      <c r="I5" s="13">
        <v>260</v>
      </c>
      <c r="J5" s="13">
        <v>11</v>
      </c>
    </row>
    <row r="6" customHeight="1" spans="1:10">
      <c r="A6" s="13" t="s">
        <v>102</v>
      </c>
      <c r="B6" s="13">
        <v>4</v>
      </c>
      <c r="C6" s="13"/>
      <c r="D6" s="14" t="s">
        <v>115</v>
      </c>
      <c r="E6" s="13" t="s">
        <v>116</v>
      </c>
      <c r="F6" s="14" t="s">
        <v>106</v>
      </c>
      <c r="G6" s="13">
        <v>235</v>
      </c>
      <c r="H6" s="14"/>
      <c r="I6" s="13">
        <v>280</v>
      </c>
      <c r="J6" s="13">
        <v>9</v>
      </c>
    </row>
    <row r="7" customHeight="1" spans="1:10">
      <c r="A7" s="13" t="s">
        <v>102</v>
      </c>
      <c r="B7" s="13">
        <v>5</v>
      </c>
      <c r="C7" s="13"/>
      <c r="D7" s="14" t="s">
        <v>118</v>
      </c>
      <c r="E7" s="13" t="s">
        <v>119</v>
      </c>
      <c r="F7" s="14" t="s">
        <v>110</v>
      </c>
      <c r="G7" s="13">
        <v>230</v>
      </c>
      <c r="H7" s="14" t="s">
        <v>424</v>
      </c>
      <c r="I7" s="13">
        <v>350</v>
      </c>
      <c r="J7" s="13">
        <v>7</v>
      </c>
    </row>
    <row r="8" customHeight="1" spans="1:10">
      <c r="A8" s="13" t="s">
        <v>22</v>
      </c>
      <c r="B8" s="13">
        <v>1</v>
      </c>
      <c r="C8" s="13"/>
      <c r="D8" s="14" t="s">
        <v>121</v>
      </c>
      <c r="E8" s="13" t="s">
        <v>122</v>
      </c>
      <c r="F8" s="14" t="s">
        <v>123</v>
      </c>
      <c r="G8" s="13">
        <v>246</v>
      </c>
      <c r="H8" s="14"/>
      <c r="I8" s="13">
        <v>251</v>
      </c>
      <c r="J8" s="13">
        <v>11</v>
      </c>
    </row>
    <row r="9" customHeight="1" spans="1:10">
      <c r="A9" s="13" t="s">
        <v>22</v>
      </c>
      <c r="B9" s="13">
        <v>2</v>
      </c>
      <c r="C9" s="13"/>
      <c r="D9" s="14" t="s">
        <v>125</v>
      </c>
      <c r="E9" s="13" t="s">
        <v>126</v>
      </c>
      <c r="F9" s="14" t="s">
        <v>106</v>
      </c>
      <c r="G9" s="13">
        <v>246</v>
      </c>
      <c r="H9" s="14" t="s">
        <v>425</v>
      </c>
      <c r="I9" s="13">
        <v>253</v>
      </c>
      <c r="J9" s="13">
        <v>10</v>
      </c>
    </row>
    <row r="10" customHeight="1" spans="1:10">
      <c r="A10" s="13" t="s">
        <v>22</v>
      </c>
      <c r="B10" s="13">
        <v>3</v>
      </c>
      <c r="C10" s="13"/>
      <c r="D10" s="14" t="s">
        <v>128</v>
      </c>
      <c r="E10" s="13" t="s">
        <v>129</v>
      </c>
      <c r="F10" s="14" t="s">
        <v>130</v>
      </c>
      <c r="G10" s="13">
        <v>246</v>
      </c>
      <c r="H10" s="14" t="s">
        <v>426</v>
      </c>
      <c r="I10" s="13">
        <v>280</v>
      </c>
      <c r="J10" s="13">
        <v>9</v>
      </c>
    </row>
    <row r="11" customHeight="1" spans="1:10">
      <c r="A11" s="13" t="s">
        <v>22</v>
      </c>
      <c r="B11" s="13">
        <v>4</v>
      </c>
      <c r="C11" s="13"/>
      <c r="D11" s="14" t="s">
        <v>132</v>
      </c>
      <c r="E11" s="13" t="s">
        <v>133</v>
      </c>
      <c r="F11" s="14" t="s">
        <v>106</v>
      </c>
      <c r="G11" s="13">
        <v>210</v>
      </c>
      <c r="H11" s="14"/>
      <c r="I11" s="13">
        <v>212.6</v>
      </c>
      <c r="J11" s="13">
        <v>9</v>
      </c>
    </row>
    <row r="12" customHeight="1" spans="1:10">
      <c r="A12" s="13" t="s">
        <v>22</v>
      </c>
      <c r="B12" s="13">
        <v>5</v>
      </c>
      <c r="C12" s="13"/>
      <c r="D12" s="14" t="s">
        <v>135</v>
      </c>
      <c r="E12" s="13" t="s">
        <v>136</v>
      </c>
      <c r="F12" s="14" t="s">
        <v>137</v>
      </c>
      <c r="G12" s="13">
        <v>246</v>
      </c>
      <c r="H12" s="14" t="s">
        <v>427</v>
      </c>
      <c r="I12" s="13">
        <v>251.34</v>
      </c>
      <c r="J12" s="13">
        <v>9</v>
      </c>
    </row>
    <row r="13" customHeight="1" spans="1:10">
      <c r="A13" s="13" t="s">
        <v>22</v>
      </c>
      <c r="B13" s="13">
        <v>6</v>
      </c>
      <c r="C13" s="13"/>
      <c r="D13" s="14" t="s">
        <v>139</v>
      </c>
      <c r="E13" s="13" t="s">
        <v>140</v>
      </c>
      <c r="F13" s="14" t="s">
        <v>106</v>
      </c>
      <c r="G13" s="13">
        <v>246</v>
      </c>
      <c r="H13" s="14" t="s">
        <v>428</v>
      </c>
      <c r="I13" s="13">
        <v>250</v>
      </c>
      <c r="J13" s="13">
        <v>8</v>
      </c>
    </row>
    <row r="14" customHeight="1" spans="1:10">
      <c r="A14" s="13" t="s">
        <v>22</v>
      </c>
      <c r="B14" s="13">
        <v>7</v>
      </c>
      <c r="C14" s="13"/>
      <c r="D14" s="14" t="s">
        <v>142</v>
      </c>
      <c r="E14" s="13" t="s">
        <v>143</v>
      </c>
      <c r="F14" s="14" t="s">
        <v>144</v>
      </c>
      <c r="G14" s="13">
        <v>240</v>
      </c>
      <c r="H14" s="14" t="s">
        <v>429</v>
      </c>
      <c r="I14" s="13">
        <v>247.7</v>
      </c>
      <c r="J14" s="13">
        <v>8</v>
      </c>
    </row>
    <row r="15" customHeight="1" spans="1:10">
      <c r="A15" s="13" t="s">
        <v>22</v>
      </c>
      <c r="B15" s="13">
        <v>1</v>
      </c>
      <c r="C15" s="13"/>
      <c r="D15" s="14" t="s">
        <v>146</v>
      </c>
      <c r="E15" s="13" t="s">
        <v>147</v>
      </c>
      <c r="F15" s="14" t="s">
        <v>123</v>
      </c>
      <c r="G15" s="13">
        <v>246</v>
      </c>
      <c r="H15" s="14" t="s">
        <v>430</v>
      </c>
      <c r="I15" s="13">
        <v>259.66</v>
      </c>
      <c r="J15" s="13">
        <v>10</v>
      </c>
    </row>
    <row r="16" customHeight="1" spans="1:10">
      <c r="A16" s="13" t="s">
        <v>22</v>
      </c>
      <c r="B16" s="13">
        <v>2</v>
      </c>
      <c r="C16" s="13"/>
      <c r="D16" s="14" t="s">
        <v>149</v>
      </c>
      <c r="E16" s="13" t="s">
        <v>150</v>
      </c>
      <c r="F16" s="14" t="s">
        <v>123</v>
      </c>
      <c r="G16" s="13">
        <v>246</v>
      </c>
      <c r="H16" s="14" t="s">
        <v>431</v>
      </c>
      <c r="I16" s="13">
        <v>261.9</v>
      </c>
      <c r="J16" s="13">
        <v>10</v>
      </c>
    </row>
    <row r="17" customHeight="1" spans="1:10">
      <c r="A17" s="13" t="s">
        <v>22</v>
      </c>
      <c r="B17" s="13">
        <v>3</v>
      </c>
      <c r="C17" s="13"/>
      <c r="D17" s="14" t="s">
        <v>152</v>
      </c>
      <c r="E17" s="13" t="s">
        <v>153</v>
      </c>
      <c r="F17" s="14" t="s">
        <v>154</v>
      </c>
      <c r="G17" s="13">
        <v>246</v>
      </c>
      <c r="H17" s="14" t="s">
        <v>209</v>
      </c>
      <c r="I17" s="13">
        <v>249.2</v>
      </c>
      <c r="J17" s="13">
        <v>10</v>
      </c>
    </row>
    <row r="18" customHeight="1" spans="1:10">
      <c r="A18" s="13" t="s">
        <v>22</v>
      </c>
      <c r="B18" s="13">
        <v>4</v>
      </c>
      <c r="C18" s="13"/>
      <c r="D18" s="14" t="s">
        <v>156</v>
      </c>
      <c r="E18" s="13" t="s">
        <v>157</v>
      </c>
      <c r="F18" s="14" t="s">
        <v>154</v>
      </c>
      <c r="G18" s="13">
        <v>246</v>
      </c>
      <c r="H18" s="14" t="s">
        <v>432</v>
      </c>
      <c r="I18" s="13">
        <v>266</v>
      </c>
      <c r="J18" s="13">
        <v>10</v>
      </c>
    </row>
    <row r="19" customHeight="1" spans="1:10">
      <c r="A19" s="13" t="s">
        <v>22</v>
      </c>
      <c r="B19" s="13">
        <v>5</v>
      </c>
      <c r="C19" s="13"/>
      <c r="D19" s="14" t="s">
        <v>159</v>
      </c>
      <c r="E19" s="13" t="s">
        <v>160</v>
      </c>
      <c r="F19" s="14" t="s">
        <v>123</v>
      </c>
      <c r="G19" s="13">
        <v>246</v>
      </c>
      <c r="H19" s="14"/>
      <c r="I19" s="13">
        <v>256.28</v>
      </c>
      <c r="J19" s="13">
        <v>8</v>
      </c>
    </row>
    <row r="20" customHeight="1" spans="1:10">
      <c r="A20" s="13" t="s">
        <v>22</v>
      </c>
      <c r="B20" s="13">
        <v>6</v>
      </c>
      <c r="C20" s="13"/>
      <c r="D20" s="14" t="s">
        <v>162</v>
      </c>
      <c r="E20" s="13" t="s">
        <v>163</v>
      </c>
      <c r="F20" s="14" t="s">
        <v>106</v>
      </c>
      <c r="G20" s="13">
        <v>210</v>
      </c>
      <c r="H20" s="14"/>
      <c r="I20" s="13">
        <v>210.6</v>
      </c>
      <c r="J20" s="13">
        <v>8</v>
      </c>
    </row>
    <row r="21" customHeight="1" spans="1:10">
      <c r="A21" s="13" t="s">
        <v>22</v>
      </c>
      <c r="B21" s="13">
        <v>1</v>
      </c>
      <c r="C21" s="13"/>
      <c r="D21" s="14" t="s">
        <v>166</v>
      </c>
      <c r="E21" s="13" t="s">
        <v>167</v>
      </c>
      <c r="F21" s="14" t="s">
        <v>168</v>
      </c>
      <c r="G21" s="13">
        <v>240</v>
      </c>
      <c r="H21" s="14"/>
      <c r="I21" s="13">
        <v>267.36</v>
      </c>
      <c r="J21" s="13">
        <v>8</v>
      </c>
    </row>
    <row r="22" customHeight="1" spans="1:10">
      <c r="A22" s="13" t="s">
        <v>22</v>
      </c>
      <c r="B22" s="13">
        <v>2</v>
      </c>
      <c r="C22" s="13"/>
      <c r="D22" s="14" t="s">
        <v>170</v>
      </c>
      <c r="E22" s="13" t="s">
        <v>171</v>
      </c>
      <c r="F22" s="14" t="s">
        <v>172</v>
      </c>
      <c r="G22" s="13">
        <v>240</v>
      </c>
      <c r="H22" s="14"/>
      <c r="I22" s="13">
        <v>300.53</v>
      </c>
      <c r="J22" s="13">
        <v>7</v>
      </c>
    </row>
    <row r="23" customHeight="1" spans="1:10">
      <c r="A23" s="13" t="s">
        <v>22</v>
      </c>
      <c r="B23" s="13">
        <v>3</v>
      </c>
      <c r="C23" s="13"/>
      <c r="D23" s="14" t="s">
        <v>174</v>
      </c>
      <c r="E23" s="13" t="s">
        <v>175</v>
      </c>
      <c r="F23" s="14" t="s">
        <v>110</v>
      </c>
      <c r="G23" s="13">
        <v>240</v>
      </c>
      <c r="H23" s="14"/>
      <c r="I23" s="13">
        <v>250</v>
      </c>
      <c r="J23" s="13">
        <v>7</v>
      </c>
    </row>
  </sheetData>
  <mergeCells count="9">
    <mergeCell ref="A1:A2"/>
    <mergeCell ref="B1:B2"/>
    <mergeCell ref="D1:D2"/>
    <mergeCell ref="E1:E2"/>
    <mergeCell ref="F1:F2"/>
    <mergeCell ref="G1:G2"/>
    <mergeCell ref="H1:H2"/>
    <mergeCell ref="I1:I2"/>
    <mergeCell ref="J1:J2"/>
  </mergeCells>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46"/>
  <sheetViews>
    <sheetView workbookViewId="0">
      <selection activeCell="E18" sqref="E18"/>
    </sheetView>
  </sheetViews>
  <sheetFormatPr defaultColWidth="9" defaultRowHeight="13.5"/>
  <cols>
    <col min="1" max="1" width="12" style="1" customWidth="1"/>
    <col min="2" max="2" width="9.75" style="1" customWidth="1"/>
    <col min="3" max="3" width="9" style="1"/>
    <col min="4" max="4" width="34.875" style="1" customWidth="1"/>
    <col min="5" max="5" width="9" style="1"/>
    <col min="6" max="6" width="16.625" style="1" customWidth="1"/>
    <col min="7" max="10" width="9" style="1"/>
    <col min="11" max="13" width="10.5" style="2" customWidth="1"/>
    <col min="14" max="16384" width="9" style="1"/>
  </cols>
  <sheetData>
    <row r="1" spans="1:13">
      <c r="A1" s="3" t="s">
        <v>433</v>
      </c>
      <c r="B1" s="3" t="s">
        <v>434</v>
      </c>
      <c r="C1" s="3" t="s">
        <v>7</v>
      </c>
      <c r="D1" s="3" t="s">
        <v>9</v>
      </c>
      <c r="E1" s="3" t="s">
        <v>385</v>
      </c>
      <c r="F1" s="3" t="s">
        <v>11</v>
      </c>
      <c r="G1" s="3" t="s">
        <v>404</v>
      </c>
      <c r="H1" s="3" t="s">
        <v>405</v>
      </c>
      <c r="I1" s="3" t="s">
        <v>390</v>
      </c>
      <c r="J1" s="3" t="s">
        <v>387</v>
      </c>
      <c r="L1" s="1"/>
      <c r="M1" s="1"/>
    </row>
    <row r="2" spans="1:13">
      <c r="A2" s="4"/>
      <c r="B2" s="4"/>
      <c r="C2" s="4"/>
      <c r="D2" s="4"/>
      <c r="E2" s="4"/>
      <c r="F2" s="4"/>
      <c r="G2" s="4"/>
      <c r="H2" s="4" t="s">
        <v>406</v>
      </c>
      <c r="I2" s="4"/>
      <c r="J2" s="4"/>
      <c r="L2" s="1"/>
      <c r="M2" s="1"/>
    </row>
    <row r="3" ht="51" customHeight="1" spans="1:13">
      <c r="A3" s="5" t="s">
        <v>435</v>
      </c>
      <c r="B3" s="5" t="s">
        <v>102</v>
      </c>
      <c r="C3" s="5">
        <v>1</v>
      </c>
      <c r="D3" s="6" t="s">
        <v>212</v>
      </c>
      <c r="E3" s="6" t="s">
        <v>213</v>
      </c>
      <c r="F3" s="6" t="s">
        <v>106</v>
      </c>
      <c r="G3" s="5"/>
      <c r="H3" s="9">
        <v>66.42</v>
      </c>
      <c r="I3" s="5">
        <v>11</v>
      </c>
      <c r="J3" s="6">
        <v>55</v>
      </c>
      <c r="K3" s="1"/>
      <c r="L3" s="1"/>
      <c r="M3" s="1"/>
    </row>
    <row r="4" ht="51" customHeight="1" spans="1:13">
      <c r="A4" s="5" t="s">
        <v>435</v>
      </c>
      <c r="B4" s="5" t="s">
        <v>102</v>
      </c>
      <c r="C4" s="5">
        <v>2</v>
      </c>
      <c r="D4" s="6" t="s">
        <v>215</v>
      </c>
      <c r="E4" s="6" t="s">
        <v>216</v>
      </c>
      <c r="F4" s="6" t="s">
        <v>192</v>
      </c>
      <c r="G4" s="5"/>
      <c r="H4" s="9">
        <v>56</v>
      </c>
      <c r="I4" s="5">
        <v>10</v>
      </c>
      <c r="J4" s="6">
        <v>55</v>
      </c>
      <c r="K4" s="1"/>
      <c r="L4" s="1"/>
      <c r="M4" s="1"/>
    </row>
    <row r="5" ht="51" customHeight="1" spans="1:13">
      <c r="A5" s="5" t="s">
        <v>435</v>
      </c>
      <c r="B5" s="5" t="s">
        <v>102</v>
      </c>
      <c r="C5" s="5">
        <v>3</v>
      </c>
      <c r="D5" s="6" t="s">
        <v>218</v>
      </c>
      <c r="E5" s="6" t="s">
        <v>219</v>
      </c>
      <c r="F5" s="6" t="s">
        <v>220</v>
      </c>
      <c r="G5" s="5"/>
      <c r="H5" s="9">
        <v>67</v>
      </c>
      <c r="I5" s="5">
        <v>10</v>
      </c>
      <c r="J5" s="6">
        <v>55</v>
      </c>
      <c r="K5" s="1"/>
      <c r="L5" s="1"/>
      <c r="M5" s="1"/>
    </row>
    <row r="6" ht="51" customHeight="1" spans="1:13">
      <c r="A6" s="5" t="s">
        <v>435</v>
      </c>
      <c r="B6" s="5" t="s">
        <v>102</v>
      </c>
      <c r="C6" s="5">
        <v>4</v>
      </c>
      <c r="D6" s="6" t="s">
        <v>222</v>
      </c>
      <c r="E6" s="6" t="s">
        <v>223</v>
      </c>
      <c r="F6" s="6" t="s">
        <v>184</v>
      </c>
      <c r="G6" s="5"/>
      <c r="H6" s="9">
        <v>66.95</v>
      </c>
      <c r="I6" s="5">
        <v>10</v>
      </c>
      <c r="J6" s="6">
        <v>55</v>
      </c>
      <c r="K6" s="1"/>
      <c r="L6" s="1"/>
      <c r="M6" s="1"/>
    </row>
    <row r="7" ht="51" customHeight="1" spans="1:13">
      <c r="A7" s="5" t="s">
        <v>435</v>
      </c>
      <c r="B7" s="5" t="s">
        <v>102</v>
      </c>
      <c r="C7" s="5">
        <v>5</v>
      </c>
      <c r="D7" s="6" t="s">
        <v>225</v>
      </c>
      <c r="E7" s="6" t="s">
        <v>226</v>
      </c>
      <c r="F7" s="6" t="s">
        <v>220</v>
      </c>
      <c r="G7" s="5"/>
      <c r="H7" s="9">
        <v>72</v>
      </c>
      <c r="I7" s="5">
        <v>9</v>
      </c>
      <c r="J7" s="6">
        <v>55</v>
      </c>
      <c r="K7" s="1"/>
      <c r="L7" s="1"/>
      <c r="M7" s="1"/>
    </row>
    <row r="8" ht="51" customHeight="1" spans="1:13">
      <c r="A8" s="5" t="s">
        <v>435</v>
      </c>
      <c r="B8" s="5" t="s">
        <v>102</v>
      </c>
      <c r="C8" s="5">
        <v>6</v>
      </c>
      <c r="D8" s="6" t="s">
        <v>228</v>
      </c>
      <c r="E8" s="6" t="s">
        <v>229</v>
      </c>
      <c r="F8" s="6" t="s">
        <v>137</v>
      </c>
      <c r="G8" s="5"/>
      <c r="H8" s="9">
        <v>67</v>
      </c>
      <c r="I8" s="5">
        <v>9</v>
      </c>
      <c r="J8" s="6">
        <v>55</v>
      </c>
      <c r="K8" s="1"/>
      <c r="L8" s="1"/>
      <c r="M8" s="1"/>
    </row>
    <row r="9" ht="51" customHeight="1" spans="1:13">
      <c r="A9" s="5" t="s">
        <v>435</v>
      </c>
      <c r="B9" s="5" t="s">
        <v>102</v>
      </c>
      <c r="C9" s="5">
        <v>7</v>
      </c>
      <c r="D9" s="6" t="s">
        <v>231</v>
      </c>
      <c r="E9" s="6" t="s">
        <v>232</v>
      </c>
      <c r="F9" s="6" t="s">
        <v>233</v>
      </c>
      <c r="G9" s="5"/>
      <c r="H9" s="9">
        <v>64.65</v>
      </c>
      <c r="I9" s="5">
        <v>9</v>
      </c>
      <c r="J9" s="6">
        <v>55</v>
      </c>
      <c r="K9" s="1"/>
      <c r="L9" s="1"/>
      <c r="M9" s="1"/>
    </row>
    <row r="10" ht="51" customHeight="1" spans="1:13">
      <c r="A10" s="5" t="s">
        <v>435</v>
      </c>
      <c r="B10" s="5" t="s">
        <v>102</v>
      </c>
      <c r="C10" s="5">
        <v>8</v>
      </c>
      <c r="D10" s="6" t="s">
        <v>235</v>
      </c>
      <c r="E10" s="6" t="s">
        <v>236</v>
      </c>
      <c r="F10" s="6" t="s">
        <v>184</v>
      </c>
      <c r="G10" s="5"/>
      <c r="H10" s="9">
        <v>63</v>
      </c>
      <c r="I10" s="5">
        <v>9</v>
      </c>
      <c r="J10" s="6">
        <v>55</v>
      </c>
      <c r="K10" s="1"/>
      <c r="L10" s="1"/>
      <c r="M10" s="1"/>
    </row>
    <row r="11" ht="51" customHeight="1" spans="1:13">
      <c r="A11" s="5" t="s">
        <v>435</v>
      </c>
      <c r="B11" s="5" t="s">
        <v>102</v>
      </c>
      <c r="C11" s="5">
        <v>9</v>
      </c>
      <c r="D11" s="6" t="s">
        <v>238</v>
      </c>
      <c r="E11" s="6" t="s">
        <v>239</v>
      </c>
      <c r="F11" s="6" t="s">
        <v>240</v>
      </c>
      <c r="G11" s="5" t="s">
        <v>184</v>
      </c>
      <c r="H11" s="9">
        <v>65.62</v>
      </c>
      <c r="I11" s="5">
        <v>8</v>
      </c>
      <c r="J11" s="6">
        <v>55</v>
      </c>
      <c r="K11" s="1"/>
      <c r="L11" s="1"/>
      <c r="M11" s="1"/>
    </row>
    <row r="12" ht="51" customHeight="1" spans="1:13">
      <c r="A12" s="5" t="s">
        <v>435</v>
      </c>
      <c r="B12" s="5" t="s">
        <v>102</v>
      </c>
      <c r="C12" s="5">
        <v>10</v>
      </c>
      <c r="D12" s="6" t="s">
        <v>242</v>
      </c>
      <c r="E12" s="6" t="s">
        <v>243</v>
      </c>
      <c r="F12" s="6" t="s">
        <v>184</v>
      </c>
      <c r="G12" s="5"/>
      <c r="H12" s="9">
        <v>67</v>
      </c>
      <c r="I12" s="5">
        <v>7</v>
      </c>
      <c r="J12" s="6">
        <v>55</v>
      </c>
      <c r="K12" s="1"/>
      <c r="L12" s="1"/>
      <c r="M12" s="1"/>
    </row>
    <row r="13" ht="51" customHeight="1" spans="1:13">
      <c r="A13" s="5" t="s">
        <v>435</v>
      </c>
      <c r="B13" s="5" t="s">
        <v>102</v>
      </c>
      <c r="C13" s="5">
        <v>11</v>
      </c>
      <c r="D13" s="6" t="s">
        <v>245</v>
      </c>
      <c r="E13" s="6" t="s">
        <v>246</v>
      </c>
      <c r="F13" s="6" t="s">
        <v>192</v>
      </c>
      <c r="G13" s="5"/>
      <c r="H13" s="9">
        <v>67</v>
      </c>
      <c r="I13" s="5">
        <v>6</v>
      </c>
      <c r="J13" s="6">
        <v>55</v>
      </c>
      <c r="K13" s="1"/>
      <c r="L13" s="1"/>
      <c r="M13" s="1"/>
    </row>
    <row r="14" ht="51" customHeight="1" spans="1:13">
      <c r="A14" s="5" t="s">
        <v>436</v>
      </c>
      <c r="B14" s="5" t="s">
        <v>102</v>
      </c>
      <c r="C14" s="5">
        <v>1</v>
      </c>
      <c r="D14" s="6" t="s">
        <v>182</v>
      </c>
      <c r="E14" s="6" t="s">
        <v>183</v>
      </c>
      <c r="F14" s="6" t="s">
        <v>184</v>
      </c>
      <c r="G14" s="5" t="s">
        <v>272</v>
      </c>
      <c r="H14" s="9">
        <v>300</v>
      </c>
      <c r="I14" s="5">
        <v>7</v>
      </c>
      <c r="J14" s="6">
        <v>251</v>
      </c>
      <c r="K14" s="1"/>
      <c r="L14" s="1"/>
      <c r="M14" s="1"/>
    </row>
    <row r="15" ht="51" customHeight="1" spans="1:13">
      <c r="A15" s="5" t="s">
        <v>436</v>
      </c>
      <c r="B15" s="5" t="s">
        <v>102</v>
      </c>
      <c r="C15" s="5">
        <v>2</v>
      </c>
      <c r="D15" s="6" t="s">
        <v>186</v>
      </c>
      <c r="E15" s="6" t="s">
        <v>187</v>
      </c>
      <c r="F15" s="6" t="s">
        <v>188</v>
      </c>
      <c r="G15" s="5"/>
      <c r="H15" s="9">
        <v>289</v>
      </c>
      <c r="I15" s="5">
        <v>7</v>
      </c>
      <c r="J15" s="6">
        <v>251</v>
      </c>
      <c r="K15" s="1"/>
      <c r="L15" s="1"/>
      <c r="M15" s="1"/>
    </row>
    <row r="16" ht="51" customHeight="1" spans="1:13">
      <c r="A16" s="5" t="s">
        <v>436</v>
      </c>
      <c r="B16" s="5" t="s">
        <v>102</v>
      </c>
      <c r="C16" s="5">
        <v>3</v>
      </c>
      <c r="D16" s="6" t="s">
        <v>190</v>
      </c>
      <c r="E16" s="6" t="s">
        <v>191</v>
      </c>
      <c r="F16" s="6" t="s">
        <v>192</v>
      </c>
      <c r="G16" s="5" t="s">
        <v>289</v>
      </c>
      <c r="H16" s="9">
        <v>308</v>
      </c>
      <c r="I16" s="5">
        <v>6</v>
      </c>
      <c r="J16" s="6">
        <v>224</v>
      </c>
      <c r="K16" s="1"/>
      <c r="L16" s="1"/>
      <c r="M16" s="1"/>
    </row>
    <row r="17" ht="51" customHeight="1" spans="1:13">
      <c r="A17" s="5" t="s">
        <v>435</v>
      </c>
      <c r="B17" s="5" t="s">
        <v>22</v>
      </c>
      <c r="C17" s="5">
        <v>1</v>
      </c>
      <c r="D17" s="6" t="s">
        <v>248</v>
      </c>
      <c r="E17" s="6" t="s">
        <v>249</v>
      </c>
      <c r="F17" s="6" t="s">
        <v>192</v>
      </c>
      <c r="G17" s="5" t="s">
        <v>437</v>
      </c>
      <c r="H17" s="9">
        <v>66</v>
      </c>
      <c r="I17" s="5">
        <v>15</v>
      </c>
      <c r="J17" s="6">
        <v>59</v>
      </c>
      <c r="K17" s="1"/>
      <c r="L17" s="1"/>
      <c r="M17" s="1"/>
    </row>
    <row r="18" ht="51" customHeight="1" spans="1:13">
      <c r="A18" s="5" t="s">
        <v>435</v>
      </c>
      <c r="B18" s="5" t="s">
        <v>22</v>
      </c>
      <c r="C18" s="5">
        <v>2</v>
      </c>
      <c r="D18" s="6" t="s">
        <v>251</v>
      </c>
      <c r="E18" s="6" t="s">
        <v>252</v>
      </c>
      <c r="F18" s="6" t="s">
        <v>137</v>
      </c>
      <c r="G18" s="5"/>
      <c r="H18" s="9">
        <v>55</v>
      </c>
      <c r="I18" s="5">
        <v>15</v>
      </c>
      <c r="J18" s="6">
        <v>55</v>
      </c>
      <c r="K18" s="1"/>
      <c r="L18" s="1"/>
      <c r="M18" s="1"/>
    </row>
    <row r="19" ht="51" customHeight="1" spans="1:13">
      <c r="A19" s="5" t="s">
        <v>435</v>
      </c>
      <c r="B19" s="5" t="s">
        <v>22</v>
      </c>
      <c r="C19" s="5">
        <v>3</v>
      </c>
      <c r="D19" s="6" t="s">
        <v>254</v>
      </c>
      <c r="E19" s="6" t="s">
        <v>255</v>
      </c>
      <c r="F19" s="6" t="s">
        <v>256</v>
      </c>
      <c r="G19" s="5"/>
      <c r="H19" s="9">
        <v>67</v>
      </c>
      <c r="I19" s="5">
        <v>15</v>
      </c>
      <c r="J19" s="6">
        <v>59</v>
      </c>
      <c r="K19" s="1"/>
      <c r="L19" s="1"/>
      <c r="M19" s="1"/>
    </row>
    <row r="20" ht="51" customHeight="1" spans="1:13">
      <c r="A20" s="5" t="s">
        <v>435</v>
      </c>
      <c r="B20" s="5" t="s">
        <v>22</v>
      </c>
      <c r="C20" s="5">
        <v>4</v>
      </c>
      <c r="D20" s="6" t="s">
        <v>258</v>
      </c>
      <c r="E20" s="6" t="s">
        <v>259</v>
      </c>
      <c r="F20" s="6" t="s">
        <v>137</v>
      </c>
      <c r="G20" s="5" t="s">
        <v>316</v>
      </c>
      <c r="H20" s="9">
        <v>67.08</v>
      </c>
      <c r="I20" s="5">
        <v>15</v>
      </c>
      <c r="J20" s="6">
        <v>59</v>
      </c>
      <c r="K20" s="1"/>
      <c r="L20" s="1"/>
      <c r="M20" s="1"/>
    </row>
    <row r="21" ht="51" customHeight="1" spans="1:13">
      <c r="A21" s="5" t="s">
        <v>435</v>
      </c>
      <c r="B21" s="5" t="s">
        <v>22</v>
      </c>
      <c r="C21" s="5">
        <v>5</v>
      </c>
      <c r="D21" s="6" t="s">
        <v>261</v>
      </c>
      <c r="E21" s="6" t="s">
        <v>262</v>
      </c>
      <c r="F21" s="6" t="s">
        <v>137</v>
      </c>
      <c r="G21" s="5" t="s">
        <v>438</v>
      </c>
      <c r="H21" s="9">
        <v>66.06</v>
      </c>
      <c r="I21" s="5">
        <v>15</v>
      </c>
      <c r="J21" s="6">
        <v>59</v>
      </c>
      <c r="K21" s="1"/>
      <c r="L21" s="1"/>
      <c r="M21" s="1"/>
    </row>
    <row r="22" ht="51" customHeight="1" spans="1:13">
      <c r="A22" s="5" t="s">
        <v>435</v>
      </c>
      <c r="B22" s="5" t="s">
        <v>22</v>
      </c>
      <c r="C22" s="5">
        <v>6</v>
      </c>
      <c r="D22" s="6" t="s">
        <v>264</v>
      </c>
      <c r="E22" s="6" t="s">
        <v>265</v>
      </c>
      <c r="F22" s="6" t="s">
        <v>137</v>
      </c>
      <c r="G22" s="5" t="s">
        <v>439</v>
      </c>
      <c r="H22" s="9">
        <v>70</v>
      </c>
      <c r="I22" s="5">
        <v>15</v>
      </c>
      <c r="J22" s="6">
        <v>59</v>
      </c>
      <c r="K22" s="1"/>
      <c r="L22" s="1"/>
      <c r="M22" s="1"/>
    </row>
    <row r="23" ht="51" customHeight="1" spans="1:13">
      <c r="A23" s="5" t="s">
        <v>435</v>
      </c>
      <c r="B23" s="5" t="s">
        <v>22</v>
      </c>
      <c r="C23" s="5">
        <v>7</v>
      </c>
      <c r="D23" s="6" t="s">
        <v>267</v>
      </c>
      <c r="E23" s="6" t="s">
        <v>268</v>
      </c>
      <c r="F23" s="6" t="s">
        <v>192</v>
      </c>
      <c r="G23" s="5"/>
      <c r="H23" s="9">
        <v>58.34</v>
      </c>
      <c r="I23" s="5">
        <v>15</v>
      </c>
      <c r="J23" s="6">
        <v>58</v>
      </c>
      <c r="K23" s="1"/>
      <c r="L23" s="1"/>
      <c r="M23" s="1"/>
    </row>
    <row r="24" ht="51" customHeight="1" spans="1:13">
      <c r="A24" s="5" t="s">
        <v>435</v>
      </c>
      <c r="B24" s="5" t="s">
        <v>22</v>
      </c>
      <c r="C24" s="5">
        <v>8</v>
      </c>
      <c r="D24" s="6" t="s">
        <v>270</v>
      </c>
      <c r="E24" s="6" t="s">
        <v>271</v>
      </c>
      <c r="F24" s="6" t="s">
        <v>272</v>
      </c>
      <c r="G24" s="5" t="s">
        <v>184</v>
      </c>
      <c r="H24" s="9">
        <v>76.5</v>
      </c>
      <c r="I24" s="5">
        <v>15</v>
      </c>
      <c r="J24" s="6">
        <v>59</v>
      </c>
      <c r="K24" s="1"/>
      <c r="L24" s="1"/>
      <c r="M24" s="1"/>
    </row>
    <row r="25" ht="51" customHeight="1" spans="1:13">
      <c r="A25" s="5" t="s">
        <v>435</v>
      </c>
      <c r="B25" s="5" t="s">
        <v>22</v>
      </c>
      <c r="C25" s="5">
        <v>9</v>
      </c>
      <c r="D25" s="6" t="s">
        <v>274</v>
      </c>
      <c r="E25" s="6" t="s">
        <v>275</v>
      </c>
      <c r="F25" s="6" t="s">
        <v>276</v>
      </c>
      <c r="G25" s="5" t="s">
        <v>192</v>
      </c>
      <c r="H25" s="9">
        <v>61</v>
      </c>
      <c r="I25" s="5">
        <v>15</v>
      </c>
      <c r="J25" s="6">
        <v>59</v>
      </c>
      <c r="K25" s="1"/>
      <c r="L25" s="1"/>
      <c r="M25" s="1"/>
    </row>
    <row r="26" ht="51" customHeight="1" spans="1:13">
      <c r="A26" s="5" t="s">
        <v>435</v>
      </c>
      <c r="B26" s="5" t="s">
        <v>22</v>
      </c>
      <c r="C26" s="5">
        <v>10</v>
      </c>
      <c r="D26" s="6" t="s">
        <v>278</v>
      </c>
      <c r="E26" s="6" t="s">
        <v>279</v>
      </c>
      <c r="F26" s="6" t="s">
        <v>220</v>
      </c>
      <c r="G26" s="5"/>
      <c r="H26" s="9">
        <v>75</v>
      </c>
      <c r="I26" s="5">
        <v>15</v>
      </c>
      <c r="J26" s="6">
        <v>59</v>
      </c>
      <c r="K26" s="1"/>
      <c r="L26" s="1"/>
      <c r="M26" s="1"/>
    </row>
    <row r="27" ht="51" customHeight="1" spans="1:13">
      <c r="A27" s="5" t="s">
        <v>435</v>
      </c>
      <c r="B27" s="5" t="s">
        <v>22</v>
      </c>
      <c r="C27" s="5">
        <v>11</v>
      </c>
      <c r="D27" s="6" t="s">
        <v>281</v>
      </c>
      <c r="E27" s="6" t="s">
        <v>282</v>
      </c>
      <c r="F27" s="6" t="s">
        <v>184</v>
      </c>
      <c r="G27" s="5" t="s">
        <v>316</v>
      </c>
      <c r="H27" s="9">
        <v>68</v>
      </c>
      <c r="I27" s="5">
        <v>15</v>
      </c>
      <c r="J27" s="6">
        <v>59</v>
      </c>
      <c r="K27" s="1"/>
      <c r="L27" s="1"/>
      <c r="M27" s="1"/>
    </row>
    <row r="28" ht="51" customHeight="1" spans="1:13">
      <c r="A28" s="5" t="s">
        <v>435</v>
      </c>
      <c r="B28" s="5" t="s">
        <v>22</v>
      </c>
      <c r="C28" s="5">
        <v>12</v>
      </c>
      <c r="D28" s="6" t="s">
        <v>284</v>
      </c>
      <c r="E28" s="6" t="s">
        <v>285</v>
      </c>
      <c r="F28" s="6" t="s">
        <v>184</v>
      </c>
      <c r="G28" s="5"/>
      <c r="H28" s="9">
        <v>67.5</v>
      </c>
      <c r="I28" s="5">
        <v>15</v>
      </c>
      <c r="J28" s="6">
        <v>59</v>
      </c>
      <c r="K28" s="1"/>
      <c r="L28" s="1"/>
      <c r="M28" s="1"/>
    </row>
    <row r="29" ht="51" customHeight="1" spans="1:13">
      <c r="A29" s="5" t="s">
        <v>435</v>
      </c>
      <c r="B29" s="5" t="s">
        <v>22</v>
      </c>
      <c r="C29" s="5">
        <v>13</v>
      </c>
      <c r="D29" s="6" t="s">
        <v>287</v>
      </c>
      <c r="E29" s="6" t="s">
        <v>288</v>
      </c>
      <c r="F29" s="6" t="s">
        <v>289</v>
      </c>
      <c r="G29" s="5"/>
      <c r="H29" s="9">
        <v>74.5</v>
      </c>
      <c r="I29" s="5">
        <v>15</v>
      </c>
      <c r="J29" s="6">
        <v>59</v>
      </c>
      <c r="K29" s="1"/>
      <c r="L29" s="1"/>
      <c r="M29" s="1"/>
    </row>
    <row r="30" ht="51" customHeight="1" spans="1:13">
      <c r="A30" s="5" t="s">
        <v>435</v>
      </c>
      <c r="B30" s="5" t="s">
        <v>22</v>
      </c>
      <c r="C30" s="5">
        <v>14</v>
      </c>
      <c r="D30" s="6" t="s">
        <v>291</v>
      </c>
      <c r="E30" s="6" t="s">
        <v>292</v>
      </c>
      <c r="F30" s="6" t="s">
        <v>293</v>
      </c>
      <c r="G30" s="5"/>
      <c r="H30" s="9">
        <v>69</v>
      </c>
      <c r="I30" s="5">
        <v>15</v>
      </c>
      <c r="J30" s="6">
        <v>59</v>
      </c>
      <c r="K30" s="1"/>
      <c r="L30" s="1"/>
      <c r="M30" s="1"/>
    </row>
    <row r="31" ht="51" customHeight="1" spans="1:13">
      <c r="A31" s="5" t="s">
        <v>435</v>
      </c>
      <c r="B31" s="5" t="s">
        <v>22</v>
      </c>
      <c r="C31" s="5">
        <v>15</v>
      </c>
      <c r="D31" s="6" t="s">
        <v>295</v>
      </c>
      <c r="E31" s="6" t="s">
        <v>296</v>
      </c>
      <c r="F31" s="6" t="s">
        <v>297</v>
      </c>
      <c r="G31" s="5"/>
      <c r="H31" s="9">
        <v>66.23</v>
      </c>
      <c r="I31" s="5">
        <v>15</v>
      </c>
      <c r="J31" s="6">
        <v>59</v>
      </c>
      <c r="K31" s="1"/>
      <c r="L31" s="1"/>
      <c r="M31" s="1"/>
    </row>
    <row r="32" ht="51" customHeight="1" spans="1:13">
      <c r="A32" s="5" t="s">
        <v>435</v>
      </c>
      <c r="B32" s="5" t="s">
        <v>22</v>
      </c>
      <c r="C32" s="5">
        <v>16</v>
      </c>
      <c r="D32" s="6" t="s">
        <v>299</v>
      </c>
      <c r="E32" s="6" t="s">
        <v>300</v>
      </c>
      <c r="F32" s="6" t="s">
        <v>192</v>
      </c>
      <c r="G32" s="5"/>
      <c r="H32" s="9">
        <v>67.1</v>
      </c>
      <c r="I32" s="5">
        <v>15</v>
      </c>
      <c r="J32" s="6">
        <v>59</v>
      </c>
      <c r="K32" s="1"/>
      <c r="L32" s="1"/>
      <c r="M32" s="1"/>
    </row>
    <row r="33" ht="51" customHeight="1" spans="1:13">
      <c r="A33" s="5" t="s">
        <v>435</v>
      </c>
      <c r="B33" s="5" t="s">
        <v>22</v>
      </c>
      <c r="C33" s="5">
        <v>17</v>
      </c>
      <c r="D33" s="6" t="s">
        <v>302</v>
      </c>
      <c r="E33" s="6" t="s">
        <v>303</v>
      </c>
      <c r="F33" s="6" t="s">
        <v>304</v>
      </c>
      <c r="G33" s="5"/>
      <c r="H33" s="9">
        <v>67</v>
      </c>
      <c r="I33" s="5">
        <v>15</v>
      </c>
      <c r="J33" s="6">
        <v>59</v>
      </c>
      <c r="K33" s="1"/>
      <c r="L33" s="1"/>
      <c r="M33" s="1"/>
    </row>
    <row r="34" ht="51" customHeight="1" spans="1:13">
      <c r="A34" s="5" t="s">
        <v>435</v>
      </c>
      <c r="B34" s="5" t="s">
        <v>22</v>
      </c>
      <c r="C34" s="5">
        <v>18</v>
      </c>
      <c r="D34" s="6" t="s">
        <v>306</v>
      </c>
      <c r="E34" s="6" t="s">
        <v>307</v>
      </c>
      <c r="F34" s="6" t="s">
        <v>308</v>
      </c>
      <c r="G34" s="5" t="s">
        <v>192</v>
      </c>
      <c r="H34" s="9">
        <v>75</v>
      </c>
      <c r="I34" s="5">
        <v>15</v>
      </c>
      <c r="J34" s="6">
        <v>59</v>
      </c>
      <c r="K34" s="1"/>
      <c r="L34" s="1"/>
      <c r="M34" s="1"/>
    </row>
    <row r="35" ht="51" customHeight="1" spans="1:13">
      <c r="A35" s="5" t="s">
        <v>435</v>
      </c>
      <c r="B35" s="5" t="s">
        <v>22</v>
      </c>
      <c r="C35" s="5">
        <v>19</v>
      </c>
      <c r="D35" s="6" t="s">
        <v>310</v>
      </c>
      <c r="E35" s="6" t="s">
        <v>311</v>
      </c>
      <c r="F35" s="6" t="s">
        <v>312</v>
      </c>
      <c r="G35" s="5" t="s">
        <v>293</v>
      </c>
      <c r="H35" s="9">
        <v>67</v>
      </c>
      <c r="I35" s="5">
        <v>15</v>
      </c>
      <c r="J35" s="6">
        <v>59</v>
      </c>
      <c r="K35" s="1"/>
      <c r="L35" s="1"/>
      <c r="M35" s="1"/>
    </row>
    <row r="36" ht="51" customHeight="1" spans="1:13">
      <c r="A36" s="5" t="s">
        <v>435</v>
      </c>
      <c r="B36" s="5" t="s">
        <v>22</v>
      </c>
      <c r="C36" s="5">
        <v>20</v>
      </c>
      <c r="D36" s="6" t="s">
        <v>314</v>
      </c>
      <c r="E36" s="6" t="s">
        <v>315</v>
      </c>
      <c r="F36" s="6" t="s">
        <v>316</v>
      </c>
      <c r="G36" s="5"/>
      <c r="H36" s="9">
        <v>65.3</v>
      </c>
      <c r="I36" s="5">
        <v>15</v>
      </c>
      <c r="J36" s="6">
        <v>59</v>
      </c>
      <c r="K36" s="1"/>
      <c r="L36" s="1"/>
      <c r="M36" s="1"/>
    </row>
    <row r="37" ht="51" customHeight="1" spans="1:13">
      <c r="A37" s="5" t="s">
        <v>435</v>
      </c>
      <c r="B37" s="5" t="s">
        <v>22</v>
      </c>
      <c r="C37" s="5">
        <v>21</v>
      </c>
      <c r="D37" s="6" t="s">
        <v>318</v>
      </c>
      <c r="E37" s="6" t="s">
        <v>319</v>
      </c>
      <c r="F37" s="6" t="s">
        <v>192</v>
      </c>
      <c r="G37" s="5"/>
      <c r="H37" s="9">
        <v>59</v>
      </c>
      <c r="I37" s="5">
        <v>15</v>
      </c>
      <c r="J37" s="6">
        <v>59</v>
      </c>
      <c r="K37" s="1"/>
      <c r="L37" s="1"/>
      <c r="M37" s="1"/>
    </row>
    <row r="38" ht="51" customHeight="1" spans="1:13">
      <c r="A38" s="5" t="s">
        <v>435</v>
      </c>
      <c r="B38" s="5" t="s">
        <v>22</v>
      </c>
      <c r="C38" s="5">
        <v>22</v>
      </c>
      <c r="D38" s="6" t="s">
        <v>321</v>
      </c>
      <c r="E38" s="6" t="s">
        <v>322</v>
      </c>
      <c r="F38" s="6" t="s">
        <v>220</v>
      </c>
      <c r="G38" s="5"/>
      <c r="H38" s="9">
        <v>61.1</v>
      </c>
      <c r="I38" s="5">
        <v>14</v>
      </c>
      <c r="J38" s="6">
        <v>59</v>
      </c>
      <c r="K38" s="1"/>
      <c r="L38" s="1"/>
      <c r="M38" s="1"/>
    </row>
    <row r="39" ht="51" customHeight="1" spans="1:13">
      <c r="A39" s="5" t="s">
        <v>435</v>
      </c>
      <c r="B39" s="5" t="s">
        <v>22</v>
      </c>
      <c r="C39" s="5">
        <v>23</v>
      </c>
      <c r="D39" s="6" t="s">
        <v>324</v>
      </c>
      <c r="E39" s="6" t="s">
        <v>325</v>
      </c>
      <c r="F39" s="6" t="s">
        <v>220</v>
      </c>
      <c r="G39" s="5" t="s">
        <v>440</v>
      </c>
      <c r="H39" s="9">
        <v>60</v>
      </c>
      <c r="I39" s="5">
        <v>14</v>
      </c>
      <c r="J39" s="6">
        <v>59</v>
      </c>
      <c r="K39" s="1"/>
      <c r="L39" s="1"/>
      <c r="M39" s="1"/>
    </row>
    <row r="40" ht="51" customHeight="1" spans="1:13">
      <c r="A40" s="5" t="s">
        <v>435</v>
      </c>
      <c r="B40" s="5" t="s">
        <v>22</v>
      </c>
      <c r="C40" s="5">
        <v>24</v>
      </c>
      <c r="D40" s="6" t="s">
        <v>327</v>
      </c>
      <c r="E40" s="6" t="s">
        <v>328</v>
      </c>
      <c r="F40" s="6" t="s">
        <v>192</v>
      </c>
      <c r="G40" s="5"/>
      <c r="H40" s="9">
        <v>51.15</v>
      </c>
      <c r="I40" s="5">
        <v>14</v>
      </c>
      <c r="J40" s="6">
        <v>51</v>
      </c>
      <c r="K40" s="1"/>
      <c r="L40" s="1"/>
      <c r="M40" s="1"/>
    </row>
    <row r="41" ht="51" customHeight="1" spans="1:13">
      <c r="A41" s="5" t="s">
        <v>435</v>
      </c>
      <c r="B41" s="5" t="s">
        <v>22</v>
      </c>
      <c r="C41" s="5">
        <v>25</v>
      </c>
      <c r="D41" s="6" t="s">
        <v>330</v>
      </c>
      <c r="E41" s="6" t="s">
        <v>331</v>
      </c>
      <c r="F41" s="6" t="s">
        <v>192</v>
      </c>
      <c r="G41" s="5"/>
      <c r="H41" s="9">
        <v>65.9</v>
      </c>
      <c r="I41" s="5">
        <v>13</v>
      </c>
      <c r="J41" s="6">
        <v>59</v>
      </c>
      <c r="K41" s="1"/>
      <c r="L41" s="1"/>
      <c r="M41" s="1"/>
    </row>
    <row r="42" ht="51" customHeight="1" spans="1:13">
      <c r="A42" s="5" t="s">
        <v>436</v>
      </c>
      <c r="B42" s="5" t="s">
        <v>22</v>
      </c>
      <c r="C42" s="5">
        <v>1</v>
      </c>
      <c r="D42" s="6" t="s">
        <v>194</v>
      </c>
      <c r="E42" s="6" t="s">
        <v>195</v>
      </c>
      <c r="F42" s="6" t="s">
        <v>184</v>
      </c>
      <c r="G42" s="5" t="s">
        <v>441</v>
      </c>
      <c r="H42" s="9">
        <v>293.05</v>
      </c>
      <c r="I42" s="5">
        <v>14</v>
      </c>
      <c r="J42" s="6">
        <v>267</v>
      </c>
      <c r="K42" s="1"/>
      <c r="L42" s="1"/>
      <c r="M42" s="1"/>
    </row>
    <row r="43" ht="51" customHeight="1" spans="1:13">
      <c r="A43" s="5" t="s">
        <v>436</v>
      </c>
      <c r="B43" s="5" t="s">
        <v>22</v>
      </c>
      <c r="C43" s="5">
        <v>2</v>
      </c>
      <c r="D43" s="6" t="s">
        <v>197</v>
      </c>
      <c r="E43" s="6" t="s">
        <v>198</v>
      </c>
      <c r="F43" s="6" t="s">
        <v>137</v>
      </c>
      <c r="G43" s="5" t="s">
        <v>192</v>
      </c>
      <c r="H43" s="9">
        <v>290</v>
      </c>
      <c r="I43" s="5">
        <v>13</v>
      </c>
      <c r="J43" s="6">
        <v>265</v>
      </c>
      <c r="K43" s="1"/>
      <c r="L43" s="1"/>
      <c r="M43" s="1"/>
    </row>
    <row r="44" ht="51" customHeight="1" spans="1:13">
      <c r="A44" s="5" t="s">
        <v>436</v>
      </c>
      <c r="B44" s="5" t="s">
        <v>22</v>
      </c>
      <c r="C44" s="5">
        <v>3</v>
      </c>
      <c r="D44" s="6" t="s">
        <v>200</v>
      </c>
      <c r="E44" s="6" t="s">
        <v>201</v>
      </c>
      <c r="F44" s="6" t="s">
        <v>192</v>
      </c>
      <c r="G44" s="5"/>
      <c r="H44" s="9">
        <v>290</v>
      </c>
      <c r="I44" s="5">
        <v>11</v>
      </c>
      <c r="J44" s="6">
        <v>265</v>
      </c>
      <c r="K44" s="1"/>
      <c r="L44" s="1"/>
      <c r="M44" s="1"/>
    </row>
    <row r="45" ht="51" customHeight="1" spans="1:13">
      <c r="A45" s="5" t="s">
        <v>436</v>
      </c>
      <c r="B45" s="5" t="s">
        <v>22</v>
      </c>
      <c r="C45" s="5">
        <v>4</v>
      </c>
      <c r="D45" s="6" t="s">
        <v>203</v>
      </c>
      <c r="E45" s="6" t="s">
        <v>204</v>
      </c>
      <c r="F45" s="6" t="s">
        <v>205</v>
      </c>
      <c r="G45" s="5" t="s">
        <v>442</v>
      </c>
      <c r="H45" s="9">
        <v>290</v>
      </c>
      <c r="I45" s="5">
        <v>9</v>
      </c>
      <c r="J45" s="6">
        <v>265</v>
      </c>
      <c r="K45" s="1"/>
      <c r="L45" s="1"/>
      <c r="M45" s="1"/>
    </row>
    <row r="46" ht="51" customHeight="1" spans="1:13">
      <c r="A46" s="5" t="s">
        <v>436</v>
      </c>
      <c r="B46" s="5" t="s">
        <v>22</v>
      </c>
      <c r="C46" s="5">
        <v>5</v>
      </c>
      <c r="D46" s="6" t="s">
        <v>207</v>
      </c>
      <c r="E46" s="6" t="s">
        <v>208</v>
      </c>
      <c r="F46" s="6" t="s">
        <v>209</v>
      </c>
      <c r="G46" s="5" t="s">
        <v>443</v>
      </c>
      <c r="H46" s="9">
        <v>290</v>
      </c>
      <c r="I46" s="5">
        <v>8</v>
      </c>
      <c r="J46" s="6">
        <v>265</v>
      </c>
      <c r="K46" s="1"/>
      <c r="L46" s="1"/>
      <c r="M46" s="1"/>
    </row>
  </sheetData>
  <mergeCells count="9">
    <mergeCell ref="A1:A2"/>
    <mergeCell ref="B1:B2"/>
    <mergeCell ref="C1:C2"/>
    <mergeCell ref="D1:D2"/>
    <mergeCell ref="E1:E2"/>
    <mergeCell ref="F1:F2"/>
    <mergeCell ref="G1:G2"/>
    <mergeCell ref="I1:I2"/>
    <mergeCell ref="J1:J2"/>
  </mergeCells>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46"/>
  <sheetViews>
    <sheetView topLeftCell="A27" workbookViewId="0">
      <selection activeCell="F51" sqref="F51"/>
    </sheetView>
  </sheetViews>
  <sheetFormatPr defaultColWidth="9" defaultRowHeight="13.5"/>
  <cols>
    <col min="1" max="1" width="12" style="1" customWidth="1"/>
    <col min="2" max="3" width="9.75" style="1" customWidth="1"/>
    <col min="4" max="4" width="9" style="1"/>
    <col min="5" max="5" width="34.875" style="1" customWidth="1"/>
    <col min="6" max="6" width="9" style="1"/>
    <col min="7" max="7" width="16.625" style="1" customWidth="1"/>
    <col min="8" max="11" width="9" style="1"/>
    <col min="12" max="14" width="10.5" style="2" customWidth="1"/>
    <col min="15" max="16384" width="9" style="1"/>
  </cols>
  <sheetData>
    <row r="1" spans="1:14">
      <c r="A1" s="3" t="s">
        <v>433</v>
      </c>
      <c r="B1" s="3" t="s">
        <v>434</v>
      </c>
      <c r="C1" s="3"/>
      <c r="D1" s="3" t="s">
        <v>7</v>
      </c>
      <c r="E1" s="3" t="s">
        <v>9</v>
      </c>
      <c r="F1" s="3" t="s">
        <v>385</v>
      </c>
      <c r="G1" s="3" t="s">
        <v>11</v>
      </c>
      <c r="H1" s="3" t="s">
        <v>387</v>
      </c>
      <c r="I1" s="3" t="s">
        <v>404</v>
      </c>
      <c r="J1" s="3" t="s">
        <v>405</v>
      </c>
      <c r="K1" s="3" t="s">
        <v>390</v>
      </c>
      <c r="M1" s="1"/>
      <c r="N1" s="1"/>
    </row>
    <row r="2" spans="1:14">
      <c r="A2" s="4"/>
      <c r="B2" s="4"/>
      <c r="C2" s="4"/>
      <c r="D2" s="4"/>
      <c r="E2" s="4"/>
      <c r="F2" s="4"/>
      <c r="G2" s="4"/>
      <c r="H2" s="4"/>
      <c r="I2" s="4"/>
      <c r="J2" s="4" t="s">
        <v>406</v>
      </c>
      <c r="K2" s="4"/>
      <c r="M2" s="1"/>
      <c r="N2" s="1"/>
    </row>
    <row r="3" ht="27" spans="1:14">
      <c r="A3" s="5" t="s">
        <v>435</v>
      </c>
      <c r="B3" s="5" t="s">
        <v>102</v>
      </c>
      <c r="C3" s="5"/>
      <c r="D3" s="5">
        <v>1</v>
      </c>
      <c r="E3" s="6" t="s">
        <v>212</v>
      </c>
      <c r="F3" s="6" t="s">
        <v>213</v>
      </c>
      <c r="G3" s="6" t="s">
        <v>106</v>
      </c>
      <c r="H3" s="6">
        <v>55</v>
      </c>
      <c r="I3" s="5"/>
      <c r="J3" s="9">
        <v>66.42</v>
      </c>
      <c r="K3" s="5">
        <v>11</v>
      </c>
      <c r="L3" s="1"/>
      <c r="M3" s="1"/>
      <c r="N3" s="1"/>
    </row>
    <row r="4" ht="27" spans="1:14">
      <c r="A4" s="5" t="s">
        <v>435</v>
      </c>
      <c r="B4" s="5" t="s">
        <v>102</v>
      </c>
      <c r="C4" s="5"/>
      <c r="D4" s="5">
        <v>2</v>
      </c>
      <c r="E4" s="6" t="s">
        <v>215</v>
      </c>
      <c r="F4" s="6" t="s">
        <v>216</v>
      </c>
      <c r="G4" s="6" t="s">
        <v>192</v>
      </c>
      <c r="H4" s="6">
        <v>55</v>
      </c>
      <c r="I4" s="5"/>
      <c r="J4" s="9">
        <v>56</v>
      </c>
      <c r="K4" s="5">
        <v>10</v>
      </c>
      <c r="L4" s="1"/>
      <c r="M4" s="1"/>
      <c r="N4" s="1"/>
    </row>
    <row r="5" ht="27" spans="1:14">
      <c r="A5" s="5" t="s">
        <v>435</v>
      </c>
      <c r="B5" s="5" t="s">
        <v>102</v>
      </c>
      <c r="C5" s="5"/>
      <c r="D5" s="5">
        <v>3</v>
      </c>
      <c r="E5" s="6" t="s">
        <v>218</v>
      </c>
      <c r="F5" s="6" t="s">
        <v>219</v>
      </c>
      <c r="G5" s="6" t="s">
        <v>220</v>
      </c>
      <c r="H5" s="6">
        <v>55</v>
      </c>
      <c r="I5" s="5"/>
      <c r="J5" s="9">
        <v>67</v>
      </c>
      <c r="K5" s="5">
        <v>10</v>
      </c>
      <c r="L5" s="1"/>
      <c r="M5" s="1"/>
      <c r="N5" s="1"/>
    </row>
    <row r="6" ht="27" spans="1:14">
      <c r="A6" s="5" t="s">
        <v>435</v>
      </c>
      <c r="B6" s="5" t="s">
        <v>102</v>
      </c>
      <c r="C6" s="5"/>
      <c r="D6" s="5">
        <v>4</v>
      </c>
      <c r="E6" s="6" t="s">
        <v>222</v>
      </c>
      <c r="F6" s="6" t="s">
        <v>223</v>
      </c>
      <c r="G6" s="6" t="s">
        <v>184</v>
      </c>
      <c r="H6" s="6">
        <v>55</v>
      </c>
      <c r="I6" s="5"/>
      <c r="J6" s="9">
        <v>66.95</v>
      </c>
      <c r="K6" s="5">
        <v>10</v>
      </c>
      <c r="L6" s="1"/>
      <c r="M6" s="1"/>
      <c r="N6" s="1"/>
    </row>
    <row r="7" ht="27" spans="1:14">
      <c r="A7" s="5" t="s">
        <v>435</v>
      </c>
      <c r="B7" s="5" t="s">
        <v>102</v>
      </c>
      <c r="C7" s="5"/>
      <c r="D7" s="5">
        <v>5</v>
      </c>
      <c r="E7" s="6" t="s">
        <v>225</v>
      </c>
      <c r="F7" s="6" t="s">
        <v>226</v>
      </c>
      <c r="G7" s="6" t="s">
        <v>220</v>
      </c>
      <c r="H7" s="6">
        <v>55</v>
      </c>
      <c r="I7" s="5"/>
      <c r="J7" s="9">
        <v>72</v>
      </c>
      <c r="K7" s="5">
        <v>9</v>
      </c>
      <c r="L7" s="1"/>
      <c r="M7" s="1"/>
      <c r="N7" s="1"/>
    </row>
    <row r="8" ht="27" spans="1:14">
      <c r="A8" s="5" t="s">
        <v>435</v>
      </c>
      <c r="B8" s="5" t="s">
        <v>102</v>
      </c>
      <c r="C8" s="5"/>
      <c r="D8" s="5">
        <v>6</v>
      </c>
      <c r="E8" s="6" t="s">
        <v>228</v>
      </c>
      <c r="F8" s="6" t="s">
        <v>229</v>
      </c>
      <c r="G8" s="6" t="s">
        <v>137</v>
      </c>
      <c r="H8" s="6">
        <v>55</v>
      </c>
      <c r="I8" s="5"/>
      <c r="J8" s="9">
        <v>67</v>
      </c>
      <c r="K8" s="5">
        <v>9</v>
      </c>
      <c r="L8" s="1"/>
      <c r="M8" s="1"/>
      <c r="N8" s="1"/>
    </row>
    <row r="9" ht="40.5" spans="1:14">
      <c r="A9" s="5" t="s">
        <v>435</v>
      </c>
      <c r="B9" s="5" t="s">
        <v>102</v>
      </c>
      <c r="C9" s="5"/>
      <c r="D9" s="5">
        <v>7</v>
      </c>
      <c r="E9" s="6" t="s">
        <v>231</v>
      </c>
      <c r="F9" s="6" t="s">
        <v>232</v>
      </c>
      <c r="G9" s="6" t="s">
        <v>233</v>
      </c>
      <c r="H9" s="6">
        <v>55</v>
      </c>
      <c r="I9" s="5"/>
      <c r="J9" s="9">
        <v>64.65</v>
      </c>
      <c r="K9" s="5">
        <v>9</v>
      </c>
      <c r="L9" s="1"/>
      <c r="M9" s="1"/>
      <c r="N9" s="1"/>
    </row>
    <row r="10" ht="27" spans="1:14">
      <c r="A10" s="5" t="s">
        <v>435</v>
      </c>
      <c r="B10" s="5" t="s">
        <v>102</v>
      </c>
      <c r="C10" s="5"/>
      <c r="D10" s="5">
        <v>8</v>
      </c>
      <c r="E10" s="6" t="s">
        <v>235</v>
      </c>
      <c r="F10" s="6" t="s">
        <v>236</v>
      </c>
      <c r="G10" s="6" t="s">
        <v>184</v>
      </c>
      <c r="H10" s="6">
        <v>55</v>
      </c>
      <c r="I10" s="5"/>
      <c r="J10" s="9">
        <v>63</v>
      </c>
      <c r="K10" s="5">
        <v>9</v>
      </c>
      <c r="L10" s="1"/>
      <c r="M10" s="1"/>
      <c r="N10" s="1"/>
    </row>
    <row r="11" ht="54" spans="1:14">
      <c r="A11" s="5" t="s">
        <v>435</v>
      </c>
      <c r="B11" s="5" t="s">
        <v>102</v>
      </c>
      <c r="C11" s="5"/>
      <c r="D11" s="5">
        <v>9</v>
      </c>
      <c r="E11" s="6" t="s">
        <v>238</v>
      </c>
      <c r="F11" s="6" t="s">
        <v>239</v>
      </c>
      <c r="G11" s="6" t="s">
        <v>240</v>
      </c>
      <c r="H11" s="6">
        <v>55</v>
      </c>
      <c r="I11" s="5" t="s">
        <v>184</v>
      </c>
      <c r="J11" s="9">
        <v>65.62</v>
      </c>
      <c r="K11" s="5">
        <v>8</v>
      </c>
      <c r="L11" s="1"/>
      <c r="M11" s="1"/>
      <c r="N11" s="1"/>
    </row>
    <row r="12" ht="27" spans="1:14">
      <c r="A12" s="5" t="s">
        <v>435</v>
      </c>
      <c r="B12" s="5" t="s">
        <v>102</v>
      </c>
      <c r="C12" s="5"/>
      <c r="D12" s="5">
        <v>10</v>
      </c>
      <c r="E12" s="6" t="s">
        <v>242</v>
      </c>
      <c r="F12" s="6" t="s">
        <v>243</v>
      </c>
      <c r="G12" s="6" t="s">
        <v>184</v>
      </c>
      <c r="H12" s="6">
        <v>55</v>
      </c>
      <c r="I12" s="5"/>
      <c r="J12" s="9">
        <v>67</v>
      </c>
      <c r="K12" s="5">
        <v>7</v>
      </c>
      <c r="L12" s="1"/>
      <c r="M12" s="1"/>
      <c r="N12" s="1"/>
    </row>
    <row r="13" ht="27" spans="1:14">
      <c r="A13" s="5" t="s">
        <v>435</v>
      </c>
      <c r="B13" s="5" t="s">
        <v>102</v>
      </c>
      <c r="C13" s="5"/>
      <c r="D13" s="5">
        <v>11</v>
      </c>
      <c r="E13" s="6" t="s">
        <v>245</v>
      </c>
      <c r="F13" s="6" t="s">
        <v>246</v>
      </c>
      <c r="G13" s="6" t="s">
        <v>192</v>
      </c>
      <c r="H13" s="6">
        <v>55</v>
      </c>
      <c r="I13" s="5"/>
      <c r="J13" s="9">
        <v>67</v>
      </c>
      <c r="K13" s="5">
        <v>6</v>
      </c>
      <c r="L13" s="1"/>
      <c r="M13" s="1"/>
      <c r="N13" s="1"/>
    </row>
    <row r="14" ht="67.5" spans="1:14">
      <c r="A14" s="5" t="s">
        <v>435</v>
      </c>
      <c r="B14" s="5" t="s">
        <v>22</v>
      </c>
      <c r="C14" s="5"/>
      <c r="D14" s="5">
        <v>1</v>
      </c>
      <c r="E14" s="6" t="s">
        <v>248</v>
      </c>
      <c r="F14" s="6" t="s">
        <v>249</v>
      </c>
      <c r="G14" s="6" t="s">
        <v>192</v>
      </c>
      <c r="H14" s="6">
        <v>59</v>
      </c>
      <c r="I14" s="5" t="s">
        <v>437</v>
      </c>
      <c r="J14" s="9">
        <v>66</v>
      </c>
      <c r="K14" s="5">
        <v>15</v>
      </c>
      <c r="L14" s="1"/>
      <c r="M14" s="1"/>
      <c r="N14" s="1"/>
    </row>
    <row r="15" ht="27" spans="1:14">
      <c r="A15" s="5" t="s">
        <v>435</v>
      </c>
      <c r="B15" s="5" t="s">
        <v>22</v>
      </c>
      <c r="C15" s="5"/>
      <c r="D15" s="5">
        <v>2</v>
      </c>
      <c r="E15" s="6" t="s">
        <v>251</v>
      </c>
      <c r="F15" s="6" t="s">
        <v>252</v>
      </c>
      <c r="G15" s="6" t="s">
        <v>137</v>
      </c>
      <c r="H15" s="6">
        <v>55</v>
      </c>
      <c r="I15" s="5"/>
      <c r="J15" s="9">
        <v>55</v>
      </c>
      <c r="K15" s="5">
        <v>15</v>
      </c>
      <c r="L15" s="1"/>
      <c r="M15" s="1"/>
      <c r="N15" s="1"/>
    </row>
    <row r="16" spans="1:14">
      <c r="A16" s="5" t="s">
        <v>435</v>
      </c>
      <c r="B16" s="5" t="s">
        <v>22</v>
      </c>
      <c r="C16" s="5"/>
      <c r="D16" s="5">
        <v>3</v>
      </c>
      <c r="E16" s="6" t="s">
        <v>254</v>
      </c>
      <c r="F16" s="6" t="s">
        <v>255</v>
      </c>
      <c r="G16" s="6" t="s">
        <v>256</v>
      </c>
      <c r="H16" s="6">
        <v>59</v>
      </c>
      <c r="I16" s="5"/>
      <c r="J16" s="9">
        <v>67</v>
      </c>
      <c r="K16" s="5">
        <v>15</v>
      </c>
      <c r="L16" s="1"/>
      <c r="M16" s="1"/>
      <c r="N16" s="1"/>
    </row>
    <row r="17" ht="27" spans="1:14">
      <c r="A17" s="5" t="s">
        <v>435</v>
      </c>
      <c r="B17" s="5" t="s">
        <v>22</v>
      </c>
      <c r="C17" s="5"/>
      <c r="D17" s="5">
        <v>4</v>
      </c>
      <c r="E17" s="6" t="s">
        <v>258</v>
      </c>
      <c r="F17" s="6" t="s">
        <v>259</v>
      </c>
      <c r="G17" s="6" t="s">
        <v>137</v>
      </c>
      <c r="H17" s="6">
        <v>59</v>
      </c>
      <c r="I17" s="5" t="s">
        <v>316</v>
      </c>
      <c r="J17" s="9">
        <v>67.08</v>
      </c>
      <c r="K17" s="5">
        <v>15</v>
      </c>
      <c r="L17" s="1"/>
      <c r="M17" s="1"/>
      <c r="N17" s="1"/>
    </row>
    <row r="18" ht="54" spans="1:14">
      <c r="A18" s="5" t="s">
        <v>435</v>
      </c>
      <c r="B18" s="5" t="s">
        <v>22</v>
      </c>
      <c r="C18" s="5"/>
      <c r="D18" s="5">
        <v>5</v>
      </c>
      <c r="E18" s="6" t="s">
        <v>261</v>
      </c>
      <c r="F18" s="6" t="s">
        <v>262</v>
      </c>
      <c r="G18" s="6" t="s">
        <v>137</v>
      </c>
      <c r="H18" s="6">
        <v>59</v>
      </c>
      <c r="I18" s="5" t="s">
        <v>438</v>
      </c>
      <c r="J18" s="9">
        <v>66.06</v>
      </c>
      <c r="K18" s="5">
        <v>15</v>
      </c>
      <c r="L18" s="1"/>
      <c r="M18" s="1"/>
      <c r="N18" s="1"/>
    </row>
    <row r="19" ht="54" spans="1:14">
      <c r="A19" s="5" t="s">
        <v>435</v>
      </c>
      <c r="B19" s="5" t="s">
        <v>22</v>
      </c>
      <c r="C19" s="5"/>
      <c r="D19" s="5">
        <v>6</v>
      </c>
      <c r="E19" s="6" t="s">
        <v>264</v>
      </c>
      <c r="F19" s="6" t="s">
        <v>265</v>
      </c>
      <c r="G19" s="6" t="s">
        <v>137</v>
      </c>
      <c r="H19" s="6">
        <v>59</v>
      </c>
      <c r="I19" s="5" t="s">
        <v>439</v>
      </c>
      <c r="J19" s="9">
        <v>70</v>
      </c>
      <c r="K19" s="5">
        <v>15</v>
      </c>
      <c r="L19" s="1"/>
      <c r="M19" s="1"/>
      <c r="N19" s="1"/>
    </row>
    <row r="20" ht="27" spans="1:14">
      <c r="A20" s="5" t="s">
        <v>435</v>
      </c>
      <c r="B20" s="5" t="s">
        <v>22</v>
      </c>
      <c r="C20" s="5"/>
      <c r="D20" s="5">
        <v>7</v>
      </c>
      <c r="E20" s="6" t="s">
        <v>267</v>
      </c>
      <c r="F20" s="6" t="s">
        <v>268</v>
      </c>
      <c r="G20" s="6" t="s">
        <v>192</v>
      </c>
      <c r="H20" s="6">
        <v>58</v>
      </c>
      <c r="I20" s="5"/>
      <c r="J20" s="9">
        <v>58.34</v>
      </c>
      <c r="K20" s="5">
        <v>15</v>
      </c>
      <c r="L20" s="1"/>
      <c r="M20" s="1"/>
      <c r="N20" s="1"/>
    </row>
    <row r="21" ht="54" spans="1:14">
      <c r="A21" s="5" t="s">
        <v>435</v>
      </c>
      <c r="B21" s="5" t="s">
        <v>22</v>
      </c>
      <c r="C21" s="5"/>
      <c r="D21" s="5">
        <v>8</v>
      </c>
      <c r="E21" s="6" t="s">
        <v>270</v>
      </c>
      <c r="F21" s="6" t="s">
        <v>271</v>
      </c>
      <c r="G21" s="6" t="s">
        <v>272</v>
      </c>
      <c r="H21" s="6">
        <v>59</v>
      </c>
      <c r="I21" s="5" t="s">
        <v>184</v>
      </c>
      <c r="J21" s="9">
        <v>76.5</v>
      </c>
      <c r="K21" s="5">
        <v>15</v>
      </c>
      <c r="L21" s="1"/>
      <c r="M21" s="1"/>
      <c r="N21" s="1"/>
    </row>
    <row r="22" ht="27" spans="1:14">
      <c r="A22" s="5" t="s">
        <v>435</v>
      </c>
      <c r="B22" s="5" t="s">
        <v>22</v>
      </c>
      <c r="C22" s="5"/>
      <c r="D22" s="5">
        <v>9</v>
      </c>
      <c r="E22" s="6" t="s">
        <v>274</v>
      </c>
      <c r="F22" s="6" t="s">
        <v>275</v>
      </c>
      <c r="G22" s="6" t="s">
        <v>276</v>
      </c>
      <c r="H22" s="6">
        <v>59</v>
      </c>
      <c r="I22" s="5" t="s">
        <v>192</v>
      </c>
      <c r="J22" s="9">
        <v>61</v>
      </c>
      <c r="K22" s="5">
        <v>15</v>
      </c>
      <c r="L22" s="1"/>
      <c r="M22" s="1"/>
      <c r="N22" s="1"/>
    </row>
    <row r="23" ht="27" spans="1:14">
      <c r="A23" s="5" t="s">
        <v>435</v>
      </c>
      <c r="B23" s="5" t="s">
        <v>22</v>
      </c>
      <c r="C23" s="5"/>
      <c r="D23" s="5">
        <v>10</v>
      </c>
      <c r="E23" s="6" t="s">
        <v>278</v>
      </c>
      <c r="F23" s="6" t="s">
        <v>279</v>
      </c>
      <c r="G23" s="6" t="s">
        <v>220</v>
      </c>
      <c r="H23" s="6">
        <v>59</v>
      </c>
      <c r="I23" s="5"/>
      <c r="J23" s="9">
        <v>75</v>
      </c>
      <c r="K23" s="5">
        <v>15</v>
      </c>
      <c r="L23" s="1"/>
      <c r="M23" s="1"/>
      <c r="N23" s="1"/>
    </row>
    <row r="24" ht="27" spans="1:14">
      <c r="A24" s="5" t="s">
        <v>435</v>
      </c>
      <c r="B24" s="5" t="s">
        <v>22</v>
      </c>
      <c r="C24" s="5"/>
      <c r="D24" s="5">
        <v>11</v>
      </c>
      <c r="E24" s="6" t="s">
        <v>281</v>
      </c>
      <c r="F24" s="6" t="s">
        <v>282</v>
      </c>
      <c r="G24" s="6" t="s">
        <v>184</v>
      </c>
      <c r="H24" s="6">
        <v>59</v>
      </c>
      <c r="I24" s="5" t="s">
        <v>316</v>
      </c>
      <c r="J24" s="9">
        <v>68</v>
      </c>
      <c r="K24" s="5">
        <v>15</v>
      </c>
      <c r="L24" s="1"/>
      <c r="M24" s="1"/>
      <c r="N24" s="1"/>
    </row>
    <row r="25" ht="27" spans="1:14">
      <c r="A25" s="5" t="s">
        <v>435</v>
      </c>
      <c r="B25" s="5" t="s">
        <v>22</v>
      </c>
      <c r="C25" s="5"/>
      <c r="D25" s="5">
        <v>12</v>
      </c>
      <c r="E25" s="6" t="s">
        <v>284</v>
      </c>
      <c r="F25" s="6" t="s">
        <v>285</v>
      </c>
      <c r="G25" s="6" t="s">
        <v>184</v>
      </c>
      <c r="H25" s="6">
        <v>59</v>
      </c>
      <c r="I25" s="5"/>
      <c r="J25" s="9">
        <v>67.5</v>
      </c>
      <c r="K25" s="5">
        <v>15</v>
      </c>
      <c r="L25" s="1"/>
      <c r="M25" s="1"/>
      <c r="N25" s="1"/>
    </row>
    <row r="26" spans="1:14">
      <c r="A26" s="5" t="s">
        <v>435</v>
      </c>
      <c r="B26" s="5" t="s">
        <v>22</v>
      </c>
      <c r="C26" s="5"/>
      <c r="D26" s="5">
        <v>13</v>
      </c>
      <c r="E26" s="6" t="s">
        <v>287</v>
      </c>
      <c r="F26" s="6" t="s">
        <v>288</v>
      </c>
      <c r="G26" s="6" t="s">
        <v>289</v>
      </c>
      <c r="H26" s="6">
        <v>59</v>
      </c>
      <c r="I26" s="5"/>
      <c r="J26" s="9">
        <v>74.5</v>
      </c>
      <c r="K26" s="5">
        <v>15</v>
      </c>
      <c r="L26" s="1"/>
      <c r="M26" s="1"/>
      <c r="N26" s="1"/>
    </row>
    <row r="27" ht="27" spans="1:14">
      <c r="A27" s="5" t="s">
        <v>435</v>
      </c>
      <c r="B27" s="5" t="s">
        <v>22</v>
      </c>
      <c r="C27" s="5"/>
      <c r="D27" s="5">
        <v>14</v>
      </c>
      <c r="E27" s="6" t="s">
        <v>291</v>
      </c>
      <c r="F27" s="6" t="s">
        <v>292</v>
      </c>
      <c r="G27" s="6" t="s">
        <v>293</v>
      </c>
      <c r="H27" s="6">
        <v>59</v>
      </c>
      <c r="I27" s="5"/>
      <c r="J27" s="9">
        <v>69</v>
      </c>
      <c r="K27" s="5">
        <v>15</v>
      </c>
      <c r="L27" s="1"/>
      <c r="M27" s="1"/>
      <c r="N27" s="1"/>
    </row>
    <row r="28" ht="40.5" spans="1:14">
      <c r="A28" s="5" t="s">
        <v>435</v>
      </c>
      <c r="B28" s="5" t="s">
        <v>22</v>
      </c>
      <c r="C28" s="5"/>
      <c r="D28" s="5">
        <v>15</v>
      </c>
      <c r="E28" s="6" t="s">
        <v>295</v>
      </c>
      <c r="F28" s="6" t="s">
        <v>296</v>
      </c>
      <c r="G28" s="6" t="s">
        <v>297</v>
      </c>
      <c r="H28" s="6">
        <v>59</v>
      </c>
      <c r="I28" s="5"/>
      <c r="J28" s="9">
        <v>66.23</v>
      </c>
      <c r="K28" s="5">
        <v>15</v>
      </c>
      <c r="L28" s="1"/>
      <c r="M28" s="1"/>
      <c r="N28" s="1"/>
    </row>
    <row r="29" ht="27" spans="1:14">
      <c r="A29" s="5" t="s">
        <v>435</v>
      </c>
      <c r="B29" s="5" t="s">
        <v>22</v>
      </c>
      <c r="C29" s="5"/>
      <c r="D29" s="5">
        <v>16</v>
      </c>
      <c r="E29" s="6" t="s">
        <v>299</v>
      </c>
      <c r="F29" s="6" t="s">
        <v>300</v>
      </c>
      <c r="G29" s="6" t="s">
        <v>192</v>
      </c>
      <c r="H29" s="6">
        <v>59</v>
      </c>
      <c r="I29" s="5"/>
      <c r="J29" s="9">
        <v>67.1</v>
      </c>
      <c r="K29" s="5">
        <v>15</v>
      </c>
      <c r="L29" s="1"/>
      <c r="M29" s="1"/>
      <c r="N29" s="1"/>
    </row>
    <row r="30" ht="27" spans="1:14">
      <c r="A30" s="5" t="s">
        <v>435</v>
      </c>
      <c r="B30" s="5" t="s">
        <v>22</v>
      </c>
      <c r="C30" s="5"/>
      <c r="D30" s="5">
        <v>17</v>
      </c>
      <c r="E30" s="6" t="s">
        <v>302</v>
      </c>
      <c r="F30" s="6" t="s">
        <v>303</v>
      </c>
      <c r="G30" s="6" t="s">
        <v>304</v>
      </c>
      <c r="H30" s="6">
        <v>59</v>
      </c>
      <c r="I30" s="5"/>
      <c r="J30" s="9">
        <v>67</v>
      </c>
      <c r="K30" s="5">
        <v>15</v>
      </c>
      <c r="L30" s="1"/>
      <c r="M30" s="1"/>
      <c r="N30" s="1"/>
    </row>
    <row r="31" ht="27" spans="1:14">
      <c r="A31" s="5" t="s">
        <v>435</v>
      </c>
      <c r="B31" s="5" t="s">
        <v>22</v>
      </c>
      <c r="C31" s="5"/>
      <c r="D31" s="5">
        <v>18</v>
      </c>
      <c r="E31" s="6" t="s">
        <v>306</v>
      </c>
      <c r="F31" s="6" t="s">
        <v>307</v>
      </c>
      <c r="G31" s="6" t="s">
        <v>308</v>
      </c>
      <c r="H31" s="6">
        <v>59</v>
      </c>
      <c r="I31" s="5" t="s">
        <v>192</v>
      </c>
      <c r="J31" s="9">
        <v>75</v>
      </c>
      <c r="K31" s="5">
        <v>15</v>
      </c>
      <c r="L31" s="1"/>
      <c r="M31" s="1"/>
      <c r="N31" s="1"/>
    </row>
    <row r="32" ht="27" spans="1:14">
      <c r="A32" s="5" t="s">
        <v>435</v>
      </c>
      <c r="B32" s="5" t="s">
        <v>22</v>
      </c>
      <c r="C32" s="5"/>
      <c r="D32" s="5">
        <v>19</v>
      </c>
      <c r="E32" s="6" t="s">
        <v>310</v>
      </c>
      <c r="F32" s="6" t="s">
        <v>311</v>
      </c>
      <c r="G32" s="6" t="s">
        <v>312</v>
      </c>
      <c r="H32" s="6">
        <v>59</v>
      </c>
      <c r="I32" s="5" t="s">
        <v>293</v>
      </c>
      <c r="J32" s="9">
        <v>67</v>
      </c>
      <c r="K32" s="5">
        <v>15</v>
      </c>
      <c r="L32" s="1"/>
      <c r="M32" s="1"/>
      <c r="N32" s="1"/>
    </row>
    <row r="33" ht="27" spans="1:14">
      <c r="A33" s="5" t="s">
        <v>435</v>
      </c>
      <c r="B33" s="5" t="s">
        <v>22</v>
      </c>
      <c r="C33" s="5"/>
      <c r="D33" s="5">
        <v>20</v>
      </c>
      <c r="E33" s="6" t="s">
        <v>314</v>
      </c>
      <c r="F33" s="6" t="s">
        <v>315</v>
      </c>
      <c r="G33" s="6" t="s">
        <v>316</v>
      </c>
      <c r="H33" s="6">
        <v>59</v>
      </c>
      <c r="I33" s="5"/>
      <c r="J33" s="9">
        <v>65.3</v>
      </c>
      <c r="K33" s="5">
        <v>15</v>
      </c>
      <c r="L33" s="1"/>
      <c r="M33" s="1"/>
      <c r="N33" s="1"/>
    </row>
    <row r="34" ht="27" spans="1:14">
      <c r="A34" s="5" t="s">
        <v>435</v>
      </c>
      <c r="B34" s="5" t="s">
        <v>22</v>
      </c>
      <c r="C34" s="5"/>
      <c r="D34" s="5">
        <v>21</v>
      </c>
      <c r="E34" s="6" t="s">
        <v>318</v>
      </c>
      <c r="F34" s="6" t="s">
        <v>319</v>
      </c>
      <c r="G34" s="6" t="s">
        <v>192</v>
      </c>
      <c r="H34" s="6">
        <v>59</v>
      </c>
      <c r="I34" s="5"/>
      <c r="J34" s="9">
        <v>59</v>
      </c>
      <c r="K34" s="5">
        <v>15</v>
      </c>
      <c r="L34" s="1"/>
      <c r="M34" s="1"/>
      <c r="N34" s="1"/>
    </row>
    <row r="35" ht="27" spans="1:14">
      <c r="A35" s="5" t="s">
        <v>435</v>
      </c>
      <c r="B35" s="5" t="s">
        <v>22</v>
      </c>
      <c r="C35" s="5"/>
      <c r="D35" s="5">
        <v>22</v>
      </c>
      <c r="E35" s="6" t="s">
        <v>321</v>
      </c>
      <c r="F35" s="6" t="s">
        <v>322</v>
      </c>
      <c r="G35" s="6" t="s">
        <v>220</v>
      </c>
      <c r="H35" s="6">
        <v>59</v>
      </c>
      <c r="I35" s="5"/>
      <c r="J35" s="9">
        <v>61.1</v>
      </c>
      <c r="K35" s="5">
        <v>14</v>
      </c>
      <c r="L35" s="1"/>
      <c r="M35" s="1"/>
      <c r="N35" s="1"/>
    </row>
    <row r="36" ht="27" spans="1:14">
      <c r="A36" s="5" t="s">
        <v>435</v>
      </c>
      <c r="B36" s="5" t="s">
        <v>22</v>
      </c>
      <c r="C36" s="5"/>
      <c r="D36" s="5">
        <v>23</v>
      </c>
      <c r="E36" s="6" t="s">
        <v>324</v>
      </c>
      <c r="F36" s="6" t="s">
        <v>325</v>
      </c>
      <c r="G36" s="6" t="s">
        <v>220</v>
      </c>
      <c r="H36" s="6">
        <v>59</v>
      </c>
      <c r="I36" s="5" t="s">
        <v>440</v>
      </c>
      <c r="J36" s="9">
        <v>60</v>
      </c>
      <c r="K36" s="5">
        <v>14</v>
      </c>
      <c r="L36" s="1"/>
      <c r="M36" s="1"/>
      <c r="N36" s="1"/>
    </row>
    <row r="37" spans="1:14">
      <c r="A37" s="5" t="s">
        <v>435</v>
      </c>
      <c r="B37" s="5" t="s">
        <v>22</v>
      </c>
      <c r="C37" s="5"/>
      <c r="D37" s="5">
        <v>24</v>
      </c>
      <c r="E37" s="6" t="s">
        <v>327</v>
      </c>
      <c r="F37" s="6" t="s">
        <v>328</v>
      </c>
      <c r="G37" s="6" t="s">
        <v>192</v>
      </c>
      <c r="H37" s="6">
        <v>51</v>
      </c>
      <c r="I37" s="5"/>
      <c r="J37" s="9">
        <v>51.15</v>
      </c>
      <c r="K37" s="5">
        <v>14</v>
      </c>
      <c r="L37" s="1"/>
      <c r="M37" s="1"/>
      <c r="N37" s="1"/>
    </row>
    <row r="38" ht="27" spans="1:14">
      <c r="A38" s="5" t="s">
        <v>435</v>
      </c>
      <c r="B38" s="5" t="s">
        <v>22</v>
      </c>
      <c r="C38" s="5"/>
      <c r="D38" s="5">
        <v>25</v>
      </c>
      <c r="E38" s="6" t="s">
        <v>330</v>
      </c>
      <c r="F38" s="6" t="s">
        <v>331</v>
      </c>
      <c r="G38" s="6" t="s">
        <v>192</v>
      </c>
      <c r="H38" s="6">
        <v>59</v>
      </c>
      <c r="I38" s="5"/>
      <c r="J38" s="9">
        <v>65.9</v>
      </c>
      <c r="K38" s="5">
        <v>13</v>
      </c>
      <c r="L38" s="1"/>
      <c r="M38" s="1"/>
      <c r="N38" s="1"/>
    </row>
    <row r="39" ht="27" spans="1:14">
      <c r="A39" s="7" t="s">
        <v>436</v>
      </c>
      <c r="B39" s="7" t="s">
        <v>102</v>
      </c>
      <c r="C39" s="7"/>
      <c r="D39" s="7">
        <v>1</v>
      </c>
      <c r="E39" s="8" t="s">
        <v>182</v>
      </c>
      <c r="F39" s="8" t="s">
        <v>183</v>
      </c>
      <c r="G39" s="8" t="s">
        <v>184</v>
      </c>
      <c r="H39" s="8">
        <v>251</v>
      </c>
      <c r="I39" s="7" t="s">
        <v>272</v>
      </c>
      <c r="J39" s="10">
        <v>300</v>
      </c>
      <c r="K39" s="7">
        <v>7</v>
      </c>
      <c r="L39" s="1"/>
      <c r="M39" s="1"/>
      <c r="N39" s="1"/>
    </row>
    <row r="40" ht="27" spans="1:14">
      <c r="A40" s="7" t="s">
        <v>436</v>
      </c>
      <c r="B40" s="7" t="s">
        <v>102</v>
      </c>
      <c r="C40" s="7"/>
      <c r="D40" s="7">
        <v>2</v>
      </c>
      <c r="E40" s="8" t="s">
        <v>186</v>
      </c>
      <c r="F40" s="8" t="s">
        <v>187</v>
      </c>
      <c r="G40" s="8" t="s">
        <v>188</v>
      </c>
      <c r="H40" s="8">
        <v>251</v>
      </c>
      <c r="I40" s="7"/>
      <c r="J40" s="10">
        <v>289</v>
      </c>
      <c r="K40" s="7">
        <v>7</v>
      </c>
      <c r="L40" s="1"/>
      <c r="M40" s="1"/>
      <c r="N40" s="1"/>
    </row>
    <row r="41" ht="27" spans="1:14">
      <c r="A41" s="7" t="s">
        <v>436</v>
      </c>
      <c r="B41" s="7" t="s">
        <v>102</v>
      </c>
      <c r="C41" s="7"/>
      <c r="D41" s="7">
        <v>3</v>
      </c>
      <c r="E41" s="8" t="s">
        <v>190</v>
      </c>
      <c r="F41" s="8" t="s">
        <v>191</v>
      </c>
      <c r="G41" s="8" t="s">
        <v>192</v>
      </c>
      <c r="H41" s="8">
        <v>224</v>
      </c>
      <c r="I41" s="7" t="s">
        <v>289</v>
      </c>
      <c r="J41" s="10">
        <v>308</v>
      </c>
      <c r="K41" s="7">
        <v>6</v>
      </c>
      <c r="L41" s="1"/>
      <c r="M41" s="1"/>
      <c r="N41" s="1"/>
    </row>
    <row r="42" ht="40.5" spans="1:14">
      <c r="A42" s="7" t="s">
        <v>436</v>
      </c>
      <c r="B42" s="7" t="s">
        <v>22</v>
      </c>
      <c r="C42" s="7"/>
      <c r="D42" s="7">
        <v>1</v>
      </c>
      <c r="E42" s="8" t="s">
        <v>194</v>
      </c>
      <c r="F42" s="8" t="s">
        <v>195</v>
      </c>
      <c r="G42" s="8" t="s">
        <v>184</v>
      </c>
      <c r="H42" s="8">
        <v>267</v>
      </c>
      <c r="I42" s="7" t="s">
        <v>441</v>
      </c>
      <c r="J42" s="10">
        <v>293.05</v>
      </c>
      <c r="K42" s="7">
        <v>14</v>
      </c>
      <c r="L42" s="1"/>
      <c r="M42" s="1"/>
      <c r="N42" s="1"/>
    </row>
    <row r="43" ht="27" spans="1:14">
      <c r="A43" s="7" t="s">
        <v>436</v>
      </c>
      <c r="B43" s="7" t="s">
        <v>22</v>
      </c>
      <c r="C43" s="7"/>
      <c r="D43" s="7">
        <v>2</v>
      </c>
      <c r="E43" s="8" t="s">
        <v>197</v>
      </c>
      <c r="F43" s="8" t="s">
        <v>198</v>
      </c>
      <c r="G43" s="8" t="s">
        <v>137</v>
      </c>
      <c r="H43" s="8">
        <v>265</v>
      </c>
      <c r="I43" s="7" t="s">
        <v>192</v>
      </c>
      <c r="J43" s="10">
        <v>290</v>
      </c>
      <c r="K43" s="7">
        <v>13</v>
      </c>
      <c r="L43" s="1"/>
      <c r="M43" s="1"/>
      <c r="N43" s="1"/>
    </row>
    <row r="44" ht="27" spans="1:14">
      <c r="A44" s="7" t="s">
        <v>436</v>
      </c>
      <c r="B44" s="7" t="s">
        <v>22</v>
      </c>
      <c r="C44" s="7"/>
      <c r="D44" s="7">
        <v>3</v>
      </c>
      <c r="E44" s="8" t="s">
        <v>200</v>
      </c>
      <c r="F44" s="8" t="s">
        <v>201</v>
      </c>
      <c r="G44" s="8" t="s">
        <v>192</v>
      </c>
      <c r="H44" s="8">
        <v>265</v>
      </c>
      <c r="I44" s="7"/>
      <c r="J44" s="10">
        <v>290</v>
      </c>
      <c r="K44" s="7">
        <v>11</v>
      </c>
      <c r="L44" s="1"/>
      <c r="M44" s="1"/>
      <c r="N44" s="1"/>
    </row>
    <row r="45" ht="54" spans="1:14">
      <c r="A45" s="7" t="s">
        <v>436</v>
      </c>
      <c r="B45" s="7" t="s">
        <v>22</v>
      </c>
      <c r="C45" s="7"/>
      <c r="D45" s="7">
        <v>4</v>
      </c>
      <c r="E45" s="8" t="s">
        <v>203</v>
      </c>
      <c r="F45" s="8" t="s">
        <v>204</v>
      </c>
      <c r="G45" s="8" t="s">
        <v>205</v>
      </c>
      <c r="H45" s="8">
        <v>265</v>
      </c>
      <c r="I45" s="7" t="s">
        <v>442</v>
      </c>
      <c r="J45" s="10">
        <v>290</v>
      </c>
      <c r="K45" s="7">
        <v>9</v>
      </c>
      <c r="L45" s="1"/>
      <c r="M45" s="1"/>
      <c r="N45" s="1"/>
    </row>
    <row r="46" ht="40.5" spans="1:14">
      <c r="A46" s="7" t="s">
        <v>436</v>
      </c>
      <c r="B46" s="7" t="s">
        <v>22</v>
      </c>
      <c r="C46" s="7"/>
      <c r="D46" s="7">
        <v>5</v>
      </c>
      <c r="E46" s="8" t="s">
        <v>207</v>
      </c>
      <c r="F46" s="8" t="s">
        <v>208</v>
      </c>
      <c r="G46" s="8" t="s">
        <v>209</v>
      </c>
      <c r="H46" s="8">
        <v>265</v>
      </c>
      <c r="I46" s="7" t="s">
        <v>443</v>
      </c>
      <c r="J46" s="10">
        <v>290</v>
      </c>
      <c r="K46" s="7">
        <v>8</v>
      </c>
      <c r="L46" s="1"/>
      <c r="M46" s="1"/>
      <c r="N46" s="1"/>
    </row>
  </sheetData>
  <mergeCells count="9">
    <mergeCell ref="A1:A2"/>
    <mergeCell ref="B1:B2"/>
    <mergeCell ref="D1:D2"/>
    <mergeCell ref="E1:E2"/>
    <mergeCell ref="F1:F2"/>
    <mergeCell ref="G1:G2"/>
    <mergeCell ref="H1:H2"/>
    <mergeCell ref="I1:I2"/>
    <mergeCell ref="K1:K2"/>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24"/>
  <sheetViews>
    <sheetView workbookViewId="0">
      <selection activeCell="D33" sqref="D33"/>
    </sheetView>
  </sheetViews>
  <sheetFormatPr defaultColWidth="10" defaultRowHeight="24" customHeight="1"/>
  <cols>
    <col min="1" max="1" width="10" style="20"/>
    <col min="2" max="2" width="10" style="21"/>
    <col min="3" max="3" width="11" style="22" customWidth="1"/>
    <col min="4" max="4" width="44.75" style="22" customWidth="1"/>
    <col min="5" max="5" width="10" style="23"/>
    <col min="6" max="6" width="15" style="22" customWidth="1"/>
    <col min="7" max="9" width="10" style="22"/>
    <col min="10" max="11" width="12.625" style="20" customWidth="1"/>
    <col min="12" max="16384" width="10" style="22"/>
  </cols>
  <sheetData>
    <row r="1" customHeight="1" spans="1:14">
      <c r="A1" s="24" t="s">
        <v>6</v>
      </c>
      <c r="B1" s="25" t="s">
        <v>7</v>
      </c>
      <c r="C1" s="26" t="s">
        <v>8</v>
      </c>
      <c r="D1" s="27" t="s">
        <v>9</v>
      </c>
      <c r="E1" s="27" t="s">
        <v>10</v>
      </c>
      <c r="F1" s="27" t="s">
        <v>11</v>
      </c>
      <c r="G1" s="28" t="s">
        <v>12</v>
      </c>
      <c r="H1" s="29"/>
      <c r="I1" s="43"/>
      <c r="J1" s="44" t="s">
        <v>13</v>
      </c>
      <c r="K1" s="44" t="s">
        <v>14</v>
      </c>
      <c r="L1" s="45" t="s">
        <v>15</v>
      </c>
      <c r="M1" s="45" t="s">
        <v>16</v>
      </c>
      <c r="N1" s="45" t="s">
        <v>17</v>
      </c>
    </row>
    <row r="2" customHeight="1" spans="1:14">
      <c r="A2" s="30"/>
      <c r="B2" s="31"/>
      <c r="C2" s="32" t="s">
        <v>18</v>
      </c>
      <c r="D2" s="33"/>
      <c r="E2" s="33"/>
      <c r="F2" s="33"/>
      <c r="G2" s="32" t="s">
        <v>19</v>
      </c>
      <c r="H2" s="32" t="s">
        <v>20</v>
      </c>
      <c r="I2" s="46" t="s">
        <v>21</v>
      </c>
      <c r="J2" s="47"/>
      <c r="K2" s="47"/>
      <c r="L2" s="48"/>
      <c r="M2" s="48"/>
      <c r="N2" s="48"/>
    </row>
    <row r="3" ht="38.25" customHeight="1" spans="1:14">
      <c r="A3" s="99" t="s">
        <v>22</v>
      </c>
      <c r="B3" s="36">
        <v>1</v>
      </c>
      <c r="C3" s="36" t="s">
        <v>23</v>
      </c>
      <c r="D3" s="100" t="s">
        <v>24</v>
      </c>
      <c r="E3" s="36" t="s">
        <v>25</v>
      </c>
      <c r="F3" s="100" t="s">
        <v>26</v>
      </c>
      <c r="G3" s="36">
        <v>200</v>
      </c>
      <c r="H3" s="36">
        <v>120</v>
      </c>
      <c r="I3" s="36">
        <v>80</v>
      </c>
      <c r="J3" s="49">
        <f t="shared" ref="J3:J23" si="0">G3*2520/4200</f>
        <v>120</v>
      </c>
      <c r="K3" s="49">
        <f t="shared" ref="K3:K23" si="1">G3*1680/4200</f>
        <v>80</v>
      </c>
      <c r="L3" s="50">
        <f t="shared" ref="L3:L23" si="2">ROUND(J3,0)</f>
        <v>120</v>
      </c>
      <c r="M3" s="50">
        <f t="shared" ref="M3:M23" si="3">ROUND(K3,0)</f>
        <v>80</v>
      </c>
      <c r="N3" s="50">
        <f t="shared" ref="N3:N24" si="4">G3-H3-I3</f>
        <v>0</v>
      </c>
    </row>
    <row r="4" ht="38.25" customHeight="1" spans="1:14">
      <c r="A4" s="99" t="s">
        <v>22</v>
      </c>
      <c r="B4" s="36">
        <v>2</v>
      </c>
      <c r="C4" s="36" t="s">
        <v>27</v>
      </c>
      <c r="D4" s="100" t="s">
        <v>28</v>
      </c>
      <c r="E4" s="36" t="s">
        <v>29</v>
      </c>
      <c r="F4" s="100" t="s">
        <v>30</v>
      </c>
      <c r="G4" s="36">
        <v>200</v>
      </c>
      <c r="H4" s="36">
        <v>120</v>
      </c>
      <c r="I4" s="36">
        <v>80</v>
      </c>
      <c r="J4" s="49">
        <f t="shared" si="0"/>
        <v>120</v>
      </c>
      <c r="K4" s="49">
        <f t="shared" si="1"/>
        <v>80</v>
      </c>
      <c r="L4" s="50">
        <f t="shared" si="2"/>
        <v>120</v>
      </c>
      <c r="M4" s="50">
        <f t="shared" si="3"/>
        <v>80</v>
      </c>
      <c r="N4" s="50">
        <f t="shared" si="4"/>
        <v>0</v>
      </c>
    </row>
    <row r="5" ht="38.25" customHeight="1" spans="1:14">
      <c r="A5" s="99" t="s">
        <v>22</v>
      </c>
      <c r="B5" s="36">
        <v>3</v>
      </c>
      <c r="C5" s="36" t="s">
        <v>31</v>
      </c>
      <c r="D5" s="100" t="s">
        <v>32</v>
      </c>
      <c r="E5" s="36" t="s">
        <v>33</v>
      </c>
      <c r="F5" s="100" t="s">
        <v>34</v>
      </c>
      <c r="G5" s="36">
        <v>200</v>
      </c>
      <c r="H5" s="36">
        <v>120</v>
      </c>
      <c r="I5" s="36">
        <v>80</v>
      </c>
      <c r="J5" s="49">
        <f t="shared" si="0"/>
        <v>120</v>
      </c>
      <c r="K5" s="49">
        <f t="shared" si="1"/>
        <v>80</v>
      </c>
      <c r="L5" s="50">
        <f t="shared" si="2"/>
        <v>120</v>
      </c>
      <c r="M5" s="50">
        <f t="shared" si="3"/>
        <v>80</v>
      </c>
      <c r="N5" s="50">
        <f t="shared" si="4"/>
        <v>0</v>
      </c>
    </row>
    <row r="6" ht="38.25" customHeight="1" spans="1:14">
      <c r="A6" s="99" t="s">
        <v>22</v>
      </c>
      <c r="B6" s="36">
        <v>4</v>
      </c>
      <c r="C6" s="36" t="s">
        <v>35</v>
      </c>
      <c r="D6" s="100" t="s">
        <v>36</v>
      </c>
      <c r="E6" s="36" t="s">
        <v>37</v>
      </c>
      <c r="F6" s="100" t="s">
        <v>38</v>
      </c>
      <c r="G6" s="36">
        <v>200</v>
      </c>
      <c r="H6" s="36">
        <v>120</v>
      </c>
      <c r="I6" s="36">
        <v>80</v>
      </c>
      <c r="J6" s="49">
        <f t="shared" si="0"/>
        <v>120</v>
      </c>
      <c r="K6" s="49">
        <f t="shared" si="1"/>
        <v>80</v>
      </c>
      <c r="L6" s="50">
        <f t="shared" si="2"/>
        <v>120</v>
      </c>
      <c r="M6" s="50">
        <f t="shared" si="3"/>
        <v>80</v>
      </c>
      <c r="N6" s="50">
        <f t="shared" si="4"/>
        <v>0</v>
      </c>
    </row>
    <row r="7" ht="38.25" customHeight="1" spans="1:14">
      <c r="A7" s="99" t="s">
        <v>39</v>
      </c>
      <c r="B7" s="36">
        <v>5</v>
      </c>
      <c r="C7" s="36" t="s">
        <v>40</v>
      </c>
      <c r="D7" s="100" t="s">
        <v>41</v>
      </c>
      <c r="E7" s="36" t="s">
        <v>42</v>
      </c>
      <c r="F7" s="100" t="s">
        <v>34</v>
      </c>
      <c r="G7" s="36">
        <v>210</v>
      </c>
      <c r="H7" s="36">
        <v>126</v>
      </c>
      <c r="I7" s="36">
        <v>84</v>
      </c>
      <c r="J7" s="49">
        <f t="shared" si="0"/>
        <v>126</v>
      </c>
      <c r="K7" s="49">
        <f t="shared" si="1"/>
        <v>84</v>
      </c>
      <c r="L7" s="50">
        <f t="shared" si="2"/>
        <v>126</v>
      </c>
      <c r="M7" s="50">
        <f t="shared" si="3"/>
        <v>84</v>
      </c>
      <c r="N7" s="50">
        <f t="shared" si="4"/>
        <v>0</v>
      </c>
    </row>
    <row r="8" ht="38.25" customHeight="1" spans="1:14">
      <c r="A8" s="99" t="s">
        <v>39</v>
      </c>
      <c r="B8" s="36">
        <v>6</v>
      </c>
      <c r="C8" s="36" t="s">
        <v>43</v>
      </c>
      <c r="D8" s="100" t="s">
        <v>44</v>
      </c>
      <c r="E8" s="36" t="s">
        <v>45</v>
      </c>
      <c r="F8" s="100" t="s">
        <v>38</v>
      </c>
      <c r="G8" s="36">
        <v>210</v>
      </c>
      <c r="H8" s="36">
        <v>126</v>
      </c>
      <c r="I8" s="36">
        <v>84</v>
      </c>
      <c r="J8" s="49">
        <f t="shared" si="0"/>
        <v>126</v>
      </c>
      <c r="K8" s="49">
        <f t="shared" si="1"/>
        <v>84</v>
      </c>
      <c r="L8" s="50">
        <f t="shared" si="2"/>
        <v>126</v>
      </c>
      <c r="M8" s="50">
        <f t="shared" si="3"/>
        <v>84</v>
      </c>
      <c r="N8" s="50">
        <f t="shared" si="4"/>
        <v>0</v>
      </c>
    </row>
    <row r="9" ht="38.25" customHeight="1" spans="1:14">
      <c r="A9" s="99" t="s">
        <v>39</v>
      </c>
      <c r="B9" s="36">
        <v>7</v>
      </c>
      <c r="C9" s="36" t="s">
        <v>46</v>
      </c>
      <c r="D9" s="100" t="s">
        <v>47</v>
      </c>
      <c r="E9" s="36" t="s">
        <v>48</v>
      </c>
      <c r="F9" s="100" t="s">
        <v>26</v>
      </c>
      <c r="G9" s="36">
        <v>190</v>
      </c>
      <c r="H9" s="36">
        <v>114</v>
      </c>
      <c r="I9" s="36">
        <v>76</v>
      </c>
      <c r="J9" s="49">
        <f t="shared" si="0"/>
        <v>114</v>
      </c>
      <c r="K9" s="49">
        <f t="shared" si="1"/>
        <v>76</v>
      </c>
      <c r="L9" s="50">
        <f t="shared" si="2"/>
        <v>114</v>
      </c>
      <c r="M9" s="50">
        <f t="shared" si="3"/>
        <v>76</v>
      </c>
      <c r="N9" s="50">
        <f t="shared" si="4"/>
        <v>0</v>
      </c>
    </row>
    <row r="10" ht="38.25" customHeight="1" spans="1:14">
      <c r="A10" s="99" t="s">
        <v>39</v>
      </c>
      <c r="B10" s="36">
        <v>8</v>
      </c>
      <c r="C10" s="36" t="s">
        <v>49</v>
      </c>
      <c r="D10" s="100" t="s">
        <v>50</v>
      </c>
      <c r="E10" s="36" t="s">
        <v>51</v>
      </c>
      <c r="F10" s="100" t="s">
        <v>38</v>
      </c>
      <c r="G10" s="36">
        <v>210</v>
      </c>
      <c r="H10" s="36">
        <v>126</v>
      </c>
      <c r="I10" s="36">
        <v>84</v>
      </c>
      <c r="J10" s="49">
        <f t="shared" si="0"/>
        <v>126</v>
      </c>
      <c r="K10" s="49">
        <f t="shared" si="1"/>
        <v>84</v>
      </c>
      <c r="L10" s="50">
        <f t="shared" si="2"/>
        <v>126</v>
      </c>
      <c r="M10" s="50">
        <f t="shared" si="3"/>
        <v>84</v>
      </c>
      <c r="N10" s="50">
        <f t="shared" si="4"/>
        <v>0</v>
      </c>
    </row>
    <row r="11" ht="38.25" customHeight="1" spans="1:14">
      <c r="A11" s="99" t="s">
        <v>39</v>
      </c>
      <c r="B11" s="36">
        <v>9</v>
      </c>
      <c r="C11" s="36" t="s">
        <v>52</v>
      </c>
      <c r="D11" s="100" t="s">
        <v>53</v>
      </c>
      <c r="E11" s="36" t="s">
        <v>54</v>
      </c>
      <c r="F11" s="100" t="s">
        <v>38</v>
      </c>
      <c r="G11" s="36">
        <v>210</v>
      </c>
      <c r="H11" s="36">
        <v>126</v>
      </c>
      <c r="I11" s="36">
        <v>84</v>
      </c>
      <c r="J11" s="49">
        <f t="shared" si="0"/>
        <v>126</v>
      </c>
      <c r="K11" s="49">
        <f t="shared" si="1"/>
        <v>84</v>
      </c>
      <c r="L11" s="50">
        <f t="shared" si="2"/>
        <v>126</v>
      </c>
      <c r="M11" s="50">
        <f t="shared" si="3"/>
        <v>84</v>
      </c>
      <c r="N11" s="50">
        <f t="shared" si="4"/>
        <v>0</v>
      </c>
    </row>
    <row r="12" ht="38.25" customHeight="1" spans="1:14">
      <c r="A12" s="99" t="s">
        <v>39</v>
      </c>
      <c r="B12" s="36">
        <v>10</v>
      </c>
      <c r="C12" s="36" t="s">
        <v>55</v>
      </c>
      <c r="D12" s="100" t="s">
        <v>56</v>
      </c>
      <c r="E12" s="36" t="s">
        <v>57</v>
      </c>
      <c r="F12" s="100" t="s">
        <v>38</v>
      </c>
      <c r="G12" s="36">
        <v>200</v>
      </c>
      <c r="H12" s="36">
        <v>120</v>
      </c>
      <c r="I12" s="36">
        <v>80</v>
      </c>
      <c r="J12" s="49">
        <f t="shared" si="0"/>
        <v>120</v>
      </c>
      <c r="K12" s="49">
        <f t="shared" si="1"/>
        <v>80</v>
      </c>
      <c r="L12" s="50">
        <f t="shared" si="2"/>
        <v>120</v>
      </c>
      <c r="M12" s="50">
        <f t="shared" si="3"/>
        <v>80</v>
      </c>
      <c r="N12" s="50">
        <f t="shared" si="4"/>
        <v>0</v>
      </c>
    </row>
    <row r="13" ht="38.25" customHeight="1" spans="1:14">
      <c r="A13" s="99" t="s">
        <v>39</v>
      </c>
      <c r="B13" s="36">
        <v>11</v>
      </c>
      <c r="C13" s="36" t="s">
        <v>58</v>
      </c>
      <c r="D13" s="100" t="s">
        <v>59</v>
      </c>
      <c r="E13" s="36" t="s">
        <v>60</v>
      </c>
      <c r="F13" s="100" t="s">
        <v>61</v>
      </c>
      <c r="G13" s="36">
        <v>200</v>
      </c>
      <c r="H13" s="36">
        <v>120</v>
      </c>
      <c r="I13" s="36">
        <v>80</v>
      </c>
      <c r="J13" s="49">
        <f t="shared" si="0"/>
        <v>120</v>
      </c>
      <c r="K13" s="49">
        <f t="shared" si="1"/>
        <v>80</v>
      </c>
      <c r="L13" s="50">
        <f t="shared" si="2"/>
        <v>120</v>
      </c>
      <c r="M13" s="50">
        <f t="shared" si="3"/>
        <v>80</v>
      </c>
      <c r="N13" s="50">
        <f t="shared" si="4"/>
        <v>0</v>
      </c>
    </row>
    <row r="14" ht="38.25" customHeight="1" spans="1:14">
      <c r="A14" s="99" t="s">
        <v>39</v>
      </c>
      <c r="B14" s="36">
        <v>12</v>
      </c>
      <c r="C14" s="36" t="s">
        <v>62</v>
      </c>
      <c r="D14" s="100" t="s">
        <v>63</v>
      </c>
      <c r="E14" s="36" t="s">
        <v>64</v>
      </c>
      <c r="F14" s="100" t="s">
        <v>26</v>
      </c>
      <c r="G14" s="36">
        <v>210</v>
      </c>
      <c r="H14" s="36">
        <v>126</v>
      </c>
      <c r="I14" s="36">
        <v>84</v>
      </c>
      <c r="J14" s="49">
        <f t="shared" si="0"/>
        <v>126</v>
      </c>
      <c r="K14" s="49">
        <f t="shared" si="1"/>
        <v>84</v>
      </c>
      <c r="L14" s="50">
        <f t="shared" si="2"/>
        <v>126</v>
      </c>
      <c r="M14" s="50">
        <f t="shared" si="3"/>
        <v>84</v>
      </c>
      <c r="N14" s="50">
        <f t="shared" si="4"/>
        <v>0</v>
      </c>
    </row>
    <row r="15" ht="38.25" customHeight="1" spans="1:14">
      <c r="A15" s="99" t="s">
        <v>39</v>
      </c>
      <c r="B15" s="36">
        <v>13</v>
      </c>
      <c r="C15" s="36" t="s">
        <v>65</v>
      </c>
      <c r="D15" s="100" t="s">
        <v>66</v>
      </c>
      <c r="E15" s="36" t="s">
        <v>67</v>
      </c>
      <c r="F15" s="100" t="s">
        <v>68</v>
      </c>
      <c r="G15" s="36">
        <v>190</v>
      </c>
      <c r="H15" s="36">
        <v>114</v>
      </c>
      <c r="I15" s="36">
        <v>76</v>
      </c>
      <c r="J15" s="49">
        <f t="shared" si="0"/>
        <v>114</v>
      </c>
      <c r="K15" s="49">
        <f t="shared" si="1"/>
        <v>76</v>
      </c>
      <c r="L15" s="50">
        <f t="shared" si="2"/>
        <v>114</v>
      </c>
      <c r="M15" s="50">
        <f t="shared" si="3"/>
        <v>76</v>
      </c>
      <c r="N15" s="50">
        <f t="shared" si="4"/>
        <v>0</v>
      </c>
    </row>
    <row r="16" ht="38.25" customHeight="1" spans="1:14">
      <c r="A16" s="99" t="s">
        <v>39</v>
      </c>
      <c r="B16" s="36">
        <v>14</v>
      </c>
      <c r="C16" s="36" t="s">
        <v>69</v>
      </c>
      <c r="D16" s="100" t="s">
        <v>70</v>
      </c>
      <c r="E16" s="36" t="s">
        <v>71</v>
      </c>
      <c r="F16" s="100" t="s">
        <v>72</v>
      </c>
      <c r="G16" s="36">
        <v>190</v>
      </c>
      <c r="H16" s="36">
        <v>114</v>
      </c>
      <c r="I16" s="36">
        <v>76</v>
      </c>
      <c r="J16" s="49">
        <f t="shared" si="0"/>
        <v>114</v>
      </c>
      <c r="K16" s="49">
        <f t="shared" si="1"/>
        <v>76</v>
      </c>
      <c r="L16" s="50">
        <f t="shared" si="2"/>
        <v>114</v>
      </c>
      <c r="M16" s="50">
        <f t="shared" si="3"/>
        <v>76</v>
      </c>
      <c r="N16" s="50">
        <f t="shared" si="4"/>
        <v>0</v>
      </c>
    </row>
    <row r="17" ht="38.25" customHeight="1" spans="1:14">
      <c r="A17" s="99" t="s">
        <v>39</v>
      </c>
      <c r="B17" s="36">
        <v>15</v>
      </c>
      <c r="C17" s="36" t="s">
        <v>73</v>
      </c>
      <c r="D17" s="100" t="s">
        <v>74</v>
      </c>
      <c r="E17" s="36" t="s">
        <v>75</v>
      </c>
      <c r="F17" s="100" t="s">
        <v>76</v>
      </c>
      <c r="G17" s="36">
        <v>190</v>
      </c>
      <c r="H17" s="36">
        <v>114</v>
      </c>
      <c r="I17" s="36">
        <v>76</v>
      </c>
      <c r="J17" s="49">
        <f t="shared" si="0"/>
        <v>114</v>
      </c>
      <c r="K17" s="49">
        <f t="shared" si="1"/>
        <v>76</v>
      </c>
      <c r="L17" s="50">
        <f t="shared" si="2"/>
        <v>114</v>
      </c>
      <c r="M17" s="50">
        <f t="shared" si="3"/>
        <v>76</v>
      </c>
      <c r="N17" s="50">
        <f t="shared" si="4"/>
        <v>0</v>
      </c>
    </row>
    <row r="18" ht="38.25" customHeight="1" spans="1:14">
      <c r="A18" s="99" t="s">
        <v>39</v>
      </c>
      <c r="B18" s="36">
        <v>16</v>
      </c>
      <c r="C18" s="36" t="s">
        <v>77</v>
      </c>
      <c r="D18" s="100" t="s">
        <v>78</v>
      </c>
      <c r="E18" s="36" t="s">
        <v>79</v>
      </c>
      <c r="F18" s="100" t="s">
        <v>80</v>
      </c>
      <c r="G18" s="36">
        <v>190</v>
      </c>
      <c r="H18" s="36">
        <v>114</v>
      </c>
      <c r="I18" s="36">
        <v>76</v>
      </c>
      <c r="J18" s="49">
        <f t="shared" si="0"/>
        <v>114</v>
      </c>
      <c r="K18" s="49">
        <f t="shared" si="1"/>
        <v>76</v>
      </c>
      <c r="L18" s="50">
        <f t="shared" si="2"/>
        <v>114</v>
      </c>
      <c r="M18" s="50">
        <f t="shared" si="3"/>
        <v>76</v>
      </c>
      <c r="N18" s="50">
        <f t="shared" si="4"/>
        <v>0</v>
      </c>
    </row>
    <row r="19" ht="38.25" customHeight="1" spans="1:14">
      <c r="A19" s="99" t="s">
        <v>39</v>
      </c>
      <c r="B19" s="36">
        <v>17</v>
      </c>
      <c r="C19" s="36" t="s">
        <v>81</v>
      </c>
      <c r="D19" s="100" t="s">
        <v>82</v>
      </c>
      <c r="E19" s="36" t="s">
        <v>83</v>
      </c>
      <c r="F19" s="100" t="s">
        <v>84</v>
      </c>
      <c r="G19" s="36">
        <v>200</v>
      </c>
      <c r="H19" s="36">
        <v>120</v>
      </c>
      <c r="I19" s="36">
        <v>80</v>
      </c>
      <c r="J19" s="49">
        <f t="shared" si="0"/>
        <v>120</v>
      </c>
      <c r="K19" s="49">
        <f t="shared" si="1"/>
        <v>80</v>
      </c>
      <c r="L19" s="50">
        <f t="shared" si="2"/>
        <v>120</v>
      </c>
      <c r="M19" s="50">
        <f t="shared" si="3"/>
        <v>80</v>
      </c>
      <c r="N19" s="50">
        <f t="shared" si="4"/>
        <v>0</v>
      </c>
    </row>
    <row r="20" ht="38.25" customHeight="1" spans="1:14">
      <c r="A20" s="99" t="s">
        <v>39</v>
      </c>
      <c r="B20" s="36">
        <v>18</v>
      </c>
      <c r="C20" s="36" t="s">
        <v>85</v>
      </c>
      <c r="D20" s="100" t="s">
        <v>86</v>
      </c>
      <c r="E20" s="36" t="s">
        <v>87</v>
      </c>
      <c r="F20" s="100" t="s">
        <v>38</v>
      </c>
      <c r="G20" s="36">
        <v>200</v>
      </c>
      <c r="H20" s="36">
        <v>120</v>
      </c>
      <c r="I20" s="36">
        <v>80</v>
      </c>
      <c r="J20" s="49">
        <f t="shared" si="0"/>
        <v>120</v>
      </c>
      <c r="K20" s="49">
        <f t="shared" si="1"/>
        <v>80</v>
      </c>
      <c r="L20" s="50">
        <f t="shared" si="2"/>
        <v>120</v>
      </c>
      <c r="M20" s="50">
        <f t="shared" si="3"/>
        <v>80</v>
      </c>
      <c r="N20" s="50">
        <f t="shared" si="4"/>
        <v>0</v>
      </c>
    </row>
    <row r="21" ht="38.25" customHeight="1" spans="1:14">
      <c r="A21" s="99" t="s">
        <v>39</v>
      </c>
      <c r="B21" s="36">
        <v>19</v>
      </c>
      <c r="C21" s="36" t="s">
        <v>88</v>
      </c>
      <c r="D21" s="100" t="s">
        <v>89</v>
      </c>
      <c r="E21" s="36" t="s">
        <v>90</v>
      </c>
      <c r="F21" s="100" t="s">
        <v>91</v>
      </c>
      <c r="G21" s="36">
        <v>200</v>
      </c>
      <c r="H21" s="36">
        <v>120</v>
      </c>
      <c r="I21" s="36">
        <v>80</v>
      </c>
      <c r="J21" s="49">
        <f t="shared" si="0"/>
        <v>120</v>
      </c>
      <c r="K21" s="49">
        <f t="shared" si="1"/>
        <v>80</v>
      </c>
      <c r="L21" s="50">
        <f t="shared" si="2"/>
        <v>120</v>
      </c>
      <c r="M21" s="50">
        <f t="shared" si="3"/>
        <v>80</v>
      </c>
      <c r="N21" s="50">
        <f t="shared" si="4"/>
        <v>0</v>
      </c>
    </row>
    <row r="22" ht="38.25" customHeight="1" spans="1:14">
      <c r="A22" s="99" t="s">
        <v>92</v>
      </c>
      <c r="B22" s="36">
        <v>20</v>
      </c>
      <c r="C22" s="36" t="s">
        <v>93</v>
      </c>
      <c r="D22" s="100" t="s">
        <v>94</v>
      </c>
      <c r="E22" s="36" t="s">
        <v>95</v>
      </c>
      <c r="F22" s="100" t="s">
        <v>34</v>
      </c>
      <c r="G22" s="36">
        <v>200</v>
      </c>
      <c r="H22" s="36">
        <v>120</v>
      </c>
      <c r="I22" s="36">
        <v>80</v>
      </c>
      <c r="J22" s="49">
        <f t="shared" si="0"/>
        <v>120</v>
      </c>
      <c r="K22" s="49">
        <f t="shared" si="1"/>
        <v>80</v>
      </c>
      <c r="L22" s="50">
        <f t="shared" si="2"/>
        <v>120</v>
      </c>
      <c r="M22" s="50">
        <f t="shared" si="3"/>
        <v>80</v>
      </c>
      <c r="N22" s="50">
        <f t="shared" si="4"/>
        <v>0</v>
      </c>
    </row>
    <row r="23" ht="38.25" customHeight="1" spans="1:14">
      <c r="A23" s="99" t="s">
        <v>92</v>
      </c>
      <c r="B23" s="36">
        <v>21</v>
      </c>
      <c r="C23" s="36" t="s">
        <v>96</v>
      </c>
      <c r="D23" s="100" t="s">
        <v>94</v>
      </c>
      <c r="E23" s="36" t="s">
        <v>97</v>
      </c>
      <c r="F23" s="100" t="s">
        <v>38</v>
      </c>
      <c r="G23" s="36">
        <v>200</v>
      </c>
      <c r="H23" s="36">
        <v>120</v>
      </c>
      <c r="I23" s="36">
        <v>80</v>
      </c>
      <c r="J23" s="49">
        <f t="shared" si="0"/>
        <v>120</v>
      </c>
      <c r="K23" s="49">
        <f t="shared" si="1"/>
        <v>80</v>
      </c>
      <c r="L23" s="50">
        <f t="shared" si="2"/>
        <v>120</v>
      </c>
      <c r="M23" s="50">
        <f t="shared" si="3"/>
        <v>80</v>
      </c>
      <c r="N23" s="50">
        <f t="shared" si="4"/>
        <v>0</v>
      </c>
    </row>
    <row r="24" customHeight="1" spans="1:14">
      <c r="A24" s="38"/>
      <c r="B24" s="39" t="s">
        <v>98</v>
      </c>
      <c r="C24" s="40"/>
      <c r="D24" s="40"/>
      <c r="E24" s="40"/>
      <c r="F24" s="41"/>
      <c r="G24" s="42">
        <f t="shared" ref="G24:M24" si="5">SUM(G3:G23)</f>
        <v>4200</v>
      </c>
      <c r="H24" s="42">
        <f t="shared" si="5"/>
        <v>2520</v>
      </c>
      <c r="I24" s="42">
        <f t="shared" si="5"/>
        <v>1680</v>
      </c>
      <c r="J24" s="51">
        <f t="shared" si="5"/>
        <v>2520</v>
      </c>
      <c r="K24" s="51">
        <f t="shared" si="5"/>
        <v>1680</v>
      </c>
      <c r="L24" s="51">
        <f t="shared" si="5"/>
        <v>2520</v>
      </c>
      <c r="M24" s="51">
        <f t="shared" si="5"/>
        <v>1680</v>
      </c>
      <c r="N24" s="50">
        <f t="shared" si="4"/>
        <v>0</v>
      </c>
    </row>
  </sheetData>
  <mergeCells count="12">
    <mergeCell ref="G1:I1"/>
    <mergeCell ref="B24:F24"/>
    <mergeCell ref="A1:A2"/>
    <mergeCell ref="B1:B2"/>
    <mergeCell ref="D1:D2"/>
    <mergeCell ref="E1:E2"/>
    <mergeCell ref="F1:F2"/>
    <mergeCell ref="J1:J2"/>
    <mergeCell ref="K1:K2"/>
    <mergeCell ref="L1:L2"/>
    <mergeCell ref="M1:M2"/>
    <mergeCell ref="N1:N2"/>
  </mergeCells>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26"/>
  <sheetViews>
    <sheetView workbookViewId="0">
      <selection activeCell="A3" sqref="A3"/>
    </sheetView>
  </sheetViews>
  <sheetFormatPr defaultColWidth="10" defaultRowHeight="24" customHeight="1"/>
  <cols>
    <col min="1" max="1" width="10" style="20"/>
    <col min="2" max="2" width="10" style="21"/>
    <col min="3" max="3" width="11" style="22" customWidth="1"/>
    <col min="4" max="4" width="44.75" style="22" customWidth="1"/>
    <col min="5" max="5" width="10" style="23"/>
    <col min="6" max="6" width="15" style="22" customWidth="1"/>
    <col min="7" max="9" width="10" style="22"/>
    <col min="10" max="11" width="12.625" style="20" customWidth="1"/>
    <col min="12" max="16384" width="10" style="22"/>
  </cols>
  <sheetData>
    <row r="1" customHeight="1" spans="1:14">
      <c r="A1" s="24" t="s">
        <v>6</v>
      </c>
      <c r="B1" s="25" t="s">
        <v>7</v>
      </c>
      <c r="C1" s="26" t="s">
        <v>8</v>
      </c>
      <c r="D1" s="27" t="s">
        <v>9</v>
      </c>
      <c r="E1" s="27" t="s">
        <v>10</v>
      </c>
      <c r="F1" s="27" t="s">
        <v>11</v>
      </c>
      <c r="G1" s="28" t="s">
        <v>12</v>
      </c>
      <c r="H1" s="29"/>
      <c r="I1" s="43"/>
      <c r="J1" s="44" t="s">
        <v>99</v>
      </c>
      <c r="K1" s="44" t="s">
        <v>14</v>
      </c>
      <c r="L1" s="45" t="s">
        <v>100</v>
      </c>
      <c r="M1" s="45" t="s">
        <v>16</v>
      </c>
      <c r="N1" s="45" t="s">
        <v>17</v>
      </c>
    </row>
    <row r="2" customHeight="1" spans="1:14">
      <c r="A2" s="30"/>
      <c r="B2" s="31"/>
      <c r="C2" s="32" t="s">
        <v>18</v>
      </c>
      <c r="D2" s="33"/>
      <c r="E2" s="33"/>
      <c r="F2" s="33"/>
      <c r="G2" s="32" t="s">
        <v>19</v>
      </c>
      <c r="H2" s="32" t="s">
        <v>101</v>
      </c>
      <c r="I2" s="46" t="s">
        <v>21</v>
      </c>
      <c r="J2" s="47"/>
      <c r="K2" s="47"/>
      <c r="L2" s="48"/>
      <c r="M2" s="48"/>
      <c r="N2" s="48"/>
    </row>
    <row r="3" ht="38.25" customHeight="1" spans="1:14">
      <c r="A3" s="99" t="s">
        <v>102</v>
      </c>
      <c r="B3" s="36">
        <v>1</v>
      </c>
      <c r="C3" s="36" t="s">
        <v>103</v>
      </c>
      <c r="D3" s="100" t="s">
        <v>104</v>
      </c>
      <c r="E3" s="36" t="s">
        <v>105</v>
      </c>
      <c r="F3" s="100" t="s">
        <v>106</v>
      </c>
      <c r="G3" s="36">
        <v>245</v>
      </c>
      <c r="H3" s="36">
        <v>163</v>
      </c>
      <c r="I3" s="36">
        <v>82</v>
      </c>
      <c r="J3" s="49">
        <f>G3*3360/5040</f>
        <v>163.333333333333</v>
      </c>
      <c r="K3" s="49">
        <f>G3*1680/5040</f>
        <v>81.6666666666667</v>
      </c>
      <c r="L3" s="50">
        <f t="shared" ref="L3:L23" si="0">ROUND(J3,0)</f>
        <v>163</v>
      </c>
      <c r="M3" s="50">
        <f t="shared" ref="M3:M23" si="1">ROUND(K3,0)</f>
        <v>82</v>
      </c>
      <c r="N3" s="50">
        <f t="shared" ref="N3:N24" si="2">G3-H3-I3</f>
        <v>0</v>
      </c>
    </row>
    <row r="4" ht="38.25" customHeight="1" spans="1:14">
      <c r="A4" s="99" t="s">
        <v>102</v>
      </c>
      <c r="B4" s="36">
        <v>2</v>
      </c>
      <c r="C4" s="36" t="s">
        <v>107</v>
      </c>
      <c r="D4" s="100" t="s">
        <v>108</v>
      </c>
      <c r="E4" s="36" t="s">
        <v>109</v>
      </c>
      <c r="F4" s="100" t="s">
        <v>110</v>
      </c>
      <c r="G4" s="36">
        <v>245</v>
      </c>
      <c r="H4" s="36">
        <v>163</v>
      </c>
      <c r="I4" s="36">
        <v>82</v>
      </c>
      <c r="J4" s="49">
        <f t="shared" ref="J4:J23" si="3">G4*3360/5040</f>
        <v>163.333333333333</v>
      </c>
      <c r="K4" s="49">
        <f t="shared" ref="K4:K23" si="4">G4*1680/5040</f>
        <v>81.6666666666667</v>
      </c>
      <c r="L4" s="50">
        <f t="shared" si="0"/>
        <v>163</v>
      </c>
      <c r="M4" s="50">
        <f t="shared" si="1"/>
        <v>82</v>
      </c>
      <c r="N4" s="50">
        <f t="shared" si="2"/>
        <v>0</v>
      </c>
    </row>
    <row r="5" ht="38.25" customHeight="1" spans="1:14">
      <c r="A5" s="99" t="s">
        <v>102</v>
      </c>
      <c r="B5" s="36">
        <v>3</v>
      </c>
      <c r="C5" s="36" t="s">
        <v>111</v>
      </c>
      <c r="D5" s="100" t="s">
        <v>112</v>
      </c>
      <c r="E5" s="36" t="s">
        <v>113</v>
      </c>
      <c r="F5" s="100" t="s">
        <v>110</v>
      </c>
      <c r="G5" s="36">
        <v>245</v>
      </c>
      <c r="H5" s="36">
        <v>163</v>
      </c>
      <c r="I5" s="36">
        <v>82</v>
      </c>
      <c r="J5" s="49">
        <f t="shared" si="3"/>
        <v>163.333333333333</v>
      </c>
      <c r="K5" s="49">
        <f t="shared" si="4"/>
        <v>81.6666666666667</v>
      </c>
      <c r="L5" s="50">
        <f t="shared" si="0"/>
        <v>163</v>
      </c>
      <c r="M5" s="50">
        <f t="shared" si="1"/>
        <v>82</v>
      </c>
      <c r="N5" s="50">
        <f t="shared" si="2"/>
        <v>0</v>
      </c>
    </row>
    <row r="6" ht="38.25" customHeight="1" spans="1:14">
      <c r="A6" s="99" t="s">
        <v>102</v>
      </c>
      <c r="B6" s="36">
        <v>4</v>
      </c>
      <c r="C6" s="36" t="s">
        <v>114</v>
      </c>
      <c r="D6" s="100" t="s">
        <v>115</v>
      </c>
      <c r="E6" s="36" t="s">
        <v>116</v>
      </c>
      <c r="F6" s="100" t="s">
        <v>106</v>
      </c>
      <c r="G6" s="36">
        <v>235</v>
      </c>
      <c r="H6" s="37">
        <v>158</v>
      </c>
      <c r="I6" s="37">
        <v>77</v>
      </c>
      <c r="J6" s="49">
        <f t="shared" si="3"/>
        <v>156.666666666667</v>
      </c>
      <c r="K6" s="49">
        <f t="shared" si="4"/>
        <v>78.3333333333333</v>
      </c>
      <c r="L6" s="50">
        <f t="shared" si="0"/>
        <v>157</v>
      </c>
      <c r="M6" s="50">
        <f t="shared" si="1"/>
        <v>78</v>
      </c>
      <c r="N6" s="50">
        <f t="shared" si="2"/>
        <v>0</v>
      </c>
    </row>
    <row r="7" ht="38.25" customHeight="1" spans="1:14">
      <c r="A7" s="99" t="s">
        <v>102</v>
      </c>
      <c r="B7" s="36">
        <v>5</v>
      </c>
      <c r="C7" s="36" t="s">
        <v>117</v>
      </c>
      <c r="D7" s="100" t="s">
        <v>118</v>
      </c>
      <c r="E7" s="36" t="s">
        <v>119</v>
      </c>
      <c r="F7" s="100" t="s">
        <v>110</v>
      </c>
      <c r="G7" s="36">
        <v>230</v>
      </c>
      <c r="H7" s="36">
        <v>153</v>
      </c>
      <c r="I7" s="36">
        <v>77</v>
      </c>
      <c r="J7" s="49">
        <f t="shared" si="3"/>
        <v>153.333333333333</v>
      </c>
      <c r="K7" s="49">
        <f t="shared" si="4"/>
        <v>76.6666666666667</v>
      </c>
      <c r="L7" s="50">
        <f t="shared" si="0"/>
        <v>153</v>
      </c>
      <c r="M7" s="50">
        <f t="shared" si="1"/>
        <v>77</v>
      </c>
      <c r="N7" s="50">
        <f t="shared" si="2"/>
        <v>0</v>
      </c>
    </row>
    <row r="8" ht="38.25" customHeight="1" spans="1:14">
      <c r="A8" s="99" t="s">
        <v>22</v>
      </c>
      <c r="B8" s="36">
        <v>6</v>
      </c>
      <c r="C8" s="36" t="s">
        <v>120</v>
      </c>
      <c r="D8" s="100" t="s">
        <v>121</v>
      </c>
      <c r="E8" s="36" t="s">
        <v>122</v>
      </c>
      <c r="F8" s="100" t="s">
        <v>123</v>
      </c>
      <c r="G8" s="36">
        <v>246</v>
      </c>
      <c r="H8" s="36">
        <v>164</v>
      </c>
      <c r="I8" s="36">
        <v>82</v>
      </c>
      <c r="J8" s="49">
        <f t="shared" si="3"/>
        <v>164</v>
      </c>
      <c r="K8" s="49">
        <f t="shared" si="4"/>
        <v>82</v>
      </c>
      <c r="L8" s="50">
        <f t="shared" si="0"/>
        <v>164</v>
      </c>
      <c r="M8" s="50">
        <f t="shared" si="1"/>
        <v>82</v>
      </c>
      <c r="N8" s="50">
        <f t="shared" si="2"/>
        <v>0</v>
      </c>
    </row>
    <row r="9" ht="38.25" customHeight="1" spans="1:14">
      <c r="A9" s="99" t="s">
        <v>22</v>
      </c>
      <c r="B9" s="36">
        <v>7</v>
      </c>
      <c r="C9" s="36" t="s">
        <v>124</v>
      </c>
      <c r="D9" s="100" t="s">
        <v>125</v>
      </c>
      <c r="E9" s="36" t="s">
        <v>126</v>
      </c>
      <c r="F9" s="100" t="s">
        <v>106</v>
      </c>
      <c r="G9" s="36">
        <v>246</v>
      </c>
      <c r="H9" s="36">
        <v>164</v>
      </c>
      <c r="I9" s="36">
        <v>82</v>
      </c>
      <c r="J9" s="49">
        <f t="shared" si="3"/>
        <v>164</v>
      </c>
      <c r="K9" s="49">
        <f t="shared" si="4"/>
        <v>82</v>
      </c>
      <c r="L9" s="50">
        <f t="shared" si="0"/>
        <v>164</v>
      </c>
      <c r="M9" s="50">
        <f t="shared" si="1"/>
        <v>82</v>
      </c>
      <c r="N9" s="50">
        <f t="shared" si="2"/>
        <v>0</v>
      </c>
    </row>
    <row r="10" ht="38.25" customHeight="1" spans="1:14">
      <c r="A10" s="99" t="s">
        <v>22</v>
      </c>
      <c r="B10" s="36">
        <v>8</v>
      </c>
      <c r="C10" s="36" t="s">
        <v>127</v>
      </c>
      <c r="D10" s="100" t="s">
        <v>128</v>
      </c>
      <c r="E10" s="36" t="s">
        <v>129</v>
      </c>
      <c r="F10" s="100" t="s">
        <v>130</v>
      </c>
      <c r="G10" s="36">
        <v>246</v>
      </c>
      <c r="H10" s="36">
        <v>164</v>
      </c>
      <c r="I10" s="36">
        <v>82</v>
      </c>
      <c r="J10" s="49">
        <f t="shared" si="3"/>
        <v>164</v>
      </c>
      <c r="K10" s="49">
        <f t="shared" si="4"/>
        <v>82</v>
      </c>
      <c r="L10" s="50">
        <f t="shared" si="0"/>
        <v>164</v>
      </c>
      <c r="M10" s="50">
        <f t="shared" si="1"/>
        <v>82</v>
      </c>
      <c r="N10" s="50">
        <f t="shared" si="2"/>
        <v>0</v>
      </c>
    </row>
    <row r="11" ht="38.25" customHeight="1" spans="1:14">
      <c r="A11" s="99" t="s">
        <v>22</v>
      </c>
      <c r="B11" s="36">
        <v>9</v>
      </c>
      <c r="C11" s="36" t="s">
        <v>131</v>
      </c>
      <c r="D11" s="100" t="s">
        <v>132</v>
      </c>
      <c r="E11" s="36" t="s">
        <v>133</v>
      </c>
      <c r="F11" s="100" t="s">
        <v>106</v>
      </c>
      <c r="G11" s="36">
        <v>210</v>
      </c>
      <c r="H11" s="36">
        <v>140</v>
      </c>
      <c r="I11" s="36">
        <v>70</v>
      </c>
      <c r="J11" s="49">
        <f t="shared" si="3"/>
        <v>140</v>
      </c>
      <c r="K11" s="49">
        <f t="shared" si="4"/>
        <v>70</v>
      </c>
      <c r="L11" s="50">
        <f t="shared" si="0"/>
        <v>140</v>
      </c>
      <c r="M11" s="50">
        <f t="shared" si="1"/>
        <v>70</v>
      </c>
      <c r="N11" s="50">
        <f t="shared" si="2"/>
        <v>0</v>
      </c>
    </row>
    <row r="12" ht="38.25" customHeight="1" spans="1:14">
      <c r="A12" s="99" t="s">
        <v>22</v>
      </c>
      <c r="B12" s="36">
        <v>10</v>
      </c>
      <c r="C12" s="36" t="s">
        <v>134</v>
      </c>
      <c r="D12" s="100" t="s">
        <v>135</v>
      </c>
      <c r="E12" s="36" t="s">
        <v>136</v>
      </c>
      <c r="F12" s="100" t="s">
        <v>137</v>
      </c>
      <c r="G12" s="36">
        <v>246</v>
      </c>
      <c r="H12" s="36">
        <v>164</v>
      </c>
      <c r="I12" s="36">
        <v>82</v>
      </c>
      <c r="J12" s="49">
        <f t="shared" si="3"/>
        <v>164</v>
      </c>
      <c r="K12" s="49">
        <f t="shared" si="4"/>
        <v>82</v>
      </c>
      <c r="L12" s="50">
        <f t="shared" si="0"/>
        <v>164</v>
      </c>
      <c r="M12" s="50">
        <f t="shared" si="1"/>
        <v>82</v>
      </c>
      <c r="N12" s="50">
        <f t="shared" si="2"/>
        <v>0</v>
      </c>
    </row>
    <row r="13" ht="38.25" customHeight="1" spans="1:14">
      <c r="A13" s="99" t="s">
        <v>22</v>
      </c>
      <c r="B13" s="36">
        <v>11</v>
      </c>
      <c r="C13" s="36" t="s">
        <v>138</v>
      </c>
      <c r="D13" s="100" t="s">
        <v>139</v>
      </c>
      <c r="E13" s="36" t="s">
        <v>140</v>
      </c>
      <c r="F13" s="100" t="s">
        <v>106</v>
      </c>
      <c r="G13" s="36">
        <v>246</v>
      </c>
      <c r="H13" s="36">
        <v>164</v>
      </c>
      <c r="I13" s="36">
        <v>82</v>
      </c>
      <c r="J13" s="49">
        <f t="shared" si="3"/>
        <v>164</v>
      </c>
      <c r="K13" s="49">
        <f t="shared" si="4"/>
        <v>82</v>
      </c>
      <c r="L13" s="50">
        <f t="shared" si="0"/>
        <v>164</v>
      </c>
      <c r="M13" s="50">
        <f t="shared" si="1"/>
        <v>82</v>
      </c>
      <c r="N13" s="50">
        <f t="shared" si="2"/>
        <v>0</v>
      </c>
    </row>
    <row r="14" ht="38.25" customHeight="1" spans="1:14">
      <c r="A14" s="99" t="s">
        <v>22</v>
      </c>
      <c r="B14" s="36">
        <v>12</v>
      </c>
      <c r="C14" s="36" t="s">
        <v>141</v>
      </c>
      <c r="D14" s="100" t="s">
        <v>142</v>
      </c>
      <c r="E14" s="36" t="s">
        <v>143</v>
      </c>
      <c r="F14" s="100" t="s">
        <v>144</v>
      </c>
      <c r="G14" s="36">
        <v>240</v>
      </c>
      <c r="H14" s="36">
        <v>160</v>
      </c>
      <c r="I14" s="36">
        <v>80</v>
      </c>
      <c r="J14" s="49">
        <f t="shared" si="3"/>
        <v>160</v>
      </c>
      <c r="K14" s="49">
        <f t="shared" si="4"/>
        <v>80</v>
      </c>
      <c r="L14" s="50">
        <f t="shared" si="0"/>
        <v>160</v>
      </c>
      <c r="M14" s="50">
        <f t="shared" si="1"/>
        <v>80</v>
      </c>
      <c r="N14" s="50">
        <f t="shared" si="2"/>
        <v>0</v>
      </c>
    </row>
    <row r="15" ht="38.25" customHeight="1" spans="1:14">
      <c r="A15" s="99" t="s">
        <v>22</v>
      </c>
      <c r="B15" s="36">
        <v>13</v>
      </c>
      <c r="C15" s="36" t="s">
        <v>145</v>
      </c>
      <c r="D15" s="100" t="s">
        <v>146</v>
      </c>
      <c r="E15" s="36" t="s">
        <v>147</v>
      </c>
      <c r="F15" s="100" t="s">
        <v>123</v>
      </c>
      <c r="G15" s="36">
        <v>246</v>
      </c>
      <c r="H15" s="36">
        <v>164</v>
      </c>
      <c r="I15" s="36">
        <v>82</v>
      </c>
      <c r="J15" s="49">
        <f t="shared" si="3"/>
        <v>164</v>
      </c>
      <c r="K15" s="49">
        <f t="shared" si="4"/>
        <v>82</v>
      </c>
      <c r="L15" s="50">
        <f t="shared" si="0"/>
        <v>164</v>
      </c>
      <c r="M15" s="50">
        <f t="shared" si="1"/>
        <v>82</v>
      </c>
      <c r="N15" s="50">
        <f t="shared" si="2"/>
        <v>0</v>
      </c>
    </row>
    <row r="16" ht="38.25" customHeight="1" spans="1:14">
      <c r="A16" s="99" t="s">
        <v>22</v>
      </c>
      <c r="B16" s="36">
        <v>14</v>
      </c>
      <c r="C16" s="36" t="s">
        <v>148</v>
      </c>
      <c r="D16" s="100" t="s">
        <v>149</v>
      </c>
      <c r="E16" s="36" t="s">
        <v>150</v>
      </c>
      <c r="F16" s="100" t="s">
        <v>123</v>
      </c>
      <c r="G16" s="36">
        <v>246</v>
      </c>
      <c r="H16" s="36">
        <v>164</v>
      </c>
      <c r="I16" s="36">
        <v>82</v>
      </c>
      <c r="J16" s="49">
        <f t="shared" si="3"/>
        <v>164</v>
      </c>
      <c r="K16" s="49">
        <f t="shared" si="4"/>
        <v>82</v>
      </c>
      <c r="L16" s="50">
        <f t="shared" si="0"/>
        <v>164</v>
      </c>
      <c r="M16" s="50">
        <f t="shared" si="1"/>
        <v>82</v>
      </c>
      <c r="N16" s="50">
        <f t="shared" si="2"/>
        <v>0</v>
      </c>
    </row>
    <row r="17" ht="38.25" customHeight="1" spans="1:14">
      <c r="A17" s="99" t="s">
        <v>22</v>
      </c>
      <c r="B17" s="36">
        <v>15</v>
      </c>
      <c r="C17" s="36" t="s">
        <v>151</v>
      </c>
      <c r="D17" s="100" t="s">
        <v>152</v>
      </c>
      <c r="E17" s="36" t="s">
        <v>153</v>
      </c>
      <c r="F17" s="100" t="s">
        <v>154</v>
      </c>
      <c r="G17" s="36">
        <v>246</v>
      </c>
      <c r="H17" s="36">
        <v>164</v>
      </c>
      <c r="I17" s="36">
        <v>82</v>
      </c>
      <c r="J17" s="49">
        <f t="shared" si="3"/>
        <v>164</v>
      </c>
      <c r="K17" s="49">
        <f t="shared" si="4"/>
        <v>82</v>
      </c>
      <c r="L17" s="50">
        <f t="shared" si="0"/>
        <v>164</v>
      </c>
      <c r="M17" s="50">
        <f t="shared" si="1"/>
        <v>82</v>
      </c>
      <c r="N17" s="50">
        <f t="shared" si="2"/>
        <v>0</v>
      </c>
    </row>
    <row r="18" ht="38.25" customHeight="1" spans="1:14">
      <c r="A18" s="99" t="s">
        <v>22</v>
      </c>
      <c r="B18" s="36">
        <v>16</v>
      </c>
      <c r="C18" s="36" t="s">
        <v>155</v>
      </c>
      <c r="D18" s="100" t="s">
        <v>156</v>
      </c>
      <c r="E18" s="36" t="s">
        <v>157</v>
      </c>
      <c r="F18" s="100" t="s">
        <v>154</v>
      </c>
      <c r="G18" s="36">
        <v>246</v>
      </c>
      <c r="H18" s="36">
        <v>164</v>
      </c>
      <c r="I18" s="36">
        <v>82</v>
      </c>
      <c r="J18" s="49">
        <f t="shared" si="3"/>
        <v>164</v>
      </c>
      <c r="K18" s="49">
        <f t="shared" si="4"/>
        <v>82</v>
      </c>
      <c r="L18" s="50">
        <f t="shared" si="0"/>
        <v>164</v>
      </c>
      <c r="M18" s="50">
        <f t="shared" si="1"/>
        <v>82</v>
      </c>
      <c r="N18" s="50">
        <f t="shared" si="2"/>
        <v>0</v>
      </c>
    </row>
    <row r="19" ht="38.25" customHeight="1" spans="1:14">
      <c r="A19" s="99" t="s">
        <v>22</v>
      </c>
      <c r="B19" s="36">
        <v>17</v>
      </c>
      <c r="C19" s="36" t="s">
        <v>158</v>
      </c>
      <c r="D19" s="100" t="s">
        <v>159</v>
      </c>
      <c r="E19" s="36" t="s">
        <v>160</v>
      </c>
      <c r="F19" s="100" t="s">
        <v>123</v>
      </c>
      <c r="G19" s="36">
        <v>246</v>
      </c>
      <c r="H19" s="36">
        <v>164</v>
      </c>
      <c r="I19" s="36">
        <v>82</v>
      </c>
      <c r="J19" s="49">
        <f t="shared" si="3"/>
        <v>164</v>
      </c>
      <c r="K19" s="49">
        <f t="shared" si="4"/>
        <v>82</v>
      </c>
      <c r="L19" s="50">
        <f t="shared" si="0"/>
        <v>164</v>
      </c>
      <c r="M19" s="50">
        <f t="shared" si="1"/>
        <v>82</v>
      </c>
      <c r="N19" s="50">
        <f t="shared" si="2"/>
        <v>0</v>
      </c>
    </row>
    <row r="20" ht="38.25" customHeight="1" spans="1:14">
      <c r="A20" s="99" t="s">
        <v>22</v>
      </c>
      <c r="B20" s="36">
        <v>18</v>
      </c>
      <c r="C20" s="36" t="s">
        <v>161</v>
      </c>
      <c r="D20" s="100" t="s">
        <v>162</v>
      </c>
      <c r="E20" s="36" t="s">
        <v>163</v>
      </c>
      <c r="F20" s="100" t="s">
        <v>106</v>
      </c>
      <c r="G20" s="36">
        <v>210</v>
      </c>
      <c r="H20" s="36">
        <v>140</v>
      </c>
      <c r="I20" s="36">
        <v>70</v>
      </c>
      <c r="J20" s="49">
        <f t="shared" si="3"/>
        <v>140</v>
      </c>
      <c r="K20" s="49">
        <f t="shared" si="4"/>
        <v>70</v>
      </c>
      <c r="L20" s="50">
        <f t="shared" si="0"/>
        <v>140</v>
      </c>
      <c r="M20" s="50">
        <f t="shared" si="1"/>
        <v>70</v>
      </c>
      <c r="N20" s="50">
        <f t="shared" si="2"/>
        <v>0</v>
      </c>
    </row>
    <row r="21" ht="38.25" customHeight="1" spans="1:14">
      <c r="A21" s="99" t="s">
        <v>164</v>
      </c>
      <c r="B21" s="36">
        <v>19</v>
      </c>
      <c r="C21" s="36" t="s">
        <v>165</v>
      </c>
      <c r="D21" s="100" t="s">
        <v>166</v>
      </c>
      <c r="E21" s="36" t="s">
        <v>167</v>
      </c>
      <c r="F21" s="100" t="s">
        <v>168</v>
      </c>
      <c r="G21" s="36">
        <v>240</v>
      </c>
      <c r="H21" s="36">
        <v>160</v>
      </c>
      <c r="I21" s="36">
        <v>80</v>
      </c>
      <c r="J21" s="49">
        <f t="shared" si="3"/>
        <v>160</v>
      </c>
      <c r="K21" s="49">
        <f t="shared" si="4"/>
        <v>80</v>
      </c>
      <c r="L21" s="50">
        <f t="shared" si="0"/>
        <v>160</v>
      </c>
      <c r="M21" s="50">
        <f t="shared" si="1"/>
        <v>80</v>
      </c>
      <c r="N21" s="50">
        <f t="shared" si="2"/>
        <v>0</v>
      </c>
    </row>
    <row r="22" ht="38.25" customHeight="1" spans="1:14">
      <c r="A22" s="99" t="s">
        <v>164</v>
      </c>
      <c r="B22" s="36">
        <v>20</v>
      </c>
      <c r="C22" s="36" t="s">
        <v>169</v>
      </c>
      <c r="D22" s="100" t="s">
        <v>170</v>
      </c>
      <c r="E22" s="36" t="s">
        <v>171</v>
      </c>
      <c r="F22" s="100" t="s">
        <v>172</v>
      </c>
      <c r="G22" s="36">
        <v>240</v>
      </c>
      <c r="H22" s="36">
        <v>160</v>
      </c>
      <c r="I22" s="36">
        <v>80</v>
      </c>
      <c r="J22" s="49">
        <f t="shared" si="3"/>
        <v>160</v>
      </c>
      <c r="K22" s="49">
        <f t="shared" si="4"/>
        <v>80</v>
      </c>
      <c r="L22" s="50">
        <f t="shared" si="0"/>
        <v>160</v>
      </c>
      <c r="M22" s="50">
        <f t="shared" si="1"/>
        <v>80</v>
      </c>
      <c r="N22" s="50">
        <f t="shared" si="2"/>
        <v>0</v>
      </c>
    </row>
    <row r="23" ht="38.25" customHeight="1" spans="1:14">
      <c r="A23" s="99" t="s">
        <v>164</v>
      </c>
      <c r="B23" s="36">
        <v>21</v>
      </c>
      <c r="C23" s="36" t="s">
        <v>173</v>
      </c>
      <c r="D23" s="100" t="s">
        <v>174</v>
      </c>
      <c r="E23" s="36" t="s">
        <v>175</v>
      </c>
      <c r="F23" s="100" t="s">
        <v>110</v>
      </c>
      <c r="G23" s="36">
        <v>240</v>
      </c>
      <c r="H23" s="36">
        <v>160</v>
      </c>
      <c r="I23" s="36">
        <v>80</v>
      </c>
      <c r="J23" s="49">
        <f t="shared" si="3"/>
        <v>160</v>
      </c>
      <c r="K23" s="49">
        <f t="shared" si="4"/>
        <v>80</v>
      </c>
      <c r="L23" s="50">
        <f t="shared" si="0"/>
        <v>160</v>
      </c>
      <c r="M23" s="50">
        <f t="shared" si="1"/>
        <v>80</v>
      </c>
      <c r="N23" s="50">
        <f t="shared" si="2"/>
        <v>0</v>
      </c>
    </row>
    <row r="24" customHeight="1" spans="1:14">
      <c r="A24" s="38"/>
      <c r="B24" s="39" t="s">
        <v>98</v>
      </c>
      <c r="C24" s="40"/>
      <c r="D24" s="40"/>
      <c r="E24" s="40"/>
      <c r="F24" s="41"/>
      <c r="G24" s="42">
        <f t="shared" ref="G24:M24" si="5">SUM(G3:G23)</f>
        <v>5040</v>
      </c>
      <c r="H24" s="42">
        <f t="shared" si="5"/>
        <v>3360</v>
      </c>
      <c r="I24" s="42">
        <f t="shared" si="5"/>
        <v>1680</v>
      </c>
      <c r="J24" s="51">
        <f t="shared" si="5"/>
        <v>3360</v>
      </c>
      <c r="K24" s="51">
        <f t="shared" si="5"/>
        <v>1680</v>
      </c>
      <c r="L24" s="51">
        <f t="shared" si="5"/>
        <v>3359</v>
      </c>
      <c r="M24" s="51">
        <f t="shared" si="5"/>
        <v>1681</v>
      </c>
      <c r="N24" s="50">
        <f t="shared" si="2"/>
        <v>0</v>
      </c>
    </row>
    <row r="26" customHeight="1" spans="8:9">
      <c r="H26" s="101">
        <f>H24-J24</f>
        <v>0</v>
      </c>
      <c r="I26" s="101">
        <f>I24-K24</f>
        <v>0</v>
      </c>
    </row>
  </sheetData>
  <mergeCells count="12">
    <mergeCell ref="G1:I1"/>
    <mergeCell ref="B24:F24"/>
    <mergeCell ref="A1:A2"/>
    <mergeCell ref="B1:B2"/>
    <mergeCell ref="D1:D2"/>
    <mergeCell ref="E1:E2"/>
    <mergeCell ref="F1:F2"/>
    <mergeCell ref="J1:J2"/>
    <mergeCell ref="K1:K2"/>
    <mergeCell ref="L1:L2"/>
    <mergeCell ref="M1:M2"/>
    <mergeCell ref="N1:N2"/>
  </mergeCells>
  <pageMargins left="0.699305555555556" right="0.699305555555556" top="0.75" bottom="0.75" header="0.3" footer="0.3"/>
  <pageSetup paperSize="9" orientation="portrait" horizontalDpi="2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P58"/>
  <sheetViews>
    <sheetView tabSelected="1" workbookViewId="0">
      <selection activeCell="L8" sqref="L8"/>
    </sheetView>
  </sheetViews>
  <sheetFormatPr defaultColWidth="9" defaultRowHeight="14.25"/>
  <cols>
    <col min="1" max="1" width="10.125" style="20" customWidth="1"/>
    <col min="2" max="2" width="9" style="56"/>
    <col min="3" max="3" width="10.25" style="56" customWidth="1"/>
    <col min="4" max="4" width="26.625" style="57" customWidth="1"/>
    <col min="5" max="5" width="9.375" style="56" customWidth="1"/>
    <col min="6" max="6" width="10.625" style="57" customWidth="1"/>
    <col min="7" max="7" width="9" style="58"/>
    <col min="8" max="9" width="9" style="56"/>
    <col min="10" max="12" width="12.625" style="59" customWidth="1"/>
    <col min="13" max="13" width="13.5" style="59" customWidth="1"/>
    <col min="14" max="224" width="9" style="56"/>
    <col min="225" max="16384" width="9" style="60"/>
  </cols>
  <sheetData>
    <row r="1" ht="27.75" customHeight="1" spans="2:224">
      <c r="B1" s="61" t="s">
        <v>176</v>
      </c>
      <c r="C1" s="61"/>
      <c r="D1" s="61"/>
      <c r="E1" s="61"/>
      <c r="F1" s="61"/>
      <c r="G1" s="62"/>
      <c r="H1" s="61"/>
      <c r="I1" s="61"/>
      <c r="K1" s="50"/>
      <c r="M1" s="5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row>
    <row r="2" s="52" customFormat="1" ht="27" customHeight="1" spans="1:14">
      <c r="A2" s="45" t="s">
        <v>6</v>
      </c>
      <c r="B2" s="63" t="s">
        <v>7</v>
      </c>
      <c r="C2" s="64" t="s">
        <v>177</v>
      </c>
      <c r="D2" s="64" t="s">
        <v>9</v>
      </c>
      <c r="E2" s="64" t="s">
        <v>10</v>
      </c>
      <c r="F2" s="64" t="s">
        <v>11</v>
      </c>
      <c r="G2" s="65" t="s">
        <v>12</v>
      </c>
      <c r="H2" s="64"/>
      <c r="I2" s="88"/>
      <c r="J2" s="45" t="s">
        <v>178</v>
      </c>
      <c r="K2" s="45" t="s">
        <v>14</v>
      </c>
      <c r="L2" s="45" t="s">
        <v>179</v>
      </c>
      <c r="M2" s="45" t="s">
        <v>16</v>
      </c>
      <c r="N2" s="45" t="s">
        <v>17</v>
      </c>
    </row>
    <row r="3" s="52" customFormat="1" ht="27" customHeight="1" spans="1:14">
      <c r="A3" s="48"/>
      <c r="B3" s="66"/>
      <c r="C3" s="67"/>
      <c r="D3" s="67"/>
      <c r="E3" s="67"/>
      <c r="F3" s="67"/>
      <c r="G3" s="68" t="s">
        <v>19</v>
      </c>
      <c r="H3" s="67" t="s">
        <v>180</v>
      </c>
      <c r="I3" s="89" t="s">
        <v>1</v>
      </c>
      <c r="J3" s="48"/>
      <c r="K3" s="48"/>
      <c r="L3" s="48"/>
      <c r="M3" s="48"/>
      <c r="N3" s="48"/>
    </row>
    <row r="4" s="53" customFormat="1" ht="27" customHeight="1" spans="1:14">
      <c r="A4" s="69" t="s">
        <v>102</v>
      </c>
      <c r="B4" s="70">
        <v>1</v>
      </c>
      <c r="C4" s="36" t="s">
        <v>181</v>
      </c>
      <c r="D4" s="71" t="s">
        <v>182</v>
      </c>
      <c r="E4" s="69" t="s">
        <v>183</v>
      </c>
      <c r="F4" s="71" t="s">
        <v>184</v>
      </c>
      <c r="G4" s="69">
        <v>251</v>
      </c>
      <c r="H4" s="72">
        <v>149</v>
      </c>
      <c r="I4" s="72">
        <v>102</v>
      </c>
      <c r="J4" s="50">
        <f t="shared" ref="J4:J12" si="0">G4*2440/4120</f>
        <v>148.650485436893</v>
      </c>
      <c r="K4" s="50">
        <f t="shared" ref="K4:K12" si="1">G4*1680/4120</f>
        <v>102.349514563107</v>
      </c>
      <c r="L4" s="50">
        <f t="shared" ref="L4:L11" si="2">ROUND(J4,0)</f>
        <v>149</v>
      </c>
      <c r="M4" s="50">
        <f t="shared" ref="M4:M11" si="3">ROUND(K4,0)</f>
        <v>102</v>
      </c>
      <c r="N4" s="50">
        <f t="shared" ref="N4:N12" si="4">G4-H4-I4</f>
        <v>0</v>
      </c>
    </row>
    <row r="5" s="53" customFormat="1" ht="27" customHeight="1" spans="1:14">
      <c r="A5" s="69" t="s">
        <v>102</v>
      </c>
      <c r="B5" s="70">
        <v>2</v>
      </c>
      <c r="C5" s="36" t="s">
        <v>185</v>
      </c>
      <c r="D5" s="71" t="s">
        <v>186</v>
      </c>
      <c r="E5" s="69" t="s">
        <v>187</v>
      </c>
      <c r="F5" s="71" t="s">
        <v>188</v>
      </c>
      <c r="G5" s="69">
        <v>251</v>
      </c>
      <c r="H5" s="72">
        <v>149</v>
      </c>
      <c r="I5" s="72">
        <v>102</v>
      </c>
      <c r="J5" s="50">
        <f t="shared" si="0"/>
        <v>148.650485436893</v>
      </c>
      <c r="K5" s="50">
        <f t="shared" si="1"/>
        <v>102.349514563107</v>
      </c>
      <c r="L5" s="50">
        <f t="shared" si="2"/>
        <v>149</v>
      </c>
      <c r="M5" s="50">
        <f t="shared" si="3"/>
        <v>102</v>
      </c>
      <c r="N5" s="50">
        <f t="shared" si="4"/>
        <v>0</v>
      </c>
    </row>
    <row r="6" s="53" customFormat="1" ht="27" customHeight="1" spans="1:14">
      <c r="A6" s="69" t="s">
        <v>102</v>
      </c>
      <c r="B6" s="70">
        <v>3</v>
      </c>
      <c r="C6" s="36" t="s">
        <v>189</v>
      </c>
      <c r="D6" s="71" t="s">
        <v>190</v>
      </c>
      <c r="E6" s="69" t="s">
        <v>191</v>
      </c>
      <c r="F6" s="71" t="s">
        <v>192</v>
      </c>
      <c r="G6" s="69">
        <v>224</v>
      </c>
      <c r="H6" s="72">
        <v>133</v>
      </c>
      <c r="I6" s="72">
        <v>91</v>
      </c>
      <c r="J6" s="50">
        <f t="shared" si="0"/>
        <v>132.660194174757</v>
      </c>
      <c r="K6" s="50">
        <f t="shared" si="1"/>
        <v>91.3398058252427</v>
      </c>
      <c r="L6" s="50">
        <f t="shared" si="2"/>
        <v>133</v>
      </c>
      <c r="M6" s="50">
        <f t="shared" si="3"/>
        <v>91</v>
      </c>
      <c r="N6" s="50">
        <f t="shared" si="4"/>
        <v>0</v>
      </c>
    </row>
    <row r="7" s="53" customFormat="1" ht="27" customHeight="1" spans="1:14">
      <c r="A7" s="69" t="s">
        <v>22</v>
      </c>
      <c r="B7" s="70">
        <v>4</v>
      </c>
      <c r="C7" s="36" t="s">
        <v>193</v>
      </c>
      <c r="D7" s="71" t="s">
        <v>194</v>
      </c>
      <c r="E7" s="69" t="s">
        <v>195</v>
      </c>
      <c r="F7" s="71" t="s">
        <v>184</v>
      </c>
      <c r="G7" s="69">
        <v>267</v>
      </c>
      <c r="H7" s="73">
        <v>157</v>
      </c>
      <c r="I7" s="73">
        <v>110</v>
      </c>
      <c r="J7" s="50">
        <f t="shared" si="0"/>
        <v>158.126213592233</v>
      </c>
      <c r="K7" s="50">
        <f t="shared" si="1"/>
        <v>108.873786407767</v>
      </c>
      <c r="L7" s="50">
        <f t="shared" si="2"/>
        <v>158</v>
      </c>
      <c r="M7" s="50">
        <f t="shared" si="3"/>
        <v>109</v>
      </c>
      <c r="N7" s="50">
        <f t="shared" si="4"/>
        <v>0</v>
      </c>
    </row>
    <row r="8" s="53" customFormat="1" ht="27" customHeight="1" spans="1:14">
      <c r="A8" s="69" t="s">
        <v>22</v>
      </c>
      <c r="B8" s="70">
        <v>5</v>
      </c>
      <c r="C8" s="36" t="s">
        <v>196</v>
      </c>
      <c r="D8" s="71" t="s">
        <v>197</v>
      </c>
      <c r="E8" s="69" t="s">
        <v>198</v>
      </c>
      <c r="F8" s="71" t="s">
        <v>137</v>
      </c>
      <c r="G8" s="69">
        <v>265</v>
      </c>
      <c r="H8" s="72">
        <v>157</v>
      </c>
      <c r="I8" s="72">
        <v>108</v>
      </c>
      <c r="J8" s="50">
        <f t="shared" si="0"/>
        <v>156.941747572816</v>
      </c>
      <c r="K8" s="50">
        <f t="shared" si="1"/>
        <v>108.058252427184</v>
      </c>
      <c r="L8" s="50">
        <f t="shared" si="2"/>
        <v>157</v>
      </c>
      <c r="M8" s="50">
        <f t="shared" si="3"/>
        <v>108</v>
      </c>
      <c r="N8" s="50">
        <f t="shared" si="4"/>
        <v>0</v>
      </c>
    </row>
    <row r="9" s="53" customFormat="1" ht="27" customHeight="1" spans="1:14">
      <c r="A9" s="69" t="s">
        <v>22</v>
      </c>
      <c r="B9" s="70">
        <v>6</v>
      </c>
      <c r="C9" s="36" t="s">
        <v>199</v>
      </c>
      <c r="D9" s="71" t="s">
        <v>200</v>
      </c>
      <c r="E9" s="69" t="s">
        <v>201</v>
      </c>
      <c r="F9" s="71" t="s">
        <v>192</v>
      </c>
      <c r="G9" s="69">
        <v>265</v>
      </c>
      <c r="H9" s="72">
        <v>157</v>
      </c>
      <c r="I9" s="72">
        <v>108</v>
      </c>
      <c r="J9" s="50">
        <f t="shared" si="0"/>
        <v>156.941747572816</v>
      </c>
      <c r="K9" s="50">
        <f t="shared" si="1"/>
        <v>108.058252427184</v>
      </c>
      <c r="L9" s="50">
        <f t="shared" si="2"/>
        <v>157</v>
      </c>
      <c r="M9" s="50">
        <f t="shared" si="3"/>
        <v>108</v>
      </c>
      <c r="N9" s="50">
        <f t="shared" si="4"/>
        <v>0</v>
      </c>
    </row>
    <row r="10" s="53" customFormat="1" ht="27" customHeight="1" spans="1:14">
      <c r="A10" s="69" t="s">
        <v>22</v>
      </c>
      <c r="B10" s="70">
        <v>7</v>
      </c>
      <c r="C10" s="36" t="s">
        <v>202</v>
      </c>
      <c r="D10" s="71" t="s">
        <v>203</v>
      </c>
      <c r="E10" s="69" t="s">
        <v>204</v>
      </c>
      <c r="F10" s="71" t="s">
        <v>205</v>
      </c>
      <c r="G10" s="69">
        <v>265</v>
      </c>
      <c r="H10" s="72">
        <v>157</v>
      </c>
      <c r="I10" s="72">
        <v>108</v>
      </c>
      <c r="J10" s="50">
        <f t="shared" si="0"/>
        <v>156.941747572816</v>
      </c>
      <c r="K10" s="50">
        <f t="shared" si="1"/>
        <v>108.058252427184</v>
      </c>
      <c r="L10" s="50">
        <f t="shared" si="2"/>
        <v>157</v>
      </c>
      <c r="M10" s="50">
        <f t="shared" si="3"/>
        <v>108</v>
      </c>
      <c r="N10" s="50">
        <f t="shared" si="4"/>
        <v>0</v>
      </c>
    </row>
    <row r="11" s="53" customFormat="1" ht="27" customHeight="1" spans="1:14">
      <c r="A11" s="69" t="s">
        <v>22</v>
      </c>
      <c r="B11" s="70">
        <v>8</v>
      </c>
      <c r="C11" s="36" t="s">
        <v>206</v>
      </c>
      <c r="D11" s="71" t="s">
        <v>207</v>
      </c>
      <c r="E11" s="69" t="s">
        <v>208</v>
      </c>
      <c r="F11" s="71" t="s">
        <v>209</v>
      </c>
      <c r="G11" s="69">
        <v>265</v>
      </c>
      <c r="H11" s="72">
        <v>157</v>
      </c>
      <c r="I11" s="72">
        <v>108</v>
      </c>
      <c r="J11" s="50">
        <f t="shared" si="0"/>
        <v>156.941747572816</v>
      </c>
      <c r="K11" s="50">
        <f t="shared" si="1"/>
        <v>108.058252427184</v>
      </c>
      <c r="L11" s="50">
        <f t="shared" si="2"/>
        <v>157</v>
      </c>
      <c r="M11" s="50">
        <f t="shared" si="3"/>
        <v>108</v>
      </c>
      <c r="N11" s="50">
        <f t="shared" si="4"/>
        <v>0</v>
      </c>
    </row>
    <row r="12" s="52" customFormat="1" ht="27" customHeight="1" spans="1:15">
      <c r="A12" s="38"/>
      <c r="B12" s="74" t="s">
        <v>98</v>
      </c>
      <c r="C12" s="75"/>
      <c r="D12" s="75"/>
      <c r="E12" s="75"/>
      <c r="F12" s="75"/>
      <c r="G12" s="76">
        <f t="shared" ref="G12:I12" si="5">SUM(G4:G11)</f>
        <v>2053</v>
      </c>
      <c r="H12" s="76">
        <f t="shared" si="5"/>
        <v>1216</v>
      </c>
      <c r="I12" s="76">
        <f>SUM(I4:I11)</f>
        <v>837</v>
      </c>
      <c r="J12" s="90">
        <f t="shared" si="0"/>
        <v>1215.85436893204</v>
      </c>
      <c r="K12" s="90">
        <f t="shared" si="1"/>
        <v>837.145631067961</v>
      </c>
      <c r="L12" s="90">
        <f>SUM(L4:L11)</f>
        <v>1217</v>
      </c>
      <c r="M12" s="90">
        <f>SUM(M4:M11)</f>
        <v>836</v>
      </c>
      <c r="N12" s="50">
        <f t="shared" si="4"/>
        <v>0</v>
      </c>
      <c r="O12" s="53"/>
    </row>
    <row r="13" s="54" customFormat="1" ht="27" customHeight="1" spans="1:15">
      <c r="A13" s="77"/>
      <c r="B13" s="78"/>
      <c r="C13" s="78"/>
      <c r="D13" s="78"/>
      <c r="E13" s="78"/>
      <c r="F13" s="78"/>
      <c r="G13" s="79"/>
      <c r="H13" s="80">
        <f>H12-J12</f>
        <v>0.145631067961176</v>
      </c>
      <c r="I13" s="80">
        <f>I12-K12</f>
        <v>-0.145631067960949</v>
      </c>
      <c r="J13" s="91"/>
      <c r="K13" s="91"/>
      <c r="L13" s="79"/>
      <c r="M13" s="79"/>
      <c r="N13" s="91"/>
      <c r="O13" s="92"/>
    </row>
    <row r="14" s="52" customFormat="1" spans="4:15">
      <c r="D14" s="81"/>
      <c r="F14" s="81"/>
      <c r="G14" s="82"/>
      <c r="J14" s="93"/>
      <c r="K14" s="93"/>
      <c r="L14" s="93"/>
      <c r="M14" s="93"/>
      <c r="O14" s="53"/>
    </row>
    <row r="15" ht="27.75" customHeight="1" spans="1:224">
      <c r="A15" s="56"/>
      <c r="B15" s="61" t="s">
        <v>210</v>
      </c>
      <c r="C15" s="61"/>
      <c r="D15" s="61"/>
      <c r="E15" s="61"/>
      <c r="F15" s="61"/>
      <c r="G15" s="62"/>
      <c r="H15" s="61"/>
      <c r="I15" s="61"/>
      <c r="J15" s="93"/>
      <c r="K15" s="93"/>
      <c r="L15" s="93"/>
      <c r="M15" s="93"/>
      <c r="N15" s="52"/>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0"/>
      <c r="BM15" s="60"/>
      <c r="BN15" s="60"/>
      <c r="BO15" s="60"/>
      <c r="BP15" s="60"/>
      <c r="BQ15" s="60"/>
      <c r="BR15" s="60"/>
      <c r="BS15" s="60"/>
      <c r="BT15" s="60"/>
      <c r="BU15" s="60"/>
      <c r="BV15" s="60"/>
      <c r="BW15" s="60"/>
      <c r="BX15" s="60"/>
      <c r="BY15" s="60"/>
      <c r="BZ15" s="60"/>
      <c r="CA15" s="60"/>
      <c r="CB15" s="60"/>
      <c r="CC15" s="60"/>
      <c r="CD15" s="60"/>
      <c r="CE15" s="60"/>
      <c r="CF15" s="60"/>
      <c r="CG15" s="60"/>
      <c r="CH15" s="60"/>
      <c r="CI15" s="60"/>
      <c r="CJ15" s="60"/>
      <c r="CK15" s="60"/>
      <c r="CL15" s="60"/>
      <c r="CM15" s="60"/>
      <c r="CN15" s="60"/>
      <c r="CO15" s="60"/>
      <c r="CP15" s="60"/>
      <c r="CQ15" s="60"/>
      <c r="CR15" s="60"/>
      <c r="CS15" s="60"/>
      <c r="CT15" s="60"/>
      <c r="CU15" s="60"/>
      <c r="CV15" s="60"/>
      <c r="CW15" s="60"/>
      <c r="CX15" s="60"/>
      <c r="CY15" s="60"/>
      <c r="CZ15" s="60"/>
      <c r="DA15" s="60"/>
      <c r="DB15" s="60"/>
      <c r="DC15" s="60"/>
      <c r="DD15" s="60"/>
      <c r="DE15" s="60"/>
      <c r="DF15" s="60"/>
      <c r="DG15" s="60"/>
      <c r="DH15" s="60"/>
      <c r="DI15" s="60"/>
      <c r="DJ15" s="60"/>
      <c r="DK15" s="60"/>
      <c r="DL15" s="60"/>
      <c r="DM15" s="60"/>
      <c r="DN15" s="60"/>
      <c r="DO15" s="60"/>
      <c r="DP15" s="60"/>
      <c r="DQ15" s="60"/>
      <c r="DR15" s="60"/>
      <c r="DS15" s="60"/>
      <c r="DT15" s="60"/>
      <c r="DU15" s="60"/>
      <c r="DV15" s="60"/>
      <c r="DW15" s="60"/>
      <c r="DX15" s="60"/>
      <c r="DY15" s="60"/>
      <c r="DZ15" s="60"/>
      <c r="EA15" s="60"/>
      <c r="EB15" s="60"/>
      <c r="EC15" s="60"/>
      <c r="ED15" s="60"/>
      <c r="EE15" s="60"/>
      <c r="EF15" s="60"/>
      <c r="EG15" s="60"/>
      <c r="EH15" s="60"/>
      <c r="EI15" s="60"/>
      <c r="EJ15" s="60"/>
      <c r="EK15" s="60"/>
      <c r="EL15" s="60"/>
      <c r="EM15" s="60"/>
      <c r="EN15" s="60"/>
      <c r="EO15" s="60"/>
      <c r="EP15" s="60"/>
      <c r="EQ15" s="60"/>
      <c r="ER15" s="60"/>
      <c r="ES15" s="60"/>
      <c r="ET15" s="60"/>
      <c r="EU15" s="60"/>
      <c r="EV15" s="60"/>
      <c r="EW15" s="60"/>
      <c r="EX15" s="60"/>
      <c r="EY15" s="60"/>
      <c r="EZ15" s="60"/>
      <c r="FA15" s="60"/>
      <c r="FB15" s="60"/>
      <c r="FC15" s="60"/>
      <c r="FD15" s="60"/>
      <c r="FE15" s="60"/>
      <c r="FF15" s="60"/>
      <c r="FG15" s="60"/>
      <c r="FH15" s="60"/>
      <c r="FI15" s="60"/>
      <c r="FJ15" s="60"/>
      <c r="FK15" s="60"/>
      <c r="FL15" s="60"/>
      <c r="FM15" s="60"/>
      <c r="FN15" s="60"/>
      <c r="FO15" s="60"/>
      <c r="FP15" s="60"/>
      <c r="FQ15" s="60"/>
      <c r="FR15" s="60"/>
      <c r="FS15" s="60"/>
      <c r="FT15" s="60"/>
      <c r="FU15" s="60"/>
      <c r="FV15" s="60"/>
      <c r="FW15" s="60"/>
      <c r="FX15" s="60"/>
      <c r="FY15" s="60"/>
      <c r="FZ15" s="60"/>
      <c r="GA15" s="60"/>
      <c r="GB15" s="60"/>
      <c r="GC15" s="60"/>
      <c r="GD15" s="60"/>
      <c r="GE15" s="60"/>
      <c r="GF15" s="60"/>
      <c r="GG15" s="60"/>
      <c r="GH15" s="60"/>
      <c r="GI15" s="60"/>
      <c r="GJ15" s="60"/>
      <c r="GK15" s="60"/>
      <c r="GL15" s="60"/>
      <c r="GM15" s="60"/>
      <c r="GN15" s="60"/>
      <c r="GO15" s="60"/>
      <c r="GP15" s="60"/>
      <c r="GQ15" s="60"/>
      <c r="GR15" s="60"/>
      <c r="GS15" s="60"/>
      <c r="GT15" s="60"/>
      <c r="GU15" s="60"/>
      <c r="GV15" s="60"/>
      <c r="GW15" s="60"/>
      <c r="GX15" s="60"/>
      <c r="GY15" s="60"/>
      <c r="GZ15" s="60"/>
      <c r="HA15" s="60"/>
      <c r="HB15" s="60"/>
      <c r="HC15" s="60"/>
      <c r="HD15" s="60"/>
      <c r="HE15" s="60"/>
      <c r="HF15" s="60"/>
      <c r="HG15" s="60"/>
      <c r="HH15" s="60"/>
      <c r="HI15" s="60"/>
      <c r="HJ15" s="60"/>
      <c r="HK15" s="60"/>
      <c r="HL15" s="60"/>
      <c r="HM15" s="60"/>
      <c r="HN15" s="60"/>
      <c r="HO15" s="60"/>
      <c r="HP15" s="60"/>
    </row>
    <row r="16" s="52" customFormat="1" ht="27" customHeight="1" spans="1:14">
      <c r="A16" s="45" t="s">
        <v>6</v>
      </c>
      <c r="B16" s="63" t="s">
        <v>7</v>
      </c>
      <c r="C16" s="64" t="s">
        <v>177</v>
      </c>
      <c r="D16" s="64" t="s">
        <v>9</v>
      </c>
      <c r="E16" s="64" t="s">
        <v>10</v>
      </c>
      <c r="F16" s="64" t="s">
        <v>11</v>
      </c>
      <c r="G16" s="65" t="s">
        <v>12</v>
      </c>
      <c r="H16" s="64"/>
      <c r="I16" s="88"/>
      <c r="J16" s="45" t="s">
        <v>178</v>
      </c>
      <c r="K16" s="45" t="s">
        <v>14</v>
      </c>
      <c r="L16" s="45" t="s">
        <v>179</v>
      </c>
      <c r="M16" s="45" t="s">
        <v>16</v>
      </c>
      <c r="N16" s="45" t="s">
        <v>17</v>
      </c>
    </row>
    <row r="17" s="52" customFormat="1" ht="27" customHeight="1" spans="1:14">
      <c r="A17" s="48"/>
      <c r="B17" s="66"/>
      <c r="C17" s="67"/>
      <c r="D17" s="67"/>
      <c r="E17" s="67"/>
      <c r="F17" s="67"/>
      <c r="G17" s="68" t="s">
        <v>19</v>
      </c>
      <c r="H17" s="67" t="s">
        <v>180</v>
      </c>
      <c r="I17" s="89" t="s">
        <v>1</v>
      </c>
      <c r="J17" s="48"/>
      <c r="K17" s="48"/>
      <c r="L17" s="48"/>
      <c r="M17" s="48"/>
      <c r="N17" s="48"/>
    </row>
    <row r="18" s="53" customFormat="1" ht="27" customHeight="1" spans="1:14">
      <c r="A18" s="69" t="s">
        <v>102</v>
      </c>
      <c r="B18" s="70">
        <v>1</v>
      </c>
      <c r="C18" s="36" t="s">
        <v>211</v>
      </c>
      <c r="D18" s="71" t="s">
        <v>212</v>
      </c>
      <c r="E18" s="69" t="s">
        <v>213</v>
      </c>
      <c r="F18" s="71" t="s">
        <v>106</v>
      </c>
      <c r="G18" s="69">
        <v>55</v>
      </c>
      <c r="H18" s="73">
        <v>32</v>
      </c>
      <c r="I18" s="94">
        <v>23</v>
      </c>
      <c r="J18" s="50">
        <f t="shared" ref="J18:J54" si="6">G18*2440/4120</f>
        <v>32.5728155339806</v>
      </c>
      <c r="K18" s="50">
        <f t="shared" ref="K18:K54" si="7">G18*1680/4120</f>
        <v>22.4271844660194</v>
      </c>
      <c r="L18" s="50">
        <f t="shared" ref="L18:L54" si="8">ROUND(J18,0)</f>
        <v>33</v>
      </c>
      <c r="M18" s="50">
        <f t="shared" ref="M18:M54" si="9">ROUND(K18,0)</f>
        <v>22</v>
      </c>
      <c r="N18" s="50">
        <f t="shared" ref="N18:N54" si="10">G18-H18-I18</f>
        <v>0</v>
      </c>
    </row>
    <row r="19" s="53" customFormat="1" ht="27" customHeight="1" spans="1:14">
      <c r="A19" s="69" t="s">
        <v>102</v>
      </c>
      <c r="B19" s="70">
        <v>2</v>
      </c>
      <c r="C19" s="36" t="s">
        <v>214</v>
      </c>
      <c r="D19" s="71" t="s">
        <v>215</v>
      </c>
      <c r="E19" s="69" t="s">
        <v>216</v>
      </c>
      <c r="F19" s="71" t="s">
        <v>192</v>
      </c>
      <c r="G19" s="69">
        <v>55</v>
      </c>
      <c r="H19" s="73">
        <v>32</v>
      </c>
      <c r="I19" s="94">
        <v>23</v>
      </c>
      <c r="J19" s="50">
        <f t="shared" si="6"/>
        <v>32.5728155339806</v>
      </c>
      <c r="K19" s="50">
        <f t="shared" si="7"/>
        <v>22.4271844660194</v>
      </c>
      <c r="L19" s="50">
        <f t="shared" si="8"/>
        <v>33</v>
      </c>
      <c r="M19" s="50">
        <f t="shared" si="9"/>
        <v>22</v>
      </c>
      <c r="N19" s="50">
        <f t="shared" si="10"/>
        <v>0</v>
      </c>
    </row>
    <row r="20" s="53" customFormat="1" ht="27" customHeight="1" spans="1:14">
      <c r="A20" s="69" t="s">
        <v>102</v>
      </c>
      <c r="B20" s="70">
        <v>3</v>
      </c>
      <c r="C20" s="36" t="s">
        <v>217</v>
      </c>
      <c r="D20" s="71" t="s">
        <v>218</v>
      </c>
      <c r="E20" s="69" t="s">
        <v>219</v>
      </c>
      <c r="F20" s="71" t="s">
        <v>220</v>
      </c>
      <c r="G20" s="69">
        <v>55</v>
      </c>
      <c r="H20" s="73">
        <v>32</v>
      </c>
      <c r="I20" s="94">
        <v>23</v>
      </c>
      <c r="J20" s="50">
        <f t="shared" si="6"/>
        <v>32.5728155339806</v>
      </c>
      <c r="K20" s="50">
        <f t="shared" si="7"/>
        <v>22.4271844660194</v>
      </c>
      <c r="L20" s="50">
        <f t="shared" si="8"/>
        <v>33</v>
      </c>
      <c r="M20" s="50">
        <f t="shared" si="9"/>
        <v>22</v>
      </c>
      <c r="N20" s="50">
        <f t="shared" si="10"/>
        <v>0</v>
      </c>
    </row>
    <row r="21" s="53" customFormat="1" ht="27" customHeight="1" spans="1:14">
      <c r="A21" s="69" t="s">
        <v>102</v>
      </c>
      <c r="B21" s="70">
        <v>4</v>
      </c>
      <c r="C21" s="36" t="s">
        <v>221</v>
      </c>
      <c r="D21" s="71" t="s">
        <v>222</v>
      </c>
      <c r="E21" s="69" t="s">
        <v>223</v>
      </c>
      <c r="F21" s="71" t="s">
        <v>184</v>
      </c>
      <c r="G21" s="69">
        <v>55</v>
      </c>
      <c r="H21" s="73">
        <v>32</v>
      </c>
      <c r="I21" s="94">
        <v>23</v>
      </c>
      <c r="J21" s="50">
        <f t="shared" si="6"/>
        <v>32.5728155339806</v>
      </c>
      <c r="K21" s="50">
        <f t="shared" si="7"/>
        <v>22.4271844660194</v>
      </c>
      <c r="L21" s="50">
        <f t="shared" si="8"/>
        <v>33</v>
      </c>
      <c r="M21" s="50">
        <f t="shared" si="9"/>
        <v>22</v>
      </c>
      <c r="N21" s="50">
        <f t="shared" si="10"/>
        <v>0</v>
      </c>
    </row>
    <row r="22" s="53" customFormat="1" ht="27" customHeight="1" spans="1:14">
      <c r="A22" s="69" t="s">
        <v>102</v>
      </c>
      <c r="B22" s="70">
        <v>5</v>
      </c>
      <c r="C22" s="36" t="s">
        <v>224</v>
      </c>
      <c r="D22" s="71" t="s">
        <v>225</v>
      </c>
      <c r="E22" s="69" t="s">
        <v>226</v>
      </c>
      <c r="F22" s="71" t="s">
        <v>220</v>
      </c>
      <c r="G22" s="69">
        <v>55</v>
      </c>
      <c r="H22" s="73">
        <v>32</v>
      </c>
      <c r="I22" s="94">
        <v>23</v>
      </c>
      <c r="J22" s="50">
        <f t="shared" si="6"/>
        <v>32.5728155339806</v>
      </c>
      <c r="K22" s="50">
        <f t="shared" si="7"/>
        <v>22.4271844660194</v>
      </c>
      <c r="L22" s="50">
        <f t="shared" si="8"/>
        <v>33</v>
      </c>
      <c r="M22" s="50">
        <f t="shared" si="9"/>
        <v>22</v>
      </c>
      <c r="N22" s="50">
        <f t="shared" si="10"/>
        <v>0</v>
      </c>
    </row>
    <row r="23" s="53" customFormat="1" ht="27" customHeight="1" spans="1:14">
      <c r="A23" s="69" t="s">
        <v>102</v>
      </c>
      <c r="B23" s="70">
        <v>6</v>
      </c>
      <c r="C23" s="36" t="s">
        <v>227</v>
      </c>
      <c r="D23" s="71" t="s">
        <v>228</v>
      </c>
      <c r="E23" s="69" t="s">
        <v>229</v>
      </c>
      <c r="F23" s="71" t="s">
        <v>137</v>
      </c>
      <c r="G23" s="69">
        <v>55</v>
      </c>
      <c r="H23" s="73">
        <v>32</v>
      </c>
      <c r="I23" s="94">
        <v>23</v>
      </c>
      <c r="J23" s="50">
        <f t="shared" si="6"/>
        <v>32.5728155339806</v>
      </c>
      <c r="K23" s="50">
        <f t="shared" si="7"/>
        <v>22.4271844660194</v>
      </c>
      <c r="L23" s="50">
        <f t="shared" si="8"/>
        <v>33</v>
      </c>
      <c r="M23" s="50">
        <f t="shared" si="9"/>
        <v>22</v>
      </c>
      <c r="N23" s="50">
        <f t="shared" si="10"/>
        <v>0</v>
      </c>
    </row>
    <row r="24" s="53" customFormat="1" ht="27" customHeight="1" spans="1:14">
      <c r="A24" s="69" t="s">
        <v>102</v>
      </c>
      <c r="B24" s="70">
        <v>7</v>
      </c>
      <c r="C24" s="36" t="s">
        <v>230</v>
      </c>
      <c r="D24" s="71" t="s">
        <v>231</v>
      </c>
      <c r="E24" s="69" t="s">
        <v>232</v>
      </c>
      <c r="F24" s="71" t="s">
        <v>233</v>
      </c>
      <c r="G24" s="69">
        <v>55</v>
      </c>
      <c r="H24" s="72">
        <v>33</v>
      </c>
      <c r="I24" s="95">
        <v>22</v>
      </c>
      <c r="J24" s="50">
        <f t="shared" si="6"/>
        <v>32.5728155339806</v>
      </c>
      <c r="K24" s="50">
        <f t="shared" si="7"/>
        <v>22.4271844660194</v>
      </c>
      <c r="L24" s="50">
        <f t="shared" si="8"/>
        <v>33</v>
      </c>
      <c r="M24" s="50">
        <f t="shared" si="9"/>
        <v>22</v>
      </c>
      <c r="N24" s="50">
        <f t="shared" si="10"/>
        <v>0</v>
      </c>
    </row>
    <row r="25" s="53" customFormat="1" ht="27" customHeight="1" spans="1:14">
      <c r="A25" s="69" t="s">
        <v>102</v>
      </c>
      <c r="B25" s="70">
        <v>8</v>
      </c>
      <c r="C25" s="36" t="s">
        <v>234</v>
      </c>
      <c r="D25" s="71" t="s">
        <v>235</v>
      </c>
      <c r="E25" s="69" t="s">
        <v>236</v>
      </c>
      <c r="F25" s="71" t="s">
        <v>184</v>
      </c>
      <c r="G25" s="69">
        <v>55</v>
      </c>
      <c r="H25" s="72">
        <v>33</v>
      </c>
      <c r="I25" s="95">
        <v>22</v>
      </c>
      <c r="J25" s="50">
        <f t="shared" si="6"/>
        <v>32.5728155339806</v>
      </c>
      <c r="K25" s="50">
        <f t="shared" si="7"/>
        <v>22.4271844660194</v>
      </c>
      <c r="L25" s="50">
        <f t="shared" si="8"/>
        <v>33</v>
      </c>
      <c r="M25" s="50">
        <f t="shared" si="9"/>
        <v>22</v>
      </c>
      <c r="N25" s="50">
        <f t="shared" si="10"/>
        <v>0</v>
      </c>
    </row>
    <row r="26" s="53" customFormat="1" ht="27" customHeight="1" spans="1:14">
      <c r="A26" s="69" t="s">
        <v>102</v>
      </c>
      <c r="B26" s="70">
        <v>9</v>
      </c>
      <c r="C26" s="36" t="s">
        <v>237</v>
      </c>
      <c r="D26" s="71" t="s">
        <v>238</v>
      </c>
      <c r="E26" s="69" t="s">
        <v>239</v>
      </c>
      <c r="F26" s="71" t="s">
        <v>240</v>
      </c>
      <c r="G26" s="69">
        <v>55</v>
      </c>
      <c r="H26" s="72">
        <v>33</v>
      </c>
      <c r="I26" s="95">
        <v>22</v>
      </c>
      <c r="J26" s="50">
        <f t="shared" si="6"/>
        <v>32.5728155339806</v>
      </c>
      <c r="K26" s="50">
        <f t="shared" si="7"/>
        <v>22.4271844660194</v>
      </c>
      <c r="L26" s="50">
        <f t="shared" si="8"/>
        <v>33</v>
      </c>
      <c r="M26" s="50">
        <f t="shared" si="9"/>
        <v>22</v>
      </c>
      <c r="N26" s="50">
        <f t="shared" si="10"/>
        <v>0</v>
      </c>
    </row>
    <row r="27" s="53" customFormat="1" ht="27" customHeight="1" spans="1:14">
      <c r="A27" s="69" t="s">
        <v>102</v>
      </c>
      <c r="B27" s="70">
        <v>10</v>
      </c>
      <c r="C27" s="36" t="s">
        <v>241</v>
      </c>
      <c r="D27" s="71" t="s">
        <v>242</v>
      </c>
      <c r="E27" s="69" t="s">
        <v>243</v>
      </c>
      <c r="F27" s="71" t="s">
        <v>184</v>
      </c>
      <c r="G27" s="69">
        <v>55</v>
      </c>
      <c r="H27" s="72">
        <v>33</v>
      </c>
      <c r="I27" s="95">
        <v>22</v>
      </c>
      <c r="J27" s="50">
        <f t="shared" si="6"/>
        <v>32.5728155339806</v>
      </c>
      <c r="K27" s="50">
        <f t="shared" si="7"/>
        <v>22.4271844660194</v>
      </c>
      <c r="L27" s="50">
        <f t="shared" si="8"/>
        <v>33</v>
      </c>
      <c r="M27" s="50">
        <f t="shared" si="9"/>
        <v>22</v>
      </c>
      <c r="N27" s="50">
        <f t="shared" si="10"/>
        <v>0</v>
      </c>
    </row>
    <row r="28" s="53" customFormat="1" ht="27" customHeight="1" spans="1:14">
      <c r="A28" s="69" t="s">
        <v>102</v>
      </c>
      <c r="B28" s="70">
        <v>11</v>
      </c>
      <c r="C28" s="36" t="s">
        <v>244</v>
      </c>
      <c r="D28" s="71" t="s">
        <v>245</v>
      </c>
      <c r="E28" s="69" t="s">
        <v>246</v>
      </c>
      <c r="F28" s="71" t="s">
        <v>192</v>
      </c>
      <c r="G28" s="69">
        <v>55</v>
      </c>
      <c r="H28" s="72">
        <v>33</v>
      </c>
      <c r="I28" s="95">
        <v>22</v>
      </c>
      <c r="J28" s="50">
        <f t="shared" si="6"/>
        <v>32.5728155339806</v>
      </c>
      <c r="K28" s="50">
        <f t="shared" si="7"/>
        <v>22.4271844660194</v>
      </c>
      <c r="L28" s="50">
        <f t="shared" si="8"/>
        <v>33</v>
      </c>
      <c r="M28" s="50">
        <f t="shared" si="9"/>
        <v>22</v>
      </c>
      <c r="N28" s="50">
        <f t="shared" si="10"/>
        <v>0</v>
      </c>
    </row>
    <row r="29" s="53" customFormat="1" ht="27" customHeight="1" spans="1:14">
      <c r="A29" s="69" t="s">
        <v>22</v>
      </c>
      <c r="B29" s="70">
        <v>12</v>
      </c>
      <c r="C29" s="36" t="s">
        <v>247</v>
      </c>
      <c r="D29" s="71" t="s">
        <v>248</v>
      </c>
      <c r="E29" s="69" t="s">
        <v>249</v>
      </c>
      <c r="F29" s="71" t="s">
        <v>192</v>
      </c>
      <c r="G29" s="69">
        <v>59</v>
      </c>
      <c r="H29" s="72">
        <v>35</v>
      </c>
      <c r="I29" s="95">
        <v>24</v>
      </c>
      <c r="J29" s="50">
        <f t="shared" si="6"/>
        <v>34.9417475728155</v>
      </c>
      <c r="K29" s="50">
        <f t="shared" si="7"/>
        <v>24.0582524271845</v>
      </c>
      <c r="L29" s="50">
        <f t="shared" si="8"/>
        <v>35</v>
      </c>
      <c r="M29" s="50">
        <f t="shared" si="9"/>
        <v>24</v>
      </c>
      <c r="N29" s="50">
        <f t="shared" si="10"/>
        <v>0</v>
      </c>
    </row>
    <row r="30" s="53" customFormat="1" ht="27" customHeight="1" spans="1:14">
      <c r="A30" s="69" t="s">
        <v>22</v>
      </c>
      <c r="B30" s="70">
        <v>13</v>
      </c>
      <c r="C30" s="36" t="s">
        <v>250</v>
      </c>
      <c r="D30" s="71" t="s">
        <v>251</v>
      </c>
      <c r="E30" s="69" t="s">
        <v>252</v>
      </c>
      <c r="F30" s="71" t="s">
        <v>137</v>
      </c>
      <c r="G30" s="69">
        <v>55</v>
      </c>
      <c r="H30" s="72">
        <v>33</v>
      </c>
      <c r="I30" s="95">
        <v>22</v>
      </c>
      <c r="J30" s="50">
        <f t="shared" si="6"/>
        <v>32.5728155339806</v>
      </c>
      <c r="K30" s="50">
        <f t="shared" si="7"/>
        <v>22.4271844660194</v>
      </c>
      <c r="L30" s="50">
        <f t="shared" si="8"/>
        <v>33</v>
      </c>
      <c r="M30" s="50">
        <f t="shared" si="9"/>
        <v>22</v>
      </c>
      <c r="N30" s="50">
        <f t="shared" si="10"/>
        <v>0</v>
      </c>
    </row>
    <row r="31" s="53" customFormat="1" ht="27" customHeight="1" spans="1:14">
      <c r="A31" s="69" t="s">
        <v>22</v>
      </c>
      <c r="B31" s="70">
        <v>14</v>
      </c>
      <c r="C31" s="36" t="s">
        <v>253</v>
      </c>
      <c r="D31" s="71" t="s">
        <v>254</v>
      </c>
      <c r="E31" s="69" t="s">
        <v>255</v>
      </c>
      <c r="F31" s="71" t="s">
        <v>256</v>
      </c>
      <c r="G31" s="69">
        <v>59</v>
      </c>
      <c r="H31" s="72">
        <v>35</v>
      </c>
      <c r="I31" s="95">
        <v>24</v>
      </c>
      <c r="J31" s="50">
        <f t="shared" si="6"/>
        <v>34.9417475728155</v>
      </c>
      <c r="K31" s="50">
        <f t="shared" si="7"/>
        <v>24.0582524271845</v>
      </c>
      <c r="L31" s="50">
        <f t="shared" si="8"/>
        <v>35</v>
      </c>
      <c r="M31" s="50">
        <f t="shared" si="9"/>
        <v>24</v>
      </c>
      <c r="N31" s="50">
        <f t="shared" si="10"/>
        <v>0</v>
      </c>
    </row>
    <row r="32" s="53" customFormat="1" ht="27" customHeight="1" spans="1:14">
      <c r="A32" s="69" t="s">
        <v>22</v>
      </c>
      <c r="B32" s="70">
        <v>15</v>
      </c>
      <c r="C32" s="36" t="s">
        <v>257</v>
      </c>
      <c r="D32" s="71" t="s">
        <v>258</v>
      </c>
      <c r="E32" s="69" t="s">
        <v>259</v>
      </c>
      <c r="F32" s="71" t="s">
        <v>137</v>
      </c>
      <c r="G32" s="69">
        <v>59</v>
      </c>
      <c r="H32" s="72">
        <v>35</v>
      </c>
      <c r="I32" s="95">
        <v>24</v>
      </c>
      <c r="J32" s="50">
        <f t="shared" si="6"/>
        <v>34.9417475728155</v>
      </c>
      <c r="K32" s="50">
        <f t="shared" si="7"/>
        <v>24.0582524271845</v>
      </c>
      <c r="L32" s="50">
        <f t="shared" si="8"/>
        <v>35</v>
      </c>
      <c r="M32" s="50">
        <f t="shared" si="9"/>
        <v>24</v>
      </c>
      <c r="N32" s="50">
        <f t="shared" si="10"/>
        <v>0</v>
      </c>
    </row>
    <row r="33" s="53" customFormat="1" ht="27" customHeight="1" spans="1:14">
      <c r="A33" s="69" t="s">
        <v>22</v>
      </c>
      <c r="B33" s="70">
        <v>16</v>
      </c>
      <c r="C33" s="36" t="s">
        <v>260</v>
      </c>
      <c r="D33" s="71" t="s">
        <v>261</v>
      </c>
      <c r="E33" s="69" t="s">
        <v>262</v>
      </c>
      <c r="F33" s="71" t="s">
        <v>137</v>
      </c>
      <c r="G33" s="69">
        <v>59</v>
      </c>
      <c r="H33" s="72">
        <v>35</v>
      </c>
      <c r="I33" s="95">
        <v>24</v>
      </c>
      <c r="J33" s="50">
        <f t="shared" si="6"/>
        <v>34.9417475728155</v>
      </c>
      <c r="K33" s="50">
        <f t="shared" si="7"/>
        <v>24.0582524271845</v>
      </c>
      <c r="L33" s="50">
        <f t="shared" si="8"/>
        <v>35</v>
      </c>
      <c r="M33" s="50">
        <f t="shared" si="9"/>
        <v>24</v>
      </c>
      <c r="N33" s="50">
        <f t="shared" si="10"/>
        <v>0</v>
      </c>
    </row>
    <row r="34" s="53" customFormat="1" ht="27" customHeight="1" spans="1:14">
      <c r="A34" s="69" t="s">
        <v>22</v>
      </c>
      <c r="B34" s="70">
        <v>17</v>
      </c>
      <c r="C34" s="36" t="s">
        <v>263</v>
      </c>
      <c r="D34" s="71" t="s">
        <v>264</v>
      </c>
      <c r="E34" s="69" t="s">
        <v>265</v>
      </c>
      <c r="F34" s="71" t="s">
        <v>137</v>
      </c>
      <c r="G34" s="69">
        <v>59</v>
      </c>
      <c r="H34" s="72">
        <v>35</v>
      </c>
      <c r="I34" s="95">
        <v>24</v>
      </c>
      <c r="J34" s="50">
        <f t="shared" si="6"/>
        <v>34.9417475728155</v>
      </c>
      <c r="K34" s="50">
        <f t="shared" si="7"/>
        <v>24.0582524271845</v>
      </c>
      <c r="L34" s="50">
        <f t="shared" si="8"/>
        <v>35</v>
      </c>
      <c r="M34" s="50">
        <f t="shared" si="9"/>
        <v>24</v>
      </c>
      <c r="N34" s="50">
        <f t="shared" si="10"/>
        <v>0</v>
      </c>
    </row>
    <row r="35" s="53" customFormat="1" ht="27" customHeight="1" spans="1:14">
      <c r="A35" s="69" t="s">
        <v>22</v>
      </c>
      <c r="B35" s="70">
        <v>18</v>
      </c>
      <c r="C35" s="36" t="s">
        <v>266</v>
      </c>
      <c r="D35" s="71" t="s">
        <v>267</v>
      </c>
      <c r="E35" s="69" t="s">
        <v>268</v>
      </c>
      <c r="F35" s="71" t="s">
        <v>192</v>
      </c>
      <c r="G35" s="69">
        <v>58</v>
      </c>
      <c r="H35" s="72">
        <v>34</v>
      </c>
      <c r="I35" s="95">
        <v>24</v>
      </c>
      <c r="J35" s="50">
        <f t="shared" si="6"/>
        <v>34.3495145631068</v>
      </c>
      <c r="K35" s="50">
        <f t="shared" si="7"/>
        <v>23.6504854368932</v>
      </c>
      <c r="L35" s="50">
        <f t="shared" si="8"/>
        <v>34</v>
      </c>
      <c r="M35" s="50">
        <f t="shared" si="9"/>
        <v>24</v>
      </c>
      <c r="N35" s="50">
        <f t="shared" si="10"/>
        <v>0</v>
      </c>
    </row>
    <row r="36" s="53" customFormat="1" ht="27" customHeight="1" spans="1:14">
      <c r="A36" s="69" t="s">
        <v>22</v>
      </c>
      <c r="B36" s="70">
        <v>19</v>
      </c>
      <c r="C36" s="36" t="s">
        <v>269</v>
      </c>
      <c r="D36" s="71" t="s">
        <v>270</v>
      </c>
      <c r="E36" s="69" t="s">
        <v>271</v>
      </c>
      <c r="F36" s="71" t="s">
        <v>272</v>
      </c>
      <c r="G36" s="69">
        <v>59</v>
      </c>
      <c r="H36" s="72">
        <v>35</v>
      </c>
      <c r="I36" s="95">
        <v>24</v>
      </c>
      <c r="J36" s="50">
        <f t="shared" si="6"/>
        <v>34.9417475728155</v>
      </c>
      <c r="K36" s="50">
        <f t="shared" si="7"/>
        <v>24.0582524271845</v>
      </c>
      <c r="L36" s="50">
        <f t="shared" si="8"/>
        <v>35</v>
      </c>
      <c r="M36" s="50">
        <f t="shared" si="9"/>
        <v>24</v>
      </c>
      <c r="N36" s="50">
        <f t="shared" si="10"/>
        <v>0</v>
      </c>
    </row>
    <row r="37" s="53" customFormat="1" ht="27" customHeight="1" spans="1:14">
      <c r="A37" s="69" t="s">
        <v>22</v>
      </c>
      <c r="B37" s="70">
        <v>20</v>
      </c>
      <c r="C37" s="36" t="s">
        <v>273</v>
      </c>
      <c r="D37" s="71" t="s">
        <v>274</v>
      </c>
      <c r="E37" s="69" t="s">
        <v>275</v>
      </c>
      <c r="F37" s="71" t="s">
        <v>276</v>
      </c>
      <c r="G37" s="69">
        <v>59</v>
      </c>
      <c r="H37" s="72">
        <v>35</v>
      </c>
      <c r="I37" s="95">
        <v>24</v>
      </c>
      <c r="J37" s="50">
        <f t="shared" si="6"/>
        <v>34.9417475728155</v>
      </c>
      <c r="K37" s="50">
        <f t="shared" si="7"/>
        <v>24.0582524271845</v>
      </c>
      <c r="L37" s="50">
        <f t="shared" si="8"/>
        <v>35</v>
      </c>
      <c r="M37" s="50">
        <f t="shared" si="9"/>
        <v>24</v>
      </c>
      <c r="N37" s="50">
        <f t="shared" si="10"/>
        <v>0</v>
      </c>
    </row>
    <row r="38" s="53" customFormat="1" ht="27" customHeight="1" spans="1:14">
      <c r="A38" s="69" t="s">
        <v>22</v>
      </c>
      <c r="B38" s="70">
        <v>21</v>
      </c>
      <c r="C38" s="36" t="s">
        <v>277</v>
      </c>
      <c r="D38" s="71" t="s">
        <v>278</v>
      </c>
      <c r="E38" s="69" t="s">
        <v>279</v>
      </c>
      <c r="F38" s="71" t="s">
        <v>220</v>
      </c>
      <c r="G38" s="69">
        <v>59</v>
      </c>
      <c r="H38" s="72">
        <v>35</v>
      </c>
      <c r="I38" s="95">
        <v>24</v>
      </c>
      <c r="J38" s="50">
        <f t="shared" si="6"/>
        <v>34.9417475728155</v>
      </c>
      <c r="K38" s="50">
        <f t="shared" si="7"/>
        <v>24.0582524271845</v>
      </c>
      <c r="L38" s="50">
        <f t="shared" si="8"/>
        <v>35</v>
      </c>
      <c r="M38" s="50">
        <f t="shared" si="9"/>
        <v>24</v>
      </c>
      <c r="N38" s="50">
        <f t="shared" si="10"/>
        <v>0</v>
      </c>
    </row>
    <row r="39" s="53" customFormat="1" ht="27" customHeight="1" spans="1:14">
      <c r="A39" s="69" t="s">
        <v>22</v>
      </c>
      <c r="B39" s="70">
        <v>22</v>
      </c>
      <c r="C39" s="36" t="s">
        <v>280</v>
      </c>
      <c r="D39" s="71" t="s">
        <v>281</v>
      </c>
      <c r="E39" s="69" t="s">
        <v>282</v>
      </c>
      <c r="F39" s="71" t="s">
        <v>184</v>
      </c>
      <c r="G39" s="69">
        <v>59</v>
      </c>
      <c r="H39" s="72">
        <v>35</v>
      </c>
      <c r="I39" s="95">
        <v>24</v>
      </c>
      <c r="J39" s="50">
        <f t="shared" si="6"/>
        <v>34.9417475728155</v>
      </c>
      <c r="K39" s="50">
        <f t="shared" si="7"/>
        <v>24.0582524271845</v>
      </c>
      <c r="L39" s="50">
        <f t="shared" si="8"/>
        <v>35</v>
      </c>
      <c r="M39" s="50">
        <f t="shared" si="9"/>
        <v>24</v>
      </c>
      <c r="N39" s="50">
        <f t="shared" si="10"/>
        <v>0</v>
      </c>
    </row>
    <row r="40" s="53" customFormat="1" ht="27" customHeight="1" spans="1:14">
      <c r="A40" s="69" t="s">
        <v>22</v>
      </c>
      <c r="B40" s="70">
        <v>23</v>
      </c>
      <c r="C40" s="36" t="s">
        <v>283</v>
      </c>
      <c r="D40" s="71" t="s">
        <v>284</v>
      </c>
      <c r="E40" s="69" t="s">
        <v>285</v>
      </c>
      <c r="F40" s="71" t="s">
        <v>184</v>
      </c>
      <c r="G40" s="69">
        <v>59</v>
      </c>
      <c r="H40" s="72">
        <v>35</v>
      </c>
      <c r="I40" s="95">
        <v>24</v>
      </c>
      <c r="J40" s="50">
        <f t="shared" si="6"/>
        <v>34.9417475728155</v>
      </c>
      <c r="K40" s="50">
        <f t="shared" si="7"/>
        <v>24.0582524271845</v>
      </c>
      <c r="L40" s="50">
        <f t="shared" si="8"/>
        <v>35</v>
      </c>
      <c r="M40" s="50">
        <f t="shared" si="9"/>
        <v>24</v>
      </c>
      <c r="N40" s="50">
        <f t="shared" si="10"/>
        <v>0</v>
      </c>
    </row>
    <row r="41" s="53" customFormat="1" ht="27" customHeight="1" spans="1:14">
      <c r="A41" s="69" t="s">
        <v>22</v>
      </c>
      <c r="B41" s="70">
        <v>24</v>
      </c>
      <c r="C41" s="36" t="s">
        <v>286</v>
      </c>
      <c r="D41" s="71" t="s">
        <v>287</v>
      </c>
      <c r="E41" s="69" t="s">
        <v>288</v>
      </c>
      <c r="F41" s="71" t="s">
        <v>289</v>
      </c>
      <c r="G41" s="69">
        <v>59</v>
      </c>
      <c r="H41" s="72">
        <v>35</v>
      </c>
      <c r="I41" s="95">
        <v>24</v>
      </c>
      <c r="J41" s="50">
        <f t="shared" si="6"/>
        <v>34.9417475728155</v>
      </c>
      <c r="K41" s="50">
        <f t="shared" si="7"/>
        <v>24.0582524271845</v>
      </c>
      <c r="L41" s="50">
        <f t="shared" si="8"/>
        <v>35</v>
      </c>
      <c r="M41" s="50">
        <f t="shared" si="9"/>
        <v>24</v>
      </c>
      <c r="N41" s="50">
        <f t="shared" si="10"/>
        <v>0</v>
      </c>
    </row>
    <row r="42" s="53" customFormat="1" ht="27" customHeight="1" spans="1:14">
      <c r="A42" s="69" t="s">
        <v>22</v>
      </c>
      <c r="B42" s="70">
        <v>25</v>
      </c>
      <c r="C42" s="36" t="s">
        <v>290</v>
      </c>
      <c r="D42" s="71" t="s">
        <v>291</v>
      </c>
      <c r="E42" s="69" t="s">
        <v>292</v>
      </c>
      <c r="F42" s="71" t="s">
        <v>293</v>
      </c>
      <c r="G42" s="69">
        <v>59</v>
      </c>
      <c r="H42" s="72">
        <v>35</v>
      </c>
      <c r="I42" s="95">
        <v>24</v>
      </c>
      <c r="J42" s="50">
        <f t="shared" si="6"/>
        <v>34.9417475728155</v>
      </c>
      <c r="K42" s="50">
        <f t="shared" si="7"/>
        <v>24.0582524271845</v>
      </c>
      <c r="L42" s="50">
        <f t="shared" si="8"/>
        <v>35</v>
      </c>
      <c r="M42" s="50">
        <f t="shared" si="9"/>
        <v>24</v>
      </c>
      <c r="N42" s="50">
        <f t="shared" si="10"/>
        <v>0</v>
      </c>
    </row>
    <row r="43" s="53" customFormat="1" ht="27" customHeight="1" spans="1:14">
      <c r="A43" s="69" t="s">
        <v>22</v>
      </c>
      <c r="B43" s="70">
        <v>26</v>
      </c>
      <c r="C43" s="36" t="s">
        <v>294</v>
      </c>
      <c r="D43" s="71" t="s">
        <v>295</v>
      </c>
      <c r="E43" s="69" t="s">
        <v>296</v>
      </c>
      <c r="F43" s="71" t="s">
        <v>297</v>
      </c>
      <c r="G43" s="69">
        <v>59</v>
      </c>
      <c r="H43" s="72">
        <v>35</v>
      </c>
      <c r="I43" s="95">
        <v>24</v>
      </c>
      <c r="J43" s="50">
        <f t="shared" si="6"/>
        <v>34.9417475728155</v>
      </c>
      <c r="K43" s="50">
        <f t="shared" si="7"/>
        <v>24.0582524271845</v>
      </c>
      <c r="L43" s="50">
        <f t="shared" si="8"/>
        <v>35</v>
      </c>
      <c r="M43" s="50">
        <f t="shared" si="9"/>
        <v>24</v>
      </c>
      <c r="N43" s="50">
        <f t="shared" si="10"/>
        <v>0</v>
      </c>
    </row>
    <row r="44" s="53" customFormat="1" ht="27" customHeight="1" spans="1:14">
      <c r="A44" s="69" t="s">
        <v>22</v>
      </c>
      <c r="B44" s="70">
        <v>27</v>
      </c>
      <c r="C44" s="36" t="s">
        <v>298</v>
      </c>
      <c r="D44" s="71" t="s">
        <v>299</v>
      </c>
      <c r="E44" s="69" t="s">
        <v>300</v>
      </c>
      <c r="F44" s="71" t="s">
        <v>192</v>
      </c>
      <c r="G44" s="69">
        <v>59</v>
      </c>
      <c r="H44" s="72">
        <v>35</v>
      </c>
      <c r="I44" s="95">
        <v>24</v>
      </c>
      <c r="J44" s="50">
        <f t="shared" si="6"/>
        <v>34.9417475728155</v>
      </c>
      <c r="K44" s="50">
        <f t="shared" si="7"/>
        <v>24.0582524271845</v>
      </c>
      <c r="L44" s="50">
        <f t="shared" si="8"/>
        <v>35</v>
      </c>
      <c r="M44" s="50">
        <f t="shared" si="9"/>
        <v>24</v>
      </c>
      <c r="N44" s="50">
        <f t="shared" si="10"/>
        <v>0</v>
      </c>
    </row>
    <row r="45" s="53" customFormat="1" ht="27" customHeight="1" spans="1:14">
      <c r="A45" s="69" t="s">
        <v>22</v>
      </c>
      <c r="B45" s="70">
        <v>28</v>
      </c>
      <c r="C45" s="36" t="s">
        <v>301</v>
      </c>
      <c r="D45" s="71" t="s">
        <v>302</v>
      </c>
      <c r="E45" s="69" t="s">
        <v>303</v>
      </c>
      <c r="F45" s="71" t="s">
        <v>304</v>
      </c>
      <c r="G45" s="69">
        <v>59</v>
      </c>
      <c r="H45" s="72">
        <v>35</v>
      </c>
      <c r="I45" s="95">
        <v>24</v>
      </c>
      <c r="J45" s="50">
        <f t="shared" si="6"/>
        <v>34.9417475728155</v>
      </c>
      <c r="K45" s="50">
        <f t="shared" si="7"/>
        <v>24.0582524271845</v>
      </c>
      <c r="L45" s="50">
        <f t="shared" si="8"/>
        <v>35</v>
      </c>
      <c r="M45" s="50">
        <f t="shared" si="9"/>
        <v>24</v>
      </c>
      <c r="N45" s="50">
        <f t="shared" si="10"/>
        <v>0</v>
      </c>
    </row>
    <row r="46" s="53" customFormat="1" ht="27" customHeight="1" spans="1:14">
      <c r="A46" s="69" t="s">
        <v>22</v>
      </c>
      <c r="B46" s="70">
        <v>29</v>
      </c>
      <c r="C46" s="36" t="s">
        <v>305</v>
      </c>
      <c r="D46" s="71" t="s">
        <v>306</v>
      </c>
      <c r="E46" s="69" t="s">
        <v>307</v>
      </c>
      <c r="F46" s="71" t="s">
        <v>308</v>
      </c>
      <c r="G46" s="69">
        <v>59</v>
      </c>
      <c r="H46" s="72">
        <v>35</v>
      </c>
      <c r="I46" s="95">
        <v>24</v>
      </c>
      <c r="J46" s="50">
        <f t="shared" si="6"/>
        <v>34.9417475728155</v>
      </c>
      <c r="K46" s="50">
        <f t="shared" si="7"/>
        <v>24.0582524271845</v>
      </c>
      <c r="L46" s="50">
        <f t="shared" si="8"/>
        <v>35</v>
      </c>
      <c r="M46" s="50">
        <f t="shared" si="9"/>
        <v>24</v>
      </c>
      <c r="N46" s="50">
        <f t="shared" si="10"/>
        <v>0</v>
      </c>
    </row>
    <row r="47" s="53" customFormat="1" ht="27" customHeight="1" spans="1:14">
      <c r="A47" s="69" t="s">
        <v>22</v>
      </c>
      <c r="B47" s="70">
        <v>30</v>
      </c>
      <c r="C47" s="36" t="s">
        <v>309</v>
      </c>
      <c r="D47" s="71" t="s">
        <v>310</v>
      </c>
      <c r="E47" s="69" t="s">
        <v>311</v>
      </c>
      <c r="F47" s="71" t="s">
        <v>312</v>
      </c>
      <c r="G47" s="69">
        <v>59</v>
      </c>
      <c r="H47" s="72">
        <v>35</v>
      </c>
      <c r="I47" s="95">
        <v>24</v>
      </c>
      <c r="J47" s="50">
        <f t="shared" si="6"/>
        <v>34.9417475728155</v>
      </c>
      <c r="K47" s="50">
        <f t="shared" si="7"/>
        <v>24.0582524271845</v>
      </c>
      <c r="L47" s="50">
        <f t="shared" si="8"/>
        <v>35</v>
      </c>
      <c r="M47" s="50">
        <f t="shared" si="9"/>
        <v>24</v>
      </c>
      <c r="N47" s="50">
        <f t="shared" si="10"/>
        <v>0</v>
      </c>
    </row>
    <row r="48" s="53" customFormat="1" ht="27" customHeight="1" spans="1:14">
      <c r="A48" s="69" t="s">
        <v>22</v>
      </c>
      <c r="B48" s="70">
        <v>31</v>
      </c>
      <c r="C48" s="36" t="s">
        <v>313</v>
      </c>
      <c r="D48" s="71" t="s">
        <v>314</v>
      </c>
      <c r="E48" s="69" t="s">
        <v>315</v>
      </c>
      <c r="F48" s="71" t="s">
        <v>316</v>
      </c>
      <c r="G48" s="69">
        <v>59</v>
      </c>
      <c r="H48" s="72">
        <v>35</v>
      </c>
      <c r="I48" s="95">
        <v>24</v>
      </c>
      <c r="J48" s="50">
        <f t="shared" si="6"/>
        <v>34.9417475728155</v>
      </c>
      <c r="K48" s="50">
        <f t="shared" si="7"/>
        <v>24.0582524271845</v>
      </c>
      <c r="L48" s="50">
        <f t="shared" si="8"/>
        <v>35</v>
      </c>
      <c r="M48" s="50">
        <f t="shared" si="9"/>
        <v>24</v>
      </c>
      <c r="N48" s="50">
        <f t="shared" si="10"/>
        <v>0</v>
      </c>
    </row>
    <row r="49" s="53" customFormat="1" ht="27" customHeight="1" spans="1:14">
      <c r="A49" s="69" t="s">
        <v>22</v>
      </c>
      <c r="B49" s="70">
        <v>32</v>
      </c>
      <c r="C49" s="36" t="s">
        <v>317</v>
      </c>
      <c r="D49" s="71" t="s">
        <v>318</v>
      </c>
      <c r="E49" s="69" t="s">
        <v>319</v>
      </c>
      <c r="F49" s="71" t="s">
        <v>192</v>
      </c>
      <c r="G49" s="69">
        <v>59</v>
      </c>
      <c r="H49" s="72">
        <v>35</v>
      </c>
      <c r="I49" s="95">
        <v>24</v>
      </c>
      <c r="J49" s="50">
        <f t="shared" si="6"/>
        <v>34.9417475728155</v>
      </c>
      <c r="K49" s="50">
        <f t="shared" si="7"/>
        <v>24.0582524271845</v>
      </c>
      <c r="L49" s="50">
        <f t="shared" si="8"/>
        <v>35</v>
      </c>
      <c r="M49" s="50">
        <f t="shared" si="9"/>
        <v>24</v>
      </c>
      <c r="N49" s="50">
        <f t="shared" si="10"/>
        <v>0</v>
      </c>
    </row>
    <row r="50" s="53" customFormat="1" ht="27" customHeight="1" spans="1:14">
      <c r="A50" s="69" t="s">
        <v>22</v>
      </c>
      <c r="B50" s="70">
        <v>33</v>
      </c>
      <c r="C50" s="36" t="s">
        <v>320</v>
      </c>
      <c r="D50" s="71" t="s">
        <v>321</v>
      </c>
      <c r="E50" s="69" t="s">
        <v>322</v>
      </c>
      <c r="F50" s="71" t="s">
        <v>220</v>
      </c>
      <c r="G50" s="69">
        <v>59</v>
      </c>
      <c r="H50" s="72">
        <v>35</v>
      </c>
      <c r="I50" s="95">
        <v>24</v>
      </c>
      <c r="J50" s="50">
        <f t="shared" si="6"/>
        <v>34.9417475728155</v>
      </c>
      <c r="K50" s="50">
        <f t="shared" si="7"/>
        <v>24.0582524271845</v>
      </c>
      <c r="L50" s="50">
        <f t="shared" si="8"/>
        <v>35</v>
      </c>
      <c r="M50" s="50">
        <f t="shared" si="9"/>
        <v>24</v>
      </c>
      <c r="N50" s="50">
        <f t="shared" si="10"/>
        <v>0</v>
      </c>
    </row>
    <row r="51" s="53" customFormat="1" ht="27" customHeight="1" spans="1:14">
      <c r="A51" s="69" t="s">
        <v>22</v>
      </c>
      <c r="B51" s="70">
        <v>34</v>
      </c>
      <c r="C51" s="36" t="s">
        <v>323</v>
      </c>
      <c r="D51" s="71" t="s">
        <v>324</v>
      </c>
      <c r="E51" s="69" t="s">
        <v>325</v>
      </c>
      <c r="F51" s="71" t="s">
        <v>220</v>
      </c>
      <c r="G51" s="69">
        <v>59</v>
      </c>
      <c r="H51" s="72">
        <v>35</v>
      </c>
      <c r="I51" s="95">
        <v>24</v>
      </c>
      <c r="J51" s="50">
        <f t="shared" si="6"/>
        <v>34.9417475728155</v>
      </c>
      <c r="K51" s="50">
        <f t="shared" si="7"/>
        <v>24.0582524271845</v>
      </c>
      <c r="L51" s="50">
        <f t="shared" si="8"/>
        <v>35</v>
      </c>
      <c r="M51" s="50">
        <f t="shared" si="9"/>
        <v>24</v>
      </c>
      <c r="N51" s="50">
        <f t="shared" si="10"/>
        <v>0</v>
      </c>
    </row>
    <row r="52" s="53" customFormat="1" ht="27" customHeight="1" spans="1:14">
      <c r="A52" s="69" t="s">
        <v>22</v>
      </c>
      <c r="B52" s="70">
        <v>35</v>
      </c>
      <c r="C52" s="36" t="s">
        <v>326</v>
      </c>
      <c r="D52" s="71" t="s">
        <v>327</v>
      </c>
      <c r="E52" s="69" t="s">
        <v>328</v>
      </c>
      <c r="F52" s="71" t="s">
        <v>192</v>
      </c>
      <c r="G52" s="69">
        <v>51</v>
      </c>
      <c r="H52" s="72">
        <v>30</v>
      </c>
      <c r="I52" s="95">
        <v>21</v>
      </c>
      <c r="J52" s="50">
        <f t="shared" si="6"/>
        <v>30.2038834951456</v>
      </c>
      <c r="K52" s="50">
        <f t="shared" si="7"/>
        <v>20.7961165048544</v>
      </c>
      <c r="L52" s="50">
        <f t="shared" si="8"/>
        <v>30</v>
      </c>
      <c r="M52" s="50">
        <f t="shared" si="9"/>
        <v>21</v>
      </c>
      <c r="N52" s="50">
        <f t="shared" si="10"/>
        <v>0</v>
      </c>
    </row>
    <row r="53" s="53" customFormat="1" ht="27" customHeight="1" spans="1:14">
      <c r="A53" s="69" t="s">
        <v>22</v>
      </c>
      <c r="B53" s="70">
        <v>36</v>
      </c>
      <c r="C53" s="36" t="s">
        <v>329</v>
      </c>
      <c r="D53" s="71" t="s">
        <v>330</v>
      </c>
      <c r="E53" s="69" t="s">
        <v>331</v>
      </c>
      <c r="F53" s="71" t="s">
        <v>192</v>
      </c>
      <c r="G53" s="69">
        <v>59</v>
      </c>
      <c r="H53" s="72">
        <v>35</v>
      </c>
      <c r="I53" s="95">
        <v>24</v>
      </c>
      <c r="J53" s="50">
        <f t="shared" si="6"/>
        <v>34.9417475728155</v>
      </c>
      <c r="K53" s="50">
        <f t="shared" si="7"/>
        <v>24.0582524271845</v>
      </c>
      <c r="L53" s="50">
        <f t="shared" si="8"/>
        <v>35</v>
      </c>
      <c r="M53" s="50">
        <f t="shared" si="9"/>
        <v>24</v>
      </c>
      <c r="N53" s="50">
        <f t="shared" si="10"/>
        <v>0</v>
      </c>
    </row>
    <row r="54" ht="24.75" customHeight="1" spans="2:224">
      <c r="B54" s="83" t="s">
        <v>98</v>
      </c>
      <c r="C54" s="84"/>
      <c r="D54" s="84"/>
      <c r="E54" s="84"/>
      <c r="F54" s="85"/>
      <c r="G54" s="86">
        <f t="shared" ref="G54:I54" si="11">SUM(G18:G53)</f>
        <v>2067</v>
      </c>
      <c r="H54" s="86">
        <f t="shared" si="11"/>
        <v>1224</v>
      </c>
      <c r="I54" s="86">
        <f t="shared" si="11"/>
        <v>843</v>
      </c>
      <c r="J54" s="96">
        <f t="shared" si="6"/>
        <v>1224.14563106796</v>
      </c>
      <c r="K54" s="96">
        <f t="shared" si="7"/>
        <v>842.854368932039</v>
      </c>
      <c r="L54" s="96">
        <f t="shared" si="8"/>
        <v>1224</v>
      </c>
      <c r="M54" s="96">
        <f t="shared" si="9"/>
        <v>843</v>
      </c>
      <c r="N54" s="96">
        <f t="shared" si="10"/>
        <v>0</v>
      </c>
      <c r="O54" s="53"/>
      <c r="HG54" s="60"/>
      <c r="HH54" s="60"/>
      <c r="HI54" s="60"/>
      <c r="HJ54" s="60"/>
      <c r="HK54" s="60"/>
      <c r="HL54" s="60"/>
      <c r="HM54" s="60"/>
      <c r="HN54" s="60"/>
      <c r="HO54" s="60"/>
      <c r="HP54" s="60"/>
    </row>
    <row r="55" s="55" customFormat="1" ht="24.75" customHeight="1" spans="1:214">
      <c r="A55" s="20"/>
      <c r="B55" s="78"/>
      <c r="C55" s="78"/>
      <c r="D55" s="78"/>
      <c r="E55" s="78"/>
      <c r="F55" s="78"/>
      <c r="G55" s="87"/>
      <c r="H55" s="80">
        <f>H54-J54</f>
        <v>-0.145631067961176</v>
      </c>
      <c r="I55" s="80">
        <f>I54-K54</f>
        <v>0.145631067961176</v>
      </c>
      <c r="J55" s="97"/>
      <c r="K55" s="97"/>
      <c r="L55" s="97"/>
      <c r="M55" s="97"/>
      <c r="N55" s="97"/>
      <c r="O55" s="92"/>
      <c r="P55" s="54"/>
      <c r="Q55" s="54"/>
      <c r="R55" s="54"/>
      <c r="S55" s="54"/>
      <c r="T55" s="54"/>
      <c r="U55" s="54"/>
      <c r="V55" s="54"/>
      <c r="W55" s="54"/>
      <c r="X55" s="54"/>
      <c r="Y55" s="54"/>
      <c r="Z55" s="54"/>
      <c r="AA55" s="54"/>
      <c r="AB55" s="54"/>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54"/>
      <c r="BA55" s="54"/>
      <c r="BB55" s="54"/>
      <c r="BC55" s="54"/>
      <c r="BD55" s="54"/>
      <c r="BE55" s="54"/>
      <c r="BF55" s="54"/>
      <c r="BG55" s="54"/>
      <c r="BH55" s="54"/>
      <c r="BI55" s="54"/>
      <c r="BJ55" s="54"/>
      <c r="BK55" s="54"/>
      <c r="BL55" s="54"/>
      <c r="BM55" s="54"/>
      <c r="BN55" s="54"/>
      <c r="BO55" s="54"/>
      <c r="BP55" s="54"/>
      <c r="BQ55" s="54"/>
      <c r="BR55" s="54"/>
      <c r="BS55" s="54"/>
      <c r="BT55" s="54"/>
      <c r="BU55" s="54"/>
      <c r="BV55" s="54"/>
      <c r="BW55" s="54"/>
      <c r="BX55" s="54"/>
      <c r="BY55" s="54"/>
      <c r="BZ55" s="54"/>
      <c r="CA55" s="54"/>
      <c r="CB55" s="54"/>
      <c r="CC55" s="54"/>
      <c r="CD55" s="54"/>
      <c r="CE55" s="54"/>
      <c r="CF55" s="54"/>
      <c r="CG55" s="54"/>
      <c r="CH55" s="54"/>
      <c r="CI55" s="54"/>
      <c r="CJ55" s="54"/>
      <c r="CK55" s="54"/>
      <c r="CL55" s="54"/>
      <c r="CM55" s="54"/>
      <c r="CN55" s="54"/>
      <c r="CO55" s="54"/>
      <c r="CP55" s="54"/>
      <c r="CQ55" s="54"/>
      <c r="CR55" s="54"/>
      <c r="CS55" s="54"/>
      <c r="CT55" s="54"/>
      <c r="CU55" s="54"/>
      <c r="CV55" s="54"/>
      <c r="CW55" s="54"/>
      <c r="CX55" s="54"/>
      <c r="CY55" s="54"/>
      <c r="CZ55" s="54"/>
      <c r="DA55" s="54"/>
      <c r="DB55" s="54"/>
      <c r="DC55" s="54"/>
      <c r="DD55" s="54"/>
      <c r="DE55" s="54"/>
      <c r="DF55" s="54"/>
      <c r="DG55" s="54"/>
      <c r="DH55" s="54"/>
      <c r="DI55" s="54"/>
      <c r="DJ55" s="54"/>
      <c r="DK55" s="54"/>
      <c r="DL55" s="54"/>
      <c r="DM55" s="54"/>
      <c r="DN55" s="54"/>
      <c r="DO55" s="54"/>
      <c r="DP55" s="54"/>
      <c r="DQ55" s="54"/>
      <c r="DR55" s="54"/>
      <c r="DS55" s="54"/>
      <c r="DT55" s="54"/>
      <c r="DU55" s="54"/>
      <c r="DV55" s="54"/>
      <c r="DW55" s="54"/>
      <c r="DX55" s="54"/>
      <c r="DY55" s="54"/>
      <c r="DZ55" s="54"/>
      <c r="EA55" s="54"/>
      <c r="EB55" s="54"/>
      <c r="EC55" s="54"/>
      <c r="ED55" s="54"/>
      <c r="EE55" s="54"/>
      <c r="EF55" s="54"/>
      <c r="EG55" s="54"/>
      <c r="EH55" s="54"/>
      <c r="EI55" s="54"/>
      <c r="EJ55" s="54"/>
      <c r="EK55" s="54"/>
      <c r="EL55" s="54"/>
      <c r="EM55" s="54"/>
      <c r="EN55" s="54"/>
      <c r="EO55" s="54"/>
      <c r="EP55" s="54"/>
      <c r="EQ55" s="54"/>
      <c r="ER55" s="54"/>
      <c r="ES55" s="54"/>
      <c r="ET55" s="54"/>
      <c r="EU55" s="54"/>
      <c r="EV55" s="54"/>
      <c r="EW55" s="54"/>
      <c r="EX55" s="54"/>
      <c r="EY55" s="54"/>
      <c r="EZ55" s="54"/>
      <c r="FA55" s="54"/>
      <c r="FB55" s="54"/>
      <c r="FC55" s="54"/>
      <c r="FD55" s="54"/>
      <c r="FE55" s="54"/>
      <c r="FF55" s="54"/>
      <c r="FG55" s="54"/>
      <c r="FH55" s="54"/>
      <c r="FI55" s="54"/>
      <c r="FJ55" s="54"/>
      <c r="FK55" s="54"/>
      <c r="FL55" s="54"/>
      <c r="FM55" s="54"/>
      <c r="FN55" s="54"/>
      <c r="FO55" s="54"/>
      <c r="FP55" s="54"/>
      <c r="FQ55" s="54"/>
      <c r="FR55" s="54"/>
      <c r="FS55" s="54"/>
      <c r="FT55" s="54"/>
      <c r="FU55" s="54"/>
      <c r="FV55" s="54"/>
      <c r="FW55" s="54"/>
      <c r="FX55" s="54"/>
      <c r="FY55" s="54"/>
      <c r="FZ55" s="54"/>
      <c r="GA55" s="54"/>
      <c r="GB55" s="54"/>
      <c r="GC55" s="54"/>
      <c r="GD55" s="54"/>
      <c r="GE55" s="54"/>
      <c r="GF55" s="54"/>
      <c r="GG55" s="54"/>
      <c r="GH55" s="54"/>
      <c r="GI55" s="54"/>
      <c r="GJ55" s="54"/>
      <c r="GK55" s="54"/>
      <c r="GL55" s="54"/>
      <c r="GM55" s="54"/>
      <c r="GN55" s="54"/>
      <c r="GO55" s="54"/>
      <c r="GP55" s="54"/>
      <c r="GQ55" s="54"/>
      <c r="GR55" s="54"/>
      <c r="GS55" s="54"/>
      <c r="GT55" s="54"/>
      <c r="GU55" s="54"/>
      <c r="GV55" s="54"/>
      <c r="GW55" s="54"/>
      <c r="GX55" s="54"/>
      <c r="GY55" s="54"/>
      <c r="GZ55" s="54"/>
      <c r="HA55" s="54"/>
      <c r="HB55" s="54"/>
      <c r="HC55" s="54"/>
      <c r="HD55" s="54"/>
      <c r="HE55" s="54"/>
      <c r="HF55" s="54"/>
    </row>
    <row r="56" ht="23.25" customHeight="1" spans="13:15">
      <c r="M56" s="56"/>
      <c r="O56" s="53"/>
    </row>
    <row r="57" ht="24.75" customHeight="1" spans="2:224">
      <c r="B57" s="83"/>
      <c r="C57" s="84"/>
      <c r="D57" s="84"/>
      <c r="E57" s="84"/>
      <c r="F57" s="85"/>
      <c r="G57" s="86">
        <f t="shared" ref="G57:N57" si="12">G12+G54</f>
        <v>4120</v>
      </c>
      <c r="H57" s="86">
        <f t="shared" si="12"/>
        <v>2440</v>
      </c>
      <c r="I57" s="86">
        <f t="shared" si="12"/>
        <v>1680</v>
      </c>
      <c r="J57" s="98">
        <f t="shared" si="12"/>
        <v>2440</v>
      </c>
      <c r="K57" s="98">
        <f t="shared" si="12"/>
        <v>1680</v>
      </c>
      <c r="L57" s="98">
        <f t="shared" si="12"/>
        <v>2441</v>
      </c>
      <c r="M57" s="98">
        <f t="shared" si="12"/>
        <v>1679</v>
      </c>
      <c r="N57" s="98">
        <f t="shared" si="12"/>
        <v>0</v>
      </c>
      <c r="O57" s="53"/>
      <c r="HG57" s="60"/>
      <c r="HH57" s="60"/>
      <c r="HI57" s="60"/>
      <c r="HJ57" s="60"/>
      <c r="HK57" s="60"/>
      <c r="HL57" s="60"/>
      <c r="HM57" s="60"/>
      <c r="HN57" s="60"/>
      <c r="HO57" s="60"/>
      <c r="HP57" s="60"/>
    </row>
    <row r="58" ht="13.5" spans="1:1">
      <c r="A58" s="57"/>
    </row>
  </sheetData>
  <mergeCells count="29">
    <mergeCell ref="B1:I1"/>
    <mergeCell ref="G2:I2"/>
    <mergeCell ref="B12:F12"/>
    <mergeCell ref="B15:I15"/>
    <mergeCell ref="G16:I16"/>
    <mergeCell ref="B54:F54"/>
    <mergeCell ref="B57:F57"/>
    <mergeCell ref="A2:A3"/>
    <mergeCell ref="A16:A17"/>
    <mergeCell ref="B2:B3"/>
    <mergeCell ref="B16:B17"/>
    <mergeCell ref="C2:C3"/>
    <mergeCell ref="C16:C17"/>
    <mergeCell ref="D2:D3"/>
    <mergeCell ref="D16:D17"/>
    <mergeCell ref="E2:E3"/>
    <mergeCell ref="E16:E17"/>
    <mergeCell ref="F2:F3"/>
    <mergeCell ref="F16:F17"/>
    <mergeCell ref="J2:J3"/>
    <mergeCell ref="J16:J17"/>
    <mergeCell ref="K2:K3"/>
    <mergeCell ref="K16:K17"/>
    <mergeCell ref="L2:L3"/>
    <mergeCell ref="L16:L17"/>
    <mergeCell ref="M2:M3"/>
    <mergeCell ref="M16:M17"/>
    <mergeCell ref="N2:N3"/>
    <mergeCell ref="N16:N17"/>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7"/>
  <sheetViews>
    <sheetView workbookViewId="0">
      <selection activeCell="I3" sqref="I3"/>
    </sheetView>
  </sheetViews>
  <sheetFormatPr defaultColWidth="10" defaultRowHeight="24" customHeight="1"/>
  <cols>
    <col min="1" max="1" width="18.875" style="20" customWidth="1"/>
    <col min="2" max="2" width="10" style="21"/>
    <col min="3" max="3" width="11" style="22" customWidth="1"/>
    <col min="4" max="4" width="44.75" style="22" customWidth="1"/>
    <col min="5" max="5" width="10" style="23"/>
    <col min="6" max="6" width="15" style="22" customWidth="1"/>
    <col min="7" max="9" width="10" style="22"/>
    <col min="10" max="11" width="12.625" style="20" customWidth="1"/>
    <col min="12" max="16384" width="10" style="22"/>
  </cols>
  <sheetData>
    <row r="1" customHeight="1" spans="1:14">
      <c r="A1" s="24" t="s">
        <v>6</v>
      </c>
      <c r="B1" s="25" t="s">
        <v>7</v>
      </c>
      <c r="C1" s="26" t="s">
        <v>8</v>
      </c>
      <c r="D1" s="27" t="s">
        <v>9</v>
      </c>
      <c r="E1" s="27" t="s">
        <v>10</v>
      </c>
      <c r="F1" s="27" t="s">
        <v>11</v>
      </c>
      <c r="G1" s="28" t="s">
        <v>12</v>
      </c>
      <c r="H1" s="29"/>
      <c r="I1" s="43"/>
      <c r="J1" s="44" t="s">
        <v>332</v>
      </c>
      <c r="K1" s="44" t="s">
        <v>14</v>
      </c>
      <c r="L1" s="45" t="s">
        <v>333</v>
      </c>
      <c r="M1" s="45" t="s">
        <v>16</v>
      </c>
      <c r="N1" s="45" t="s">
        <v>17</v>
      </c>
    </row>
    <row r="2" customHeight="1" spans="1:14">
      <c r="A2" s="30"/>
      <c r="B2" s="31"/>
      <c r="C2" s="32" t="s">
        <v>18</v>
      </c>
      <c r="D2" s="33"/>
      <c r="E2" s="33"/>
      <c r="F2" s="33"/>
      <c r="G2" s="32" t="s">
        <v>19</v>
      </c>
      <c r="H2" s="32" t="s">
        <v>334</v>
      </c>
      <c r="I2" s="46" t="s">
        <v>21</v>
      </c>
      <c r="J2" s="47"/>
      <c r="K2" s="47"/>
      <c r="L2" s="48"/>
      <c r="M2" s="48"/>
      <c r="N2" s="48"/>
    </row>
    <row r="3" ht="38.25" customHeight="1" spans="1:14">
      <c r="A3" s="34" t="s">
        <v>335</v>
      </c>
      <c r="B3" s="34">
        <v>1</v>
      </c>
      <c r="C3" s="34" t="s">
        <v>336</v>
      </c>
      <c r="D3" s="35" t="s">
        <v>337</v>
      </c>
      <c r="E3" s="35" t="s">
        <v>338</v>
      </c>
      <c r="F3" s="35" t="s">
        <v>297</v>
      </c>
      <c r="G3" s="34">
        <v>235</v>
      </c>
      <c r="H3" s="36">
        <v>157</v>
      </c>
      <c r="I3" s="36">
        <v>78</v>
      </c>
      <c r="J3" s="49">
        <f>G3*2180/3270</f>
        <v>156.666666666667</v>
      </c>
      <c r="K3" s="49">
        <f>G3*1090/3270</f>
        <v>78.3333333333333</v>
      </c>
      <c r="L3" s="50">
        <f t="shared" ref="L3:M16" si="0">ROUND(J3,0)</f>
        <v>157</v>
      </c>
      <c r="M3" s="50">
        <f t="shared" si="0"/>
        <v>78</v>
      </c>
      <c r="N3" s="50">
        <f t="shared" ref="N3:N17" si="1">G3-H3-I3</f>
        <v>0</v>
      </c>
    </row>
    <row r="4" ht="38.25" customHeight="1" spans="1:14">
      <c r="A4" s="34" t="s">
        <v>339</v>
      </c>
      <c r="B4" s="34">
        <v>2</v>
      </c>
      <c r="C4" s="34" t="s">
        <v>340</v>
      </c>
      <c r="D4" s="35" t="s">
        <v>341</v>
      </c>
      <c r="E4" s="35" t="s">
        <v>342</v>
      </c>
      <c r="F4" s="35" t="s">
        <v>343</v>
      </c>
      <c r="G4" s="34">
        <v>235</v>
      </c>
      <c r="H4" s="36">
        <v>157</v>
      </c>
      <c r="I4" s="36">
        <v>78</v>
      </c>
      <c r="J4" s="49">
        <f t="shared" ref="J4:J16" si="2">G4*2180/3270</f>
        <v>156.666666666667</v>
      </c>
      <c r="K4" s="49">
        <f t="shared" ref="K4:K16" si="3">G4*1090/3270</f>
        <v>78.3333333333333</v>
      </c>
      <c r="L4" s="50">
        <f t="shared" si="0"/>
        <v>157</v>
      </c>
      <c r="M4" s="50">
        <f t="shared" si="0"/>
        <v>78</v>
      </c>
      <c r="N4" s="50">
        <f t="shared" si="1"/>
        <v>0</v>
      </c>
    </row>
    <row r="5" ht="38.25" customHeight="1" spans="1:14">
      <c r="A5" s="34" t="s">
        <v>339</v>
      </c>
      <c r="B5" s="34">
        <v>3</v>
      </c>
      <c r="C5" s="34" t="s">
        <v>344</v>
      </c>
      <c r="D5" s="35" t="s">
        <v>345</v>
      </c>
      <c r="E5" s="35" t="s">
        <v>346</v>
      </c>
      <c r="F5" s="35" t="s">
        <v>61</v>
      </c>
      <c r="G5" s="34">
        <v>235</v>
      </c>
      <c r="H5" s="36">
        <v>157</v>
      </c>
      <c r="I5" s="36">
        <v>78</v>
      </c>
      <c r="J5" s="49">
        <f t="shared" si="2"/>
        <v>156.666666666667</v>
      </c>
      <c r="K5" s="49">
        <f t="shared" si="3"/>
        <v>78.3333333333333</v>
      </c>
      <c r="L5" s="50">
        <f t="shared" si="0"/>
        <v>157</v>
      </c>
      <c r="M5" s="50">
        <f t="shared" si="0"/>
        <v>78</v>
      </c>
      <c r="N5" s="50">
        <f t="shared" si="1"/>
        <v>0</v>
      </c>
    </row>
    <row r="6" ht="38.25" customHeight="1" spans="1:14">
      <c r="A6" s="34" t="s">
        <v>339</v>
      </c>
      <c r="B6" s="34">
        <v>4</v>
      </c>
      <c r="C6" s="34" t="s">
        <v>347</v>
      </c>
      <c r="D6" s="35" t="s">
        <v>348</v>
      </c>
      <c r="E6" s="35" t="s">
        <v>349</v>
      </c>
      <c r="F6" s="35" t="s">
        <v>61</v>
      </c>
      <c r="G6" s="34">
        <v>235</v>
      </c>
      <c r="H6" s="36">
        <v>157</v>
      </c>
      <c r="I6" s="36">
        <v>78</v>
      </c>
      <c r="J6" s="49">
        <f t="shared" si="2"/>
        <v>156.666666666667</v>
      </c>
      <c r="K6" s="49">
        <f t="shared" si="3"/>
        <v>78.3333333333333</v>
      </c>
      <c r="L6" s="50">
        <f t="shared" si="0"/>
        <v>157</v>
      </c>
      <c r="M6" s="50">
        <f t="shared" si="0"/>
        <v>78</v>
      </c>
      <c r="N6" s="50">
        <f t="shared" si="1"/>
        <v>0</v>
      </c>
    </row>
    <row r="7" ht="38.25" customHeight="1" spans="1:14">
      <c r="A7" s="34" t="s">
        <v>350</v>
      </c>
      <c r="B7" s="34">
        <v>5</v>
      </c>
      <c r="C7" s="34" t="s">
        <v>351</v>
      </c>
      <c r="D7" s="35" t="s">
        <v>352</v>
      </c>
      <c r="E7" s="35" t="s">
        <v>353</v>
      </c>
      <c r="F7" s="35" t="s">
        <v>209</v>
      </c>
      <c r="G7" s="34">
        <v>235</v>
      </c>
      <c r="H7" s="36">
        <v>157</v>
      </c>
      <c r="I7" s="36">
        <v>78</v>
      </c>
      <c r="J7" s="49">
        <f t="shared" si="2"/>
        <v>156.666666666667</v>
      </c>
      <c r="K7" s="49">
        <f t="shared" si="3"/>
        <v>78.3333333333333</v>
      </c>
      <c r="L7" s="50">
        <f t="shared" si="0"/>
        <v>157</v>
      </c>
      <c r="M7" s="50">
        <f t="shared" si="0"/>
        <v>78</v>
      </c>
      <c r="N7" s="50">
        <f t="shared" si="1"/>
        <v>0</v>
      </c>
    </row>
    <row r="8" ht="38.25" customHeight="1" spans="1:14">
      <c r="A8" s="34" t="s">
        <v>350</v>
      </c>
      <c r="B8" s="34">
        <v>6</v>
      </c>
      <c r="C8" s="34" t="s">
        <v>354</v>
      </c>
      <c r="D8" s="35" t="s">
        <v>352</v>
      </c>
      <c r="E8" s="35" t="s">
        <v>355</v>
      </c>
      <c r="F8" s="35" t="s">
        <v>76</v>
      </c>
      <c r="G8" s="34">
        <v>234</v>
      </c>
      <c r="H8" s="36">
        <v>156</v>
      </c>
      <c r="I8" s="36">
        <v>78</v>
      </c>
      <c r="J8" s="49">
        <f t="shared" si="2"/>
        <v>156</v>
      </c>
      <c r="K8" s="49">
        <f t="shared" si="3"/>
        <v>78</v>
      </c>
      <c r="L8" s="50">
        <f t="shared" si="0"/>
        <v>156</v>
      </c>
      <c r="M8" s="50">
        <f t="shared" si="0"/>
        <v>78</v>
      </c>
      <c r="N8" s="50">
        <f t="shared" si="1"/>
        <v>0</v>
      </c>
    </row>
    <row r="9" ht="38.25" customHeight="1" spans="1:14">
      <c r="A9" s="34" t="s">
        <v>350</v>
      </c>
      <c r="B9" s="34">
        <v>7</v>
      </c>
      <c r="C9" s="34" t="s">
        <v>356</v>
      </c>
      <c r="D9" s="35" t="s">
        <v>357</v>
      </c>
      <c r="E9" s="35" t="s">
        <v>358</v>
      </c>
      <c r="F9" s="35" t="s">
        <v>359</v>
      </c>
      <c r="G9" s="34">
        <v>235</v>
      </c>
      <c r="H9" s="36">
        <v>157</v>
      </c>
      <c r="I9" s="36">
        <v>78</v>
      </c>
      <c r="J9" s="49">
        <f t="shared" si="2"/>
        <v>156.666666666667</v>
      </c>
      <c r="K9" s="49">
        <f t="shared" si="3"/>
        <v>78.3333333333333</v>
      </c>
      <c r="L9" s="50">
        <f t="shared" si="0"/>
        <v>157</v>
      </c>
      <c r="M9" s="50">
        <f t="shared" si="0"/>
        <v>78</v>
      </c>
      <c r="N9" s="50">
        <f t="shared" si="1"/>
        <v>0</v>
      </c>
    </row>
    <row r="10" ht="38.25" customHeight="1" spans="1:14">
      <c r="A10" s="34" t="s">
        <v>335</v>
      </c>
      <c r="B10" s="34">
        <v>8</v>
      </c>
      <c r="C10" s="34" t="s">
        <v>360</v>
      </c>
      <c r="D10" s="35" t="s">
        <v>361</v>
      </c>
      <c r="E10" s="35" t="s">
        <v>362</v>
      </c>
      <c r="F10" s="35" t="s">
        <v>209</v>
      </c>
      <c r="G10" s="34">
        <v>220</v>
      </c>
      <c r="H10" s="37">
        <v>146</v>
      </c>
      <c r="I10" s="37">
        <v>74</v>
      </c>
      <c r="J10" s="49">
        <f t="shared" si="2"/>
        <v>146.666666666667</v>
      </c>
      <c r="K10" s="49">
        <f t="shared" si="3"/>
        <v>73.3333333333333</v>
      </c>
      <c r="L10" s="50">
        <f t="shared" si="0"/>
        <v>147</v>
      </c>
      <c r="M10" s="50">
        <f t="shared" si="0"/>
        <v>73</v>
      </c>
      <c r="N10" s="50">
        <f t="shared" si="1"/>
        <v>0</v>
      </c>
    </row>
    <row r="11" ht="38.25" customHeight="1" spans="1:14">
      <c r="A11" s="34" t="s">
        <v>350</v>
      </c>
      <c r="B11" s="34">
        <v>9</v>
      </c>
      <c r="C11" s="34" t="s">
        <v>363</v>
      </c>
      <c r="D11" s="35" t="s">
        <v>364</v>
      </c>
      <c r="E11" s="35" t="s">
        <v>365</v>
      </c>
      <c r="F11" s="35" t="s">
        <v>209</v>
      </c>
      <c r="G11" s="34">
        <v>235</v>
      </c>
      <c r="H11" s="36">
        <v>157</v>
      </c>
      <c r="I11" s="36">
        <v>78</v>
      </c>
      <c r="J11" s="49">
        <f t="shared" si="2"/>
        <v>156.666666666667</v>
      </c>
      <c r="K11" s="49">
        <f t="shared" si="3"/>
        <v>78.3333333333333</v>
      </c>
      <c r="L11" s="50">
        <f t="shared" si="0"/>
        <v>157</v>
      </c>
      <c r="M11" s="50">
        <f t="shared" si="0"/>
        <v>78</v>
      </c>
      <c r="N11" s="50">
        <f t="shared" si="1"/>
        <v>0</v>
      </c>
    </row>
    <row r="12" ht="38.25" customHeight="1" spans="1:14">
      <c r="A12" s="34" t="s">
        <v>350</v>
      </c>
      <c r="B12" s="34">
        <v>10</v>
      </c>
      <c r="C12" s="34" t="s">
        <v>366</v>
      </c>
      <c r="D12" s="35" t="s">
        <v>357</v>
      </c>
      <c r="E12" s="35" t="s">
        <v>367</v>
      </c>
      <c r="F12" s="35" t="s">
        <v>76</v>
      </c>
      <c r="G12" s="34">
        <v>235</v>
      </c>
      <c r="H12" s="36">
        <v>157</v>
      </c>
      <c r="I12" s="36">
        <v>78</v>
      </c>
      <c r="J12" s="49">
        <f t="shared" si="2"/>
        <v>156.666666666667</v>
      </c>
      <c r="K12" s="49">
        <f t="shared" si="3"/>
        <v>78.3333333333333</v>
      </c>
      <c r="L12" s="50">
        <f t="shared" si="0"/>
        <v>157</v>
      </c>
      <c r="M12" s="50">
        <f t="shared" si="0"/>
        <v>78</v>
      </c>
      <c r="N12" s="50">
        <f t="shared" si="1"/>
        <v>0</v>
      </c>
    </row>
    <row r="13" ht="38.25" customHeight="1" spans="1:14">
      <c r="A13" s="34" t="s">
        <v>368</v>
      </c>
      <c r="B13" s="34">
        <v>11</v>
      </c>
      <c r="C13" s="34" t="s">
        <v>369</v>
      </c>
      <c r="D13" s="35" t="s">
        <v>370</v>
      </c>
      <c r="E13" s="35" t="s">
        <v>371</v>
      </c>
      <c r="F13" s="35" t="s">
        <v>372</v>
      </c>
      <c r="G13" s="34">
        <v>240</v>
      </c>
      <c r="H13" s="37">
        <v>159</v>
      </c>
      <c r="I13" s="37">
        <v>81</v>
      </c>
      <c r="J13" s="49">
        <f t="shared" si="2"/>
        <v>160</v>
      </c>
      <c r="K13" s="49">
        <f t="shared" si="3"/>
        <v>80</v>
      </c>
      <c r="L13" s="50">
        <f t="shared" si="0"/>
        <v>160</v>
      </c>
      <c r="M13" s="50">
        <f t="shared" si="0"/>
        <v>80</v>
      </c>
      <c r="N13" s="50">
        <f t="shared" si="1"/>
        <v>0</v>
      </c>
    </row>
    <row r="14" ht="38.25" customHeight="1" spans="1:14">
      <c r="A14" s="34" t="s">
        <v>368</v>
      </c>
      <c r="B14" s="34">
        <v>12</v>
      </c>
      <c r="C14" s="34" t="s">
        <v>373</v>
      </c>
      <c r="D14" s="35" t="s">
        <v>374</v>
      </c>
      <c r="E14" s="35" t="s">
        <v>375</v>
      </c>
      <c r="F14" s="35" t="s">
        <v>376</v>
      </c>
      <c r="G14" s="34">
        <v>240</v>
      </c>
      <c r="H14" s="37">
        <v>159</v>
      </c>
      <c r="I14" s="37">
        <v>81</v>
      </c>
      <c r="J14" s="49">
        <f t="shared" si="2"/>
        <v>160</v>
      </c>
      <c r="K14" s="49">
        <f t="shared" si="3"/>
        <v>80</v>
      </c>
      <c r="L14" s="50">
        <f t="shared" si="0"/>
        <v>160</v>
      </c>
      <c r="M14" s="50">
        <f t="shared" si="0"/>
        <v>80</v>
      </c>
      <c r="N14" s="50">
        <f t="shared" si="1"/>
        <v>0</v>
      </c>
    </row>
    <row r="15" ht="38.25" customHeight="1" spans="1:14">
      <c r="A15" s="34" t="s">
        <v>368</v>
      </c>
      <c r="B15" s="34">
        <v>13</v>
      </c>
      <c r="C15" s="34" t="s">
        <v>377</v>
      </c>
      <c r="D15" s="35" t="s">
        <v>378</v>
      </c>
      <c r="E15" s="35" t="s">
        <v>379</v>
      </c>
      <c r="F15" s="35" t="s">
        <v>80</v>
      </c>
      <c r="G15" s="34">
        <v>228</v>
      </c>
      <c r="H15" s="36">
        <v>152</v>
      </c>
      <c r="I15" s="36">
        <v>76</v>
      </c>
      <c r="J15" s="49">
        <f t="shared" si="2"/>
        <v>152</v>
      </c>
      <c r="K15" s="49">
        <f t="shared" si="3"/>
        <v>76</v>
      </c>
      <c r="L15" s="50">
        <f t="shared" si="0"/>
        <v>152</v>
      </c>
      <c r="M15" s="50">
        <f t="shared" si="0"/>
        <v>76</v>
      </c>
      <c r="N15" s="50">
        <f t="shared" si="1"/>
        <v>0</v>
      </c>
    </row>
    <row r="16" ht="38.25" customHeight="1" spans="1:14">
      <c r="A16" s="34" t="s">
        <v>368</v>
      </c>
      <c r="B16" s="34">
        <v>14</v>
      </c>
      <c r="C16" s="34" t="s">
        <v>380</v>
      </c>
      <c r="D16" s="35" t="s">
        <v>381</v>
      </c>
      <c r="E16" s="35" t="s">
        <v>382</v>
      </c>
      <c r="F16" s="35" t="s">
        <v>383</v>
      </c>
      <c r="G16" s="34">
        <v>228</v>
      </c>
      <c r="H16" s="36">
        <v>152</v>
      </c>
      <c r="I16" s="36">
        <v>76</v>
      </c>
      <c r="J16" s="49">
        <f t="shared" si="2"/>
        <v>152</v>
      </c>
      <c r="K16" s="49">
        <f t="shared" si="3"/>
        <v>76</v>
      </c>
      <c r="L16" s="50">
        <f t="shared" si="0"/>
        <v>152</v>
      </c>
      <c r="M16" s="50">
        <f t="shared" si="0"/>
        <v>76</v>
      </c>
      <c r="N16" s="50">
        <f t="shared" si="1"/>
        <v>0</v>
      </c>
    </row>
    <row r="17" customHeight="1" spans="1:14">
      <c r="A17" s="38"/>
      <c r="B17" s="39" t="s">
        <v>98</v>
      </c>
      <c r="C17" s="40"/>
      <c r="D17" s="40"/>
      <c r="E17" s="40"/>
      <c r="F17" s="41"/>
      <c r="G17" s="42">
        <f t="shared" ref="G17:M17" si="4">SUM(G3:G16)</f>
        <v>3270</v>
      </c>
      <c r="H17" s="42">
        <f t="shared" si="4"/>
        <v>2180</v>
      </c>
      <c r="I17" s="42">
        <f t="shared" si="4"/>
        <v>1090</v>
      </c>
      <c r="J17" s="51">
        <f t="shared" si="4"/>
        <v>2180</v>
      </c>
      <c r="K17" s="51">
        <f t="shared" si="4"/>
        <v>1090</v>
      </c>
      <c r="L17" s="51">
        <f t="shared" si="4"/>
        <v>2183</v>
      </c>
      <c r="M17" s="51">
        <f t="shared" si="4"/>
        <v>1087</v>
      </c>
      <c r="N17" s="50">
        <f t="shared" si="1"/>
        <v>0</v>
      </c>
    </row>
  </sheetData>
  <mergeCells count="12">
    <mergeCell ref="G1:I1"/>
    <mergeCell ref="B17:F17"/>
    <mergeCell ref="A1:A2"/>
    <mergeCell ref="B1:B2"/>
    <mergeCell ref="D1:D2"/>
    <mergeCell ref="E1:E2"/>
    <mergeCell ref="F1:F2"/>
    <mergeCell ref="J1:J2"/>
    <mergeCell ref="K1:K2"/>
    <mergeCell ref="L1:L2"/>
    <mergeCell ref="M1:M2"/>
    <mergeCell ref="N1:N2"/>
  </mergeCell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5"/>
  <sheetViews>
    <sheetView workbookViewId="0">
      <selection activeCell="J1" sqref="J1"/>
    </sheetView>
  </sheetViews>
  <sheetFormatPr defaultColWidth="9" defaultRowHeight="45" customHeight="1"/>
  <cols>
    <col min="1" max="1" width="27.625" style="16" customWidth="1"/>
    <col min="2" max="3" width="9" style="16"/>
    <col min="4" max="4" width="36.125" style="16" customWidth="1"/>
    <col min="5" max="5" width="9" style="16"/>
    <col min="6" max="6" width="13.125" style="16" customWidth="1"/>
    <col min="7" max="7" width="9" style="16"/>
    <col min="8" max="8" width="17.875" style="16" customWidth="1"/>
    <col min="9" max="16384" width="9" style="16"/>
  </cols>
  <sheetData>
    <row r="1" s="15" customFormat="1" customHeight="1" spans="1:10">
      <c r="A1" s="17" t="s">
        <v>384</v>
      </c>
      <c r="B1" s="17" t="s">
        <v>7</v>
      </c>
      <c r="C1" s="17"/>
      <c r="D1" s="17" t="s">
        <v>9</v>
      </c>
      <c r="E1" s="17" t="s">
        <v>385</v>
      </c>
      <c r="F1" s="17" t="s">
        <v>386</v>
      </c>
      <c r="G1" s="17" t="s">
        <v>387</v>
      </c>
      <c r="H1" s="17" t="s">
        <v>388</v>
      </c>
      <c r="I1" s="17" t="s">
        <v>389</v>
      </c>
      <c r="J1" s="17" t="s">
        <v>390</v>
      </c>
    </row>
    <row r="2" customHeight="1" spans="1:10">
      <c r="A2" s="18" t="s">
        <v>335</v>
      </c>
      <c r="B2" s="18">
        <v>1</v>
      </c>
      <c r="C2" s="18"/>
      <c r="D2" s="19" t="s">
        <v>337</v>
      </c>
      <c r="E2" s="19" t="s">
        <v>338</v>
      </c>
      <c r="F2" s="19" t="s">
        <v>297</v>
      </c>
      <c r="G2" s="18">
        <v>235</v>
      </c>
      <c r="H2" s="19" t="s">
        <v>391</v>
      </c>
      <c r="I2" s="18">
        <v>262</v>
      </c>
      <c r="J2" s="18">
        <v>15</v>
      </c>
    </row>
    <row r="3" customHeight="1" spans="1:10">
      <c r="A3" s="18" t="s">
        <v>339</v>
      </c>
      <c r="B3" s="18">
        <v>2</v>
      </c>
      <c r="C3" s="18"/>
      <c r="D3" s="19" t="s">
        <v>341</v>
      </c>
      <c r="E3" s="19" t="s">
        <v>342</v>
      </c>
      <c r="F3" s="19" t="s">
        <v>343</v>
      </c>
      <c r="G3" s="18">
        <v>235</v>
      </c>
      <c r="H3" s="19" t="s">
        <v>392</v>
      </c>
      <c r="I3" s="18">
        <v>250</v>
      </c>
      <c r="J3" s="18">
        <v>14</v>
      </c>
    </row>
    <row r="4" customHeight="1" spans="1:10">
      <c r="A4" s="18" t="s">
        <v>339</v>
      </c>
      <c r="B4" s="18">
        <v>3</v>
      </c>
      <c r="C4" s="18"/>
      <c r="D4" s="19" t="s">
        <v>345</v>
      </c>
      <c r="E4" s="19" t="s">
        <v>346</v>
      </c>
      <c r="F4" s="19" t="s">
        <v>61</v>
      </c>
      <c r="G4" s="18">
        <v>235</v>
      </c>
      <c r="H4" s="19" t="s">
        <v>393</v>
      </c>
      <c r="I4" s="18">
        <v>250</v>
      </c>
      <c r="J4" s="18">
        <v>13</v>
      </c>
    </row>
    <row r="5" customHeight="1" spans="1:10">
      <c r="A5" s="18" t="s">
        <v>339</v>
      </c>
      <c r="B5" s="18">
        <v>4</v>
      </c>
      <c r="C5" s="18"/>
      <c r="D5" s="19" t="s">
        <v>348</v>
      </c>
      <c r="E5" s="19" t="s">
        <v>349</v>
      </c>
      <c r="F5" s="19" t="s">
        <v>61</v>
      </c>
      <c r="G5" s="18">
        <v>235</v>
      </c>
      <c r="H5" s="19" t="s">
        <v>394</v>
      </c>
      <c r="I5" s="18">
        <v>255</v>
      </c>
      <c r="J5" s="18">
        <v>13</v>
      </c>
    </row>
    <row r="6" customHeight="1" spans="1:10">
      <c r="A6" s="18" t="s">
        <v>350</v>
      </c>
      <c r="B6" s="18">
        <v>5</v>
      </c>
      <c r="C6" s="18"/>
      <c r="D6" s="19" t="s">
        <v>352</v>
      </c>
      <c r="E6" s="19" t="s">
        <v>353</v>
      </c>
      <c r="F6" s="19" t="s">
        <v>209</v>
      </c>
      <c r="G6" s="18">
        <v>235</v>
      </c>
      <c r="H6" s="19" t="s">
        <v>395</v>
      </c>
      <c r="I6" s="18">
        <v>250</v>
      </c>
      <c r="J6" s="18">
        <v>13</v>
      </c>
    </row>
    <row r="7" customHeight="1" spans="1:10">
      <c r="A7" s="18" t="s">
        <v>350</v>
      </c>
      <c r="B7" s="18">
        <v>6</v>
      </c>
      <c r="C7" s="18"/>
      <c r="D7" s="19" t="s">
        <v>352</v>
      </c>
      <c r="E7" s="19" t="s">
        <v>355</v>
      </c>
      <c r="F7" s="19" t="s">
        <v>76</v>
      </c>
      <c r="G7" s="18">
        <v>234</v>
      </c>
      <c r="H7" s="19" t="s">
        <v>396</v>
      </c>
      <c r="I7" s="18">
        <v>241</v>
      </c>
      <c r="J7" s="18">
        <v>13</v>
      </c>
    </row>
    <row r="8" customHeight="1" spans="1:10">
      <c r="A8" s="18" t="s">
        <v>350</v>
      </c>
      <c r="B8" s="18">
        <v>7</v>
      </c>
      <c r="C8" s="18"/>
      <c r="D8" s="19" t="s">
        <v>357</v>
      </c>
      <c r="E8" s="19" t="s">
        <v>358</v>
      </c>
      <c r="F8" s="19" t="s">
        <v>359</v>
      </c>
      <c r="G8" s="18">
        <v>235</v>
      </c>
      <c r="H8" s="19" t="s">
        <v>397</v>
      </c>
      <c r="I8" s="18">
        <v>256.61</v>
      </c>
      <c r="J8" s="18">
        <v>13</v>
      </c>
    </row>
    <row r="9" customHeight="1" spans="1:10">
      <c r="A9" s="18" t="s">
        <v>335</v>
      </c>
      <c r="B9" s="18">
        <v>8</v>
      </c>
      <c r="C9" s="18"/>
      <c r="D9" s="19" t="s">
        <v>361</v>
      </c>
      <c r="E9" s="19" t="s">
        <v>362</v>
      </c>
      <c r="F9" s="19" t="s">
        <v>209</v>
      </c>
      <c r="G9" s="18">
        <v>220</v>
      </c>
      <c r="H9" s="19" t="s">
        <v>398</v>
      </c>
      <c r="I9" s="18">
        <v>223</v>
      </c>
      <c r="J9" s="18">
        <v>12</v>
      </c>
    </row>
    <row r="10" customHeight="1" spans="1:10">
      <c r="A10" s="18" t="s">
        <v>350</v>
      </c>
      <c r="B10" s="18">
        <v>9</v>
      </c>
      <c r="C10" s="18"/>
      <c r="D10" s="19" t="s">
        <v>364</v>
      </c>
      <c r="E10" s="19" t="s">
        <v>365</v>
      </c>
      <c r="F10" s="19" t="s">
        <v>209</v>
      </c>
      <c r="G10" s="18">
        <v>235</v>
      </c>
      <c r="H10" s="19" t="s">
        <v>399</v>
      </c>
      <c r="I10" s="18">
        <v>246.84</v>
      </c>
      <c r="J10" s="18">
        <v>12</v>
      </c>
    </row>
    <row r="11" customHeight="1" spans="1:10">
      <c r="A11" s="18" t="s">
        <v>350</v>
      </c>
      <c r="B11" s="18">
        <v>10</v>
      </c>
      <c r="C11" s="18"/>
      <c r="D11" s="19" t="s">
        <v>357</v>
      </c>
      <c r="E11" s="19" t="s">
        <v>367</v>
      </c>
      <c r="F11" s="19" t="s">
        <v>76</v>
      </c>
      <c r="G11" s="18">
        <v>235</v>
      </c>
      <c r="H11" s="19" t="s">
        <v>400</v>
      </c>
      <c r="I11" s="18">
        <v>250</v>
      </c>
      <c r="J11" s="18">
        <v>8</v>
      </c>
    </row>
    <row r="12" customHeight="1" spans="1:10">
      <c r="A12" s="18" t="s">
        <v>368</v>
      </c>
      <c r="B12" s="18">
        <v>11</v>
      </c>
      <c r="C12" s="18"/>
      <c r="D12" s="19" t="s">
        <v>370</v>
      </c>
      <c r="E12" s="19" t="s">
        <v>371</v>
      </c>
      <c r="F12" s="19" t="s">
        <v>372</v>
      </c>
      <c r="G12" s="18">
        <v>240</v>
      </c>
      <c r="H12" s="19" t="s">
        <v>401</v>
      </c>
      <c r="I12" s="18">
        <v>284.98</v>
      </c>
      <c r="J12" s="18">
        <v>11</v>
      </c>
    </row>
    <row r="13" customHeight="1" spans="1:10">
      <c r="A13" s="18" t="s">
        <v>368</v>
      </c>
      <c r="B13" s="18">
        <v>12</v>
      </c>
      <c r="C13" s="18"/>
      <c r="D13" s="19" t="s">
        <v>374</v>
      </c>
      <c r="E13" s="19" t="s">
        <v>375</v>
      </c>
      <c r="F13" s="19" t="s">
        <v>376</v>
      </c>
      <c r="G13" s="18">
        <v>240</v>
      </c>
      <c r="H13" s="19" t="s">
        <v>402</v>
      </c>
      <c r="I13" s="18">
        <v>250</v>
      </c>
      <c r="J13" s="18">
        <v>11</v>
      </c>
    </row>
    <row r="14" customHeight="1" spans="1:10">
      <c r="A14" s="18" t="s">
        <v>368</v>
      </c>
      <c r="B14" s="18">
        <v>13</v>
      </c>
      <c r="C14" s="18"/>
      <c r="D14" s="19" t="s">
        <v>378</v>
      </c>
      <c r="E14" s="19" t="s">
        <v>379</v>
      </c>
      <c r="F14" s="19" t="s">
        <v>80</v>
      </c>
      <c r="G14" s="18">
        <v>228</v>
      </c>
      <c r="H14" s="19" t="s">
        <v>403</v>
      </c>
      <c r="I14" s="18">
        <v>254.12</v>
      </c>
      <c r="J14" s="18">
        <v>10</v>
      </c>
    </row>
    <row r="15" customHeight="1" spans="1:10">
      <c r="A15" s="18" t="s">
        <v>368</v>
      </c>
      <c r="B15" s="18">
        <v>14</v>
      </c>
      <c r="C15" s="18"/>
      <c r="D15" s="19" t="s">
        <v>381</v>
      </c>
      <c r="E15" s="19" t="s">
        <v>382</v>
      </c>
      <c r="F15" s="19" t="s">
        <v>383</v>
      </c>
      <c r="G15" s="18">
        <v>228</v>
      </c>
      <c r="H15" s="19" t="s">
        <v>403</v>
      </c>
      <c r="I15" s="18">
        <v>258.6</v>
      </c>
      <c r="J15" s="18">
        <v>8</v>
      </c>
    </row>
  </sheetData>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3"/>
  <sheetViews>
    <sheetView workbookViewId="0">
      <selection activeCell="D7" sqref="D7"/>
    </sheetView>
  </sheetViews>
  <sheetFormatPr defaultColWidth="15.875" defaultRowHeight="42" customHeight="1"/>
  <cols>
    <col min="1" max="2" width="8.875" style="2" customWidth="1"/>
    <col min="3" max="3" width="31.25" style="2" customWidth="1"/>
    <col min="4" max="16384" width="15.875" style="2"/>
  </cols>
  <sheetData>
    <row r="1" ht="41.25" customHeight="1" spans="1:9">
      <c r="A1" s="11"/>
      <c r="B1" s="11" t="s">
        <v>7</v>
      </c>
      <c r="C1" s="11" t="s">
        <v>9</v>
      </c>
      <c r="D1" s="11" t="s">
        <v>385</v>
      </c>
      <c r="E1" s="11" t="s">
        <v>11</v>
      </c>
      <c r="F1" s="11" t="s">
        <v>404</v>
      </c>
      <c r="G1" s="11" t="s">
        <v>405</v>
      </c>
      <c r="H1" s="11" t="s">
        <v>390</v>
      </c>
      <c r="I1" s="11" t="s">
        <v>387</v>
      </c>
    </row>
    <row r="2" ht="33" customHeight="1" spans="1:9">
      <c r="A2" s="12"/>
      <c r="B2" s="12"/>
      <c r="C2" s="12"/>
      <c r="D2" s="12"/>
      <c r="E2" s="12"/>
      <c r="F2" s="12"/>
      <c r="G2" s="12" t="s">
        <v>406</v>
      </c>
      <c r="H2" s="12"/>
      <c r="I2" s="12"/>
    </row>
    <row r="3" customHeight="1" spans="1:9">
      <c r="A3" s="13" t="s">
        <v>22</v>
      </c>
      <c r="B3" s="13">
        <v>1</v>
      </c>
      <c r="C3" s="14" t="s">
        <v>24</v>
      </c>
      <c r="D3" s="13" t="s">
        <v>25</v>
      </c>
      <c r="E3" s="14" t="s">
        <v>26</v>
      </c>
      <c r="F3" s="14" t="s">
        <v>407</v>
      </c>
      <c r="G3" s="13">
        <v>210</v>
      </c>
      <c r="H3" s="13">
        <v>9</v>
      </c>
      <c r="I3" s="13">
        <v>200</v>
      </c>
    </row>
    <row r="4" customHeight="1" spans="1:9">
      <c r="A4" s="13" t="s">
        <v>22</v>
      </c>
      <c r="B4" s="13">
        <v>2</v>
      </c>
      <c r="C4" s="14" t="s">
        <v>28</v>
      </c>
      <c r="D4" s="13" t="s">
        <v>29</v>
      </c>
      <c r="E4" s="14" t="s">
        <v>30</v>
      </c>
      <c r="F4" s="14" t="s">
        <v>408</v>
      </c>
      <c r="G4" s="13">
        <v>251.5</v>
      </c>
      <c r="H4" s="13">
        <v>8</v>
      </c>
      <c r="I4" s="13">
        <v>200</v>
      </c>
    </row>
    <row r="5" customHeight="1" spans="1:9">
      <c r="A5" s="13" t="s">
        <v>22</v>
      </c>
      <c r="B5" s="13">
        <v>3</v>
      </c>
      <c r="C5" s="14" t="s">
        <v>32</v>
      </c>
      <c r="D5" s="13" t="s">
        <v>33</v>
      </c>
      <c r="E5" s="14" t="s">
        <v>34</v>
      </c>
      <c r="F5" s="14" t="s">
        <v>409</v>
      </c>
      <c r="G5" s="13">
        <v>230</v>
      </c>
      <c r="H5" s="13">
        <v>6</v>
      </c>
      <c r="I5" s="13">
        <v>200</v>
      </c>
    </row>
    <row r="6" customHeight="1" spans="1:9">
      <c r="A6" s="13" t="s">
        <v>22</v>
      </c>
      <c r="B6" s="13">
        <v>4</v>
      </c>
      <c r="C6" s="14" t="s">
        <v>36</v>
      </c>
      <c r="D6" s="13" t="s">
        <v>37</v>
      </c>
      <c r="E6" s="14" t="s">
        <v>38</v>
      </c>
      <c r="F6" s="14"/>
      <c r="G6" s="13">
        <v>230</v>
      </c>
      <c r="H6" s="13">
        <v>5</v>
      </c>
      <c r="I6" s="13">
        <v>200</v>
      </c>
    </row>
    <row r="7" customHeight="1" spans="1:9">
      <c r="A7" s="13" t="s">
        <v>39</v>
      </c>
      <c r="B7" s="13">
        <v>5</v>
      </c>
      <c r="C7" s="14" t="s">
        <v>41</v>
      </c>
      <c r="D7" s="13" t="s">
        <v>42</v>
      </c>
      <c r="E7" s="14" t="s">
        <v>34</v>
      </c>
      <c r="F7" s="14" t="s">
        <v>410</v>
      </c>
      <c r="G7" s="13">
        <v>220</v>
      </c>
      <c r="H7" s="13">
        <v>11</v>
      </c>
      <c r="I7" s="13">
        <v>210</v>
      </c>
    </row>
    <row r="8" customHeight="1" spans="1:9">
      <c r="A8" s="13" t="s">
        <v>39</v>
      </c>
      <c r="B8" s="13">
        <v>6</v>
      </c>
      <c r="C8" s="14" t="s">
        <v>44</v>
      </c>
      <c r="D8" s="13" t="s">
        <v>45</v>
      </c>
      <c r="E8" s="14" t="s">
        <v>38</v>
      </c>
      <c r="F8" s="14" t="s">
        <v>411</v>
      </c>
      <c r="G8" s="13">
        <v>227</v>
      </c>
      <c r="H8" s="13">
        <v>11</v>
      </c>
      <c r="I8" s="13">
        <v>210</v>
      </c>
    </row>
    <row r="9" customHeight="1" spans="1:9">
      <c r="A9" s="13" t="s">
        <v>39</v>
      </c>
      <c r="B9" s="13">
        <v>7</v>
      </c>
      <c r="C9" s="14" t="s">
        <v>47</v>
      </c>
      <c r="D9" s="13" t="s">
        <v>48</v>
      </c>
      <c r="E9" s="14" t="s">
        <v>26</v>
      </c>
      <c r="F9" s="14" t="s">
        <v>412</v>
      </c>
      <c r="G9" s="13">
        <v>192.6</v>
      </c>
      <c r="H9" s="13">
        <v>11</v>
      </c>
      <c r="I9" s="13">
        <v>190</v>
      </c>
    </row>
    <row r="10" customHeight="1" spans="1:9">
      <c r="A10" s="13" t="s">
        <v>39</v>
      </c>
      <c r="B10" s="13">
        <v>8</v>
      </c>
      <c r="C10" s="14" t="s">
        <v>50</v>
      </c>
      <c r="D10" s="13" t="s">
        <v>51</v>
      </c>
      <c r="E10" s="14" t="s">
        <v>38</v>
      </c>
      <c r="F10" s="14" t="s">
        <v>413</v>
      </c>
      <c r="G10" s="13">
        <v>210</v>
      </c>
      <c r="H10" s="13">
        <v>10</v>
      </c>
      <c r="I10" s="13">
        <v>210</v>
      </c>
    </row>
    <row r="11" customHeight="1" spans="1:9">
      <c r="A11" s="13" t="s">
        <v>39</v>
      </c>
      <c r="B11" s="13">
        <v>9</v>
      </c>
      <c r="C11" s="14" t="s">
        <v>53</v>
      </c>
      <c r="D11" s="13" t="s">
        <v>54</v>
      </c>
      <c r="E11" s="14" t="s">
        <v>38</v>
      </c>
      <c r="F11" s="14" t="s">
        <v>414</v>
      </c>
      <c r="G11" s="13">
        <v>210</v>
      </c>
      <c r="H11" s="13">
        <v>9</v>
      </c>
      <c r="I11" s="13">
        <v>210</v>
      </c>
    </row>
    <row r="12" customHeight="1" spans="1:9">
      <c r="A12" s="13" t="s">
        <v>39</v>
      </c>
      <c r="B12" s="13">
        <v>10</v>
      </c>
      <c r="C12" s="14" t="s">
        <v>56</v>
      </c>
      <c r="D12" s="13" t="s">
        <v>57</v>
      </c>
      <c r="E12" s="14" t="s">
        <v>38</v>
      </c>
      <c r="F12" s="14" t="s">
        <v>415</v>
      </c>
      <c r="G12" s="13">
        <v>246</v>
      </c>
      <c r="H12" s="13">
        <v>8</v>
      </c>
      <c r="I12" s="13">
        <v>200</v>
      </c>
    </row>
    <row r="13" customHeight="1" spans="1:9">
      <c r="A13" s="13" t="s">
        <v>39</v>
      </c>
      <c r="B13" s="13">
        <v>11</v>
      </c>
      <c r="C13" s="14" t="s">
        <v>59</v>
      </c>
      <c r="D13" s="13" t="s">
        <v>60</v>
      </c>
      <c r="E13" s="14" t="s">
        <v>61</v>
      </c>
      <c r="F13" s="14" t="s">
        <v>38</v>
      </c>
      <c r="G13" s="13">
        <v>211</v>
      </c>
      <c r="H13" s="13">
        <v>8</v>
      </c>
      <c r="I13" s="13">
        <v>200</v>
      </c>
    </row>
    <row r="14" customHeight="1" spans="1:9">
      <c r="A14" s="13" t="s">
        <v>39</v>
      </c>
      <c r="B14" s="13">
        <v>12</v>
      </c>
      <c r="C14" s="14" t="s">
        <v>63</v>
      </c>
      <c r="D14" s="13" t="s">
        <v>64</v>
      </c>
      <c r="E14" s="14" t="s">
        <v>26</v>
      </c>
      <c r="F14" s="14" t="s">
        <v>416</v>
      </c>
      <c r="G14" s="13">
        <v>210</v>
      </c>
      <c r="H14" s="13">
        <v>8</v>
      </c>
      <c r="I14" s="13">
        <v>210</v>
      </c>
    </row>
    <row r="15" customHeight="1" spans="1:9">
      <c r="A15" s="13" t="s">
        <v>39</v>
      </c>
      <c r="B15" s="13">
        <v>13</v>
      </c>
      <c r="C15" s="14" t="s">
        <v>66</v>
      </c>
      <c r="D15" s="13" t="s">
        <v>67</v>
      </c>
      <c r="E15" s="14" t="s">
        <v>68</v>
      </c>
      <c r="F15" s="14" t="s">
        <v>417</v>
      </c>
      <c r="G15" s="13">
        <v>220.5</v>
      </c>
      <c r="H15" s="13">
        <v>11</v>
      </c>
      <c r="I15" s="13">
        <v>190</v>
      </c>
    </row>
    <row r="16" customHeight="1" spans="1:9">
      <c r="A16" s="13" t="s">
        <v>39</v>
      </c>
      <c r="B16" s="13">
        <v>14</v>
      </c>
      <c r="C16" s="14" t="s">
        <v>70</v>
      </c>
      <c r="D16" s="13" t="s">
        <v>71</v>
      </c>
      <c r="E16" s="14" t="s">
        <v>72</v>
      </c>
      <c r="F16" s="14" t="s">
        <v>26</v>
      </c>
      <c r="G16" s="13">
        <v>209.5</v>
      </c>
      <c r="H16" s="13">
        <v>11</v>
      </c>
      <c r="I16" s="13">
        <v>190</v>
      </c>
    </row>
    <row r="17" customHeight="1" spans="1:9">
      <c r="A17" s="13" t="s">
        <v>39</v>
      </c>
      <c r="B17" s="13">
        <v>15</v>
      </c>
      <c r="C17" s="14" t="s">
        <v>74</v>
      </c>
      <c r="D17" s="13" t="s">
        <v>75</v>
      </c>
      <c r="E17" s="14" t="s">
        <v>76</v>
      </c>
      <c r="F17" s="14" t="s">
        <v>38</v>
      </c>
      <c r="G17" s="13">
        <v>210</v>
      </c>
      <c r="H17" s="13">
        <v>11</v>
      </c>
      <c r="I17" s="13">
        <v>190</v>
      </c>
    </row>
    <row r="18" customHeight="1" spans="1:9">
      <c r="A18" s="13" t="s">
        <v>39</v>
      </c>
      <c r="B18" s="13">
        <v>16</v>
      </c>
      <c r="C18" s="14" t="s">
        <v>78</v>
      </c>
      <c r="D18" s="13" t="s">
        <v>79</v>
      </c>
      <c r="E18" s="14" t="s">
        <v>80</v>
      </c>
      <c r="F18" s="14" t="s">
        <v>34</v>
      </c>
      <c r="G18" s="13">
        <v>235</v>
      </c>
      <c r="H18" s="13">
        <v>10</v>
      </c>
      <c r="I18" s="13">
        <v>190</v>
      </c>
    </row>
    <row r="19" customHeight="1" spans="1:9">
      <c r="A19" s="13" t="s">
        <v>39</v>
      </c>
      <c r="B19" s="13">
        <v>17</v>
      </c>
      <c r="C19" s="14" t="s">
        <v>82</v>
      </c>
      <c r="D19" s="13" t="s">
        <v>83</v>
      </c>
      <c r="E19" s="14" t="s">
        <v>84</v>
      </c>
      <c r="F19" s="14" t="s">
        <v>418</v>
      </c>
      <c r="G19" s="13">
        <v>250</v>
      </c>
      <c r="H19" s="13">
        <v>9</v>
      </c>
      <c r="I19" s="13">
        <v>200</v>
      </c>
    </row>
    <row r="20" customHeight="1" spans="1:9">
      <c r="A20" s="13" t="s">
        <v>39</v>
      </c>
      <c r="B20" s="13">
        <v>18</v>
      </c>
      <c r="C20" s="14" t="s">
        <v>86</v>
      </c>
      <c r="D20" s="13" t="s">
        <v>87</v>
      </c>
      <c r="E20" s="14" t="s">
        <v>38</v>
      </c>
      <c r="F20" s="14" t="s">
        <v>34</v>
      </c>
      <c r="G20" s="13">
        <v>263</v>
      </c>
      <c r="H20" s="13">
        <v>8</v>
      </c>
      <c r="I20" s="13">
        <v>200</v>
      </c>
    </row>
    <row r="21" customHeight="1" spans="1:9">
      <c r="A21" s="13" t="s">
        <v>39</v>
      </c>
      <c r="B21" s="13">
        <v>19</v>
      </c>
      <c r="C21" s="14" t="s">
        <v>89</v>
      </c>
      <c r="D21" s="13" t="s">
        <v>90</v>
      </c>
      <c r="E21" s="14" t="s">
        <v>91</v>
      </c>
      <c r="F21" s="14" t="s">
        <v>419</v>
      </c>
      <c r="G21" s="13">
        <v>210</v>
      </c>
      <c r="H21" s="13">
        <v>7</v>
      </c>
      <c r="I21" s="13">
        <v>200</v>
      </c>
    </row>
    <row r="22" customHeight="1" spans="1:9">
      <c r="A22" s="13" t="s">
        <v>92</v>
      </c>
      <c r="B22" s="13">
        <v>20</v>
      </c>
      <c r="C22" s="14" t="s">
        <v>94</v>
      </c>
      <c r="D22" s="13" t="s">
        <v>95</v>
      </c>
      <c r="E22" s="14" t="s">
        <v>34</v>
      </c>
      <c r="F22" s="14" t="s">
        <v>420</v>
      </c>
      <c r="G22" s="13">
        <v>210</v>
      </c>
      <c r="H22" s="13">
        <v>11</v>
      </c>
      <c r="I22" s="13">
        <v>200</v>
      </c>
    </row>
    <row r="23" customHeight="1" spans="1:9">
      <c r="A23" s="13" t="s">
        <v>92</v>
      </c>
      <c r="B23" s="13">
        <v>21</v>
      </c>
      <c r="C23" s="14" t="s">
        <v>94</v>
      </c>
      <c r="D23" s="13" t="s">
        <v>97</v>
      </c>
      <c r="E23" s="14" t="s">
        <v>38</v>
      </c>
      <c r="F23" s="14" t="s">
        <v>421</v>
      </c>
      <c r="G23" s="13">
        <v>210</v>
      </c>
      <c r="H23" s="13">
        <v>11</v>
      </c>
      <c r="I23" s="13">
        <v>200</v>
      </c>
    </row>
  </sheetData>
  <mergeCells count="9">
    <mergeCell ref="A1:A2"/>
    <mergeCell ref="B1:B2"/>
    <mergeCell ref="C1:C2"/>
    <mergeCell ref="D1:D2"/>
    <mergeCell ref="E1:E2"/>
    <mergeCell ref="F1:F2"/>
    <mergeCell ref="G1:G2"/>
    <mergeCell ref="H1:H2"/>
    <mergeCell ref="I1:I2"/>
  </mergeCells>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3"/>
  <sheetViews>
    <sheetView workbookViewId="0">
      <selection activeCell="F15" sqref="F15"/>
    </sheetView>
  </sheetViews>
  <sheetFormatPr defaultColWidth="15.875" defaultRowHeight="42" customHeight="1"/>
  <cols>
    <col min="1" max="3" width="8.875" style="2" customWidth="1"/>
    <col min="4" max="4" width="31.25" style="2" customWidth="1"/>
    <col min="5" max="16384" width="15.875" style="2"/>
  </cols>
  <sheetData>
    <row r="1" ht="41.25" customHeight="1" spans="1:10">
      <c r="A1" s="11"/>
      <c r="B1" s="11" t="s">
        <v>7</v>
      </c>
      <c r="C1" s="11"/>
      <c r="D1" s="11" t="s">
        <v>9</v>
      </c>
      <c r="E1" s="11" t="s">
        <v>385</v>
      </c>
      <c r="F1" s="11" t="s">
        <v>11</v>
      </c>
      <c r="G1" s="11" t="s">
        <v>387</v>
      </c>
      <c r="H1" s="11" t="s">
        <v>404</v>
      </c>
      <c r="I1" s="11" t="s">
        <v>405</v>
      </c>
      <c r="J1" s="11" t="s">
        <v>390</v>
      </c>
    </row>
    <row r="2" ht="18.75" hidden="1" customHeight="1" spans="1:10">
      <c r="A2" s="12"/>
      <c r="B2" s="12"/>
      <c r="C2" s="12"/>
      <c r="D2" s="12"/>
      <c r="E2" s="12"/>
      <c r="F2" s="12"/>
      <c r="G2" s="12"/>
      <c r="H2" s="12"/>
      <c r="I2" s="12" t="s">
        <v>406</v>
      </c>
      <c r="J2" s="12"/>
    </row>
    <row r="3" customHeight="1" spans="1:10">
      <c r="A3" s="13" t="s">
        <v>22</v>
      </c>
      <c r="B3" s="13">
        <v>1</v>
      </c>
      <c r="C3" s="13"/>
      <c r="D3" s="14" t="s">
        <v>24</v>
      </c>
      <c r="E3" s="13" t="s">
        <v>25</v>
      </c>
      <c r="F3" s="14" t="s">
        <v>26</v>
      </c>
      <c r="G3" s="13">
        <v>200</v>
      </c>
      <c r="H3" s="14" t="s">
        <v>407</v>
      </c>
      <c r="I3" s="13">
        <v>210</v>
      </c>
      <c r="J3" s="13">
        <v>9</v>
      </c>
    </row>
    <row r="4" customHeight="1" spans="1:10">
      <c r="A4" s="13" t="s">
        <v>22</v>
      </c>
      <c r="B4" s="13">
        <v>2</v>
      </c>
      <c r="C4" s="13"/>
      <c r="D4" s="14" t="s">
        <v>28</v>
      </c>
      <c r="E4" s="13" t="s">
        <v>29</v>
      </c>
      <c r="F4" s="14" t="s">
        <v>30</v>
      </c>
      <c r="G4" s="13">
        <v>200</v>
      </c>
      <c r="H4" s="14" t="s">
        <v>408</v>
      </c>
      <c r="I4" s="13">
        <v>251.5</v>
      </c>
      <c r="J4" s="13">
        <v>8</v>
      </c>
    </row>
    <row r="5" customHeight="1" spans="1:10">
      <c r="A5" s="13" t="s">
        <v>22</v>
      </c>
      <c r="B5" s="13">
        <v>3</v>
      </c>
      <c r="C5" s="13"/>
      <c r="D5" s="14" t="s">
        <v>32</v>
      </c>
      <c r="E5" s="13" t="s">
        <v>33</v>
      </c>
      <c r="F5" s="14" t="s">
        <v>34</v>
      </c>
      <c r="G5" s="13">
        <v>200</v>
      </c>
      <c r="H5" s="14" t="s">
        <v>409</v>
      </c>
      <c r="I5" s="13">
        <v>230</v>
      </c>
      <c r="J5" s="13">
        <v>6</v>
      </c>
    </row>
    <row r="6" customHeight="1" spans="1:10">
      <c r="A6" s="13" t="s">
        <v>22</v>
      </c>
      <c r="B6" s="13">
        <v>4</v>
      </c>
      <c r="C6" s="13"/>
      <c r="D6" s="14" t="s">
        <v>36</v>
      </c>
      <c r="E6" s="13" t="s">
        <v>37</v>
      </c>
      <c r="F6" s="14" t="s">
        <v>38</v>
      </c>
      <c r="G6" s="13">
        <v>200</v>
      </c>
      <c r="H6" s="14"/>
      <c r="I6" s="13">
        <v>230</v>
      </c>
      <c r="J6" s="13">
        <v>5</v>
      </c>
    </row>
    <row r="7" customHeight="1" spans="1:10">
      <c r="A7" s="13" t="s">
        <v>39</v>
      </c>
      <c r="B7" s="13">
        <v>5</v>
      </c>
      <c r="C7" s="13"/>
      <c r="D7" s="14" t="s">
        <v>41</v>
      </c>
      <c r="E7" s="13" t="s">
        <v>42</v>
      </c>
      <c r="F7" s="14" t="s">
        <v>34</v>
      </c>
      <c r="G7" s="13">
        <v>210</v>
      </c>
      <c r="H7" s="14" t="s">
        <v>410</v>
      </c>
      <c r="I7" s="13">
        <v>220</v>
      </c>
      <c r="J7" s="13">
        <v>11</v>
      </c>
    </row>
    <row r="8" customHeight="1" spans="1:10">
      <c r="A8" s="13" t="s">
        <v>39</v>
      </c>
      <c r="B8" s="13">
        <v>6</v>
      </c>
      <c r="C8" s="13"/>
      <c r="D8" s="14" t="s">
        <v>44</v>
      </c>
      <c r="E8" s="13" t="s">
        <v>45</v>
      </c>
      <c r="F8" s="14" t="s">
        <v>38</v>
      </c>
      <c r="G8" s="13">
        <v>210</v>
      </c>
      <c r="H8" s="14" t="s">
        <v>411</v>
      </c>
      <c r="I8" s="13">
        <v>227</v>
      </c>
      <c r="J8" s="13">
        <v>11</v>
      </c>
    </row>
    <row r="9" customHeight="1" spans="1:10">
      <c r="A9" s="13" t="s">
        <v>39</v>
      </c>
      <c r="B9" s="13">
        <v>7</v>
      </c>
      <c r="C9" s="13"/>
      <c r="D9" s="14" t="s">
        <v>47</v>
      </c>
      <c r="E9" s="13" t="s">
        <v>48</v>
      </c>
      <c r="F9" s="14" t="s">
        <v>26</v>
      </c>
      <c r="G9" s="13">
        <v>190</v>
      </c>
      <c r="H9" s="14" t="s">
        <v>412</v>
      </c>
      <c r="I9" s="13">
        <v>192.6</v>
      </c>
      <c r="J9" s="13">
        <v>11</v>
      </c>
    </row>
    <row r="10" customHeight="1" spans="1:10">
      <c r="A10" s="13" t="s">
        <v>39</v>
      </c>
      <c r="B10" s="13">
        <v>8</v>
      </c>
      <c r="C10" s="13"/>
      <c r="D10" s="14" t="s">
        <v>50</v>
      </c>
      <c r="E10" s="13" t="s">
        <v>51</v>
      </c>
      <c r="F10" s="14" t="s">
        <v>38</v>
      </c>
      <c r="G10" s="13">
        <v>210</v>
      </c>
      <c r="H10" s="14" t="s">
        <v>413</v>
      </c>
      <c r="I10" s="13">
        <v>210</v>
      </c>
      <c r="J10" s="13">
        <v>10</v>
      </c>
    </row>
    <row r="11" customHeight="1" spans="1:10">
      <c r="A11" s="13" t="s">
        <v>39</v>
      </c>
      <c r="B11" s="13">
        <v>9</v>
      </c>
      <c r="C11" s="13"/>
      <c r="D11" s="14" t="s">
        <v>53</v>
      </c>
      <c r="E11" s="13" t="s">
        <v>54</v>
      </c>
      <c r="F11" s="14" t="s">
        <v>38</v>
      </c>
      <c r="G11" s="13">
        <v>210</v>
      </c>
      <c r="H11" s="14" t="s">
        <v>414</v>
      </c>
      <c r="I11" s="13">
        <v>210</v>
      </c>
      <c r="J11" s="13">
        <v>9</v>
      </c>
    </row>
    <row r="12" customHeight="1" spans="1:10">
      <c r="A12" s="13" t="s">
        <v>39</v>
      </c>
      <c r="B12" s="13">
        <v>10</v>
      </c>
      <c r="C12" s="13"/>
      <c r="D12" s="14" t="s">
        <v>56</v>
      </c>
      <c r="E12" s="13" t="s">
        <v>57</v>
      </c>
      <c r="F12" s="14" t="s">
        <v>38</v>
      </c>
      <c r="G12" s="13">
        <v>200</v>
      </c>
      <c r="H12" s="14" t="s">
        <v>415</v>
      </c>
      <c r="I12" s="13">
        <v>246</v>
      </c>
      <c r="J12" s="13">
        <v>8</v>
      </c>
    </row>
    <row r="13" customHeight="1" spans="1:10">
      <c r="A13" s="13" t="s">
        <v>39</v>
      </c>
      <c r="B13" s="13">
        <v>11</v>
      </c>
      <c r="C13" s="13"/>
      <c r="D13" s="14" t="s">
        <v>59</v>
      </c>
      <c r="E13" s="13" t="s">
        <v>60</v>
      </c>
      <c r="F13" s="14" t="s">
        <v>61</v>
      </c>
      <c r="G13" s="13">
        <v>200</v>
      </c>
      <c r="H13" s="14" t="s">
        <v>38</v>
      </c>
      <c r="I13" s="13">
        <v>211</v>
      </c>
      <c r="J13" s="13">
        <v>8</v>
      </c>
    </row>
    <row r="14" customHeight="1" spans="1:10">
      <c r="A14" s="13" t="s">
        <v>39</v>
      </c>
      <c r="B14" s="13">
        <v>12</v>
      </c>
      <c r="C14" s="13"/>
      <c r="D14" s="14" t="s">
        <v>63</v>
      </c>
      <c r="E14" s="13" t="s">
        <v>64</v>
      </c>
      <c r="F14" s="14" t="s">
        <v>26</v>
      </c>
      <c r="G14" s="13">
        <v>210</v>
      </c>
      <c r="H14" s="14" t="s">
        <v>416</v>
      </c>
      <c r="I14" s="13">
        <v>210</v>
      </c>
      <c r="J14" s="13">
        <v>8</v>
      </c>
    </row>
    <row r="15" customHeight="1" spans="1:10">
      <c r="A15" s="13" t="s">
        <v>39</v>
      </c>
      <c r="B15" s="13">
        <v>13</v>
      </c>
      <c r="C15" s="13"/>
      <c r="D15" s="14" t="s">
        <v>66</v>
      </c>
      <c r="E15" s="13" t="s">
        <v>67</v>
      </c>
      <c r="F15" s="14" t="s">
        <v>68</v>
      </c>
      <c r="G15" s="13">
        <v>190</v>
      </c>
      <c r="H15" s="14" t="s">
        <v>417</v>
      </c>
      <c r="I15" s="13">
        <v>220.5</v>
      </c>
      <c r="J15" s="13">
        <v>11</v>
      </c>
    </row>
    <row r="16" customHeight="1" spans="1:10">
      <c r="A16" s="13" t="s">
        <v>39</v>
      </c>
      <c r="B16" s="13">
        <v>14</v>
      </c>
      <c r="C16" s="13"/>
      <c r="D16" s="14" t="s">
        <v>70</v>
      </c>
      <c r="E16" s="13" t="s">
        <v>71</v>
      </c>
      <c r="F16" s="14" t="s">
        <v>72</v>
      </c>
      <c r="G16" s="13">
        <v>190</v>
      </c>
      <c r="H16" s="14" t="s">
        <v>26</v>
      </c>
      <c r="I16" s="13">
        <v>209.5</v>
      </c>
      <c r="J16" s="13">
        <v>11</v>
      </c>
    </row>
    <row r="17" customHeight="1" spans="1:10">
      <c r="A17" s="13" t="s">
        <v>39</v>
      </c>
      <c r="B17" s="13">
        <v>15</v>
      </c>
      <c r="C17" s="13"/>
      <c r="D17" s="14" t="s">
        <v>74</v>
      </c>
      <c r="E17" s="13" t="s">
        <v>75</v>
      </c>
      <c r="F17" s="14" t="s">
        <v>76</v>
      </c>
      <c r="G17" s="13">
        <v>190</v>
      </c>
      <c r="H17" s="14" t="s">
        <v>38</v>
      </c>
      <c r="I17" s="13">
        <v>210</v>
      </c>
      <c r="J17" s="13">
        <v>11</v>
      </c>
    </row>
    <row r="18" customHeight="1" spans="1:10">
      <c r="A18" s="13" t="s">
        <v>39</v>
      </c>
      <c r="B18" s="13">
        <v>16</v>
      </c>
      <c r="C18" s="13"/>
      <c r="D18" s="14" t="s">
        <v>78</v>
      </c>
      <c r="E18" s="13" t="s">
        <v>79</v>
      </c>
      <c r="F18" s="14" t="s">
        <v>80</v>
      </c>
      <c r="G18" s="13">
        <v>190</v>
      </c>
      <c r="H18" s="14" t="s">
        <v>34</v>
      </c>
      <c r="I18" s="13">
        <v>235</v>
      </c>
      <c r="J18" s="13">
        <v>10</v>
      </c>
    </row>
    <row r="19" customHeight="1" spans="1:10">
      <c r="A19" s="13" t="s">
        <v>39</v>
      </c>
      <c r="B19" s="13">
        <v>17</v>
      </c>
      <c r="C19" s="13"/>
      <c r="D19" s="14" t="s">
        <v>82</v>
      </c>
      <c r="E19" s="13" t="s">
        <v>83</v>
      </c>
      <c r="F19" s="14" t="s">
        <v>84</v>
      </c>
      <c r="G19" s="13">
        <v>200</v>
      </c>
      <c r="H19" s="14" t="s">
        <v>418</v>
      </c>
      <c r="I19" s="13">
        <v>250</v>
      </c>
      <c r="J19" s="13">
        <v>9</v>
      </c>
    </row>
    <row r="20" customHeight="1" spans="1:10">
      <c r="A20" s="13" t="s">
        <v>39</v>
      </c>
      <c r="B20" s="13">
        <v>18</v>
      </c>
      <c r="C20" s="13"/>
      <c r="D20" s="14" t="s">
        <v>86</v>
      </c>
      <c r="E20" s="13" t="s">
        <v>87</v>
      </c>
      <c r="F20" s="14" t="s">
        <v>38</v>
      </c>
      <c r="G20" s="13">
        <v>200</v>
      </c>
      <c r="H20" s="14" t="s">
        <v>34</v>
      </c>
      <c r="I20" s="13">
        <v>263</v>
      </c>
      <c r="J20" s="13">
        <v>8</v>
      </c>
    </row>
    <row r="21" customHeight="1" spans="1:10">
      <c r="A21" s="13" t="s">
        <v>39</v>
      </c>
      <c r="B21" s="13">
        <v>19</v>
      </c>
      <c r="C21" s="13"/>
      <c r="D21" s="14" t="s">
        <v>89</v>
      </c>
      <c r="E21" s="13" t="s">
        <v>90</v>
      </c>
      <c r="F21" s="14" t="s">
        <v>91</v>
      </c>
      <c r="G21" s="13">
        <v>200</v>
      </c>
      <c r="H21" s="14" t="s">
        <v>419</v>
      </c>
      <c r="I21" s="13">
        <v>210</v>
      </c>
      <c r="J21" s="13">
        <v>7</v>
      </c>
    </row>
    <row r="22" customHeight="1" spans="1:10">
      <c r="A22" s="13" t="s">
        <v>92</v>
      </c>
      <c r="B22" s="13">
        <v>20</v>
      </c>
      <c r="C22" s="13"/>
      <c r="D22" s="14" t="s">
        <v>94</v>
      </c>
      <c r="E22" s="13" t="s">
        <v>95</v>
      </c>
      <c r="F22" s="14" t="s">
        <v>34</v>
      </c>
      <c r="G22" s="13">
        <v>200</v>
      </c>
      <c r="H22" s="14" t="s">
        <v>420</v>
      </c>
      <c r="I22" s="13">
        <v>210</v>
      </c>
      <c r="J22" s="13">
        <v>11</v>
      </c>
    </row>
    <row r="23" customHeight="1" spans="1:10">
      <c r="A23" s="13" t="s">
        <v>92</v>
      </c>
      <c r="B23" s="13">
        <v>21</v>
      </c>
      <c r="C23" s="13"/>
      <c r="D23" s="14" t="s">
        <v>94</v>
      </c>
      <c r="E23" s="13" t="s">
        <v>97</v>
      </c>
      <c r="F23" s="14" t="s">
        <v>38</v>
      </c>
      <c r="G23" s="13">
        <v>200</v>
      </c>
      <c r="H23" s="14" t="s">
        <v>421</v>
      </c>
      <c r="I23" s="13">
        <v>210</v>
      </c>
      <c r="J23" s="13">
        <v>11</v>
      </c>
    </row>
  </sheetData>
  <mergeCells count="9">
    <mergeCell ref="A1:A2"/>
    <mergeCell ref="B1:B2"/>
    <mergeCell ref="D1:D2"/>
    <mergeCell ref="E1:E2"/>
    <mergeCell ref="F1:F2"/>
    <mergeCell ref="G1:G2"/>
    <mergeCell ref="H1:H2"/>
    <mergeCell ref="I1:I2"/>
    <mergeCell ref="J1:J2"/>
  </mergeCell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3"/>
  <sheetViews>
    <sheetView workbookViewId="0">
      <selection activeCell="E18" sqref="E18"/>
    </sheetView>
  </sheetViews>
  <sheetFormatPr defaultColWidth="15.875" defaultRowHeight="42" customHeight="1"/>
  <cols>
    <col min="1" max="2" width="8.875" style="2" customWidth="1"/>
    <col min="3" max="3" width="31.25" style="2" customWidth="1"/>
    <col min="4" max="16384" width="15.875" style="2"/>
  </cols>
  <sheetData>
    <row r="1" ht="41.25" customHeight="1" spans="1:9">
      <c r="A1" s="11"/>
      <c r="B1" s="11" t="s">
        <v>7</v>
      </c>
      <c r="C1" s="11" t="s">
        <v>9</v>
      </c>
      <c r="D1" s="11" t="s">
        <v>385</v>
      </c>
      <c r="E1" s="11" t="s">
        <v>11</v>
      </c>
      <c r="F1" s="11" t="s">
        <v>404</v>
      </c>
      <c r="G1" s="11" t="s">
        <v>405</v>
      </c>
      <c r="H1" s="11" t="s">
        <v>390</v>
      </c>
      <c r="I1" s="11" t="s">
        <v>387</v>
      </c>
    </row>
    <row r="2" ht="18.75" hidden="1" customHeight="1" spans="1:9">
      <c r="A2" s="12"/>
      <c r="B2" s="12"/>
      <c r="C2" s="12"/>
      <c r="D2" s="12"/>
      <c r="E2" s="12"/>
      <c r="F2" s="12"/>
      <c r="G2" s="12" t="s">
        <v>406</v>
      </c>
      <c r="H2" s="12"/>
      <c r="I2" s="12"/>
    </row>
    <row r="3" customHeight="1" spans="1:9">
      <c r="A3" s="13" t="s">
        <v>102</v>
      </c>
      <c r="B3" s="13">
        <v>1</v>
      </c>
      <c r="C3" s="14" t="s">
        <v>104</v>
      </c>
      <c r="D3" s="13" t="s">
        <v>105</v>
      </c>
      <c r="E3" s="14" t="s">
        <v>106</v>
      </c>
      <c r="F3" s="14" t="s">
        <v>422</v>
      </c>
      <c r="G3" s="13">
        <v>284.4</v>
      </c>
      <c r="H3" s="13">
        <v>11</v>
      </c>
      <c r="I3" s="13">
        <v>245</v>
      </c>
    </row>
    <row r="4" customHeight="1" spans="1:9">
      <c r="A4" s="13" t="s">
        <v>102</v>
      </c>
      <c r="B4" s="13">
        <v>2</v>
      </c>
      <c r="C4" s="14" t="s">
        <v>108</v>
      </c>
      <c r="D4" s="13" t="s">
        <v>109</v>
      </c>
      <c r="E4" s="14" t="s">
        <v>110</v>
      </c>
      <c r="F4" s="14" t="s">
        <v>423</v>
      </c>
      <c r="G4" s="13">
        <v>260</v>
      </c>
      <c r="H4" s="13">
        <v>11</v>
      </c>
      <c r="I4" s="13">
        <v>245</v>
      </c>
    </row>
    <row r="5" customHeight="1" spans="1:9">
      <c r="A5" s="13" t="s">
        <v>102</v>
      </c>
      <c r="B5" s="13">
        <v>3</v>
      </c>
      <c r="C5" s="14" t="s">
        <v>112</v>
      </c>
      <c r="D5" s="13" t="s">
        <v>113</v>
      </c>
      <c r="E5" s="14" t="s">
        <v>110</v>
      </c>
      <c r="F5" s="14"/>
      <c r="G5" s="13">
        <v>260</v>
      </c>
      <c r="H5" s="13">
        <v>11</v>
      </c>
      <c r="I5" s="13">
        <v>245</v>
      </c>
    </row>
    <row r="6" customHeight="1" spans="1:9">
      <c r="A6" s="13" t="s">
        <v>102</v>
      </c>
      <c r="B6" s="13">
        <v>4</v>
      </c>
      <c r="C6" s="14" t="s">
        <v>115</v>
      </c>
      <c r="D6" s="13" t="s">
        <v>116</v>
      </c>
      <c r="E6" s="14" t="s">
        <v>106</v>
      </c>
      <c r="F6" s="14"/>
      <c r="G6" s="13">
        <v>280</v>
      </c>
      <c r="H6" s="13">
        <v>9</v>
      </c>
      <c r="I6" s="13">
        <v>235</v>
      </c>
    </row>
    <row r="7" customHeight="1" spans="1:9">
      <c r="A7" s="13" t="s">
        <v>102</v>
      </c>
      <c r="B7" s="13">
        <v>5</v>
      </c>
      <c r="C7" s="14" t="s">
        <v>118</v>
      </c>
      <c r="D7" s="13" t="s">
        <v>119</v>
      </c>
      <c r="E7" s="14" t="s">
        <v>110</v>
      </c>
      <c r="F7" s="14" t="s">
        <v>424</v>
      </c>
      <c r="G7" s="13">
        <v>350</v>
      </c>
      <c r="H7" s="13">
        <v>7</v>
      </c>
      <c r="I7" s="13">
        <v>230</v>
      </c>
    </row>
    <row r="8" customHeight="1" spans="1:9">
      <c r="A8" s="13" t="s">
        <v>22</v>
      </c>
      <c r="B8" s="13">
        <v>1</v>
      </c>
      <c r="C8" s="14" t="s">
        <v>121</v>
      </c>
      <c r="D8" s="13" t="s">
        <v>122</v>
      </c>
      <c r="E8" s="14" t="s">
        <v>123</v>
      </c>
      <c r="F8" s="14"/>
      <c r="G8" s="13">
        <v>251</v>
      </c>
      <c r="H8" s="13">
        <v>11</v>
      </c>
      <c r="I8" s="13">
        <v>246</v>
      </c>
    </row>
    <row r="9" customHeight="1" spans="1:9">
      <c r="A9" s="13" t="s">
        <v>22</v>
      </c>
      <c r="B9" s="13">
        <v>2</v>
      </c>
      <c r="C9" s="14" t="s">
        <v>125</v>
      </c>
      <c r="D9" s="13" t="s">
        <v>126</v>
      </c>
      <c r="E9" s="14" t="s">
        <v>106</v>
      </c>
      <c r="F9" s="14" t="s">
        <v>425</v>
      </c>
      <c r="G9" s="13">
        <v>253</v>
      </c>
      <c r="H9" s="13">
        <v>10</v>
      </c>
      <c r="I9" s="13">
        <v>246</v>
      </c>
    </row>
    <row r="10" customHeight="1" spans="1:9">
      <c r="A10" s="13" t="s">
        <v>22</v>
      </c>
      <c r="B10" s="13">
        <v>3</v>
      </c>
      <c r="C10" s="14" t="s">
        <v>128</v>
      </c>
      <c r="D10" s="13" t="s">
        <v>129</v>
      </c>
      <c r="E10" s="14" t="s">
        <v>130</v>
      </c>
      <c r="F10" s="14" t="s">
        <v>426</v>
      </c>
      <c r="G10" s="13">
        <v>280</v>
      </c>
      <c r="H10" s="13">
        <v>9</v>
      </c>
      <c r="I10" s="13">
        <v>246</v>
      </c>
    </row>
    <row r="11" customHeight="1" spans="1:9">
      <c r="A11" s="13" t="s">
        <v>22</v>
      </c>
      <c r="B11" s="13">
        <v>4</v>
      </c>
      <c r="C11" s="14" t="s">
        <v>132</v>
      </c>
      <c r="D11" s="13" t="s">
        <v>133</v>
      </c>
      <c r="E11" s="14" t="s">
        <v>106</v>
      </c>
      <c r="F11" s="14"/>
      <c r="G11" s="13">
        <v>212.6</v>
      </c>
      <c r="H11" s="13">
        <v>9</v>
      </c>
      <c r="I11" s="13">
        <v>210</v>
      </c>
    </row>
    <row r="12" customHeight="1" spans="1:9">
      <c r="A12" s="13" t="s">
        <v>22</v>
      </c>
      <c r="B12" s="13">
        <v>5</v>
      </c>
      <c r="C12" s="14" t="s">
        <v>135</v>
      </c>
      <c r="D12" s="13" t="s">
        <v>136</v>
      </c>
      <c r="E12" s="14" t="s">
        <v>137</v>
      </c>
      <c r="F12" s="14" t="s">
        <v>427</v>
      </c>
      <c r="G12" s="13">
        <v>251.34</v>
      </c>
      <c r="H12" s="13">
        <v>9</v>
      </c>
      <c r="I12" s="13">
        <v>246</v>
      </c>
    </row>
    <row r="13" customHeight="1" spans="1:9">
      <c r="A13" s="13" t="s">
        <v>22</v>
      </c>
      <c r="B13" s="13">
        <v>6</v>
      </c>
      <c r="C13" s="14" t="s">
        <v>139</v>
      </c>
      <c r="D13" s="13" t="s">
        <v>140</v>
      </c>
      <c r="E13" s="14" t="s">
        <v>106</v>
      </c>
      <c r="F13" s="14" t="s">
        <v>428</v>
      </c>
      <c r="G13" s="13">
        <v>250</v>
      </c>
      <c r="H13" s="13">
        <v>8</v>
      </c>
      <c r="I13" s="13">
        <v>246</v>
      </c>
    </row>
    <row r="14" customHeight="1" spans="1:9">
      <c r="A14" s="13" t="s">
        <v>22</v>
      </c>
      <c r="B14" s="13">
        <v>7</v>
      </c>
      <c r="C14" s="14" t="s">
        <v>142</v>
      </c>
      <c r="D14" s="13" t="s">
        <v>143</v>
      </c>
      <c r="E14" s="14" t="s">
        <v>144</v>
      </c>
      <c r="F14" s="14" t="s">
        <v>429</v>
      </c>
      <c r="G14" s="13">
        <v>247.7</v>
      </c>
      <c r="H14" s="13">
        <v>8</v>
      </c>
      <c r="I14" s="13">
        <v>240</v>
      </c>
    </row>
    <row r="15" customHeight="1" spans="1:9">
      <c r="A15" s="13" t="s">
        <v>22</v>
      </c>
      <c r="B15" s="13">
        <v>1</v>
      </c>
      <c r="C15" s="14" t="s">
        <v>146</v>
      </c>
      <c r="D15" s="13" t="s">
        <v>147</v>
      </c>
      <c r="E15" s="14" t="s">
        <v>123</v>
      </c>
      <c r="F15" s="14" t="s">
        <v>430</v>
      </c>
      <c r="G15" s="13">
        <v>259.66</v>
      </c>
      <c r="H15" s="13">
        <v>10</v>
      </c>
      <c r="I15" s="13">
        <v>246</v>
      </c>
    </row>
    <row r="16" customHeight="1" spans="1:9">
      <c r="A16" s="13" t="s">
        <v>22</v>
      </c>
      <c r="B16" s="13">
        <v>2</v>
      </c>
      <c r="C16" s="14" t="s">
        <v>149</v>
      </c>
      <c r="D16" s="13" t="s">
        <v>150</v>
      </c>
      <c r="E16" s="14" t="s">
        <v>123</v>
      </c>
      <c r="F16" s="14" t="s">
        <v>431</v>
      </c>
      <c r="G16" s="13">
        <v>261.9</v>
      </c>
      <c r="H16" s="13">
        <v>10</v>
      </c>
      <c r="I16" s="13">
        <v>246</v>
      </c>
    </row>
    <row r="17" customHeight="1" spans="1:9">
      <c r="A17" s="13" t="s">
        <v>22</v>
      </c>
      <c r="B17" s="13">
        <v>3</v>
      </c>
      <c r="C17" s="14" t="s">
        <v>152</v>
      </c>
      <c r="D17" s="13" t="s">
        <v>153</v>
      </c>
      <c r="E17" s="14" t="s">
        <v>154</v>
      </c>
      <c r="F17" s="14" t="s">
        <v>209</v>
      </c>
      <c r="G17" s="13">
        <v>249.2</v>
      </c>
      <c r="H17" s="13">
        <v>10</v>
      </c>
      <c r="I17" s="13">
        <v>246</v>
      </c>
    </row>
    <row r="18" customHeight="1" spans="1:9">
      <c r="A18" s="13" t="s">
        <v>22</v>
      </c>
      <c r="B18" s="13">
        <v>4</v>
      </c>
      <c r="C18" s="14" t="s">
        <v>156</v>
      </c>
      <c r="D18" s="13" t="s">
        <v>157</v>
      </c>
      <c r="E18" s="14" t="s">
        <v>154</v>
      </c>
      <c r="F18" s="14" t="s">
        <v>432</v>
      </c>
      <c r="G18" s="13">
        <v>266</v>
      </c>
      <c r="H18" s="13">
        <v>10</v>
      </c>
      <c r="I18" s="13">
        <v>246</v>
      </c>
    </row>
    <row r="19" customHeight="1" spans="1:9">
      <c r="A19" s="13" t="s">
        <v>22</v>
      </c>
      <c r="B19" s="13">
        <v>5</v>
      </c>
      <c r="C19" s="14" t="s">
        <v>159</v>
      </c>
      <c r="D19" s="13" t="s">
        <v>160</v>
      </c>
      <c r="E19" s="14" t="s">
        <v>123</v>
      </c>
      <c r="F19" s="14"/>
      <c r="G19" s="13">
        <v>256.28</v>
      </c>
      <c r="H19" s="13">
        <v>8</v>
      </c>
      <c r="I19" s="13">
        <v>246</v>
      </c>
    </row>
    <row r="20" customHeight="1" spans="1:9">
      <c r="A20" s="13" t="s">
        <v>22</v>
      </c>
      <c r="B20" s="13">
        <v>6</v>
      </c>
      <c r="C20" s="14" t="s">
        <v>162</v>
      </c>
      <c r="D20" s="13" t="s">
        <v>163</v>
      </c>
      <c r="E20" s="14" t="s">
        <v>106</v>
      </c>
      <c r="F20" s="14"/>
      <c r="G20" s="13">
        <v>210.6</v>
      </c>
      <c r="H20" s="13">
        <v>8</v>
      </c>
      <c r="I20" s="13">
        <v>210</v>
      </c>
    </row>
    <row r="21" customHeight="1" spans="1:9">
      <c r="A21" s="13" t="s">
        <v>22</v>
      </c>
      <c r="B21" s="13">
        <v>1</v>
      </c>
      <c r="C21" s="14" t="s">
        <v>166</v>
      </c>
      <c r="D21" s="13" t="s">
        <v>167</v>
      </c>
      <c r="E21" s="14" t="s">
        <v>168</v>
      </c>
      <c r="F21" s="14"/>
      <c r="G21" s="13">
        <v>267.36</v>
      </c>
      <c r="H21" s="13">
        <v>8</v>
      </c>
      <c r="I21" s="13">
        <v>240</v>
      </c>
    </row>
    <row r="22" customHeight="1" spans="1:9">
      <c r="A22" s="13" t="s">
        <v>22</v>
      </c>
      <c r="B22" s="13">
        <v>2</v>
      </c>
      <c r="C22" s="14" t="s">
        <v>170</v>
      </c>
      <c r="D22" s="13" t="s">
        <v>171</v>
      </c>
      <c r="E22" s="14" t="s">
        <v>172</v>
      </c>
      <c r="F22" s="14"/>
      <c r="G22" s="13">
        <v>300.53</v>
      </c>
      <c r="H22" s="13">
        <v>7</v>
      </c>
      <c r="I22" s="13">
        <v>240</v>
      </c>
    </row>
    <row r="23" customHeight="1" spans="1:9">
      <c r="A23" s="13" t="s">
        <v>22</v>
      </c>
      <c r="B23" s="13">
        <v>3</v>
      </c>
      <c r="C23" s="14" t="s">
        <v>174</v>
      </c>
      <c r="D23" s="13" t="s">
        <v>175</v>
      </c>
      <c r="E23" s="14" t="s">
        <v>110</v>
      </c>
      <c r="F23" s="14"/>
      <c r="G23" s="13">
        <v>250</v>
      </c>
      <c r="H23" s="13">
        <v>7</v>
      </c>
      <c r="I23" s="13">
        <v>240</v>
      </c>
    </row>
  </sheetData>
  <mergeCells count="9">
    <mergeCell ref="A1:A2"/>
    <mergeCell ref="B1:B2"/>
    <mergeCell ref="C1:C2"/>
    <mergeCell ref="D1:D2"/>
    <mergeCell ref="E1:E2"/>
    <mergeCell ref="F1:F2"/>
    <mergeCell ref="G1:G2"/>
    <mergeCell ref="H1:H2"/>
    <mergeCell ref="I1:I2"/>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各联合基金省、委比例</vt:lpstr>
      <vt:lpstr>浙江</vt:lpstr>
      <vt:lpstr>辽宁</vt:lpstr>
      <vt:lpstr>山西</vt:lpstr>
      <vt:lpstr>汽车</vt:lpstr>
      <vt:lpstr>汽车ppt数据</vt:lpstr>
      <vt:lpstr>浙江ppt内</vt:lpstr>
      <vt:lpstr>浙江ppt内编辑</vt:lpstr>
      <vt:lpstr>辽宁ppt内</vt:lpstr>
      <vt:lpstr>辽宁ppt内编辑</vt:lpstr>
      <vt:lpstr>山西ppt内</vt:lpstr>
      <vt:lpstr>山西ppt内编辑</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2006-09-13T11:21:00Z</dcterms:created>
  <dcterms:modified xsi:type="dcterms:W3CDTF">2016-08-11T01:19:27Z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ies>
</file>