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mbdaxy\Documents\GitHub\Edx-The-Analytics-Edge\Assignement8\"/>
    </mc:Choice>
  </mc:AlternateContent>
  <bookViews>
    <workbookView xWindow="0" yWindow="0" windowWidth="12900" windowHeight="7110" tabRatio="500"/>
  </bookViews>
  <sheets>
    <sheet name="Sheet1" sheetId="1" r:id="rId1"/>
  </sheets>
  <definedNames>
    <definedName name="solver_adj" localSheetId="0" hidden="1">Sheet1!$G$6:$G$13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Sheet1!$B$19</definedName>
    <definedName name="solver_lhs2" localSheetId="0" hidden="1">Sheet1!$B$20</definedName>
    <definedName name="solver_lhs3" localSheetId="0" hidden="1">Sheet1!$B$21:$B$27</definedName>
    <definedName name="solver_lhs4" localSheetId="0" hidden="1">Sheet1!$B$28:$B$35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Sheet1!$B$16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hs1" localSheetId="0" hidden="1">Sheet1!$D$19</definedName>
    <definedName name="solver_rhs2" localSheetId="0" hidden="1">100</definedName>
    <definedName name="solver_rhs3" localSheetId="0" hidden="1">75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E19" i="1"/>
  <c r="J6" i="1"/>
  <c r="I6" i="1"/>
  <c r="K6" i="1"/>
  <c r="J7" i="1"/>
  <c r="I7" i="1"/>
  <c r="K7" i="1"/>
  <c r="J8" i="1"/>
  <c r="I8" i="1"/>
  <c r="K8" i="1"/>
  <c r="J9" i="1"/>
  <c r="I9" i="1"/>
  <c r="K9" i="1"/>
  <c r="J10" i="1"/>
  <c r="I10" i="1"/>
  <c r="K10" i="1"/>
  <c r="J11" i="1"/>
  <c r="I11" i="1"/>
  <c r="K11" i="1"/>
  <c r="J12" i="1"/>
  <c r="I12" i="1"/>
  <c r="K12" i="1"/>
  <c r="J13" i="1"/>
  <c r="I13" i="1"/>
  <c r="K13" i="1"/>
  <c r="K14" i="1"/>
  <c r="B29" i="1"/>
  <c r="B30" i="1"/>
  <c r="B31" i="1"/>
  <c r="B32" i="1"/>
  <c r="B33" i="1"/>
  <c r="B34" i="1"/>
  <c r="B35" i="1"/>
  <c r="B28" i="1"/>
  <c r="B21" i="1"/>
  <c r="B22" i="1"/>
  <c r="B23" i="1"/>
  <c r="B24" i="1"/>
  <c r="B25" i="1"/>
  <c r="B26" i="1"/>
  <c r="B27" i="1"/>
  <c r="B20" i="1"/>
  <c r="B19" i="1"/>
  <c r="H10" i="1"/>
  <c r="H6" i="1"/>
  <c r="H7" i="1"/>
  <c r="H8" i="1"/>
  <c r="H9" i="1"/>
  <c r="H11" i="1"/>
  <c r="H12" i="1"/>
  <c r="H13" i="1"/>
  <c r="B16" i="1"/>
</calcChain>
</file>

<file path=xl/sharedStrings.xml><?xml version="1.0" encoding="utf-8"?>
<sst xmlns="http://schemas.openxmlformats.org/spreadsheetml/2006/main" count="43" uniqueCount="28">
  <si>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</si>
  <si>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</si>
  <si>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</si>
  <si>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</si>
  <si>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</si>
  <si>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</si>
  <si>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</si>
  <si>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</si>
  <si>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</si>
  <si>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</si>
  <si>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</si>
  <si>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</si>
  <si>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</si>
  <si>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</si>
  <si>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</si>
  <si>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</si>
  <si>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Objective</t>
  </si>
  <si>
    <t>Constraints</t>
  </si>
  <si>
    <t xml:space="preserve">LHS </t>
  </si>
  <si>
    <t>Sign</t>
  </si>
  <si>
    <t>RHS</t>
  </si>
  <si>
    <t>Decision Variables</t>
  </si>
  <si>
    <t>Remaining Shares</t>
  </si>
  <si>
    <t>Tax</t>
  </si>
  <si>
    <t>Transaction Cost</t>
  </si>
  <si>
    <t>Cash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</si>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</sst>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2" borderId="0" xfId="1" applyAlignment="1"/>
    <xf numFmtId="0" fontId="4" fillId="3" borderId="0" xfId="2" applyAlignment="1"/>
    <xf numFmtId="0" fontId="5" fillId="4" borderId="0" xfId="3" applyAlignment="1"/>
    <xf numFmtId="0" fontId="2" fillId="0" borderId="0" xfId="0" applyFont="1" applyFill="1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4" workbookViewId="0">
      <selection activeCell="B10" sqref="B10"/>
    </sheetView>
  </sheetViews>
  <sheetFormatPr defaultColWidth="26.375" defaultRowHeight="15.75" x14ac:dyDescent="0.25"/>
  <cols>
    <col min="1" max="1" width="10.5" style="3" customWidth="1"/>
    <col min="2" max="2" width="17" style="3" customWidth="1"/>
    <col min="3" max="3" width="20.625" style="3" customWidth="1"/>
    <col min="4" max="4" width="23.875" style="3" customWidth="1"/>
    <col min="5" max="5" width="13.125" style="3" customWidth="1"/>
    <col min="6" max="6" width="21.875" style="3" customWidth="1"/>
    <col min="7" max="16384" width="26.375" style="3"/>
  </cols>
  <sheetData>
    <row r="1" spans="1:11" x14ac:dyDescent="0.25">
      <c r="A1" s="1" t="s">
        <v>0</v>
      </c>
      <c r="B1" s="2"/>
      <c r="C1" s="2"/>
      <c r="D1" s="2"/>
      <c r="E1" s="2"/>
      <c r="F1" s="2"/>
    </row>
    <row r="2" spans="1:11" x14ac:dyDescent="0.25">
      <c r="A2" s="2"/>
      <c r="B2" s="2"/>
      <c r="C2" s="2"/>
      <c r="D2" s="2"/>
      <c r="E2" s="2"/>
      <c r="F2" s="2"/>
    </row>
    <row r="3" spans="1:11" x14ac:dyDescent="0.25">
      <c r="A3" s="1" t="s">
        <v>1</v>
      </c>
      <c r="B3" s="2"/>
      <c r="C3" s="2"/>
      <c r="D3" s="2"/>
      <c r="E3" s="2"/>
      <c r="F3" s="2"/>
    </row>
    <row r="4" spans="1:11" ht="16.5" thickBot="1" x14ac:dyDescent="0.3">
      <c r="A4" s="2"/>
      <c r="B4" s="2"/>
      <c r="C4" s="2"/>
      <c r="D4" s="2"/>
      <c r="E4" s="2"/>
      <c r="F4" s="2"/>
    </row>
    <row r="5" spans="1:11" ht="16.5" thickBot="1" x14ac:dyDescent="0.3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G5" s="19" t="s">
        <v>21</v>
      </c>
      <c r="H5" s="20" t="s">
        <v>22</v>
      </c>
      <c r="I5" s="20" t="s">
        <v>24</v>
      </c>
      <c r="J5" s="20" t="s">
        <v>23</v>
      </c>
      <c r="K5" s="20" t="s">
        <v>25</v>
      </c>
    </row>
    <row r="6" spans="1:11" x14ac:dyDescent="0.25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  <c r="G6" s="19">
        <v>100</v>
      </c>
      <c r="H6" s="3">
        <f>C6-G6</f>
        <v>50</v>
      </c>
      <c r="I6" s="3">
        <f>G6*E6*0.01</f>
        <v>31.8</v>
      </c>
      <c r="J6" s="3">
        <f>((G6*E6)-(G6*D6))*0.3</f>
        <v>483.59999999999997</v>
      </c>
      <c r="K6" s="3">
        <f>(G6*E6)-J6-I6</f>
        <v>2664.6</v>
      </c>
    </row>
    <row r="7" spans="1:11" x14ac:dyDescent="0.25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  <c r="G7" s="19">
        <v>75</v>
      </c>
      <c r="H7" s="3">
        <f t="shared" ref="H7:H13" si="0">C7-G7</f>
        <v>75</v>
      </c>
      <c r="I7" s="3">
        <f t="shared" ref="I7:I13" si="1">G7*E7*0.1</f>
        <v>182.10000000000002</v>
      </c>
      <c r="J7" s="3">
        <f t="shared" ref="J7:J13" si="2">((G7*E7)-(G7*D7))*0.3</f>
        <v>49.05</v>
      </c>
      <c r="K7" s="3">
        <f t="shared" ref="K7:K13" si="3">(G7*E7)-J7-I7</f>
        <v>1589.85</v>
      </c>
    </row>
    <row r="8" spans="1:11" x14ac:dyDescent="0.25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  <c r="G8" s="19">
        <v>75</v>
      </c>
      <c r="H8" s="3">
        <f t="shared" si="0"/>
        <v>75</v>
      </c>
      <c r="I8" s="3">
        <f t="shared" si="1"/>
        <v>243.75</v>
      </c>
      <c r="J8" s="3">
        <f t="shared" si="2"/>
        <v>47.475000000000001</v>
      </c>
      <c r="K8" s="3">
        <f t="shared" si="3"/>
        <v>2146.2750000000001</v>
      </c>
    </row>
    <row r="9" spans="1:11" x14ac:dyDescent="0.25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  <c r="G9" s="19">
        <v>0</v>
      </c>
      <c r="H9" s="3">
        <f t="shared" si="0"/>
        <v>150</v>
      </c>
      <c r="I9" s="3">
        <f t="shared" si="1"/>
        <v>0</v>
      </c>
      <c r="J9" s="3">
        <f t="shared" si="2"/>
        <v>0</v>
      </c>
      <c r="K9" s="3">
        <f t="shared" si="3"/>
        <v>0</v>
      </c>
    </row>
    <row r="10" spans="1:11" x14ac:dyDescent="0.25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  <c r="G10" s="19">
        <v>0</v>
      </c>
      <c r="H10" s="3">
        <f t="shared" si="0"/>
        <v>150</v>
      </c>
      <c r="I10" s="3">
        <f t="shared" si="1"/>
        <v>0</v>
      </c>
      <c r="J10" s="3">
        <f t="shared" si="2"/>
        <v>0</v>
      </c>
      <c r="K10" s="3">
        <f t="shared" si="3"/>
        <v>0</v>
      </c>
    </row>
    <row r="11" spans="1:11" x14ac:dyDescent="0.25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  <c r="G11" s="19">
        <v>8.6384239888423746</v>
      </c>
      <c r="H11" s="3">
        <f t="shared" si="0"/>
        <v>141.36157601115764</v>
      </c>
      <c r="I11" s="3">
        <f t="shared" si="1"/>
        <v>20.879070781032024</v>
      </c>
      <c r="J11" s="3">
        <f t="shared" si="2"/>
        <v>14.486637029288675</v>
      </c>
      <c r="K11" s="3">
        <f t="shared" si="3"/>
        <v>173.4249999999995</v>
      </c>
    </row>
    <row r="12" spans="1:11" x14ac:dyDescent="0.25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  <c r="G12" s="19">
        <v>75</v>
      </c>
      <c r="H12" s="3">
        <f t="shared" si="0"/>
        <v>75</v>
      </c>
      <c r="I12" s="3">
        <f t="shared" si="1"/>
        <v>177.52500000000003</v>
      </c>
      <c r="J12" s="3">
        <f t="shared" si="2"/>
        <v>25.425000000000068</v>
      </c>
      <c r="K12" s="3">
        <f t="shared" si="3"/>
        <v>1572.3000000000002</v>
      </c>
    </row>
    <row r="13" spans="1:11" ht="16.5" thickBot="1" x14ac:dyDescent="0.3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  <c r="G13" s="19">
        <v>75</v>
      </c>
      <c r="H13" s="3">
        <f t="shared" si="0"/>
        <v>75</v>
      </c>
      <c r="I13" s="3">
        <f t="shared" si="1"/>
        <v>215.77500000000001</v>
      </c>
      <c r="J13" s="3">
        <f t="shared" si="2"/>
        <v>88.424999999999997</v>
      </c>
      <c r="K13" s="3">
        <f t="shared" si="3"/>
        <v>1853.5499999999997</v>
      </c>
    </row>
    <row r="14" spans="1:11" x14ac:dyDescent="0.25">
      <c r="K14" s="3">
        <f>SUM(K6:K13)</f>
        <v>10000</v>
      </c>
    </row>
    <row r="16" spans="1:11" x14ac:dyDescent="0.25">
      <c r="A16" s="17" t="s">
        <v>16</v>
      </c>
      <c r="B16" s="17">
        <f>SUMPRODUCT(F6:F13,H6:H13)</f>
        <v>25623.276847977686</v>
      </c>
    </row>
    <row r="18" spans="1:5" x14ac:dyDescent="0.25">
      <c r="A18" s="18" t="s">
        <v>17</v>
      </c>
      <c r="B18" s="18" t="s">
        <v>18</v>
      </c>
      <c r="C18" s="18" t="s">
        <v>19</v>
      </c>
      <c r="D18" s="18" t="s">
        <v>20</v>
      </c>
    </row>
    <row r="19" spans="1:5" x14ac:dyDescent="0.25">
      <c r="A19" s="18"/>
      <c r="B19" s="18">
        <f>K6+K7+K8+K9+K10+K11+K12+K13</f>
        <v>10000</v>
      </c>
      <c r="C19" s="18" t="s">
        <v>27</v>
      </c>
      <c r="D19" s="18">
        <v>10000</v>
      </c>
      <c r="E19" s="3">
        <f>150*0.75</f>
        <v>112.5</v>
      </c>
    </row>
    <row r="20" spans="1:5" x14ac:dyDescent="0.25">
      <c r="A20" s="18"/>
      <c r="B20" s="18">
        <f>G6</f>
        <v>100</v>
      </c>
      <c r="C20" s="18" t="s">
        <v>26</v>
      </c>
      <c r="D20" s="3">
        <f t="shared" ref="D20:D27" si="4">150*0.75</f>
        <v>112.5</v>
      </c>
    </row>
    <row r="21" spans="1:5" x14ac:dyDescent="0.25">
      <c r="A21" s="18"/>
      <c r="B21" s="18">
        <f t="shared" ref="B21:B27" si="5">G7</f>
        <v>75</v>
      </c>
      <c r="C21" s="18" t="s">
        <v>26</v>
      </c>
      <c r="D21" s="3">
        <f t="shared" si="4"/>
        <v>112.5</v>
      </c>
    </row>
    <row r="22" spans="1:5" x14ac:dyDescent="0.25">
      <c r="A22" s="18"/>
      <c r="B22" s="18">
        <f t="shared" si="5"/>
        <v>75</v>
      </c>
      <c r="C22" s="18" t="s">
        <v>26</v>
      </c>
      <c r="D22" s="3">
        <f t="shared" si="4"/>
        <v>112.5</v>
      </c>
    </row>
    <row r="23" spans="1:5" x14ac:dyDescent="0.25">
      <c r="A23" s="18"/>
      <c r="B23" s="18">
        <f t="shared" si="5"/>
        <v>0</v>
      </c>
      <c r="C23" s="18" t="s">
        <v>26</v>
      </c>
      <c r="D23" s="3">
        <f t="shared" si="4"/>
        <v>112.5</v>
      </c>
    </row>
    <row r="24" spans="1:5" x14ac:dyDescent="0.25">
      <c r="A24" s="18"/>
      <c r="B24" s="18">
        <f t="shared" si="5"/>
        <v>0</v>
      </c>
      <c r="C24" s="18" t="s">
        <v>26</v>
      </c>
      <c r="D24" s="3">
        <f t="shared" si="4"/>
        <v>112.5</v>
      </c>
    </row>
    <row r="25" spans="1:5" x14ac:dyDescent="0.25">
      <c r="A25" s="18"/>
      <c r="B25" s="18">
        <f t="shared" si="5"/>
        <v>8.6384239888423746</v>
      </c>
      <c r="C25" s="18" t="s">
        <v>26</v>
      </c>
      <c r="D25" s="3">
        <f t="shared" si="4"/>
        <v>112.5</v>
      </c>
    </row>
    <row r="26" spans="1:5" x14ac:dyDescent="0.25">
      <c r="A26" s="18"/>
      <c r="B26" s="18">
        <f t="shared" si="5"/>
        <v>75</v>
      </c>
      <c r="C26" s="18" t="s">
        <v>26</v>
      </c>
      <c r="D26" s="3">
        <f t="shared" si="4"/>
        <v>112.5</v>
      </c>
    </row>
    <row r="27" spans="1:5" x14ac:dyDescent="0.25">
      <c r="A27" s="18"/>
      <c r="B27" s="18">
        <f t="shared" si="5"/>
        <v>75</v>
      </c>
      <c r="C27" s="18" t="s">
        <v>26</v>
      </c>
      <c r="D27" s="3">
        <f t="shared" si="4"/>
        <v>112.5</v>
      </c>
    </row>
    <row r="28" spans="1:5" x14ac:dyDescent="0.25">
      <c r="A28" s="18"/>
      <c r="B28" s="18">
        <f>G6</f>
        <v>100</v>
      </c>
      <c r="C28" s="18" t="s">
        <v>27</v>
      </c>
      <c r="D28" s="18">
        <v>0</v>
      </c>
    </row>
    <row r="29" spans="1:5" x14ac:dyDescent="0.25">
      <c r="A29" s="18"/>
      <c r="B29" s="18">
        <f t="shared" ref="B29:B35" si="6">G7</f>
        <v>75</v>
      </c>
      <c r="C29" s="18" t="s">
        <v>27</v>
      </c>
      <c r="D29" s="18">
        <v>0</v>
      </c>
    </row>
    <row r="30" spans="1:5" x14ac:dyDescent="0.25">
      <c r="A30" s="18"/>
      <c r="B30" s="18">
        <f t="shared" si="6"/>
        <v>75</v>
      </c>
      <c r="C30" s="18" t="s">
        <v>27</v>
      </c>
      <c r="D30" s="18">
        <v>0</v>
      </c>
    </row>
    <row r="31" spans="1:5" x14ac:dyDescent="0.25">
      <c r="A31" s="18"/>
      <c r="B31" s="18">
        <f t="shared" si="6"/>
        <v>0</v>
      </c>
      <c r="C31" s="18" t="s">
        <v>27</v>
      </c>
      <c r="D31" s="18">
        <v>0</v>
      </c>
    </row>
    <row r="32" spans="1:5" x14ac:dyDescent="0.25">
      <c r="A32" s="18"/>
      <c r="B32" s="18">
        <f t="shared" si="6"/>
        <v>0</v>
      </c>
      <c r="C32" s="18" t="s">
        <v>27</v>
      </c>
      <c r="D32" s="18">
        <v>0</v>
      </c>
    </row>
    <row r="33" spans="1:4" x14ac:dyDescent="0.25">
      <c r="A33" s="18"/>
      <c r="B33" s="18">
        <f t="shared" si="6"/>
        <v>8.6384239888423746</v>
      </c>
      <c r="C33" s="18" t="s">
        <v>27</v>
      </c>
      <c r="D33" s="18">
        <v>0</v>
      </c>
    </row>
    <row r="34" spans="1:4" x14ac:dyDescent="0.25">
      <c r="A34" s="18"/>
      <c r="B34" s="18">
        <f t="shared" si="6"/>
        <v>75</v>
      </c>
      <c r="C34" s="18" t="s">
        <v>27</v>
      </c>
      <c r="D34" s="18">
        <v>0</v>
      </c>
    </row>
    <row r="35" spans="1:4" x14ac:dyDescent="0.25">
      <c r="A35" s="18"/>
      <c r="B35" s="18">
        <f t="shared" si="6"/>
        <v>75</v>
      </c>
      <c r="C35" s="18" t="s">
        <v>27</v>
      </c>
      <c r="D35" s="1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Frederic Crespo</cp:lastModifiedBy>
  <dcterms:created xsi:type="dcterms:W3CDTF">2014-01-19T04:00:32Z</dcterms:created>
  <dcterms:modified xsi:type="dcterms:W3CDTF">2016-06-18T06:29:46Z</dcterms:modified>
</cp:coreProperties>
</file>