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580" yWindow="1540" windowWidth="25840" windowHeight="17380" tabRatio="603"/>
  </bookViews>
  <sheets>
    <sheet name="11 Street Record" sheetId="2" r:id="rId1"/>
    <sheet name="15 Street Descriptor" sheetId="3" r:id="rId2"/>
    <sheet name="21 blpu" sheetId="5" r:id="rId3"/>
    <sheet name="24 lpi" sheetId="4" r:id="rId4"/>
    <sheet name="All Types" sheetId="7" r:id="rId5"/>
    <sheet name="address match mapping" sheetId="8" r:id="rId6"/>
    <sheet name="record types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" i="9"/>
  <c r="AD3" i="7"/>
  <c r="AE3" i="7"/>
  <c r="AD4" i="7"/>
  <c r="AE4" i="7"/>
  <c r="AD5" i="7"/>
  <c r="AE5" i="7"/>
  <c r="AD6" i="7"/>
  <c r="AE6" i="7"/>
  <c r="AD7" i="7"/>
  <c r="AE7" i="7"/>
  <c r="AD8" i="7"/>
  <c r="AE8" i="7"/>
  <c r="AD9" i="7"/>
  <c r="AE9" i="7"/>
  <c r="AD10" i="7"/>
  <c r="AE10" i="7"/>
  <c r="AD11" i="7"/>
  <c r="AE11" i="7"/>
  <c r="AD12" i="7"/>
  <c r="AE12" i="7"/>
  <c r="AD13" i="7"/>
  <c r="AE13" i="7"/>
  <c r="AD14" i="7"/>
  <c r="AE14" i="7"/>
  <c r="AD15" i="7"/>
  <c r="AE15" i="7"/>
  <c r="AD16" i="7"/>
  <c r="AE16" i="7"/>
  <c r="AD17" i="7"/>
  <c r="AE17" i="7"/>
  <c r="AD18" i="7"/>
  <c r="AE18" i="7"/>
  <c r="AD19" i="7"/>
  <c r="AE19" i="7"/>
  <c r="AD20" i="7"/>
  <c r="AE20" i="7"/>
  <c r="AD21" i="7"/>
  <c r="AE21" i="7"/>
  <c r="AD22" i="7"/>
  <c r="AE22" i="7"/>
  <c r="AD23" i="7"/>
  <c r="AE23" i="7"/>
  <c r="AD24" i="7"/>
  <c r="AE24" i="7"/>
  <c r="AD25" i="7"/>
  <c r="AE25" i="7"/>
  <c r="AD26" i="7"/>
  <c r="AE26" i="7"/>
  <c r="AD27" i="7"/>
  <c r="AE27" i="7"/>
  <c r="AD28" i="7"/>
  <c r="AE28" i="7"/>
  <c r="AD29" i="7"/>
  <c r="AE29" i="7"/>
  <c r="AD30" i="7"/>
  <c r="AE30" i="7"/>
  <c r="AD31" i="7"/>
  <c r="AE31" i="7"/>
  <c r="AD32" i="7"/>
  <c r="AE32" i="7"/>
  <c r="AD33" i="7"/>
  <c r="AE33" i="7"/>
  <c r="AD34" i="7"/>
  <c r="AE34" i="7"/>
  <c r="AD35" i="7"/>
  <c r="AE35" i="7"/>
  <c r="AD36" i="7"/>
  <c r="AE36" i="7"/>
  <c r="AD37" i="7"/>
  <c r="AE37" i="7"/>
  <c r="AD38" i="7"/>
  <c r="AE38" i="7"/>
  <c r="AD39" i="7"/>
  <c r="AE39" i="7"/>
  <c r="AD40" i="7"/>
  <c r="AE40" i="7"/>
  <c r="AD41" i="7"/>
  <c r="AE41" i="7"/>
  <c r="AD42" i="7"/>
  <c r="AE42" i="7"/>
  <c r="AD43" i="7"/>
  <c r="AE43" i="7"/>
  <c r="AD44" i="7"/>
  <c r="AE44" i="7"/>
  <c r="AD45" i="7"/>
  <c r="AE45" i="7"/>
  <c r="AD46" i="7"/>
  <c r="AE46" i="7"/>
  <c r="AD47" i="7"/>
  <c r="AE47" i="7"/>
  <c r="AD48" i="7"/>
  <c r="AE48" i="7"/>
  <c r="AD49" i="7"/>
  <c r="AE49" i="7"/>
  <c r="AD50" i="7"/>
  <c r="AE50" i="7"/>
  <c r="AD51" i="7"/>
  <c r="AE51" i="7"/>
  <c r="AD52" i="7"/>
  <c r="AE52" i="7"/>
  <c r="AD53" i="7"/>
  <c r="AE53" i="7"/>
  <c r="AD54" i="7"/>
  <c r="AE54" i="7"/>
  <c r="AD55" i="7"/>
  <c r="AE55" i="7"/>
  <c r="AD56" i="7"/>
  <c r="AE56" i="7"/>
  <c r="AD57" i="7"/>
  <c r="AE57" i="7"/>
  <c r="AD58" i="7"/>
  <c r="AE58" i="7"/>
  <c r="AD59" i="7"/>
  <c r="AE59" i="7"/>
  <c r="AD60" i="7"/>
  <c r="AE60" i="7"/>
  <c r="AD61" i="7"/>
  <c r="AE61" i="7"/>
  <c r="AD62" i="7"/>
  <c r="AE62" i="7"/>
  <c r="AD63" i="7"/>
  <c r="AE63" i="7"/>
  <c r="AD64" i="7"/>
  <c r="AE64" i="7"/>
  <c r="AD65" i="7"/>
  <c r="AE65" i="7"/>
  <c r="AD66" i="7"/>
  <c r="AE66" i="7"/>
  <c r="AD67" i="7"/>
  <c r="AE67" i="7"/>
  <c r="AD68" i="7"/>
  <c r="AE68" i="7"/>
  <c r="AD69" i="7"/>
  <c r="AE69" i="7"/>
  <c r="AD70" i="7"/>
  <c r="AE70" i="7"/>
  <c r="AD71" i="7"/>
  <c r="AE71" i="7"/>
  <c r="AD72" i="7"/>
  <c r="AE72" i="7"/>
  <c r="AD73" i="7"/>
  <c r="AE73" i="7"/>
  <c r="AD74" i="7"/>
  <c r="AE74" i="7"/>
  <c r="AD75" i="7"/>
  <c r="AE75" i="7"/>
  <c r="AD76" i="7"/>
  <c r="AE76" i="7"/>
  <c r="AD77" i="7"/>
  <c r="AE77" i="7"/>
  <c r="AD78" i="7"/>
  <c r="AE78" i="7"/>
  <c r="AD79" i="7"/>
  <c r="AE79" i="7"/>
  <c r="AD80" i="7"/>
  <c r="AE80" i="7"/>
  <c r="AD81" i="7"/>
  <c r="AE81" i="7"/>
  <c r="AD82" i="7"/>
  <c r="AE82" i="7"/>
  <c r="AD83" i="7"/>
  <c r="AE83" i="7"/>
  <c r="AD2" i="7"/>
  <c r="AE2" i="7"/>
  <c r="X3" i="7"/>
  <c r="Z3" i="7"/>
  <c r="X4" i="7"/>
  <c r="Z4" i="7"/>
  <c r="X5" i="7"/>
  <c r="Z5" i="7"/>
  <c r="X6" i="7"/>
  <c r="Z6" i="7"/>
  <c r="X7" i="7"/>
  <c r="Z7" i="7"/>
  <c r="X8" i="7"/>
  <c r="Z8" i="7"/>
  <c r="X9" i="7"/>
  <c r="Z9" i="7"/>
  <c r="X10" i="7"/>
  <c r="Z10" i="7"/>
  <c r="X11" i="7"/>
  <c r="Z11" i="7"/>
  <c r="X12" i="7"/>
  <c r="Z12" i="7"/>
  <c r="X13" i="7"/>
  <c r="Z13" i="7"/>
  <c r="X14" i="7"/>
  <c r="Z14" i="7"/>
  <c r="X15" i="7"/>
  <c r="Z15" i="7"/>
  <c r="X16" i="7"/>
  <c r="Z16" i="7"/>
  <c r="X17" i="7"/>
  <c r="Z17" i="7"/>
  <c r="X18" i="7"/>
  <c r="Z18" i="7"/>
  <c r="X19" i="7"/>
  <c r="Z19" i="7"/>
  <c r="X20" i="7"/>
  <c r="Z20" i="7"/>
  <c r="X21" i="7"/>
  <c r="Z21" i="7"/>
  <c r="X22" i="7"/>
  <c r="Z22" i="7"/>
  <c r="X23" i="7"/>
  <c r="Z23" i="7"/>
  <c r="X24" i="7"/>
  <c r="Z24" i="7"/>
  <c r="X25" i="7"/>
  <c r="Z25" i="7"/>
  <c r="X26" i="7"/>
  <c r="Z26" i="7"/>
  <c r="X27" i="7"/>
  <c r="Z27" i="7"/>
  <c r="X28" i="7"/>
  <c r="Z28" i="7"/>
  <c r="X29" i="7"/>
  <c r="Z29" i="7"/>
  <c r="X30" i="7"/>
  <c r="Z30" i="7"/>
  <c r="X31" i="7"/>
  <c r="Z31" i="7"/>
  <c r="X32" i="7"/>
  <c r="Z32" i="7"/>
  <c r="X33" i="7"/>
  <c r="Z33" i="7"/>
  <c r="X34" i="7"/>
  <c r="Z34" i="7"/>
  <c r="X35" i="7"/>
  <c r="Z35" i="7"/>
  <c r="X36" i="7"/>
  <c r="Z36" i="7"/>
  <c r="X37" i="7"/>
  <c r="Z37" i="7"/>
  <c r="X38" i="7"/>
  <c r="Z38" i="7"/>
  <c r="X39" i="7"/>
  <c r="Z39" i="7"/>
  <c r="X40" i="7"/>
  <c r="Z40" i="7"/>
  <c r="X41" i="7"/>
  <c r="Z41" i="7"/>
  <c r="X42" i="7"/>
  <c r="Z42" i="7"/>
  <c r="X43" i="7"/>
  <c r="Z43" i="7"/>
  <c r="X44" i="7"/>
  <c r="Z44" i="7"/>
  <c r="X45" i="7"/>
  <c r="Z45" i="7"/>
  <c r="X46" i="7"/>
  <c r="Z46" i="7"/>
  <c r="X47" i="7"/>
  <c r="Z47" i="7"/>
  <c r="X48" i="7"/>
  <c r="Z48" i="7"/>
  <c r="X49" i="7"/>
  <c r="Z49" i="7"/>
  <c r="X50" i="7"/>
  <c r="Z50" i="7"/>
  <c r="X51" i="7"/>
  <c r="Z51" i="7"/>
  <c r="X52" i="7"/>
  <c r="Z52" i="7"/>
  <c r="X53" i="7"/>
  <c r="Z53" i="7"/>
  <c r="X54" i="7"/>
  <c r="Z54" i="7"/>
  <c r="X55" i="7"/>
  <c r="Z55" i="7"/>
  <c r="X56" i="7"/>
  <c r="Z56" i="7"/>
  <c r="X57" i="7"/>
  <c r="Z57" i="7"/>
  <c r="X58" i="7"/>
  <c r="Z58" i="7"/>
  <c r="X59" i="7"/>
  <c r="Z59" i="7"/>
  <c r="X60" i="7"/>
  <c r="Z60" i="7"/>
  <c r="X61" i="7"/>
  <c r="Z61" i="7"/>
  <c r="X62" i="7"/>
  <c r="Z62" i="7"/>
  <c r="X63" i="7"/>
  <c r="Z63" i="7"/>
  <c r="X64" i="7"/>
  <c r="Z64" i="7"/>
  <c r="X65" i="7"/>
  <c r="Z65" i="7"/>
  <c r="X66" i="7"/>
  <c r="Z66" i="7"/>
  <c r="X67" i="7"/>
  <c r="Z67" i="7"/>
  <c r="X68" i="7"/>
  <c r="Z68" i="7"/>
  <c r="X69" i="7"/>
  <c r="Z69" i="7"/>
  <c r="X70" i="7"/>
  <c r="Z70" i="7"/>
  <c r="X71" i="7"/>
  <c r="Z71" i="7"/>
  <c r="X72" i="7"/>
  <c r="Z72" i="7"/>
  <c r="X73" i="7"/>
  <c r="Z73" i="7"/>
  <c r="X74" i="7"/>
  <c r="Z74" i="7"/>
  <c r="X75" i="7"/>
  <c r="Z75" i="7"/>
  <c r="X76" i="7"/>
  <c r="Z76" i="7"/>
  <c r="X77" i="7"/>
  <c r="Z77" i="7"/>
  <c r="X78" i="7"/>
  <c r="Z78" i="7"/>
  <c r="X79" i="7"/>
  <c r="Z79" i="7"/>
  <c r="X80" i="7"/>
  <c r="Z80" i="7"/>
  <c r="X81" i="7"/>
  <c r="Z81" i="7"/>
  <c r="X82" i="7"/>
  <c r="Z82" i="7"/>
  <c r="X83" i="7"/>
  <c r="Z83" i="7"/>
  <c r="X2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2" i="7"/>
  <c r="M6" i="7"/>
  <c r="N6" i="7"/>
  <c r="O6" i="7"/>
  <c r="P6" i="7"/>
  <c r="S6" i="7"/>
  <c r="V6" i="7"/>
  <c r="M7" i="7"/>
  <c r="N7" i="7"/>
  <c r="O7" i="7"/>
  <c r="P7" i="7"/>
  <c r="S7" i="7"/>
  <c r="V7" i="7"/>
  <c r="M8" i="7"/>
  <c r="N8" i="7"/>
  <c r="O8" i="7"/>
  <c r="P8" i="7"/>
  <c r="S8" i="7"/>
  <c r="V8" i="7"/>
  <c r="M9" i="7"/>
  <c r="N9" i="7"/>
  <c r="O9" i="7"/>
  <c r="P9" i="7"/>
  <c r="S9" i="7"/>
  <c r="V9" i="7"/>
  <c r="M10" i="7"/>
  <c r="N10" i="7"/>
  <c r="O10" i="7"/>
  <c r="P10" i="7"/>
  <c r="S10" i="7"/>
  <c r="V10" i="7"/>
  <c r="M11" i="7"/>
  <c r="N11" i="7"/>
  <c r="O11" i="7"/>
  <c r="P11" i="7"/>
  <c r="S11" i="7"/>
  <c r="V11" i="7"/>
  <c r="M12" i="7"/>
  <c r="N12" i="7"/>
  <c r="O12" i="7"/>
  <c r="P12" i="7"/>
  <c r="S12" i="7"/>
  <c r="V12" i="7"/>
  <c r="M13" i="7"/>
  <c r="N13" i="7"/>
  <c r="O13" i="7"/>
  <c r="P13" i="7"/>
  <c r="S13" i="7"/>
  <c r="V13" i="7"/>
  <c r="M14" i="7"/>
  <c r="N14" i="7"/>
  <c r="O14" i="7"/>
  <c r="P14" i="7"/>
  <c r="S14" i="7"/>
  <c r="V14" i="7"/>
  <c r="M15" i="7"/>
  <c r="N15" i="7"/>
  <c r="O15" i="7"/>
  <c r="P15" i="7"/>
  <c r="S15" i="7"/>
  <c r="V15" i="7"/>
  <c r="M16" i="7"/>
  <c r="N16" i="7"/>
  <c r="O16" i="7"/>
  <c r="P16" i="7"/>
  <c r="S16" i="7"/>
  <c r="V16" i="7"/>
  <c r="M17" i="7"/>
  <c r="N17" i="7"/>
  <c r="O17" i="7"/>
  <c r="P17" i="7"/>
  <c r="S17" i="7"/>
  <c r="V17" i="7"/>
  <c r="M18" i="7"/>
  <c r="N18" i="7"/>
  <c r="O18" i="7"/>
  <c r="P18" i="7"/>
  <c r="S18" i="7"/>
  <c r="V18" i="7"/>
  <c r="M19" i="7"/>
  <c r="N19" i="7"/>
  <c r="O19" i="7"/>
  <c r="P19" i="7"/>
  <c r="S19" i="7"/>
  <c r="V19" i="7"/>
  <c r="M20" i="7"/>
  <c r="N20" i="7"/>
  <c r="O20" i="7"/>
  <c r="P20" i="7"/>
  <c r="S20" i="7"/>
  <c r="V20" i="7"/>
  <c r="M21" i="7"/>
  <c r="N21" i="7"/>
  <c r="O21" i="7"/>
  <c r="P21" i="7"/>
  <c r="S21" i="7"/>
  <c r="V21" i="7"/>
  <c r="M22" i="7"/>
  <c r="N22" i="7"/>
  <c r="O22" i="7"/>
  <c r="P22" i="7"/>
  <c r="S22" i="7"/>
  <c r="V22" i="7"/>
  <c r="M23" i="7"/>
  <c r="N23" i="7"/>
  <c r="O23" i="7"/>
  <c r="P23" i="7"/>
  <c r="S23" i="7"/>
  <c r="V23" i="7"/>
  <c r="M24" i="7"/>
  <c r="N24" i="7"/>
  <c r="O24" i="7"/>
  <c r="P24" i="7"/>
  <c r="S24" i="7"/>
  <c r="V24" i="7"/>
  <c r="M25" i="7"/>
  <c r="N25" i="7"/>
  <c r="O25" i="7"/>
  <c r="P25" i="7"/>
  <c r="S25" i="7"/>
  <c r="V25" i="7"/>
  <c r="M26" i="7"/>
  <c r="N26" i="7"/>
  <c r="O26" i="7"/>
  <c r="P26" i="7"/>
  <c r="S26" i="7"/>
  <c r="V26" i="7"/>
  <c r="M27" i="7"/>
  <c r="N27" i="7"/>
  <c r="O27" i="7"/>
  <c r="P27" i="7"/>
  <c r="S27" i="7"/>
  <c r="V27" i="7"/>
  <c r="M28" i="7"/>
  <c r="N28" i="7"/>
  <c r="O28" i="7"/>
  <c r="P28" i="7"/>
  <c r="S28" i="7"/>
  <c r="V28" i="7"/>
  <c r="M29" i="7"/>
  <c r="N29" i="7"/>
  <c r="O29" i="7"/>
  <c r="P29" i="7"/>
  <c r="S29" i="7"/>
  <c r="V29" i="7"/>
  <c r="M30" i="7"/>
  <c r="N30" i="7"/>
  <c r="O30" i="7"/>
  <c r="P30" i="7"/>
  <c r="S30" i="7"/>
  <c r="V30" i="7"/>
  <c r="M31" i="7"/>
  <c r="N31" i="7"/>
  <c r="O31" i="7"/>
  <c r="P31" i="7"/>
  <c r="S31" i="7"/>
  <c r="V31" i="7"/>
  <c r="M32" i="7"/>
  <c r="N32" i="7"/>
  <c r="O32" i="7"/>
  <c r="P32" i="7"/>
  <c r="S32" i="7"/>
  <c r="V32" i="7"/>
  <c r="M33" i="7"/>
  <c r="N33" i="7"/>
  <c r="O33" i="7"/>
  <c r="P33" i="7"/>
  <c r="S33" i="7"/>
  <c r="V33" i="7"/>
  <c r="M34" i="7"/>
  <c r="N34" i="7"/>
  <c r="O34" i="7"/>
  <c r="P34" i="7"/>
  <c r="S34" i="7"/>
  <c r="V34" i="7"/>
  <c r="M35" i="7"/>
  <c r="N35" i="7"/>
  <c r="O35" i="7"/>
  <c r="P35" i="7"/>
  <c r="S35" i="7"/>
  <c r="V35" i="7"/>
  <c r="M36" i="7"/>
  <c r="N36" i="7"/>
  <c r="O36" i="7"/>
  <c r="P36" i="7"/>
  <c r="S36" i="7"/>
  <c r="V36" i="7"/>
  <c r="M37" i="7"/>
  <c r="N37" i="7"/>
  <c r="O37" i="7"/>
  <c r="P37" i="7"/>
  <c r="S37" i="7"/>
  <c r="V37" i="7"/>
  <c r="M38" i="7"/>
  <c r="N38" i="7"/>
  <c r="O38" i="7"/>
  <c r="P38" i="7"/>
  <c r="S38" i="7"/>
  <c r="V38" i="7"/>
  <c r="M39" i="7"/>
  <c r="N39" i="7"/>
  <c r="O39" i="7"/>
  <c r="P39" i="7"/>
  <c r="S39" i="7"/>
  <c r="V39" i="7"/>
  <c r="M40" i="7"/>
  <c r="N40" i="7"/>
  <c r="O40" i="7"/>
  <c r="P40" i="7"/>
  <c r="S40" i="7"/>
  <c r="V40" i="7"/>
  <c r="M41" i="7"/>
  <c r="N41" i="7"/>
  <c r="O41" i="7"/>
  <c r="P41" i="7"/>
  <c r="S41" i="7"/>
  <c r="V41" i="7"/>
  <c r="M42" i="7"/>
  <c r="N42" i="7"/>
  <c r="O42" i="7"/>
  <c r="P42" i="7"/>
  <c r="S42" i="7"/>
  <c r="V42" i="7"/>
  <c r="M43" i="7"/>
  <c r="N43" i="7"/>
  <c r="O43" i="7"/>
  <c r="P43" i="7"/>
  <c r="S43" i="7"/>
  <c r="V43" i="7"/>
  <c r="M44" i="7"/>
  <c r="N44" i="7"/>
  <c r="O44" i="7"/>
  <c r="P44" i="7"/>
  <c r="S44" i="7"/>
  <c r="V44" i="7"/>
  <c r="M45" i="7"/>
  <c r="N45" i="7"/>
  <c r="O45" i="7"/>
  <c r="P45" i="7"/>
  <c r="S45" i="7"/>
  <c r="V45" i="7"/>
  <c r="M46" i="7"/>
  <c r="N46" i="7"/>
  <c r="O46" i="7"/>
  <c r="P46" i="7"/>
  <c r="S46" i="7"/>
  <c r="V46" i="7"/>
  <c r="M47" i="7"/>
  <c r="N47" i="7"/>
  <c r="O47" i="7"/>
  <c r="P47" i="7"/>
  <c r="S47" i="7"/>
  <c r="V47" i="7"/>
  <c r="M48" i="7"/>
  <c r="N48" i="7"/>
  <c r="O48" i="7"/>
  <c r="P48" i="7"/>
  <c r="S48" i="7"/>
  <c r="V48" i="7"/>
  <c r="M49" i="7"/>
  <c r="N49" i="7"/>
  <c r="O49" i="7"/>
  <c r="P49" i="7"/>
  <c r="S49" i="7"/>
  <c r="V49" i="7"/>
  <c r="M50" i="7"/>
  <c r="N50" i="7"/>
  <c r="O50" i="7"/>
  <c r="P50" i="7"/>
  <c r="S50" i="7"/>
  <c r="V50" i="7"/>
  <c r="M51" i="7"/>
  <c r="N51" i="7"/>
  <c r="O51" i="7"/>
  <c r="P51" i="7"/>
  <c r="S51" i="7"/>
  <c r="V51" i="7"/>
  <c r="M52" i="7"/>
  <c r="N52" i="7"/>
  <c r="O52" i="7"/>
  <c r="P52" i="7"/>
  <c r="S52" i="7"/>
  <c r="V52" i="7"/>
  <c r="M53" i="7"/>
  <c r="N53" i="7"/>
  <c r="O53" i="7"/>
  <c r="P53" i="7"/>
  <c r="S53" i="7"/>
  <c r="V53" i="7"/>
  <c r="M54" i="7"/>
  <c r="N54" i="7"/>
  <c r="O54" i="7"/>
  <c r="P54" i="7"/>
  <c r="S54" i="7"/>
  <c r="V54" i="7"/>
  <c r="U55" i="7"/>
  <c r="M55" i="7"/>
  <c r="N55" i="7"/>
  <c r="O55" i="7"/>
  <c r="P55" i="7"/>
  <c r="S55" i="7"/>
  <c r="V55" i="7"/>
  <c r="M56" i="7"/>
  <c r="N56" i="7"/>
  <c r="O56" i="7"/>
  <c r="P56" i="7"/>
  <c r="S56" i="7"/>
  <c r="V56" i="7"/>
  <c r="M57" i="7"/>
  <c r="N57" i="7"/>
  <c r="O57" i="7"/>
  <c r="P57" i="7"/>
  <c r="S57" i="7"/>
  <c r="V57" i="7"/>
  <c r="M58" i="7"/>
  <c r="N58" i="7"/>
  <c r="O58" i="7"/>
  <c r="P58" i="7"/>
  <c r="S58" i="7"/>
  <c r="V58" i="7"/>
  <c r="M59" i="7"/>
  <c r="N59" i="7"/>
  <c r="O59" i="7"/>
  <c r="P59" i="7"/>
  <c r="S59" i="7"/>
  <c r="V59" i="7"/>
  <c r="M60" i="7"/>
  <c r="N60" i="7"/>
  <c r="O60" i="7"/>
  <c r="P60" i="7"/>
  <c r="S60" i="7"/>
  <c r="V60" i="7"/>
  <c r="M61" i="7"/>
  <c r="N61" i="7"/>
  <c r="O61" i="7"/>
  <c r="P61" i="7"/>
  <c r="S61" i="7"/>
  <c r="V61" i="7"/>
  <c r="M62" i="7"/>
  <c r="N62" i="7"/>
  <c r="O62" i="7"/>
  <c r="P62" i="7"/>
  <c r="S62" i="7"/>
  <c r="V62" i="7"/>
  <c r="M63" i="7"/>
  <c r="N63" i="7"/>
  <c r="O63" i="7"/>
  <c r="P63" i="7"/>
  <c r="S63" i="7"/>
  <c r="V63" i="7"/>
  <c r="M64" i="7"/>
  <c r="N64" i="7"/>
  <c r="O64" i="7"/>
  <c r="P64" i="7"/>
  <c r="S64" i="7"/>
  <c r="V64" i="7"/>
  <c r="M65" i="7"/>
  <c r="N65" i="7"/>
  <c r="O65" i="7"/>
  <c r="P65" i="7"/>
  <c r="S65" i="7"/>
  <c r="V65" i="7"/>
  <c r="M66" i="7"/>
  <c r="N66" i="7"/>
  <c r="O66" i="7"/>
  <c r="P66" i="7"/>
  <c r="S66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O3" i="7"/>
  <c r="P3" i="7"/>
  <c r="S3" i="7"/>
  <c r="V3" i="7"/>
  <c r="M4" i="7"/>
  <c r="N4" i="7"/>
  <c r="O4" i="7"/>
  <c r="P4" i="7"/>
  <c r="S4" i="7"/>
  <c r="V4" i="7"/>
  <c r="M5" i="7"/>
  <c r="N5" i="7"/>
  <c r="O5" i="7"/>
  <c r="P5" i="7"/>
  <c r="S5" i="7"/>
  <c r="V5" i="7"/>
  <c r="V2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2" i="7"/>
  <c r="M67" i="7"/>
  <c r="N67" i="7"/>
  <c r="O67" i="7"/>
  <c r="P67" i="7"/>
  <c r="M68" i="7"/>
  <c r="N68" i="7"/>
  <c r="O68" i="7"/>
  <c r="P68" i="7"/>
  <c r="M69" i="7"/>
  <c r="N69" i="7"/>
  <c r="O69" i="7"/>
  <c r="P69" i="7"/>
  <c r="M70" i="7"/>
  <c r="N70" i="7"/>
  <c r="O70" i="7"/>
  <c r="P70" i="7"/>
  <c r="M71" i="7"/>
  <c r="N71" i="7"/>
  <c r="O71" i="7"/>
  <c r="P71" i="7"/>
  <c r="M72" i="7"/>
  <c r="N72" i="7"/>
  <c r="O72" i="7"/>
  <c r="P72" i="7"/>
  <c r="M73" i="7"/>
  <c r="N73" i="7"/>
  <c r="O73" i="7"/>
  <c r="P73" i="7"/>
  <c r="M74" i="7"/>
  <c r="N74" i="7"/>
  <c r="O74" i="7"/>
  <c r="P74" i="7"/>
  <c r="M75" i="7"/>
  <c r="N75" i="7"/>
  <c r="O75" i="7"/>
  <c r="P75" i="7"/>
  <c r="M76" i="7"/>
  <c r="N76" i="7"/>
  <c r="O76" i="7"/>
  <c r="P76" i="7"/>
  <c r="M77" i="7"/>
  <c r="N77" i="7"/>
  <c r="O77" i="7"/>
  <c r="P77" i="7"/>
  <c r="M78" i="7"/>
  <c r="N78" i="7"/>
  <c r="O78" i="7"/>
  <c r="P78" i="7"/>
  <c r="M79" i="7"/>
  <c r="N79" i="7"/>
  <c r="O79" i="7"/>
  <c r="P79" i="7"/>
  <c r="M80" i="7"/>
  <c r="N80" i="7"/>
  <c r="O80" i="7"/>
  <c r="P80" i="7"/>
  <c r="M81" i="7"/>
  <c r="N81" i="7"/>
  <c r="O81" i="7"/>
  <c r="P81" i="7"/>
  <c r="M82" i="7"/>
  <c r="N82" i="7"/>
  <c r="O82" i="7"/>
  <c r="P82" i="7"/>
  <c r="M83" i="7"/>
  <c r="N83" i="7"/>
  <c r="O83" i="7"/>
  <c r="P83" i="7"/>
  <c r="M2" i="7"/>
  <c r="N2" i="7"/>
  <c r="O2" i="7"/>
  <c r="P2" i="7"/>
  <c r="M3" i="7"/>
  <c r="N3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2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" i="7"/>
  <c r="E4" i="7"/>
  <c r="E5" i="7"/>
  <c r="E6" i="7"/>
  <c r="E7" i="7"/>
  <c r="E2" i="7"/>
</calcChain>
</file>

<file path=xl/sharedStrings.xml><?xml version="1.0" encoding="utf-8"?>
<sst xmlns="http://schemas.openxmlformats.org/spreadsheetml/2006/main" count="1416" uniqueCount="404">
  <si>
    <t>RECORD_IDENTIFIER</t>
  </si>
  <si>
    <t>CHANGE_TYPE</t>
  </si>
  <si>
    <t>PRO_ORDER</t>
  </si>
  <si>
    <t>USRN</t>
  </si>
  <si>
    <t>RECORD_TYPE</t>
  </si>
  <si>
    <t>SWA_ORG_REF_NAMING</t>
  </si>
  <si>
    <t>STATE</t>
  </si>
  <si>
    <t>STATE_DATE</t>
  </si>
  <si>
    <t>STREET_SURFACE</t>
  </si>
  <si>
    <t>STREET_CLASSIFICATION</t>
  </si>
  <si>
    <t>VERSION</t>
  </si>
  <si>
    <t>RECORD_ENTRY_DATE</t>
  </si>
  <si>
    <t>Identifies this Record as a</t>
  </si>
  <si>
    <t>Street Record.</t>
  </si>
  <si>
    <t>Change identifier.</t>
  </si>
  <si>
    <t>Integer value that</t>
  </si>
  <si>
    <t>specifies the order in</t>
  </si>
  <si>
    <t>which the Records in the</t>
  </si>
  <si>
    <t>transfer file should be</t>
  </si>
  <si>
    <t>processed.</t>
  </si>
  <si>
    <t>Unique Street Reference</t>
  </si>
  <si>
    <t>Number.</t>
  </si>
  <si>
    <t>Street type.</t>
  </si>
  <si>
    <t>The code of the SNN</t>
  </si>
  <si>
    <t>Authority, or the Local</t>
  </si>
  <si>
    <t>Highway Authority if a</t>
  </si>
  <si>
    <r>
      <t>RECORD_TYPE =</t>
    </r>
    <r>
      <rPr>
        <sz val="8"/>
        <color rgb="FFB5082E"/>
        <rFont val="Century Gothic"/>
      </rPr>
      <t xml:space="preserve"> </t>
    </r>
    <r>
      <rPr>
        <sz val="8"/>
        <color rgb="FF000000"/>
        <rFont val="Century Gothic"/>
      </rPr>
      <t>3</t>
    </r>
    <r>
      <rPr>
        <sz val="8"/>
        <color rgb="FFB5082E"/>
        <rFont val="Century Gothic"/>
      </rPr>
      <t xml:space="preserve"> </t>
    </r>
    <r>
      <rPr>
        <u/>
        <sz val="8"/>
        <color rgb="FFB5082E"/>
        <rFont val="Century Gothic"/>
      </rPr>
      <t>-</t>
    </r>
  </si>
  <si>
    <t>numbered Street.</t>
  </si>
  <si>
    <r>
      <t xml:space="preserve">A code </t>
    </r>
    <r>
      <rPr>
        <u/>
        <sz val="8"/>
        <color rgb="FFB5082E"/>
        <rFont val="Century Gothic"/>
      </rPr>
      <t>to identify</t>
    </r>
    <r>
      <rPr>
        <sz val="8"/>
        <color theme="1"/>
        <rFont val="Century Gothic"/>
      </rPr>
      <t xml:space="preserve"> the</t>
    </r>
  </si>
  <si>
    <t>current state of the Street.</t>
  </si>
  <si>
    <t>Date at which the Street</t>
  </si>
  <si>
    <t>achieved its current state</t>
  </si>
  <si>
    <t>in the real world.</t>
  </si>
  <si>
    <r>
      <t xml:space="preserve">A </t>
    </r>
    <r>
      <rPr>
        <u/>
        <sz val="8"/>
        <color rgb="FFB5082E"/>
        <rFont val="Century Gothic"/>
      </rPr>
      <t>c</t>
    </r>
    <r>
      <rPr>
        <sz val="8"/>
        <color theme="1"/>
        <rFont val="Century Gothic"/>
      </rPr>
      <t xml:space="preserve">ode to </t>
    </r>
    <r>
      <rPr>
        <u/>
        <sz val="8"/>
        <color rgb="FFB5082E"/>
        <rFont val="Century Gothic"/>
      </rPr>
      <t>identify</t>
    </r>
    <r>
      <rPr>
        <sz val="8"/>
        <color theme="1"/>
        <rFont val="Century Gothic"/>
      </rPr>
      <t xml:space="preserve"> the</t>
    </r>
  </si>
  <si>
    <t>surface finish of the Street.</t>
  </si>
  <si>
    <t>A code for the primary</t>
  </si>
  <si>
    <t>Street classification.</t>
  </si>
  <si>
    <t>Version number of the</t>
  </si>
  <si>
    <t>The date that the Record</t>
  </si>
  <si>
    <t>was entered into the LSG.</t>
  </si>
  <si>
    <r>
      <t xml:space="preserve">See </t>
    </r>
    <r>
      <rPr>
        <b/>
        <sz val="8"/>
        <color theme="1"/>
        <rFont val="Century Gothic"/>
      </rPr>
      <t>Table S1</t>
    </r>
  </si>
  <si>
    <t>below.</t>
  </si>
  <si>
    <r>
      <t xml:space="preserve">See </t>
    </r>
    <r>
      <rPr>
        <b/>
        <sz val="8"/>
        <color theme="1"/>
        <rFont val="Century Gothic"/>
      </rPr>
      <t>Table S2</t>
    </r>
  </si>
  <si>
    <r>
      <t xml:space="preserve">See Note </t>
    </r>
    <r>
      <rPr>
        <u/>
        <sz val="8"/>
        <color rgb="FFB5082E"/>
        <rFont val="Century Gothic"/>
      </rPr>
      <t>5</t>
    </r>
  </si>
  <si>
    <r>
      <t xml:space="preserve">See </t>
    </r>
    <r>
      <rPr>
        <b/>
        <sz val="8"/>
        <color theme="1"/>
        <rFont val="Century Gothic"/>
      </rPr>
      <t>Table S3</t>
    </r>
  </si>
  <si>
    <t>Present day or</t>
  </si>
  <si>
    <t>earlier.</t>
  </si>
  <si>
    <r>
      <t xml:space="preserve">See </t>
    </r>
    <r>
      <rPr>
        <b/>
        <sz val="8"/>
        <color theme="1"/>
        <rFont val="Century Gothic"/>
      </rPr>
      <t>Table S4</t>
    </r>
  </si>
  <si>
    <t>See Note 3</t>
  </si>
  <si>
    <r>
      <t xml:space="preserve">See </t>
    </r>
    <r>
      <rPr>
        <b/>
        <sz val="8"/>
        <color theme="1"/>
        <rFont val="Century Gothic"/>
      </rPr>
      <t>Table S5</t>
    </r>
  </si>
  <si>
    <t>below. See</t>
  </si>
  <si>
    <r>
      <t xml:space="preserve">Note </t>
    </r>
    <r>
      <rPr>
        <u/>
        <sz val="8"/>
        <color rgb="FFB5082E"/>
        <rFont val="Century Gothic"/>
      </rPr>
      <t>4</t>
    </r>
    <r>
      <rPr>
        <sz val="8"/>
        <color theme="1"/>
        <rFont val="Century Gothic"/>
      </rPr>
      <t xml:space="preserve"> below.</t>
    </r>
  </si>
  <si>
    <t>See Note 1</t>
  </si>
  <si>
    <t>Mandatory</t>
  </si>
  <si>
    <t>Optional</t>
  </si>
  <si>
    <t>LAST_UPDATE_DATE</t>
  </si>
  <si>
    <t>STREET_START_DATE</t>
  </si>
  <si>
    <t>STREET_END_DATE</t>
  </si>
  <si>
    <t>STREET_START_X</t>
  </si>
  <si>
    <t>STREET_START_Y</t>
  </si>
  <si>
    <t>STREET_END_X</t>
  </si>
  <si>
    <t>STREET_END_Y</t>
  </si>
  <si>
    <t>STREET_TOLERANCE</t>
  </si>
  <si>
    <t>The date on which any</t>
  </si>
  <si>
    <t>attribute of the Record</t>
  </si>
  <si>
    <t>was changed.</t>
  </si>
  <si>
    <t>The date on which the</t>
  </si>
  <si>
    <r>
      <t xml:space="preserve">Street </t>
    </r>
    <r>
      <rPr>
        <u/>
        <sz val="8"/>
        <color rgb="FFB5082E"/>
        <rFont val="Century Gothic"/>
      </rPr>
      <t>was approved</t>
    </r>
    <r>
      <rPr>
        <sz val="8"/>
        <color theme="1"/>
        <rFont val="Century Gothic"/>
      </rPr>
      <t>.</t>
    </r>
  </si>
  <si>
    <t>Street ceased to exist in</t>
  </si>
  <si>
    <r>
      <t xml:space="preserve">the real world (that is </t>
    </r>
    <r>
      <rPr>
        <u/>
        <sz val="8"/>
        <color rgb="FFB5082E"/>
        <rFont val="Century Gothic"/>
      </rPr>
      <t>the</t>
    </r>
  </si>
  <si>
    <t>date when the Street was</t>
  </si>
  <si>
    <t>Permanently Stopped Up</t>
  </si>
  <si>
    <t>or no longer existed in the</t>
  </si>
  <si>
    <r>
      <t>real world and</t>
    </r>
    <r>
      <rPr>
        <sz val="8"/>
        <color rgb="FFB5082E"/>
        <rFont val="Century Gothic"/>
      </rPr>
      <t xml:space="preserve"> </t>
    </r>
    <r>
      <rPr>
        <sz val="8"/>
        <color rgb="FF000000"/>
        <rFont val="Century Gothic"/>
      </rPr>
      <t>Street state</t>
    </r>
  </si>
  <si>
    <r>
      <t xml:space="preserve">code </t>
    </r>
    <r>
      <rPr>
        <u/>
        <sz val="8"/>
        <color rgb="FFB5082E"/>
        <rFont val="Century Gothic"/>
      </rPr>
      <t>STATE =</t>
    </r>
    <r>
      <rPr>
        <sz val="8"/>
        <color theme="1"/>
        <rFont val="Century Gothic"/>
      </rPr>
      <t xml:space="preserve"> 4 -</t>
    </r>
  </si>
  <si>
    <t>permanently closed. See</t>
  </si>
  <si>
    <t>Table S3 below.</t>
  </si>
  <si>
    <r>
      <t xml:space="preserve">The X (easting) </t>
    </r>
    <r>
      <rPr>
        <u/>
        <sz val="8"/>
        <color rgb="FFB5082E"/>
        <rFont val="Century Gothic"/>
      </rPr>
      <t>coordinate</t>
    </r>
  </si>
  <si>
    <t>of the start point of the</t>
  </si>
  <si>
    <t>Street.</t>
  </si>
  <si>
    <t>The Y (northing)</t>
  </si>
  <si>
    <r>
      <t>coordinate</t>
    </r>
    <r>
      <rPr>
        <sz val="8"/>
        <color rgb="FFB5082E"/>
        <rFont val="Century Gothic"/>
      </rPr>
      <t xml:space="preserve"> </t>
    </r>
    <r>
      <rPr>
        <sz val="8"/>
        <color rgb="FF000000"/>
        <rFont val="Century Gothic"/>
      </rPr>
      <t>of the start</t>
    </r>
  </si>
  <si>
    <t>point of the Street.</t>
  </si>
  <si>
    <t>of the end point of the</t>
  </si>
  <si>
    <r>
      <t>coordinate</t>
    </r>
    <r>
      <rPr>
        <sz val="8"/>
        <color rgb="FFB5082E"/>
        <rFont val="Century Gothic"/>
      </rPr>
      <t xml:space="preserve"> </t>
    </r>
    <r>
      <rPr>
        <sz val="8"/>
        <color rgb="FF000000"/>
        <rFont val="Century Gothic"/>
      </rPr>
      <t>of the end</t>
    </r>
  </si>
  <si>
    <t>The tolerance of the start</t>
  </si>
  <si>
    <t>and end co-ordinates (in</t>
  </si>
  <si>
    <t>metres).</t>
  </si>
  <si>
    <t>Date</t>
  </si>
  <si>
    <t>N 7.2</t>
  </si>
  <si>
    <r>
      <t xml:space="preserve">I </t>
    </r>
    <r>
      <rPr>
        <u/>
        <sz val="8"/>
        <color rgb="FFB5082E"/>
        <rFont val="Century Gothic"/>
      </rPr>
      <t>2</t>
    </r>
  </si>
  <si>
    <t>I 2</t>
  </si>
  <si>
    <t>Conditional</t>
  </si>
  <si>
    <t>T 1</t>
  </si>
  <si>
    <t>I 16</t>
  </si>
  <si>
    <t>I 8</t>
  </si>
  <si>
    <t>I 1</t>
  </si>
  <si>
    <t>I 4</t>
  </si>
  <si>
    <t>I 3</t>
  </si>
  <si>
    <t>No earlier than</t>
  </si>
  <si>
    <t>entry date or</t>
  </si>
  <si>
    <t>later than</t>
  </si>
  <si>
    <t>present day.</t>
  </si>
  <si>
    <t>Greater than</t>
  </si>
  <si>
    <t>or equal to</t>
  </si>
  <si>
    <t>STREET_</t>
  </si>
  <si>
    <t>START_DATE</t>
  </si>
  <si>
    <t>and less than</t>
  </si>
  <si>
    <r>
      <t>See Note 2</t>
    </r>
    <r>
      <rPr>
        <sz val="8"/>
        <color rgb="FF000000"/>
        <rFont val="Century Gothic"/>
      </rPr>
      <t>.</t>
    </r>
  </si>
  <si>
    <t>80000.00-</t>
  </si>
  <si>
    <t>5000.00-</t>
  </si>
  <si>
    <t>0-99</t>
  </si>
  <si>
    <t>Identifies this Record</t>
  </si>
  <si>
    <t>as a Street Descriptor</t>
  </si>
  <si>
    <t>Record.</t>
  </si>
  <si>
    <r>
      <t xml:space="preserve">See </t>
    </r>
    <r>
      <rPr>
        <b/>
        <sz val="8"/>
        <color theme="1"/>
        <rFont val="Century Gothic"/>
      </rPr>
      <t>Table S1</t>
    </r>
    <r>
      <rPr>
        <sz val="8"/>
        <color theme="1"/>
        <rFont val="Century Gothic"/>
      </rPr>
      <t>,</t>
    </r>
  </si>
  <si>
    <t>Section 4.2.</t>
  </si>
  <si>
    <t>which the Records in</t>
  </si>
  <si>
    <t>the transfer file should</t>
  </si>
  <si>
    <t>be processed.</t>
  </si>
  <si>
    <t>Unique Street</t>
  </si>
  <si>
    <t>Reference Number.</t>
  </si>
  <si>
    <t>STREET_DESCRIPTOR</t>
  </si>
  <si>
    <t>Name, description or</t>
  </si>
  <si>
    <t>T 100</t>
  </si>
  <si>
    <t>See Note 1 below.  Mandatory</t>
  </si>
  <si>
    <t>Street number.</t>
  </si>
  <si>
    <t>LOCALITY_NAME</t>
  </si>
  <si>
    <t>Locality name.</t>
  </si>
  <si>
    <t>T 35</t>
  </si>
  <si>
    <t>TOWN_NAME</t>
  </si>
  <si>
    <t>Town name.</t>
  </si>
  <si>
    <t>T 30</t>
  </si>
  <si>
    <t>See Note 2 below.  Conditional</t>
  </si>
  <si>
    <t>ADMINSTRATIVE_AREA</t>
  </si>
  <si>
    <t>Local Highway</t>
  </si>
  <si>
    <t>See Note 3 below.  Mandatory</t>
  </si>
  <si>
    <t>Authority name.</t>
  </si>
  <si>
    <t>LANGUAGE</t>
  </si>
  <si>
    <t>A code identifying the</t>
  </si>
  <si>
    <t>T 3</t>
  </si>
  <si>
    <r>
      <t xml:space="preserve">See </t>
    </r>
    <r>
      <rPr>
        <b/>
        <sz val="8"/>
        <color theme="1"/>
        <rFont val="Century Gothic"/>
      </rPr>
      <t>Table SD1</t>
    </r>
  </si>
  <si>
    <t>language in use for</t>
  </si>
  <si>
    <t>the descriptive</t>
  </si>
  <si>
    <r>
      <t xml:space="preserve">See Notes 4 </t>
    </r>
    <r>
      <rPr>
        <u/>
        <sz val="8"/>
        <color rgb="FFB5082E"/>
        <rFont val="Century Gothic"/>
      </rPr>
      <t>and 5</t>
    </r>
  </si>
  <si>
    <t>identifier.</t>
  </si>
  <si>
    <t>BLPU.</t>
  </si>
  <si>
    <t>Type of Record change.</t>
  </si>
  <si>
    <r>
      <t xml:space="preserve">See </t>
    </r>
    <r>
      <rPr>
        <b/>
        <sz val="8"/>
        <color theme="1"/>
        <rFont val="Century Gothic"/>
      </rPr>
      <t>Table B1</t>
    </r>
  </si>
  <si>
    <t>UPRN</t>
  </si>
  <si>
    <t>Unique Property</t>
  </si>
  <si>
    <t>I 12</t>
  </si>
  <si>
    <t>LOGICAL_STATUS</t>
  </si>
  <si>
    <t>Logical Status of the</t>
  </si>
  <si>
    <r>
      <t xml:space="preserve">See </t>
    </r>
    <r>
      <rPr>
        <b/>
        <sz val="8"/>
        <color theme="1"/>
        <rFont val="Century Gothic"/>
      </rPr>
      <t>Table B2</t>
    </r>
  </si>
  <si>
    <t>See Notes 1 and</t>
  </si>
  <si>
    <t>2 below.</t>
  </si>
  <si>
    <t>BLPU_STATE</t>
  </si>
  <si>
    <r>
      <t xml:space="preserve">See </t>
    </r>
    <r>
      <rPr>
        <b/>
        <sz val="8"/>
        <color theme="1"/>
        <rFont val="Century Gothic"/>
      </rPr>
      <t>Table B3</t>
    </r>
  </si>
  <si>
    <t>current state of a BLPU.</t>
  </si>
  <si>
    <t>BLPU_STATE_DATE</t>
  </si>
  <si>
    <t>Date at which the BLPU</t>
  </si>
  <si>
    <t>in the real-world.</t>
  </si>
  <si>
    <t>BLPU_CLASS</t>
  </si>
  <si>
    <t>Classification code for</t>
  </si>
  <si>
    <t>T 4</t>
  </si>
  <si>
    <r>
      <t xml:space="preserve">See Notes </t>
    </r>
    <r>
      <rPr>
        <u/>
        <sz val="8"/>
        <color rgb="FFB5082E"/>
        <rFont val="Century Gothic"/>
      </rPr>
      <t>10, 11</t>
    </r>
  </si>
  <si>
    <t>the BLPU.</t>
  </si>
  <si>
    <r>
      <t xml:space="preserve">and </t>
    </r>
    <r>
      <rPr>
        <u/>
        <sz val="8"/>
        <color rgb="FFB5082E"/>
        <rFont val="Century Gothic"/>
      </rPr>
      <t>12</t>
    </r>
    <r>
      <rPr>
        <sz val="8"/>
        <color theme="1"/>
        <rFont val="Century Gothic"/>
      </rPr>
      <t xml:space="preserve"> below.</t>
    </r>
  </si>
  <si>
    <t>PARENT_UPRN</t>
  </si>
  <si>
    <t>UPRN of Parent Record.</t>
  </si>
  <si>
    <t>X_COORDINATE</t>
  </si>
  <si>
    <t>A value on the X axis of</t>
  </si>
  <si>
    <t>the National Grid of</t>
  </si>
  <si>
    <t>Great Britain.</t>
  </si>
  <si>
    <t>Y_COORDINATE</t>
  </si>
  <si>
    <t>A value on the Y axis of</t>
  </si>
  <si>
    <t>RPC</t>
  </si>
  <si>
    <t>Representative Point</t>
  </si>
  <si>
    <r>
      <t xml:space="preserve">See </t>
    </r>
    <r>
      <rPr>
        <b/>
        <sz val="8"/>
        <color theme="1"/>
        <rFont val="Century Gothic"/>
      </rPr>
      <t>Table B5</t>
    </r>
  </si>
  <si>
    <t>Code.</t>
  </si>
  <si>
    <t>See Notes 8 and</t>
  </si>
  <si>
    <r>
      <t>9</t>
    </r>
    <r>
      <rPr>
        <sz val="8"/>
        <color rgb="FFB5082E"/>
        <rFont val="Century Gothic"/>
      </rPr>
      <t xml:space="preserve"> </t>
    </r>
    <r>
      <rPr>
        <sz val="8"/>
        <color rgb="FF000000"/>
        <rFont val="Century Gothic"/>
      </rPr>
      <t>below.</t>
    </r>
  </si>
  <si>
    <t>LOCAL_CUSTODIAN_C</t>
  </si>
  <si>
    <t>Unique identifier of the</t>
  </si>
  <si>
    <t>ODE</t>
  </si>
  <si>
    <t>Authority Address</t>
  </si>
  <si>
    <r>
      <t>Custodian</t>
    </r>
    <r>
      <rPr>
        <sz val="8"/>
        <color rgb="FF000000"/>
        <rFont val="Century Gothic"/>
      </rPr>
      <t>.</t>
    </r>
  </si>
  <si>
    <t>Date on which this BLPU</t>
  </si>
  <si>
    <t>Up to current</t>
  </si>
  <si>
    <t>was defined.</t>
  </si>
  <si>
    <t>day.</t>
  </si>
  <si>
    <t>END_DATE</t>
  </si>
  <si>
    <t>Not earlier than</t>
  </si>
  <si>
    <t>ceased to exist or</t>
  </si>
  <si>
    <t>Start Date</t>
  </si>
  <si>
    <t>became a rejected</t>
  </si>
  <si>
    <t>See Note 6</t>
  </si>
  <si>
    <t>Candidate.</t>
  </si>
  <si>
    <t>Date this Record was last</t>
  </si>
  <si>
    <t>updated. (Note 9)</t>
  </si>
  <si>
    <t>ENTRY_DATE</t>
  </si>
  <si>
    <t>Date of data entry.</t>
  </si>
  <si>
    <t>ORGANISATION</t>
  </si>
  <si>
    <t>Name of current</t>
  </si>
  <si>
    <t>occupier on the fascia of</t>
  </si>
  <si>
    <t>WARD_CODE</t>
  </si>
  <si>
    <t>The ONS code of the</t>
  </si>
  <si>
    <t>T 10</t>
  </si>
  <si>
    <t>See Note 4</t>
  </si>
  <si>
    <t>electoral ward (ENG) or</t>
  </si>
  <si>
    <t>electoral division (CYM)</t>
  </si>
  <si>
    <t>name in which the BLPU</t>
  </si>
  <si>
    <t>is situated.</t>
  </si>
  <si>
    <t>PARISH_CODE</t>
  </si>
  <si>
    <t>Parish, Town or</t>
  </si>
  <si>
    <t>Community Council in</t>
  </si>
  <si>
    <t>which the BLPU is</t>
  </si>
  <si>
    <t>situated.</t>
  </si>
  <si>
    <t>CUSTODIAN_ONE</t>
  </si>
  <si>
    <t>Reserved Field.</t>
  </si>
  <si>
    <t>CUSTODIAN_TWO</t>
  </si>
  <si>
    <t>CAN_KEY</t>
  </si>
  <si>
    <t>Candidate key.</t>
  </si>
  <si>
    <t>T 14</t>
  </si>
  <si>
    <t>Land and Property</t>
  </si>
  <si>
    <t>Identifier.</t>
  </si>
  <si>
    <t>Identifies the type of</t>
  </si>
  <si>
    <r>
      <t xml:space="preserve">See </t>
    </r>
    <r>
      <rPr>
        <b/>
        <sz val="8"/>
        <color theme="1"/>
        <rFont val="Century Gothic"/>
      </rPr>
      <t>Table B1,</t>
    </r>
  </si>
  <si>
    <t>change associated with</t>
  </si>
  <si>
    <t>Section 4.4</t>
  </si>
  <si>
    <t>this Record.</t>
  </si>
  <si>
    <t>LPI_KEY</t>
  </si>
  <si>
    <t>Unique key for the LPI.</t>
  </si>
  <si>
    <t>See Note 12</t>
  </si>
  <si>
    <t>See Notes 9</t>
  </si>
  <si>
    <t>and 16 to 23</t>
  </si>
  <si>
    <t>language used for the</t>
  </si>
  <si>
    <t>descriptive identifier.</t>
  </si>
  <si>
    <r>
      <t xml:space="preserve">See </t>
    </r>
    <r>
      <rPr>
        <b/>
        <sz val="8"/>
        <color theme="1"/>
        <rFont val="Century Gothic"/>
      </rPr>
      <t>Table SD1</t>
    </r>
    <r>
      <rPr>
        <sz val="8"/>
        <color theme="1"/>
        <rFont val="Century Gothic"/>
      </rPr>
      <t>,</t>
    </r>
  </si>
  <si>
    <t>Section 4.3.</t>
  </si>
  <si>
    <t>See Notes 6, 7,</t>
  </si>
  <si>
    <t>Logical status of this</t>
  </si>
  <si>
    <t>8 and 9</t>
  </si>
  <si>
    <r>
      <t xml:space="preserve">See </t>
    </r>
    <r>
      <rPr>
        <b/>
        <sz val="8"/>
        <color theme="1"/>
        <rFont val="Century Gothic"/>
      </rPr>
      <t>Table L1</t>
    </r>
  </si>
  <si>
    <t>Date this Record was</t>
  </si>
  <si>
    <t>Not later than</t>
  </si>
  <si>
    <t>created.</t>
  </si>
  <si>
    <t>current date.</t>
  </si>
  <si>
    <t>Date this Record ceased</t>
  </si>
  <si>
    <t>Not earlier</t>
  </si>
  <si>
    <t>than start</t>
  </si>
  <si>
    <t>to exist.</t>
  </si>
  <si>
    <t>date.</t>
  </si>
  <si>
    <t>changed.</t>
  </si>
  <si>
    <t>SAO_START_NUMBER</t>
  </si>
  <si>
    <t>SAO_START_SUFFIX</t>
  </si>
  <si>
    <t>T 2</t>
  </si>
  <si>
    <t>SAO_END_NUMBER</t>
  </si>
  <si>
    <t>SAO_END_SUFFIX</t>
  </si>
  <si>
    <t>SAO_TEXT</t>
  </si>
  <si>
    <t>PAO_START_NUMBER</t>
  </si>
  <si>
    <t>PAO_START_SUFFIX</t>
  </si>
  <si>
    <t>PAO_END_NUMBER</t>
  </si>
  <si>
    <t>PAO_END_SUFFIX</t>
  </si>
  <si>
    <t>PAO_TEXT</t>
  </si>
  <si>
    <t>LEVEL</t>
  </si>
  <si>
    <t>POSTAL_ADDRESS</t>
  </si>
  <si>
    <t>POSTCODE</t>
  </si>
  <si>
    <t>POST_TOWN</t>
  </si>
  <si>
    <t>OFFICIAL_FLAG</t>
  </si>
  <si>
    <t>Secondary Addressable</t>
  </si>
  <si>
    <t>Object description.</t>
  </si>
  <si>
    <t>Primary Addressable</t>
  </si>
  <si>
    <t>Unique Street reference</t>
  </si>
  <si>
    <t>number.</t>
  </si>
  <si>
    <t>Memorandum of the</t>
  </si>
  <si>
    <t>vertical position of the</t>
  </si>
  <si>
    <t>Flag to show that BLPU</t>
  </si>
  <si>
    <t>receives a delivery from</t>
  </si>
  <si>
    <t>the Royal Mail or other</t>
  </si>
  <si>
    <t>postal delivery service.</t>
  </si>
  <si>
    <t>Allocated by the Royal</t>
  </si>
  <si>
    <t>Mail to assist in delivery of</t>
  </si>
  <si>
    <t>mail.</t>
  </si>
  <si>
    <t>Status of address.</t>
  </si>
  <si>
    <t>Reserved Field</t>
  </si>
  <si>
    <t>T 90</t>
  </si>
  <si>
    <t>T 8</t>
  </si>
  <si>
    <r>
      <t>“</t>
    </r>
    <r>
      <rPr>
        <sz val="8"/>
        <color rgb="FF000000"/>
        <rFont val="Century Gothic"/>
      </rPr>
      <t>A</t>
    </r>
    <r>
      <rPr>
        <u/>
        <sz val="8"/>
        <color rgb="FFB5082E"/>
        <rFont val="Century Gothic"/>
      </rPr>
      <t>”,</t>
    </r>
    <r>
      <rPr>
        <sz val="8"/>
        <color rgb="FFB5082E"/>
        <rFont val="Century Gothic"/>
      </rPr>
      <t xml:space="preserve"> </t>
    </r>
    <r>
      <rPr>
        <u/>
        <sz val="8"/>
        <color rgb="FFB5082E"/>
        <rFont val="Century Gothic"/>
      </rPr>
      <t>“</t>
    </r>
    <r>
      <rPr>
        <sz val="8"/>
        <color rgb="FF000000"/>
        <rFont val="Century Gothic"/>
      </rPr>
      <t>P</t>
    </r>
    <r>
      <rPr>
        <u/>
        <sz val="8"/>
        <color rgb="FFB5082E"/>
        <rFont val="Century Gothic"/>
      </rPr>
      <t>”,</t>
    </r>
    <r>
      <rPr>
        <sz val="8"/>
        <color rgb="FFB5082E"/>
        <rFont val="Century Gothic"/>
      </rPr>
      <t xml:space="preserve"> </t>
    </r>
    <r>
      <rPr>
        <u/>
        <sz val="8"/>
        <color rgb="FFB5082E"/>
        <rFont val="Century Gothic"/>
      </rPr>
      <t>“</t>
    </r>
    <r>
      <rPr>
        <sz val="8"/>
        <color rgb="FF000000"/>
        <rFont val="Century Gothic"/>
      </rPr>
      <t>Y</t>
    </r>
    <r>
      <rPr>
        <u/>
        <sz val="8"/>
        <color rgb="FFB5082E"/>
        <rFont val="Century Gothic"/>
      </rPr>
      <t>”,</t>
    </r>
  </si>
  <si>
    <r>
      <t>“</t>
    </r>
    <r>
      <rPr>
        <sz val="8"/>
        <color rgb="FF000000"/>
        <rFont val="Century Gothic"/>
      </rPr>
      <t>N</t>
    </r>
    <r>
      <rPr>
        <u/>
        <sz val="8"/>
        <color rgb="FFB5082E"/>
        <rFont val="Century Gothic"/>
      </rPr>
      <t>”</t>
    </r>
    <r>
      <rPr>
        <sz val="8"/>
        <color rgb="FFB5082E"/>
        <rFont val="Century Gothic"/>
      </rPr>
      <t xml:space="preserve"> </t>
    </r>
    <r>
      <rPr>
        <sz val="8"/>
        <color rgb="FF000000"/>
        <rFont val="Century Gothic"/>
      </rPr>
      <t>or</t>
    </r>
    <r>
      <rPr>
        <sz val="8"/>
        <color rgb="FFB5082E"/>
        <rFont val="Century Gothic"/>
      </rPr>
      <t xml:space="preserve"> </t>
    </r>
    <r>
      <rPr>
        <u/>
        <sz val="8"/>
        <color rgb="FFB5082E"/>
        <rFont val="Century Gothic"/>
      </rPr>
      <t>“</t>
    </r>
    <r>
      <rPr>
        <sz val="8"/>
        <color rgb="FF000000"/>
        <rFont val="Century Gothic"/>
      </rPr>
      <t>L</t>
    </r>
    <r>
      <rPr>
        <u/>
        <sz val="8"/>
        <color rgb="FFB5082E"/>
        <rFont val="Century Gothic"/>
      </rPr>
      <t>”.</t>
    </r>
  </si>
  <si>
    <r>
      <t xml:space="preserve">See </t>
    </r>
    <r>
      <rPr>
        <b/>
        <sz val="8"/>
        <color theme="1"/>
        <rFont val="Century Gothic"/>
      </rPr>
      <t>Table L2</t>
    </r>
  </si>
  <si>
    <t>See Note 10</t>
  </si>
  <si>
    <r>
      <t>“</t>
    </r>
    <r>
      <rPr>
        <sz val="8"/>
        <color rgb="FF000000"/>
        <rFont val="Century Gothic"/>
      </rPr>
      <t>Y</t>
    </r>
    <r>
      <rPr>
        <u/>
        <sz val="8"/>
        <color rgb="FFB5082E"/>
        <rFont val="Century Gothic"/>
      </rPr>
      <t>”,</t>
    </r>
    <r>
      <rPr>
        <sz val="8"/>
        <color rgb="FFB5082E"/>
        <rFont val="Century Gothic"/>
      </rPr>
      <t xml:space="preserve"> </t>
    </r>
    <r>
      <rPr>
        <u/>
        <sz val="8"/>
        <color rgb="FFB5082E"/>
        <rFont val="Century Gothic"/>
      </rPr>
      <t>“</t>
    </r>
    <r>
      <rPr>
        <sz val="8"/>
        <color rgb="FF000000"/>
        <rFont val="Century Gothic"/>
      </rPr>
      <t>N</t>
    </r>
    <r>
      <rPr>
        <u/>
        <sz val="8"/>
        <color rgb="FFB5082E"/>
        <rFont val="Century Gothic"/>
      </rPr>
      <t>”,</t>
    </r>
    <r>
      <rPr>
        <sz val="8"/>
        <color rgb="FFB5082E"/>
        <rFont val="Century Gothic"/>
      </rPr>
      <t xml:space="preserve"> </t>
    </r>
    <r>
      <rPr>
        <u/>
        <sz val="8"/>
        <color rgb="FFB5082E"/>
        <rFont val="Century Gothic"/>
      </rPr>
      <t>“</t>
    </r>
    <r>
      <rPr>
        <sz val="8"/>
        <color rgb="FF000000"/>
        <rFont val="Century Gothic"/>
      </rPr>
      <t>R</t>
    </r>
    <r>
      <rPr>
        <u/>
        <sz val="8"/>
        <color rgb="FFB5082E"/>
        <rFont val="Century Gothic"/>
      </rPr>
      <t>”,</t>
    </r>
  </si>
  <si>
    <r>
      <t>“</t>
    </r>
    <r>
      <rPr>
        <sz val="8"/>
        <color rgb="FF000000"/>
        <rFont val="Century Gothic"/>
      </rPr>
      <t>C</t>
    </r>
    <r>
      <rPr>
        <u/>
        <sz val="8"/>
        <color rgb="FFB5082E"/>
        <rFont val="Century Gothic"/>
      </rPr>
      <t>”</t>
    </r>
    <r>
      <rPr>
        <sz val="8"/>
        <color rgb="FFB5082E"/>
        <rFont val="Century Gothic"/>
      </rPr>
      <t xml:space="preserve"> </t>
    </r>
    <r>
      <rPr>
        <sz val="8"/>
        <color rgb="FF000000"/>
        <rFont val="Century Gothic"/>
      </rPr>
      <t>or</t>
    </r>
    <r>
      <rPr>
        <sz val="8"/>
        <color rgb="FFB5082E"/>
        <rFont val="Century Gothic"/>
      </rPr>
      <t xml:space="preserve"> </t>
    </r>
    <r>
      <rPr>
        <u/>
        <sz val="8"/>
        <color rgb="FFB5082E"/>
        <rFont val="Century Gothic"/>
      </rPr>
      <t>null</t>
    </r>
    <r>
      <rPr>
        <sz val="8"/>
        <color rgb="FF000000"/>
        <rFont val="Century Gothic"/>
      </rPr>
      <t>.</t>
    </r>
  </si>
  <si>
    <t>See Note 11</t>
  </si>
  <si>
    <r>
      <t xml:space="preserve">See </t>
    </r>
    <r>
      <rPr>
        <b/>
        <sz val="8"/>
        <color theme="1"/>
        <rFont val="Century Gothic"/>
      </rPr>
      <t>Table L3</t>
    </r>
  </si>
  <si>
    <t>See Note 2</t>
  </si>
  <si>
    <t>Field</t>
  </si>
  <si>
    <t>Description</t>
  </si>
  <si>
    <t>Type</t>
  </si>
  <si>
    <t>Value</t>
  </si>
  <si>
    <t>Status</t>
  </si>
  <si>
    <t>LOCAL_CUSTODIAN_CODE</t>
  </si>
  <si>
    <t>LPI</t>
  </si>
  <si>
    <t>BLPU</t>
  </si>
  <si>
    <t>Street2</t>
  </si>
  <si>
    <t>Street1</t>
  </si>
  <si>
    <t>I</t>
  </si>
  <si>
    <t>T</t>
  </si>
  <si>
    <t>N</t>
  </si>
  <si>
    <t>Multiline</t>
  </si>
  <si>
    <t>Removed Spaces</t>
  </si>
  <si>
    <t>inde types here</t>
  </si>
  <si>
    <t>all types</t>
  </si>
  <si>
    <t>Street Record</t>
  </si>
  <si>
    <t>Street Descriptor</t>
  </si>
  <si>
    <t>bigint</t>
  </si>
  <si>
    <t>nvarchar(max)</t>
  </si>
  <si>
    <t>date</t>
  </si>
  <si>
    <t>string</t>
  </si>
  <si>
    <t>.NET</t>
  </si>
  <si>
    <t>GetString</t>
  </si>
  <si>
    <t>GetDateTime</t>
  </si>
  <si>
    <t>GetDecimal</t>
  </si>
  <si>
    <t>DateTime?</t>
  </si>
  <si>
    <t>decimal?</t>
  </si>
  <si>
    <t>GetInt64</t>
  </si>
  <si>
    <t>decimal(12,2)</t>
  </si>
  <si>
    <t>map dtf to old lambeth</t>
  </si>
  <si>
    <t>[Uprn]</t>
  </si>
  <si>
    <t>,[FullAddress]</t>
  </si>
  <si>
    <t>,[Address1]</t>
  </si>
  <si>
    <t>,[Address2]</t>
  </si>
  <si>
    <t>,[Address3]</t>
  </si>
  <si>
    <t>,[Street]</t>
  </si>
  <si>
    <t>,[PostTown]</t>
  </si>
  <si>
    <t>,[Postcode]</t>
  </si>
  <si>
    <t>,[LPILogicalStatusCode]</t>
  </si>
  <si>
    <t>,[BLPULogicalStatusCode]</t>
  </si>
  <si>
    <t>,[BLPUClass]</t>
  </si>
  <si>
    <t>,[Easting]</t>
  </si>
  <si>
    <t>,[Northing]</t>
  </si>
  <si>
    <t>,[Latitude]</t>
  </si>
  <si>
    <t>,[Longitude]</t>
  </si>
  <si>
    <t>,[SaoDesc]</t>
  </si>
  <si>
    <t>,[SaoNumber]</t>
  </si>
  <si>
    <t>,[PaoDesc]</t>
  </si>
  <si>
    <t>,[PaoNumber]</t>
  </si>
  <si>
    <t>,[BLPUParentKey]</t>
  </si>
  <si>
    <t>,[LpiKeyVal]</t>
  </si>
  <si>
    <t>,[LpiPKeyVal]</t>
  </si>
  <si>
    <t>,[LpiStKeyVal]</t>
  </si>
  <si>
    <t>,[BLPUKeyVal]</t>
  </si>
  <si>
    <t>,[Brixton_BID_Zone]</t>
  </si>
  <si>
    <t>,[Clapham_BID_Zone]</t>
  </si>
  <si>
    <t>,[Streatham_BID_Zone]</t>
  </si>
  <si>
    <t>,[Vauxhall_BID_Zone]</t>
  </si>
  <si>
    <t>,[Waterloo_BID_Zone]</t>
  </si>
  <si>
    <t>,[Conservation_Area_Ref_no]</t>
  </si>
  <si>
    <t>,[Conservation_Area_Zone]</t>
  </si>
  <si>
    <t>,[Congestion_Charge_Zone]</t>
  </si>
  <si>
    <t>,[Transport_CPZ_Code]</t>
  </si>
  <si>
    <t>,[North_Central_South]</t>
  </si>
  <si>
    <t>,[Polling_District_Ward_code]</t>
  </si>
  <si>
    <t>,[Polling_District_Ward]</t>
  </si>
  <si>
    <t>,[Council_Area]</t>
  </si>
  <si>
    <t>,[Ons_Ward_Code]</t>
  </si>
  <si>
    <t>,[Ons_Ward_Name]</t>
  </si>
  <si>
    <t>,[Constituency]</t>
  </si>
  <si>
    <t>,[Census_LSOA]</t>
  </si>
  <si>
    <t>,[Census_OA]</t>
  </si>
  <si>
    <t>,[BlpuClassId]</t>
  </si>
  <si>
    <t>,[StatusId]</t>
  </si>
  <si>
    <t>,[Id]</t>
  </si>
  <si>
    <t>,[CIL_Zone]</t>
  </si>
  <si>
    <t>FROM</t>
  </si>
  <si>
    <t>[AddressSearch].[dbo].[AddressField]</t>
  </si>
  <si>
    <t>[UPRN]</t>
  </si>
  <si>
    <t>,[POSTCODE]</t>
  </si>
  <si>
    <t>,[LPI_KEY]</t>
  </si>
  <si>
    <t>,[LpiStatus]</t>
  </si>
  <si>
    <t>,[BlpuStatus]</t>
  </si>
  <si>
    <t>,[BlpuClass]</t>
  </si>
  <si>
    <t>,[ParentUprn]</t>
  </si>
  <si>
    <t>dtf</t>
  </si>
  <si>
    <t>for address matcher</t>
  </si>
  <si>
    <t>long</t>
  </si>
  <si>
    <t xml:space="preserve">Header  </t>
  </si>
  <si>
    <t xml:space="preserve">Trailer  </t>
  </si>
  <si>
    <t xml:space="preserve">Street Record   </t>
  </si>
  <si>
    <t xml:space="preserve">Street Descriptor   </t>
  </si>
  <si>
    <t xml:space="preserve">Basic Land and Property Unit   </t>
  </si>
  <si>
    <t xml:space="preserve">Application Cross Reference    </t>
  </si>
  <si>
    <t xml:space="preserve">Land and Property Identifier   </t>
  </si>
  <si>
    <t xml:space="preserve">Provenance    </t>
  </si>
  <si>
    <t xml:space="preserve">Key Sequence    </t>
  </si>
  <si>
    <t xml:space="preserve">Street Cross Reference    </t>
  </si>
  <si>
    <t xml:space="preserve">Elementary Street Unit    </t>
  </si>
  <si>
    <t xml:space="preserve">ESU Co-ordinate    </t>
  </si>
  <si>
    <t xml:space="preserve">BLPU Extent  </t>
  </si>
  <si>
    <t xml:space="preserve">BLPU Extent Polygon  </t>
  </si>
  <si>
    <t xml:space="preserve">BLPU Extent Polygon Vertex  </t>
  </si>
  <si>
    <t xml:space="preserve">LLPG Metadata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</si>
</sst>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entury Gothic"/>
    </font>
    <font>
      <sz val="8.5"/>
      <color theme="1"/>
      <name val="Times New Roman"/>
    </font>
    <font>
      <sz val="1"/>
      <color theme="1"/>
      <name val="Times New Roman"/>
    </font>
    <font>
      <sz val="9.5"/>
      <color theme="1"/>
      <name val="Times New Roman"/>
    </font>
    <font>
      <u/>
      <sz val="8"/>
      <color rgb="FFB5082E"/>
      <name val="Century Gothic"/>
    </font>
    <font>
      <sz val="8"/>
      <color rgb="FFB5082E"/>
      <name val="Century Gothic"/>
    </font>
    <font>
      <sz val="8"/>
      <color rgb="FF000000"/>
      <name val="Century Gothic"/>
    </font>
    <font>
      <sz val="9"/>
      <color theme="1"/>
      <name val="Times New Roman"/>
    </font>
    <font>
      <b/>
      <sz val="8"/>
      <color theme="1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.5"/>
      <color theme="1"/>
      <name val="Times New Roman"/>
    </font>
    <font>
      <sz val="10"/>
      <color theme="1"/>
      <name val="Times New Roman"/>
    </font>
    <font>
      <sz val="4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D9D9D9"/>
      </right>
      <top style="medium">
        <color auto="1"/>
      </top>
      <bottom/>
      <diagonal/>
    </border>
  </borders>
  <cellStyleXfs count="10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Border="1"/>
    <xf numFmtId="0" fontId="6" fillId="0" borderId="5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0" xfId="0" applyFont="1"/>
    <xf numFmtId="0" fontId="6" fillId="0" borderId="4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12" fillId="0" borderId="0" xfId="5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2" fillId="0" borderId="0" xfId="5" applyAlignment="1">
      <alignment vertical="center" wrapText="1"/>
    </xf>
    <xf numFmtId="0" fontId="12" fillId="0" borderId="3" xfId="5" applyBorder="1" applyAlignment="1">
      <alignment vertical="center" wrapText="1"/>
    </xf>
    <xf numFmtId="0" fontId="3" fillId="0" borderId="11" xfId="0" applyFont="1" applyBorder="1" applyAlignment="1">
      <alignment vertical="center" wrapText="1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8"/>
  <sheetViews>
    <sheetView tabSelected="1" workbookViewId="0">
      <selection activeCell="B2" sqref="B2:F88"/>
    </sheetView>
  </sheetViews>
  <sheetFormatPr baseColWidth="10" defaultRowHeight="15" x14ac:dyDescent="0"/>
  <cols>
    <col min="14" max="14" width="23.33203125" customWidth="1"/>
    <col min="15" max="15" width="21" customWidth="1"/>
  </cols>
  <sheetData>
    <row r="1" spans="2:18" ht="16" thickBot="1">
      <c r="N1" s="28" t="s">
        <v>298</v>
      </c>
      <c r="O1" s="28" t="s">
        <v>299</v>
      </c>
      <c r="P1" s="28" t="s">
        <v>300</v>
      </c>
      <c r="Q1" s="28" t="s">
        <v>301</v>
      </c>
      <c r="R1" s="29" t="s">
        <v>302</v>
      </c>
    </row>
    <row r="2" spans="2:18" ht="22">
      <c r="B2" s="33" t="s">
        <v>0</v>
      </c>
      <c r="C2" s="33"/>
      <c r="D2" s="34"/>
      <c r="E2" s="8" t="s">
        <v>12</v>
      </c>
      <c r="F2" s="8" t="s">
        <v>91</v>
      </c>
      <c r="G2" s="2">
        <v>11</v>
      </c>
      <c r="H2" s="14"/>
      <c r="I2" s="38" t="s">
        <v>53</v>
      </c>
      <c r="J2" s="33"/>
    </row>
    <row r="3" spans="2:18">
      <c r="B3" s="15"/>
      <c r="C3" s="15"/>
      <c r="D3" s="3"/>
      <c r="E3" s="9" t="s">
        <v>13</v>
      </c>
      <c r="F3" s="3"/>
      <c r="G3" s="15"/>
      <c r="H3" s="3"/>
      <c r="I3" s="15"/>
      <c r="J3" s="15"/>
    </row>
    <row r="4" spans="2:18" ht="16" thickBot="1">
      <c r="B4" s="35"/>
      <c r="C4" s="35"/>
      <c r="D4" s="36"/>
      <c r="E4" s="10"/>
      <c r="F4" s="10"/>
      <c r="G4" s="37"/>
      <c r="H4" s="36"/>
      <c r="I4" s="37"/>
      <c r="J4" s="35"/>
    </row>
    <row r="5" spans="2:18" ht="22">
      <c r="B5" s="33" t="s">
        <v>1</v>
      </c>
      <c r="C5" s="33"/>
      <c r="D5" s="34"/>
      <c r="E5" s="9" t="s">
        <v>14</v>
      </c>
      <c r="F5" s="9" t="s">
        <v>93</v>
      </c>
      <c r="G5" s="38" t="s">
        <v>40</v>
      </c>
      <c r="H5" s="34"/>
      <c r="I5" s="38" t="s">
        <v>53</v>
      </c>
      <c r="J5" s="33"/>
    </row>
    <row r="6" spans="2:18">
      <c r="B6" s="15"/>
      <c r="C6" s="15"/>
      <c r="D6" s="3"/>
      <c r="E6" s="3"/>
      <c r="F6" s="3"/>
      <c r="G6" s="39" t="s">
        <v>41</v>
      </c>
      <c r="H6" s="40"/>
      <c r="I6" s="15"/>
      <c r="J6" s="15"/>
    </row>
    <row r="7" spans="2:18" ht="16" thickBot="1">
      <c r="B7" s="35"/>
      <c r="C7" s="35"/>
      <c r="D7" s="36"/>
      <c r="E7" s="10"/>
      <c r="F7" s="10"/>
      <c r="G7" s="5"/>
      <c r="H7" s="10"/>
      <c r="I7" s="37"/>
      <c r="J7" s="35"/>
    </row>
    <row r="8" spans="2:18" ht="22">
      <c r="B8" s="33" t="s">
        <v>2</v>
      </c>
      <c r="C8" s="33"/>
      <c r="D8" s="34"/>
      <c r="E8" s="9" t="s">
        <v>15</v>
      </c>
      <c r="F8" s="9" t="s">
        <v>94</v>
      </c>
      <c r="G8" s="16"/>
      <c r="H8" s="17"/>
      <c r="I8" s="38" t="s">
        <v>53</v>
      </c>
      <c r="J8" s="33"/>
    </row>
    <row r="9" spans="2:18" ht="22">
      <c r="B9" s="15"/>
      <c r="C9" s="15"/>
      <c r="D9" s="3"/>
      <c r="E9" s="9" t="s">
        <v>16</v>
      </c>
      <c r="F9" s="3"/>
      <c r="G9" s="15"/>
      <c r="H9" s="3"/>
      <c r="I9" s="15"/>
      <c r="J9" s="15"/>
    </row>
    <row r="10" spans="2:18" ht="22">
      <c r="B10" s="15"/>
      <c r="C10" s="15"/>
      <c r="D10" s="3"/>
      <c r="E10" s="9" t="s">
        <v>17</v>
      </c>
      <c r="F10" s="3"/>
      <c r="G10" s="15"/>
      <c r="H10" s="3"/>
      <c r="I10" s="15"/>
      <c r="J10" s="15"/>
    </row>
    <row r="11" spans="2:18" ht="22">
      <c r="B11" s="15"/>
      <c r="C11" s="15"/>
      <c r="D11" s="3"/>
      <c r="E11" s="9" t="s">
        <v>18</v>
      </c>
      <c r="F11" s="3"/>
      <c r="G11" s="15"/>
      <c r="H11" s="3"/>
      <c r="I11" s="15"/>
      <c r="J11" s="15"/>
    </row>
    <row r="12" spans="2:18">
      <c r="B12" s="15"/>
      <c r="C12" s="15"/>
      <c r="D12" s="3"/>
      <c r="E12" s="9" t="s">
        <v>19</v>
      </c>
      <c r="F12" s="3"/>
      <c r="G12" s="15"/>
      <c r="H12" s="3"/>
      <c r="I12" s="15"/>
      <c r="J12" s="15"/>
    </row>
    <row r="13" spans="2:18" ht="16" thickBot="1">
      <c r="B13" s="35"/>
      <c r="C13" s="35"/>
      <c r="D13" s="36"/>
      <c r="E13" s="10"/>
      <c r="F13" s="10"/>
      <c r="G13" s="5"/>
      <c r="H13" s="10"/>
      <c r="I13" s="37"/>
      <c r="J13" s="35"/>
    </row>
    <row r="14" spans="2:18" ht="22">
      <c r="B14" s="33" t="s">
        <v>3</v>
      </c>
      <c r="C14" s="33"/>
      <c r="D14" s="34"/>
      <c r="E14" s="9" t="s">
        <v>20</v>
      </c>
      <c r="F14" s="9" t="s">
        <v>95</v>
      </c>
      <c r="G14" s="16"/>
      <c r="H14" s="17"/>
      <c r="I14" s="38" t="s">
        <v>53</v>
      </c>
      <c r="J14" s="33"/>
    </row>
    <row r="15" spans="2:18">
      <c r="B15" s="15"/>
      <c r="C15" s="15"/>
      <c r="D15" s="3"/>
      <c r="E15" s="9" t="s">
        <v>21</v>
      </c>
      <c r="F15" s="3"/>
      <c r="G15" s="15"/>
      <c r="H15" s="3"/>
      <c r="I15" s="15"/>
      <c r="J15" s="15"/>
    </row>
    <row r="16" spans="2:18" ht="16" thickBot="1">
      <c r="B16" s="35"/>
      <c r="C16" s="35"/>
      <c r="D16" s="36"/>
      <c r="E16" s="10"/>
      <c r="F16" s="10"/>
      <c r="G16" s="37"/>
      <c r="H16" s="36"/>
      <c r="I16" s="37"/>
      <c r="J16" s="35"/>
    </row>
    <row r="17" spans="2:10">
      <c r="B17" s="33" t="s">
        <v>4</v>
      </c>
      <c r="C17" s="33"/>
      <c r="D17" s="34"/>
      <c r="E17" s="9" t="s">
        <v>22</v>
      </c>
      <c r="F17" s="9" t="s">
        <v>96</v>
      </c>
      <c r="G17" s="38" t="s">
        <v>42</v>
      </c>
      <c r="H17" s="34"/>
      <c r="I17" s="38" t="s">
        <v>53</v>
      </c>
      <c r="J17" s="33"/>
    </row>
    <row r="18" spans="2:10">
      <c r="B18" s="15"/>
      <c r="C18" s="15"/>
      <c r="D18" s="3"/>
      <c r="E18" s="3"/>
      <c r="F18" s="3"/>
      <c r="G18" s="39" t="s">
        <v>41</v>
      </c>
      <c r="H18" s="40"/>
      <c r="I18" s="15"/>
      <c r="J18" s="15"/>
    </row>
    <row r="19" spans="2:10">
      <c r="B19" s="15"/>
      <c r="C19" s="15"/>
      <c r="D19" s="3"/>
      <c r="E19" s="3"/>
      <c r="F19" s="3"/>
      <c r="G19" s="39" t="s">
        <v>43</v>
      </c>
      <c r="H19" s="40"/>
      <c r="I19" s="15"/>
      <c r="J19" s="15"/>
    </row>
    <row r="20" spans="2:10">
      <c r="B20" s="15"/>
      <c r="C20" s="15"/>
      <c r="D20" s="3"/>
      <c r="E20" s="3"/>
      <c r="F20" s="3"/>
      <c r="G20" s="39" t="s">
        <v>41</v>
      </c>
      <c r="H20" s="40"/>
      <c r="I20" s="15"/>
      <c r="J20" s="15"/>
    </row>
    <row r="21" spans="2:10" ht="16" thickBot="1">
      <c r="B21" s="35"/>
      <c r="C21" s="35"/>
      <c r="D21" s="36"/>
      <c r="E21" s="10"/>
      <c r="F21" s="10"/>
      <c r="G21" s="5"/>
      <c r="H21" s="10"/>
      <c r="I21" s="37"/>
      <c r="J21" s="35"/>
    </row>
    <row r="22" spans="2:10" ht="22">
      <c r="B22" s="33" t="s">
        <v>5</v>
      </c>
      <c r="C22" s="33"/>
      <c r="D22" s="34"/>
      <c r="E22" s="9" t="s">
        <v>23</v>
      </c>
      <c r="F22" s="9" t="s">
        <v>97</v>
      </c>
      <c r="G22" s="16"/>
      <c r="H22" s="17"/>
      <c r="I22" s="38" t="s">
        <v>53</v>
      </c>
      <c r="J22" s="33"/>
    </row>
    <row r="23" spans="2:10" ht="22">
      <c r="B23" s="15"/>
      <c r="C23" s="15"/>
      <c r="D23" s="3"/>
      <c r="E23" s="9" t="s">
        <v>24</v>
      </c>
      <c r="F23" s="3"/>
      <c r="G23" s="15"/>
      <c r="H23" s="3"/>
      <c r="I23" s="15"/>
      <c r="J23" s="15"/>
    </row>
    <row r="24" spans="2:10" ht="22">
      <c r="B24" s="15"/>
      <c r="C24" s="15"/>
      <c r="D24" s="3"/>
      <c r="E24" s="9" t="s">
        <v>25</v>
      </c>
      <c r="F24" s="3"/>
      <c r="G24" s="15"/>
      <c r="H24" s="3"/>
      <c r="I24" s="15"/>
      <c r="J24" s="15"/>
    </row>
    <row r="25" spans="2:10" ht="22">
      <c r="B25" s="15"/>
      <c r="C25" s="15"/>
      <c r="D25" s="3"/>
      <c r="E25" s="11" t="s">
        <v>26</v>
      </c>
      <c r="F25" s="3"/>
      <c r="G25" s="15"/>
      <c r="H25" s="3"/>
      <c r="I25" s="15"/>
      <c r="J25" s="15"/>
    </row>
    <row r="26" spans="2:10" ht="22">
      <c r="B26" s="15"/>
      <c r="C26" s="15"/>
      <c r="D26" s="3"/>
      <c r="E26" s="9" t="s">
        <v>27</v>
      </c>
      <c r="F26" s="3"/>
      <c r="G26" s="15"/>
      <c r="H26" s="3"/>
      <c r="I26" s="15"/>
      <c r="J26" s="15"/>
    </row>
    <row r="27" spans="2:10" ht="16" thickBot="1">
      <c r="B27" s="35"/>
      <c r="C27" s="35"/>
      <c r="D27" s="36"/>
      <c r="E27" s="10"/>
      <c r="F27" s="10"/>
      <c r="G27" s="37"/>
      <c r="H27" s="36"/>
      <c r="I27" s="37"/>
      <c r="J27" s="35"/>
    </row>
    <row r="28" spans="2:10" ht="22">
      <c r="B28" s="33" t="s">
        <v>6</v>
      </c>
      <c r="C28" s="33"/>
      <c r="D28" s="34"/>
      <c r="E28" s="9" t="s">
        <v>28</v>
      </c>
      <c r="F28" s="9" t="s">
        <v>96</v>
      </c>
      <c r="G28" s="38" t="s">
        <v>44</v>
      </c>
      <c r="H28" s="34"/>
      <c r="I28" s="38" t="s">
        <v>54</v>
      </c>
      <c r="J28" s="33"/>
    </row>
    <row r="29" spans="2:10" ht="22">
      <c r="B29" s="15"/>
      <c r="C29" s="15"/>
      <c r="D29" s="3"/>
      <c r="E29" s="9" t="s">
        <v>29</v>
      </c>
      <c r="F29" s="3"/>
      <c r="G29" s="39" t="s">
        <v>41</v>
      </c>
      <c r="H29" s="40"/>
      <c r="I29" s="15"/>
      <c r="J29" s="15"/>
    </row>
    <row r="30" spans="2:10" ht="16" thickBot="1">
      <c r="B30" s="41"/>
      <c r="C30" s="41"/>
      <c r="D30" s="42"/>
      <c r="E30" s="13"/>
      <c r="F30" s="13"/>
      <c r="G30" s="43"/>
      <c r="H30" s="42"/>
      <c r="I30" s="43"/>
      <c r="J30" s="41"/>
    </row>
    <row r="31" spans="2:10" ht="22">
      <c r="B31" s="33" t="s">
        <v>7</v>
      </c>
      <c r="C31" s="33"/>
      <c r="D31" s="34"/>
      <c r="E31" s="9" t="s">
        <v>30</v>
      </c>
      <c r="F31" s="9" t="s">
        <v>88</v>
      </c>
      <c r="G31" s="38" t="s">
        <v>45</v>
      </c>
      <c r="H31" s="34"/>
      <c r="I31" s="38" t="s">
        <v>54</v>
      </c>
      <c r="J31" s="33"/>
    </row>
    <row r="32" spans="2:10" ht="22">
      <c r="B32" s="15"/>
      <c r="C32" s="15"/>
      <c r="D32" s="3"/>
      <c r="E32" s="9" t="s">
        <v>31</v>
      </c>
      <c r="F32" s="3"/>
      <c r="G32" s="39" t="s">
        <v>46</v>
      </c>
      <c r="H32" s="40"/>
      <c r="I32" s="15"/>
      <c r="J32" s="15"/>
    </row>
    <row r="33" spans="2:10" ht="22">
      <c r="B33" s="15"/>
      <c r="C33" s="15"/>
      <c r="D33" s="3"/>
      <c r="E33" s="9" t="s">
        <v>32</v>
      </c>
      <c r="F33" s="3"/>
      <c r="G33" s="15"/>
      <c r="H33" s="3"/>
      <c r="I33" s="15"/>
      <c r="J33" s="15"/>
    </row>
    <row r="34" spans="2:10" ht="16" thickBot="1">
      <c r="B34" s="35"/>
      <c r="C34" s="35"/>
      <c r="D34" s="36"/>
      <c r="E34" s="10"/>
      <c r="F34" s="10"/>
      <c r="G34" s="37"/>
      <c r="H34" s="36"/>
      <c r="I34" s="37"/>
      <c r="J34" s="35"/>
    </row>
    <row r="35" spans="2:10" ht="22">
      <c r="B35" s="33" t="s">
        <v>8</v>
      </c>
      <c r="C35" s="33"/>
      <c r="D35" s="34"/>
      <c r="E35" s="9" t="s">
        <v>33</v>
      </c>
      <c r="F35" s="9" t="s">
        <v>96</v>
      </c>
      <c r="G35" s="38" t="s">
        <v>47</v>
      </c>
      <c r="H35" s="34"/>
      <c r="I35" s="38" t="s">
        <v>54</v>
      </c>
      <c r="J35" s="33"/>
    </row>
    <row r="36" spans="2:10" ht="22">
      <c r="B36" s="15"/>
      <c r="C36" s="15"/>
      <c r="D36" s="3"/>
      <c r="E36" s="9" t="s">
        <v>34</v>
      </c>
      <c r="F36" s="3"/>
      <c r="G36" s="39" t="s">
        <v>41</v>
      </c>
      <c r="H36" s="40"/>
      <c r="I36" s="15"/>
      <c r="J36" s="15"/>
    </row>
    <row r="37" spans="2:10">
      <c r="B37" s="15"/>
      <c r="C37" s="15"/>
      <c r="D37" s="3"/>
      <c r="E37" s="3"/>
      <c r="F37" s="3"/>
      <c r="G37" s="39" t="s">
        <v>48</v>
      </c>
      <c r="H37" s="40"/>
      <c r="I37" s="15"/>
      <c r="J37" s="15"/>
    </row>
    <row r="38" spans="2:10">
      <c r="B38" s="15"/>
      <c r="C38" s="15"/>
      <c r="D38" s="3"/>
      <c r="E38" s="3"/>
      <c r="F38" s="3"/>
      <c r="G38" s="39" t="s">
        <v>41</v>
      </c>
      <c r="H38" s="40"/>
      <c r="I38" s="15"/>
      <c r="J38" s="15"/>
    </row>
    <row r="39" spans="2:10" ht="16" thickBot="1">
      <c r="B39" s="35"/>
      <c r="C39" s="35"/>
      <c r="D39" s="36"/>
      <c r="E39" s="10"/>
      <c r="F39" s="10"/>
      <c r="G39" s="37"/>
      <c r="H39" s="36"/>
      <c r="I39" s="37"/>
      <c r="J39" s="35"/>
    </row>
    <row r="40" spans="2:10" ht="22">
      <c r="B40" s="33" t="s">
        <v>9</v>
      </c>
      <c r="C40" s="33"/>
      <c r="D40" s="34"/>
      <c r="E40" s="9" t="s">
        <v>35</v>
      </c>
      <c r="F40" s="9" t="s">
        <v>91</v>
      </c>
      <c r="G40" s="38" t="s">
        <v>49</v>
      </c>
      <c r="H40" s="34"/>
      <c r="I40" s="38" t="s">
        <v>54</v>
      </c>
      <c r="J40" s="33"/>
    </row>
    <row r="41" spans="2:10" ht="22">
      <c r="B41" s="15"/>
      <c r="C41" s="15"/>
      <c r="D41" s="3"/>
      <c r="E41" s="9" t="s">
        <v>36</v>
      </c>
      <c r="F41" s="3"/>
      <c r="G41" s="39" t="s">
        <v>50</v>
      </c>
      <c r="H41" s="40"/>
      <c r="I41" s="15"/>
      <c r="J41" s="15"/>
    </row>
    <row r="42" spans="2:10">
      <c r="B42" s="15"/>
      <c r="C42" s="15"/>
      <c r="D42" s="3"/>
      <c r="E42" s="3"/>
      <c r="F42" s="3"/>
      <c r="G42" s="39" t="s">
        <v>51</v>
      </c>
      <c r="H42" s="40"/>
      <c r="I42" s="15"/>
      <c r="J42" s="15"/>
    </row>
    <row r="43" spans="2:10" ht="16" thickBot="1">
      <c r="B43" s="35"/>
      <c r="C43" s="35"/>
      <c r="D43" s="36"/>
      <c r="E43" s="10"/>
      <c r="F43" s="10"/>
      <c r="G43" s="5"/>
      <c r="H43" s="10"/>
      <c r="I43" s="37"/>
      <c r="J43" s="35"/>
    </row>
    <row r="44" spans="2:10" ht="22">
      <c r="B44" s="33" t="s">
        <v>10</v>
      </c>
      <c r="C44" s="33"/>
      <c r="D44" s="34"/>
      <c r="E44" s="9" t="s">
        <v>37</v>
      </c>
      <c r="F44" s="9" t="s">
        <v>98</v>
      </c>
      <c r="G44" s="1">
        <v>0</v>
      </c>
      <c r="H44" s="17"/>
      <c r="I44" s="38" t="s">
        <v>53</v>
      </c>
      <c r="J44" s="33"/>
    </row>
    <row r="45" spans="2:10">
      <c r="B45" s="15"/>
      <c r="C45" s="15"/>
      <c r="D45" s="3"/>
      <c r="E45" s="9" t="s">
        <v>13</v>
      </c>
      <c r="F45" s="3"/>
      <c r="G45" s="39" t="s">
        <v>52</v>
      </c>
      <c r="H45" s="40"/>
      <c r="I45" s="15"/>
      <c r="J45" s="15"/>
    </row>
    <row r="46" spans="2:10">
      <c r="B46" s="15"/>
      <c r="C46" s="15"/>
      <c r="D46" s="3"/>
      <c r="E46" s="3"/>
      <c r="F46" s="3"/>
      <c r="G46" s="39" t="s">
        <v>41</v>
      </c>
      <c r="H46" s="40"/>
      <c r="I46" s="15"/>
      <c r="J46" s="15"/>
    </row>
    <row r="47" spans="2:10" ht="16" thickBot="1">
      <c r="B47" s="35"/>
      <c r="C47" s="35"/>
      <c r="D47" s="36"/>
      <c r="E47" s="10"/>
      <c r="F47" s="10"/>
      <c r="G47" s="37"/>
      <c r="H47" s="36"/>
      <c r="I47" s="37"/>
      <c r="J47" s="35"/>
    </row>
    <row r="48" spans="2:10" ht="22">
      <c r="B48" s="33" t="s">
        <v>11</v>
      </c>
      <c r="C48" s="33"/>
      <c r="D48" s="34"/>
      <c r="E48" s="9" t="s">
        <v>38</v>
      </c>
      <c r="F48" s="9" t="s">
        <v>88</v>
      </c>
      <c r="G48" s="38" t="s">
        <v>45</v>
      </c>
      <c r="H48" s="34"/>
      <c r="I48" s="38" t="s">
        <v>53</v>
      </c>
      <c r="J48" s="33"/>
    </row>
    <row r="49" spans="2:11" ht="22">
      <c r="B49" s="15"/>
      <c r="C49" s="15"/>
      <c r="D49" s="3"/>
      <c r="E49" s="9" t="s">
        <v>39</v>
      </c>
      <c r="G49" s="44" t="s">
        <v>46</v>
      </c>
      <c r="H49" s="40"/>
    </row>
    <row r="50" spans="2:11" ht="16" thickBot="1"/>
    <row r="51" spans="2:11" ht="22">
      <c r="B51" s="8" t="s">
        <v>55</v>
      </c>
      <c r="E51" s="8" t="s">
        <v>63</v>
      </c>
      <c r="F51" s="8" t="s">
        <v>88</v>
      </c>
      <c r="G51" s="8" t="s">
        <v>99</v>
      </c>
      <c r="I51" s="33" t="s">
        <v>53</v>
      </c>
      <c r="J51" s="33"/>
      <c r="K51" s="33"/>
    </row>
    <row r="52" spans="2:11" ht="22">
      <c r="B52" s="3"/>
      <c r="E52" s="9" t="s">
        <v>64</v>
      </c>
      <c r="F52" s="3"/>
      <c r="G52" s="9" t="s">
        <v>100</v>
      </c>
      <c r="I52" s="15"/>
      <c r="J52" s="15"/>
      <c r="K52" s="4"/>
    </row>
    <row r="53" spans="2:11">
      <c r="B53" s="3"/>
      <c r="E53" s="9" t="s">
        <v>65</v>
      </c>
      <c r="F53" s="3"/>
      <c r="G53" s="9" t="s">
        <v>101</v>
      </c>
      <c r="I53" s="15"/>
      <c r="J53" s="15"/>
      <c r="K53" s="4"/>
    </row>
    <row r="54" spans="2:11">
      <c r="B54" s="3"/>
      <c r="E54" s="3"/>
      <c r="F54" s="3"/>
      <c r="G54" s="9" t="s">
        <v>102</v>
      </c>
      <c r="I54" s="15"/>
      <c r="J54" s="15"/>
      <c r="K54" s="4"/>
    </row>
    <row r="55" spans="2:11" ht="16" thickBot="1">
      <c r="B55" s="10"/>
      <c r="E55" s="10"/>
      <c r="F55" s="10"/>
      <c r="G55" s="10"/>
      <c r="I55" s="35"/>
      <c r="J55" s="35"/>
      <c r="K55" s="4"/>
    </row>
    <row r="56" spans="2:11" ht="22">
      <c r="B56" s="9" t="s">
        <v>56</v>
      </c>
      <c r="E56" s="9" t="s">
        <v>66</v>
      </c>
      <c r="F56" s="9" t="s">
        <v>88</v>
      </c>
      <c r="G56" s="9" t="s">
        <v>45</v>
      </c>
      <c r="I56" s="33" t="s">
        <v>53</v>
      </c>
      <c r="J56" s="33"/>
      <c r="K56" s="4"/>
    </row>
    <row r="57" spans="2:11" ht="22">
      <c r="B57" s="3"/>
      <c r="E57" s="9" t="s">
        <v>67</v>
      </c>
      <c r="F57" s="3"/>
      <c r="G57" s="9" t="s">
        <v>46</v>
      </c>
      <c r="I57" s="15"/>
      <c r="J57" s="15"/>
      <c r="K57" s="4"/>
    </row>
    <row r="58" spans="2:11" ht="16" thickBot="1">
      <c r="B58" s="10"/>
      <c r="E58" s="10"/>
      <c r="F58" s="10"/>
      <c r="G58" s="10"/>
      <c r="I58" s="35"/>
      <c r="J58" s="35"/>
      <c r="K58" s="4"/>
    </row>
    <row r="59" spans="2:11" ht="22">
      <c r="B59" s="9" t="s">
        <v>57</v>
      </c>
      <c r="E59" s="9" t="s">
        <v>66</v>
      </c>
      <c r="F59" s="9" t="s">
        <v>88</v>
      </c>
      <c r="G59" s="9" t="s">
        <v>103</v>
      </c>
      <c r="I59" s="33" t="s">
        <v>92</v>
      </c>
      <c r="J59" s="33"/>
      <c r="K59" s="4"/>
    </row>
    <row r="60" spans="2:11" ht="22">
      <c r="B60" s="3"/>
      <c r="E60" s="9" t="s">
        <v>68</v>
      </c>
      <c r="F60" s="3"/>
      <c r="G60" s="9" t="s">
        <v>104</v>
      </c>
      <c r="I60" s="15"/>
      <c r="J60" s="15"/>
      <c r="K60" s="4"/>
    </row>
    <row r="61" spans="2:11" ht="22">
      <c r="B61" s="3"/>
      <c r="E61" s="9" t="s">
        <v>69</v>
      </c>
      <c r="F61" s="3"/>
      <c r="G61" s="9" t="s">
        <v>105</v>
      </c>
      <c r="I61" s="15"/>
      <c r="J61" s="15"/>
      <c r="K61" s="4"/>
    </row>
    <row r="62" spans="2:11" ht="22">
      <c r="B62" s="3"/>
      <c r="E62" s="11" t="s">
        <v>70</v>
      </c>
      <c r="F62" s="3"/>
      <c r="G62" s="9" t="s">
        <v>106</v>
      </c>
      <c r="I62" s="15"/>
      <c r="J62" s="15"/>
      <c r="K62" s="4"/>
    </row>
    <row r="63" spans="2:11" ht="22">
      <c r="B63" s="3"/>
      <c r="E63" s="11" t="s">
        <v>71</v>
      </c>
      <c r="F63" s="3"/>
      <c r="G63" s="11" t="s">
        <v>107</v>
      </c>
      <c r="I63" s="15"/>
      <c r="J63" s="15"/>
      <c r="K63" s="4"/>
    </row>
    <row r="64" spans="2:11" ht="22">
      <c r="B64" s="3"/>
      <c r="E64" s="11" t="s">
        <v>72</v>
      </c>
      <c r="F64" s="3"/>
      <c r="G64" s="11" t="s">
        <v>104</v>
      </c>
      <c r="I64" s="15"/>
      <c r="J64" s="15"/>
      <c r="K64" s="4"/>
    </row>
    <row r="65" spans="2:11" ht="22">
      <c r="B65" s="3"/>
      <c r="E65" s="11" t="s">
        <v>73</v>
      </c>
      <c r="F65" s="3"/>
      <c r="G65" s="11" t="s">
        <v>102</v>
      </c>
      <c r="I65" s="15"/>
      <c r="J65" s="15"/>
      <c r="K65" s="4"/>
    </row>
    <row r="66" spans="2:11" ht="22">
      <c r="B66" s="3"/>
      <c r="E66" s="9" t="s">
        <v>74</v>
      </c>
      <c r="F66" s="3"/>
      <c r="G66" s="11" t="s">
        <v>108</v>
      </c>
      <c r="I66" s="15"/>
      <c r="J66" s="15"/>
      <c r="K66" s="4"/>
    </row>
    <row r="67" spans="2:11" ht="22">
      <c r="B67" s="3"/>
      <c r="E67" s="9" t="s">
        <v>75</v>
      </c>
      <c r="F67" s="3"/>
      <c r="G67" s="3"/>
      <c r="I67" s="15"/>
      <c r="J67" s="15"/>
      <c r="K67" s="4"/>
    </row>
    <row r="68" spans="2:11" ht="22">
      <c r="B68" s="3"/>
      <c r="E68" s="9" t="s">
        <v>76</v>
      </c>
      <c r="F68" s="3"/>
      <c r="G68" s="3"/>
      <c r="I68" s="15"/>
      <c r="J68" s="15"/>
      <c r="K68" s="4"/>
    </row>
    <row r="69" spans="2:11" ht="16" thickBot="1">
      <c r="B69" s="10"/>
      <c r="E69" s="10"/>
      <c r="F69" s="10"/>
      <c r="G69" s="10"/>
      <c r="I69" s="35"/>
      <c r="J69" s="35"/>
      <c r="K69" s="4"/>
    </row>
    <row r="70" spans="2:11" ht="22">
      <c r="B70" s="9" t="s">
        <v>58</v>
      </c>
      <c r="E70" s="9" t="s">
        <v>77</v>
      </c>
      <c r="F70" s="9" t="s">
        <v>89</v>
      </c>
      <c r="G70" s="9" t="s">
        <v>109</v>
      </c>
      <c r="I70" s="33" t="s">
        <v>53</v>
      </c>
      <c r="J70" s="33"/>
      <c r="K70" s="4"/>
    </row>
    <row r="71" spans="2:11" ht="22">
      <c r="B71" s="3"/>
      <c r="E71" s="9" t="s">
        <v>78</v>
      </c>
      <c r="F71" s="3"/>
      <c r="G71" s="9">
        <v>656100</v>
      </c>
      <c r="I71" s="15"/>
      <c r="J71" s="15"/>
      <c r="K71" s="4"/>
    </row>
    <row r="72" spans="2:11">
      <c r="B72" s="3"/>
      <c r="E72" s="9" t="s">
        <v>79</v>
      </c>
      <c r="F72" s="3"/>
      <c r="G72" s="3"/>
      <c r="I72" s="15"/>
      <c r="J72" s="15"/>
      <c r="K72" s="4"/>
    </row>
    <row r="73" spans="2:11" ht="16" thickBot="1">
      <c r="B73" s="10"/>
      <c r="E73" s="10"/>
      <c r="F73" s="10"/>
      <c r="G73" s="10"/>
      <c r="I73" s="35"/>
      <c r="J73" s="35"/>
      <c r="K73" s="4"/>
    </row>
    <row r="74" spans="2:11" ht="22">
      <c r="B74" s="9" t="s">
        <v>59</v>
      </c>
      <c r="E74" s="9" t="s">
        <v>80</v>
      </c>
      <c r="F74" s="9" t="s">
        <v>89</v>
      </c>
      <c r="G74" s="9" t="s">
        <v>110</v>
      </c>
      <c r="I74" s="33" t="s">
        <v>53</v>
      </c>
      <c r="J74" s="33"/>
      <c r="K74" s="4"/>
    </row>
    <row r="75" spans="2:11" ht="22">
      <c r="B75" s="3"/>
      <c r="E75" s="11" t="s">
        <v>81</v>
      </c>
      <c r="F75" s="3"/>
      <c r="G75" s="9">
        <v>657700</v>
      </c>
      <c r="I75" s="15"/>
      <c r="J75" s="15"/>
      <c r="K75" s="4"/>
    </row>
    <row r="76" spans="2:11" ht="22">
      <c r="B76" s="3"/>
      <c r="E76" s="9" t="s">
        <v>82</v>
      </c>
      <c r="F76" s="3"/>
      <c r="G76" s="3"/>
      <c r="I76" s="15"/>
      <c r="J76" s="15"/>
      <c r="K76" s="4"/>
    </row>
    <row r="77" spans="2:11" ht="16" thickBot="1">
      <c r="B77" s="10"/>
      <c r="E77" s="10"/>
      <c r="F77" s="10"/>
      <c r="G77" s="10"/>
      <c r="I77" s="35"/>
      <c r="J77" s="35"/>
      <c r="K77" s="4"/>
    </row>
    <row r="78" spans="2:11" ht="22">
      <c r="B78" s="9" t="s">
        <v>60</v>
      </c>
      <c r="E78" s="9" t="s">
        <v>77</v>
      </c>
      <c r="F78" s="9" t="s">
        <v>89</v>
      </c>
      <c r="G78" s="9" t="s">
        <v>109</v>
      </c>
      <c r="I78" s="33" t="s">
        <v>53</v>
      </c>
      <c r="J78" s="33"/>
      <c r="K78" s="4"/>
    </row>
    <row r="79" spans="2:11" ht="22">
      <c r="B79" s="3"/>
      <c r="E79" s="9" t="s">
        <v>83</v>
      </c>
      <c r="F79" s="3"/>
      <c r="G79" s="9">
        <v>656100</v>
      </c>
      <c r="I79" s="15"/>
      <c r="J79" s="15"/>
      <c r="K79" s="4"/>
    </row>
    <row r="80" spans="2:11">
      <c r="B80" s="3"/>
      <c r="E80" s="9" t="s">
        <v>79</v>
      </c>
      <c r="F80" s="3"/>
      <c r="G80" s="3"/>
      <c r="I80" s="15"/>
      <c r="J80" s="15"/>
      <c r="K80" s="4"/>
    </row>
    <row r="81" spans="2:11" ht="16" thickBot="1">
      <c r="B81" s="10"/>
      <c r="E81" s="10"/>
      <c r="F81" s="10"/>
      <c r="G81" s="10"/>
      <c r="I81" s="35"/>
      <c r="J81" s="35"/>
      <c r="K81" s="4"/>
    </row>
    <row r="82" spans="2:11" ht="22">
      <c r="B82" s="9" t="s">
        <v>61</v>
      </c>
      <c r="E82" s="9" t="s">
        <v>80</v>
      </c>
      <c r="F82" s="9" t="s">
        <v>89</v>
      </c>
      <c r="G82" s="9" t="s">
        <v>110</v>
      </c>
      <c r="I82" s="33" t="s">
        <v>53</v>
      </c>
      <c r="J82" s="34"/>
      <c r="K82" s="4"/>
    </row>
    <row r="83" spans="2:11" ht="22">
      <c r="B83" s="3"/>
      <c r="E83" s="11" t="s">
        <v>84</v>
      </c>
      <c r="F83" s="3"/>
      <c r="G83" s="9">
        <v>657700</v>
      </c>
      <c r="I83" s="15"/>
      <c r="J83" s="3"/>
      <c r="K83" s="4"/>
    </row>
    <row r="84" spans="2:11" ht="22">
      <c r="B84" s="3"/>
      <c r="E84" s="9" t="s">
        <v>82</v>
      </c>
      <c r="F84" s="3"/>
      <c r="G84" s="3"/>
      <c r="I84" s="15"/>
      <c r="J84" s="3"/>
      <c r="K84" s="4"/>
    </row>
    <row r="85" spans="2:11" ht="16" thickBot="1">
      <c r="B85" s="10"/>
      <c r="E85" s="10"/>
      <c r="F85" s="10"/>
      <c r="G85" s="10"/>
      <c r="I85" s="35"/>
      <c r="J85" s="36"/>
      <c r="K85" s="4"/>
    </row>
    <row r="86" spans="2:11" ht="22">
      <c r="B86" s="9" t="s">
        <v>62</v>
      </c>
      <c r="E86" s="9" t="s">
        <v>85</v>
      </c>
      <c r="F86" s="9" t="s">
        <v>90</v>
      </c>
      <c r="G86" s="9" t="s">
        <v>111</v>
      </c>
      <c r="I86" s="33" t="s">
        <v>53</v>
      </c>
      <c r="J86" s="34"/>
      <c r="K86" s="4"/>
    </row>
    <row r="87" spans="2:11" ht="22">
      <c r="B87" s="3"/>
      <c r="E87" s="9" t="s">
        <v>86</v>
      </c>
      <c r="F87" s="3"/>
    </row>
    <row r="88" spans="2:11">
      <c r="B88" s="3"/>
      <c r="E88" s="9" t="s">
        <v>87</v>
      </c>
    </row>
  </sheetData>
  <mergeCells count="89">
    <mergeCell ref="I82:J82"/>
    <mergeCell ref="I85:J85"/>
    <mergeCell ref="I86:J86"/>
    <mergeCell ref="I70:J70"/>
    <mergeCell ref="I73:J73"/>
    <mergeCell ref="I74:J74"/>
    <mergeCell ref="I77:J77"/>
    <mergeCell ref="I78:J78"/>
    <mergeCell ref="I81:J81"/>
    <mergeCell ref="I31:J31"/>
    <mergeCell ref="I34:J34"/>
    <mergeCell ref="I69:J69"/>
    <mergeCell ref="I39:J39"/>
    <mergeCell ref="I40:J40"/>
    <mergeCell ref="I43:J43"/>
    <mergeCell ref="I44:J44"/>
    <mergeCell ref="I47:J47"/>
    <mergeCell ref="I48:J48"/>
    <mergeCell ref="I51:K51"/>
    <mergeCell ref="I55:J55"/>
    <mergeCell ref="I56:J56"/>
    <mergeCell ref="I58:J58"/>
    <mergeCell ref="I59:J59"/>
    <mergeCell ref="G45:H45"/>
    <mergeCell ref="G46:H46"/>
    <mergeCell ref="G47:H47"/>
    <mergeCell ref="G48:H48"/>
    <mergeCell ref="G49:H49"/>
    <mergeCell ref="G41:H41"/>
    <mergeCell ref="I2:J2"/>
    <mergeCell ref="I4:J4"/>
    <mergeCell ref="I5:J5"/>
    <mergeCell ref="I7:J7"/>
    <mergeCell ref="I8:J8"/>
    <mergeCell ref="I35:J35"/>
    <mergeCell ref="I13:J13"/>
    <mergeCell ref="I14:J14"/>
    <mergeCell ref="I16:J16"/>
    <mergeCell ref="I17:J17"/>
    <mergeCell ref="I21:J21"/>
    <mergeCell ref="I22:J22"/>
    <mergeCell ref="I27:J27"/>
    <mergeCell ref="I28:J28"/>
    <mergeCell ref="I30:J30"/>
    <mergeCell ref="G18:H18"/>
    <mergeCell ref="G19:H19"/>
    <mergeCell ref="G20:H20"/>
    <mergeCell ref="G27:H27"/>
    <mergeCell ref="G28:H28"/>
    <mergeCell ref="G29:H29"/>
    <mergeCell ref="B40:D40"/>
    <mergeCell ref="B43:D43"/>
    <mergeCell ref="B44:D44"/>
    <mergeCell ref="B47:D47"/>
    <mergeCell ref="G42:H42"/>
    <mergeCell ref="G30:H30"/>
    <mergeCell ref="G31:H31"/>
    <mergeCell ref="G32:H32"/>
    <mergeCell ref="G34:H34"/>
    <mergeCell ref="G35:H35"/>
    <mergeCell ref="G36:H36"/>
    <mergeCell ref="G37:H37"/>
    <mergeCell ref="G38:H38"/>
    <mergeCell ref="G39:H39"/>
    <mergeCell ref="G40:H40"/>
    <mergeCell ref="B48:D48"/>
    <mergeCell ref="G4:H4"/>
    <mergeCell ref="G5:H5"/>
    <mergeCell ref="G6:H6"/>
    <mergeCell ref="G16:H16"/>
    <mergeCell ref="G17:H17"/>
    <mergeCell ref="B28:D28"/>
    <mergeCell ref="B30:D30"/>
    <mergeCell ref="B31:D31"/>
    <mergeCell ref="B34:D34"/>
    <mergeCell ref="B35:D35"/>
    <mergeCell ref="B39:D39"/>
    <mergeCell ref="B14:D14"/>
    <mergeCell ref="B16:D16"/>
    <mergeCell ref="B17:D17"/>
    <mergeCell ref="B21:D21"/>
    <mergeCell ref="B22:D22"/>
    <mergeCell ref="B27:D27"/>
    <mergeCell ref="B2:D2"/>
    <mergeCell ref="B4:D4"/>
    <mergeCell ref="B5:D5"/>
    <mergeCell ref="B7:D7"/>
    <mergeCell ref="B8:D8"/>
    <mergeCell ref="B13:D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workbookViewId="0">
      <selection activeCell="B2" sqref="B2:D31"/>
    </sheetView>
  </sheetViews>
  <sheetFormatPr baseColWidth="10" defaultRowHeight="15" x14ac:dyDescent="0"/>
  <sheetData>
    <row r="1" spans="2:13">
      <c r="I1" s="28" t="s">
        <v>298</v>
      </c>
      <c r="J1" s="28" t="s">
        <v>299</v>
      </c>
      <c r="K1" s="28" t="s">
        <v>300</v>
      </c>
      <c r="L1" s="28" t="s">
        <v>301</v>
      </c>
      <c r="M1" s="29" t="s">
        <v>302</v>
      </c>
    </row>
    <row r="2" spans="2:13" ht="22">
      <c r="B2" s="12" t="s">
        <v>0</v>
      </c>
      <c r="C2" s="18" t="s">
        <v>112</v>
      </c>
      <c r="D2" s="1" t="s">
        <v>91</v>
      </c>
      <c r="E2" s="1">
        <v>15</v>
      </c>
      <c r="F2" s="19" t="s">
        <v>53</v>
      </c>
    </row>
    <row r="3" spans="2:13" ht="22">
      <c r="C3" s="18" t="s">
        <v>113</v>
      </c>
    </row>
    <row r="4" spans="2:13">
      <c r="C4" s="18" t="s">
        <v>114</v>
      </c>
    </row>
    <row r="6" spans="2:13" ht="22">
      <c r="B6" s="1" t="s">
        <v>1</v>
      </c>
      <c r="C6" s="1" t="s">
        <v>14</v>
      </c>
      <c r="D6" s="1" t="s">
        <v>93</v>
      </c>
      <c r="E6" s="1" t="s">
        <v>115</v>
      </c>
      <c r="F6" s="1" t="s">
        <v>53</v>
      </c>
    </row>
    <row r="7" spans="2:13">
      <c r="B7" s="15"/>
      <c r="C7" s="15"/>
      <c r="D7" s="15"/>
      <c r="E7" s="20" t="s">
        <v>116</v>
      </c>
      <c r="F7" s="15"/>
    </row>
    <row r="9" spans="2:13" ht="22">
      <c r="B9" s="1" t="s">
        <v>2</v>
      </c>
      <c r="C9" s="1" t="s">
        <v>15</v>
      </c>
      <c r="D9" s="1" t="s">
        <v>94</v>
      </c>
      <c r="E9" s="16"/>
      <c r="F9" s="1" t="s">
        <v>53</v>
      </c>
    </row>
    <row r="10" spans="2:13" ht="22">
      <c r="B10" s="15"/>
      <c r="C10" s="1" t="s">
        <v>16</v>
      </c>
      <c r="D10" s="15"/>
      <c r="E10" s="15"/>
      <c r="F10" s="15"/>
    </row>
    <row r="11" spans="2:13" ht="22">
      <c r="B11" s="15"/>
      <c r="C11" s="1" t="s">
        <v>117</v>
      </c>
      <c r="D11" s="15"/>
      <c r="E11" s="15"/>
      <c r="F11" s="15"/>
    </row>
    <row r="12" spans="2:13" ht="22">
      <c r="B12" s="15"/>
      <c r="C12" s="1" t="s">
        <v>118</v>
      </c>
      <c r="D12" s="15"/>
      <c r="E12" s="15"/>
      <c r="F12" s="15"/>
    </row>
    <row r="13" spans="2:13">
      <c r="B13" s="15"/>
      <c r="C13" s="1" t="s">
        <v>119</v>
      </c>
      <c r="D13" s="15"/>
      <c r="E13" s="15"/>
      <c r="F13" s="15"/>
    </row>
    <row r="14" spans="2:13" ht="16" thickBot="1">
      <c r="B14" s="5"/>
      <c r="C14" s="5"/>
      <c r="D14" s="5"/>
      <c r="E14" s="5"/>
      <c r="F14" s="5"/>
    </row>
    <row r="15" spans="2:13">
      <c r="B15" s="1" t="s">
        <v>3</v>
      </c>
      <c r="C15" s="1" t="s">
        <v>120</v>
      </c>
      <c r="D15" s="1" t="s">
        <v>95</v>
      </c>
      <c r="E15" s="16"/>
      <c r="F15" s="1" t="s">
        <v>53</v>
      </c>
    </row>
    <row r="16" spans="2:13" ht="22">
      <c r="B16" s="15"/>
      <c r="C16" s="1" t="s">
        <v>121</v>
      </c>
      <c r="D16" s="15"/>
      <c r="E16" s="15"/>
      <c r="F16" s="15"/>
    </row>
    <row r="17" spans="2:6" ht="16" thickBot="1">
      <c r="B17" s="5"/>
      <c r="C17" s="5"/>
      <c r="D17" s="5"/>
      <c r="E17" s="35"/>
      <c r="F17" s="35"/>
    </row>
    <row r="18" spans="2:6" ht="22">
      <c r="B18" s="1" t="s">
        <v>122</v>
      </c>
      <c r="C18" s="1" t="s">
        <v>123</v>
      </c>
      <c r="D18" s="1" t="s">
        <v>124</v>
      </c>
      <c r="E18" s="33" t="s">
        <v>125</v>
      </c>
      <c r="F18" s="33"/>
    </row>
    <row r="19" spans="2:6">
      <c r="B19" s="15"/>
      <c r="C19" s="1" t="s">
        <v>126</v>
      </c>
      <c r="D19" s="15"/>
      <c r="E19" s="15"/>
      <c r="F19" s="15"/>
    </row>
    <row r="20" spans="2:6" ht="16" thickBot="1">
      <c r="B20" s="5"/>
      <c r="C20" s="5"/>
      <c r="D20" s="5"/>
      <c r="E20" s="5"/>
      <c r="F20" s="5"/>
    </row>
    <row r="21" spans="2:6" ht="22">
      <c r="B21" s="1" t="s">
        <v>127</v>
      </c>
      <c r="C21" s="1" t="s">
        <v>128</v>
      </c>
      <c r="D21" s="1" t="s">
        <v>129</v>
      </c>
      <c r="E21" s="15"/>
      <c r="F21" s="1" t="s">
        <v>92</v>
      </c>
    </row>
    <row r="22" spans="2:6" ht="16" thickBot="1">
      <c r="B22" s="5"/>
      <c r="C22" s="5"/>
      <c r="D22" s="5"/>
      <c r="E22" s="35"/>
      <c r="F22" s="35"/>
    </row>
    <row r="23" spans="2:6">
      <c r="B23" s="1" t="s">
        <v>130</v>
      </c>
      <c r="C23" s="1" t="s">
        <v>131</v>
      </c>
      <c r="D23" s="1" t="s">
        <v>132</v>
      </c>
      <c r="E23" s="33" t="s">
        <v>133</v>
      </c>
      <c r="F23" s="33"/>
    </row>
    <row r="24" spans="2:6" ht="16" thickBot="1">
      <c r="B24" s="5"/>
      <c r="C24" s="5"/>
      <c r="D24" s="5"/>
      <c r="E24" s="35"/>
      <c r="F24" s="35"/>
    </row>
    <row r="25" spans="2:6" ht="22">
      <c r="B25" s="1" t="s">
        <v>134</v>
      </c>
      <c r="C25" s="1" t="s">
        <v>135</v>
      </c>
      <c r="D25" s="1" t="s">
        <v>132</v>
      </c>
      <c r="E25" s="33" t="s">
        <v>136</v>
      </c>
      <c r="F25" s="33"/>
    </row>
    <row r="26" spans="2:6" ht="22">
      <c r="B26" s="15"/>
      <c r="C26" s="1" t="s">
        <v>137</v>
      </c>
      <c r="D26" s="15"/>
      <c r="E26" s="15"/>
      <c r="F26" s="15"/>
    </row>
    <row r="27" spans="2:6" ht="16" thickBot="1">
      <c r="B27" s="5"/>
      <c r="C27" s="5"/>
      <c r="D27" s="5"/>
      <c r="E27" s="5"/>
      <c r="F27" s="5"/>
    </row>
    <row r="28" spans="2:6" ht="22">
      <c r="B28" s="1" t="s">
        <v>138</v>
      </c>
      <c r="C28" s="1" t="s">
        <v>139</v>
      </c>
      <c r="D28" s="1" t="s">
        <v>140</v>
      </c>
      <c r="E28" s="1" t="s">
        <v>141</v>
      </c>
      <c r="F28" s="1" t="s">
        <v>53</v>
      </c>
    </row>
    <row r="29" spans="2:6" ht="22">
      <c r="B29" s="15"/>
      <c r="C29" s="1" t="s">
        <v>142</v>
      </c>
      <c r="D29" s="15"/>
      <c r="E29" s="1" t="s">
        <v>41</v>
      </c>
      <c r="F29" s="15"/>
    </row>
    <row r="30" spans="2:6" ht="22">
      <c r="B30" s="15"/>
      <c r="C30" s="1" t="s">
        <v>143</v>
      </c>
      <c r="D30" s="15"/>
      <c r="E30" s="1" t="s">
        <v>144</v>
      </c>
      <c r="F30" s="15"/>
    </row>
    <row r="31" spans="2:6">
      <c r="B31" s="15"/>
      <c r="C31" s="1" t="s">
        <v>145</v>
      </c>
      <c r="D31" s="15"/>
      <c r="E31" s="1" t="s">
        <v>41</v>
      </c>
      <c r="F31" s="15"/>
    </row>
  </sheetData>
  <mergeCells count="6">
    <mergeCell ref="E25:F25"/>
    <mergeCell ref="E17:F17"/>
    <mergeCell ref="E18:F18"/>
    <mergeCell ref="E22:F22"/>
    <mergeCell ref="E23:F23"/>
    <mergeCell ref="E24:F24"/>
  </mergeCells>
  <hyperlinks>
    <hyperlink ref="E7" location="page24" display="Section 4.2.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7"/>
  <sheetViews>
    <sheetView workbookViewId="0">
      <selection activeCell="B2" sqref="B2:F77"/>
    </sheetView>
  </sheetViews>
  <sheetFormatPr baseColWidth="10" defaultRowHeight="15" x14ac:dyDescent="0"/>
  <cols>
    <col min="5" max="5" width="19.83203125" customWidth="1"/>
  </cols>
  <sheetData>
    <row r="2" spans="2:11" ht="22">
      <c r="B2" s="1" t="s">
        <v>0</v>
      </c>
      <c r="E2" s="1" t="s">
        <v>12</v>
      </c>
      <c r="F2" s="1" t="s">
        <v>91</v>
      </c>
      <c r="G2" s="1">
        <v>21</v>
      </c>
      <c r="I2" s="18" t="s">
        <v>53</v>
      </c>
    </row>
    <row r="3" spans="2:11">
      <c r="B3" s="15"/>
      <c r="E3" s="1" t="s">
        <v>146</v>
      </c>
      <c r="F3" s="15"/>
      <c r="G3" s="15"/>
      <c r="I3" s="15"/>
    </row>
    <row r="4" spans="2:11">
      <c r="B4" s="1" t="s">
        <v>1</v>
      </c>
      <c r="E4" s="1" t="s">
        <v>147</v>
      </c>
      <c r="F4" s="1" t="s">
        <v>93</v>
      </c>
      <c r="G4" s="1" t="s">
        <v>148</v>
      </c>
      <c r="I4" s="18" t="s">
        <v>53</v>
      </c>
    </row>
    <row r="5" spans="2:11">
      <c r="B5" s="15"/>
      <c r="E5" s="15"/>
      <c r="F5" s="15"/>
      <c r="G5" s="1" t="s">
        <v>41</v>
      </c>
      <c r="I5" s="15"/>
    </row>
    <row r="6" spans="2:11">
      <c r="B6" s="1" t="s">
        <v>2</v>
      </c>
      <c r="E6" s="1" t="s">
        <v>15</v>
      </c>
      <c r="F6" s="1" t="s">
        <v>94</v>
      </c>
      <c r="G6" s="21"/>
      <c r="I6" s="18" t="s">
        <v>53</v>
      </c>
    </row>
    <row r="7" spans="2:11">
      <c r="B7" s="15"/>
      <c r="E7" s="1" t="s">
        <v>16</v>
      </c>
      <c r="F7" s="15"/>
      <c r="G7" s="15"/>
      <c r="I7" s="15"/>
    </row>
    <row r="8" spans="2:11">
      <c r="B8" s="15"/>
      <c r="E8" s="1" t="s">
        <v>17</v>
      </c>
      <c r="F8" s="15"/>
      <c r="G8" s="15"/>
      <c r="I8" s="15"/>
    </row>
    <row r="9" spans="2:11">
      <c r="B9" s="15"/>
      <c r="E9" s="1" t="s">
        <v>18</v>
      </c>
      <c r="F9" s="15"/>
      <c r="G9" s="15"/>
      <c r="I9" s="15"/>
    </row>
    <row r="10" spans="2:11">
      <c r="B10" s="15"/>
      <c r="E10" s="1" t="s">
        <v>19</v>
      </c>
      <c r="F10" s="15"/>
      <c r="G10" s="15"/>
      <c r="I10" s="15"/>
    </row>
    <row r="11" spans="2:11">
      <c r="B11" s="22"/>
    </row>
    <row r="12" spans="2:11">
      <c r="B12" s="44" t="s">
        <v>149</v>
      </c>
      <c r="C12" s="44"/>
      <c r="D12" s="44"/>
      <c r="E12" s="1" t="s">
        <v>150</v>
      </c>
      <c r="F12" s="1" t="s">
        <v>151</v>
      </c>
      <c r="G12" s="15"/>
      <c r="H12" s="15"/>
      <c r="I12" s="44" t="s">
        <v>53</v>
      </c>
      <c r="J12" s="44"/>
      <c r="K12" s="15"/>
    </row>
    <row r="13" spans="2:11">
      <c r="B13" s="15"/>
      <c r="C13" s="15"/>
      <c r="D13" s="15"/>
      <c r="E13" s="1" t="s">
        <v>121</v>
      </c>
      <c r="F13" s="15"/>
      <c r="G13" s="15"/>
      <c r="H13" s="15"/>
      <c r="I13" s="15"/>
      <c r="J13" s="15"/>
      <c r="K13" s="15"/>
    </row>
    <row r="14" spans="2:11" ht="16" thickBot="1">
      <c r="B14" s="35"/>
      <c r="C14" s="35"/>
      <c r="D14" s="35"/>
      <c r="E14" s="5"/>
      <c r="F14" s="5"/>
      <c r="G14" s="35"/>
      <c r="H14" s="35"/>
      <c r="I14" s="35"/>
      <c r="J14" s="35"/>
      <c r="K14" s="5"/>
    </row>
    <row r="15" spans="2:11">
      <c r="B15" s="33" t="s">
        <v>152</v>
      </c>
      <c r="C15" s="33"/>
      <c r="D15" s="33"/>
      <c r="E15" s="1" t="s">
        <v>153</v>
      </c>
      <c r="F15" s="1" t="s">
        <v>96</v>
      </c>
      <c r="G15" s="33" t="s">
        <v>154</v>
      </c>
      <c r="H15" s="33"/>
      <c r="I15" s="33" t="s">
        <v>53</v>
      </c>
      <c r="J15" s="33"/>
      <c r="K15" s="16"/>
    </row>
    <row r="16" spans="2:11">
      <c r="B16" s="15"/>
      <c r="C16" s="15"/>
      <c r="D16" s="15"/>
      <c r="E16" s="1" t="s">
        <v>146</v>
      </c>
      <c r="F16" s="15"/>
      <c r="G16" s="44" t="s">
        <v>41</v>
      </c>
      <c r="H16" s="44"/>
      <c r="I16" s="15"/>
      <c r="J16" s="15"/>
      <c r="K16" s="15"/>
    </row>
    <row r="17" spans="2:11">
      <c r="B17" s="15"/>
      <c r="C17" s="15"/>
      <c r="D17" s="15"/>
      <c r="E17" s="15"/>
      <c r="F17" s="15"/>
      <c r="G17" s="44" t="s">
        <v>155</v>
      </c>
      <c r="H17" s="44"/>
      <c r="I17" s="15"/>
      <c r="J17" s="15"/>
      <c r="K17" s="15"/>
    </row>
    <row r="18" spans="2:11">
      <c r="B18" s="15"/>
      <c r="C18" s="15"/>
      <c r="D18" s="15"/>
      <c r="E18" s="15"/>
      <c r="F18" s="15"/>
      <c r="G18" s="44" t="s">
        <v>156</v>
      </c>
      <c r="H18" s="44"/>
      <c r="I18" s="15"/>
      <c r="J18" s="15"/>
      <c r="K18" s="15"/>
    </row>
    <row r="19" spans="2:11" ht="16" thickBot="1">
      <c r="B19" s="35"/>
      <c r="C19" s="35"/>
      <c r="D19" s="35"/>
      <c r="E19" s="5"/>
      <c r="F19" s="5"/>
      <c r="G19" s="35"/>
      <c r="H19" s="35"/>
      <c r="I19" s="35"/>
      <c r="J19" s="35"/>
      <c r="K19" s="5"/>
    </row>
    <row r="20" spans="2:11">
      <c r="B20" s="33" t="s">
        <v>157</v>
      </c>
      <c r="C20" s="33"/>
      <c r="D20" s="33"/>
      <c r="E20" s="1" t="s">
        <v>139</v>
      </c>
      <c r="F20" s="1" t="s">
        <v>96</v>
      </c>
      <c r="G20" s="33" t="s">
        <v>158</v>
      </c>
      <c r="H20" s="33"/>
      <c r="I20" s="33" t="s">
        <v>92</v>
      </c>
      <c r="J20" s="33"/>
      <c r="K20" s="16"/>
    </row>
    <row r="21" spans="2:11">
      <c r="B21" s="15"/>
      <c r="C21" s="15"/>
      <c r="D21" s="15"/>
      <c r="E21" s="1" t="s">
        <v>159</v>
      </c>
      <c r="F21" s="15"/>
      <c r="G21" s="44" t="s">
        <v>41</v>
      </c>
      <c r="H21" s="44"/>
      <c r="I21" s="15"/>
      <c r="J21" s="15"/>
      <c r="K21" s="15"/>
    </row>
    <row r="22" spans="2:11">
      <c r="B22" s="15"/>
      <c r="C22" s="15"/>
      <c r="D22" s="15"/>
      <c r="E22" s="15"/>
      <c r="F22" s="15"/>
      <c r="G22" s="44" t="s">
        <v>48</v>
      </c>
      <c r="H22" s="44"/>
      <c r="I22" s="15"/>
      <c r="J22" s="15"/>
      <c r="K22" s="15"/>
    </row>
    <row r="23" spans="2:11">
      <c r="B23" s="15"/>
      <c r="C23" s="15"/>
      <c r="D23" s="15"/>
      <c r="E23" s="15"/>
      <c r="F23" s="15"/>
      <c r="G23" s="44" t="s">
        <v>41</v>
      </c>
      <c r="H23" s="44"/>
      <c r="I23" s="15"/>
      <c r="J23" s="15"/>
      <c r="K23" s="15"/>
    </row>
    <row r="24" spans="2:11" ht="16" thickBot="1">
      <c r="B24" s="35"/>
      <c r="C24" s="35"/>
      <c r="D24" s="35"/>
      <c r="E24" s="5"/>
      <c r="F24" s="5"/>
      <c r="G24" s="35"/>
      <c r="H24" s="35"/>
      <c r="I24" s="35"/>
      <c r="J24" s="35"/>
      <c r="K24" s="5"/>
    </row>
    <row r="25" spans="2:11">
      <c r="B25" s="33" t="s">
        <v>160</v>
      </c>
      <c r="C25" s="33"/>
      <c r="D25" s="33"/>
      <c r="E25" s="1" t="s">
        <v>161</v>
      </c>
      <c r="F25" s="1" t="s">
        <v>88</v>
      </c>
      <c r="G25" s="33" t="s">
        <v>48</v>
      </c>
      <c r="H25" s="33"/>
      <c r="I25" s="33" t="s">
        <v>92</v>
      </c>
      <c r="J25" s="33"/>
      <c r="K25" s="16"/>
    </row>
    <row r="26" spans="2:11">
      <c r="B26" s="15"/>
      <c r="C26" s="15"/>
      <c r="D26" s="15"/>
      <c r="E26" s="1" t="s">
        <v>31</v>
      </c>
      <c r="F26" s="15"/>
      <c r="G26" s="44" t="s">
        <v>41</v>
      </c>
      <c r="H26" s="44"/>
      <c r="I26" s="15"/>
      <c r="J26" s="15"/>
      <c r="K26" s="15"/>
    </row>
    <row r="27" spans="2:11">
      <c r="B27" s="15"/>
      <c r="C27" s="15"/>
      <c r="D27" s="15"/>
      <c r="E27" s="1" t="s">
        <v>162</v>
      </c>
      <c r="F27" s="15"/>
      <c r="G27" s="15"/>
      <c r="H27" s="15"/>
      <c r="I27" s="15"/>
      <c r="J27" s="15"/>
      <c r="K27" s="15"/>
    </row>
    <row r="28" spans="2:11" ht="16" thickBot="1">
      <c r="B28" s="35"/>
      <c r="C28" s="35"/>
      <c r="D28" s="35"/>
      <c r="E28" s="5"/>
      <c r="F28" s="5"/>
      <c r="G28" s="35"/>
      <c r="H28" s="35"/>
      <c r="I28" s="35"/>
      <c r="J28" s="35"/>
      <c r="K28" s="5"/>
    </row>
    <row r="29" spans="2:11">
      <c r="B29" s="33" t="s">
        <v>163</v>
      </c>
      <c r="C29" s="33"/>
      <c r="D29" s="33"/>
      <c r="E29" s="1" t="s">
        <v>164</v>
      </c>
      <c r="F29" s="1" t="s">
        <v>165</v>
      </c>
      <c r="G29" s="33" t="s">
        <v>166</v>
      </c>
      <c r="H29" s="33"/>
      <c r="I29" s="33" t="s">
        <v>53</v>
      </c>
      <c r="J29" s="33"/>
      <c r="K29" s="16"/>
    </row>
    <row r="30" spans="2:11">
      <c r="B30" s="15"/>
      <c r="C30" s="15"/>
      <c r="D30" s="15"/>
      <c r="E30" s="1" t="s">
        <v>167</v>
      </c>
      <c r="F30" s="15"/>
      <c r="G30" s="44" t="s">
        <v>168</v>
      </c>
      <c r="H30" s="44"/>
      <c r="I30" s="15"/>
      <c r="J30" s="15"/>
      <c r="K30" s="15"/>
    </row>
    <row r="31" spans="2:11" ht="16" thickBot="1">
      <c r="B31" s="35"/>
      <c r="C31" s="35"/>
      <c r="D31" s="35"/>
      <c r="E31" s="5"/>
      <c r="F31" s="5"/>
      <c r="G31" s="5"/>
      <c r="H31" s="5"/>
      <c r="I31" s="35"/>
      <c r="J31" s="35"/>
      <c r="K31" s="5"/>
    </row>
    <row r="32" spans="2:11">
      <c r="B32" s="33" t="s">
        <v>169</v>
      </c>
      <c r="C32" s="33"/>
      <c r="D32" s="33"/>
      <c r="E32" s="1" t="s">
        <v>170</v>
      </c>
      <c r="F32" s="1" t="s">
        <v>151</v>
      </c>
      <c r="G32" s="16"/>
      <c r="H32" s="16"/>
      <c r="I32" s="33" t="s">
        <v>92</v>
      </c>
      <c r="J32" s="33"/>
      <c r="K32" s="16"/>
    </row>
    <row r="33" spans="2:17" ht="16" thickBot="1">
      <c r="B33" s="35"/>
      <c r="C33" s="35"/>
      <c r="D33" s="35"/>
      <c r="E33" s="5"/>
      <c r="F33" s="5"/>
      <c r="G33" s="5"/>
      <c r="H33" s="5"/>
      <c r="I33" s="5"/>
      <c r="J33" s="5"/>
      <c r="K33" s="5"/>
    </row>
    <row r="34" spans="2:17">
      <c r="B34" s="33" t="s">
        <v>171</v>
      </c>
      <c r="C34" s="33"/>
      <c r="D34" s="33"/>
      <c r="E34" s="1" t="s">
        <v>172</v>
      </c>
      <c r="F34" s="16"/>
      <c r="G34" s="16"/>
      <c r="H34" s="16"/>
      <c r="I34" s="16"/>
      <c r="J34" s="16"/>
      <c r="K34" s="16"/>
    </row>
    <row r="35" spans="2:17">
      <c r="B35" s="15"/>
      <c r="C35" s="15"/>
      <c r="D35" s="15"/>
      <c r="E35" s="1" t="s">
        <v>173</v>
      </c>
      <c r="F35" s="1" t="s">
        <v>89</v>
      </c>
      <c r="G35" s="44" t="s">
        <v>109</v>
      </c>
      <c r="H35" s="44"/>
      <c r="I35" s="44" t="s">
        <v>53</v>
      </c>
      <c r="J35" s="44"/>
      <c r="K35" s="15"/>
    </row>
    <row r="36" spans="2:17">
      <c r="B36" s="15"/>
      <c r="C36" s="15"/>
      <c r="D36" s="15"/>
      <c r="E36" s="1" t="s">
        <v>174</v>
      </c>
      <c r="F36" s="15"/>
      <c r="G36" s="44">
        <v>656100</v>
      </c>
      <c r="H36" s="44"/>
      <c r="I36" s="15"/>
      <c r="J36" s="15"/>
      <c r="K36" s="15"/>
    </row>
    <row r="37" spans="2:17" ht="16" thickBot="1">
      <c r="B37" s="35"/>
      <c r="C37" s="35"/>
      <c r="D37" s="35"/>
      <c r="E37" s="5"/>
      <c r="F37" s="5"/>
      <c r="G37" s="5"/>
      <c r="H37" s="5"/>
      <c r="I37" s="5"/>
      <c r="J37" s="5"/>
      <c r="K37" s="5"/>
    </row>
    <row r="38" spans="2:17">
      <c r="B38" s="33" t="s">
        <v>175</v>
      </c>
      <c r="C38" s="33"/>
      <c r="D38" s="33"/>
      <c r="E38" s="1" t="s">
        <v>176</v>
      </c>
      <c r="F38" s="16"/>
      <c r="G38" s="16"/>
      <c r="H38" s="16"/>
      <c r="I38" s="16"/>
      <c r="J38" s="16"/>
      <c r="K38" s="16"/>
    </row>
    <row r="39" spans="2:17">
      <c r="B39" s="15"/>
      <c r="C39" s="15"/>
      <c r="D39" s="15"/>
      <c r="E39" s="1" t="s">
        <v>173</v>
      </c>
      <c r="F39" s="1" t="s">
        <v>89</v>
      </c>
      <c r="G39" s="44" t="s">
        <v>110</v>
      </c>
      <c r="H39" s="44"/>
      <c r="I39" s="44" t="s">
        <v>53</v>
      </c>
      <c r="J39" s="44"/>
      <c r="K39" s="15"/>
    </row>
    <row r="40" spans="2:17" ht="16" thickBot="1">
      <c r="B40" s="15"/>
      <c r="C40" s="15"/>
      <c r="D40" s="15"/>
      <c r="E40" s="1" t="s">
        <v>174</v>
      </c>
      <c r="F40" s="15"/>
      <c r="G40" s="44">
        <v>657700</v>
      </c>
      <c r="H40" s="44"/>
      <c r="I40" s="15"/>
      <c r="J40" s="15"/>
      <c r="K40" s="15"/>
    </row>
    <row r="41" spans="2:17" ht="16" thickBot="1">
      <c r="B41" s="35"/>
      <c r="C41" s="35"/>
      <c r="D41" s="35"/>
      <c r="E41" s="5"/>
      <c r="F41" s="5"/>
      <c r="G41" s="35"/>
      <c r="H41" s="35"/>
      <c r="I41" s="35"/>
      <c r="J41" s="35"/>
      <c r="K41" s="5"/>
      <c r="M41" s="28" t="s">
        <v>298</v>
      </c>
      <c r="N41" s="28" t="s">
        <v>299</v>
      </c>
      <c r="O41" s="28" t="s">
        <v>300</v>
      </c>
      <c r="P41" s="28" t="s">
        <v>301</v>
      </c>
      <c r="Q41" s="29" t="s">
        <v>302</v>
      </c>
    </row>
    <row r="42" spans="2:17">
      <c r="B42" s="33" t="s">
        <v>177</v>
      </c>
      <c r="C42" s="33"/>
      <c r="D42" s="33"/>
      <c r="E42" s="1" t="s">
        <v>178</v>
      </c>
      <c r="F42" s="1" t="s">
        <v>96</v>
      </c>
      <c r="G42" s="33" t="s">
        <v>179</v>
      </c>
      <c r="H42" s="33"/>
      <c r="I42" s="33" t="s">
        <v>53</v>
      </c>
      <c r="J42" s="33"/>
      <c r="K42" s="16"/>
    </row>
    <row r="43" spans="2:17">
      <c r="B43" s="15"/>
      <c r="C43" s="15"/>
      <c r="D43" s="15"/>
      <c r="E43" s="1" t="s">
        <v>180</v>
      </c>
      <c r="F43" s="15"/>
      <c r="G43" s="44" t="s">
        <v>41</v>
      </c>
      <c r="H43" s="44"/>
      <c r="I43" s="15"/>
      <c r="J43" s="15"/>
      <c r="K43" s="15"/>
    </row>
    <row r="44" spans="2:17">
      <c r="B44" s="15"/>
      <c r="C44" s="15"/>
      <c r="D44" s="15"/>
      <c r="E44" s="15"/>
      <c r="F44" s="15"/>
      <c r="G44" s="44" t="s">
        <v>181</v>
      </c>
      <c r="H44" s="44"/>
      <c r="I44" s="15"/>
      <c r="J44" s="15"/>
      <c r="K44" s="15"/>
    </row>
    <row r="45" spans="2:17">
      <c r="B45" s="15"/>
      <c r="C45" s="15"/>
      <c r="D45" s="15"/>
      <c r="E45" s="15"/>
      <c r="F45" s="15"/>
      <c r="G45" s="45" t="s">
        <v>182</v>
      </c>
      <c r="H45" s="45"/>
      <c r="I45" s="15"/>
      <c r="J45" s="15"/>
      <c r="K45" s="15"/>
    </row>
    <row r="46" spans="2:17" ht="16" thickBot="1">
      <c r="B46" s="35"/>
      <c r="C46" s="35"/>
      <c r="D46" s="35"/>
      <c r="E46" s="5"/>
      <c r="F46" s="5"/>
      <c r="G46" s="5"/>
      <c r="H46" s="5"/>
      <c r="I46" s="35"/>
      <c r="J46" s="35"/>
      <c r="K46" s="5"/>
    </row>
    <row r="47" spans="2:17">
      <c r="B47" s="33" t="s">
        <v>183</v>
      </c>
      <c r="C47" s="33"/>
      <c r="D47" s="33"/>
      <c r="E47" s="1" t="s">
        <v>184</v>
      </c>
      <c r="F47" s="1" t="s">
        <v>97</v>
      </c>
      <c r="G47" s="16"/>
      <c r="H47" s="17"/>
      <c r="I47" s="38" t="s">
        <v>53</v>
      </c>
      <c r="J47" s="33"/>
      <c r="K47" s="16"/>
    </row>
    <row r="48" spans="2:17">
      <c r="B48" s="44" t="s">
        <v>185</v>
      </c>
      <c r="C48" s="44"/>
      <c r="D48" s="44"/>
      <c r="E48" s="23" t="s">
        <v>186</v>
      </c>
      <c r="F48" s="15"/>
      <c r="G48" s="15"/>
      <c r="H48" s="3"/>
      <c r="I48" s="15"/>
      <c r="J48" s="15"/>
      <c r="K48" s="15"/>
    </row>
    <row r="49" spans="2:11">
      <c r="B49" s="15"/>
      <c r="C49" s="15"/>
      <c r="D49" s="15"/>
      <c r="E49" s="23" t="s">
        <v>187</v>
      </c>
      <c r="F49" s="15"/>
      <c r="G49" s="15"/>
      <c r="H49" s="3"/>
      <c r="I49" s="15"/>
      <c r="J49" s="15"/>
      <c r="K49" s="15"/>
    </row>
    <row r="51" spans="2:11">
      <c r="B51" s="1" t="s">
        <v>106</v>
      </c>
      <c r="E51" s="1" t="s">
        <v>188</v>
      </c>
      <c r="F51" s="1" t="s">
        <v>88</v>
      </c>
      <c r="G51" s="1" t="s">
        <v>189</v>
      </c>
      <c r="I51" s="1" t="s">
        <v>53</v>
      </c>
    </row>
    <row r="52" spans="2:11">
      <c r="B52" s="15"/>
      <c r="E52" s="1" t="s">
        <v>190</v>
      </c>
      <c r="F52" s="15"/>
      <c r="G52" s="1" t="s">
        <v>191</v>
      </c>
      <c r="I52" s="15"/>
    </row>
    <row r="53" spans="2:11" ht="22">
      <c r="B53" s="1" t="s">
        <v>192</v>
      </c>
      <c r="E53" s="1" t="s">
        <v>188</v>
      </c>
      <c r="F53" s="1" t="s">
        <v>88</v>
      </c>
      <c r="G53" s="1" t="s">
        <v>193</v>
      </c>
      <c r="I53" s="1" t="s">
        <v>92</v>
      </c>
    </row>
    <row r="54" spans="2:11">
      <c r="B54" s="15"/>
      <c r="E54" s="1" t="s">
        <v>194</v>
      </c>
      <c r="F54" s="15"/>
      <c r="G54" s="1" t="s">
        <v>195</v>
      </c>
      <c r="I54" s="15"/>
    </row>
    <row r="55" spans="2:11">
      <c r="B55" s="15"/>
      <c r="E55" s="1" t="s">
        <v>196</v>
      </c>
      <c r="F55" s="15"/>
      <c r="G55" s="1" t="s">
        <v>197</v>
      </c>
      <c r="I55" s="15"/>
    </row>
    <row r="56" spans="2:11">
      <c r="B56" s="15"/>
      <c r="E56" s="1" t="s">
        <v>198</v>
      </c>
      <c r="F56" s="15"/>
      <c r="G56" s="1" t="s">
        <v>41</v>
      </c>
      <c r="I56" s="15"/>
    </row>
    <row r="57" spans="2:11" ht="22">
      <c r="B57" s="1" t="s">
        <v>55</v>
      </c>
      <c r="E57" s="1" t="s">
        <v>199</v>
      </c>
      <c r="F57" s="1" t="s">
        <v>88</v>
      </c>
      <c r="G57" s="1" t="s">
        <v>99</v>
      </c>
      <c r="I57" s="1" t="s">
        <v>53</v>
      </c>
    </row>
    <row r="58" spans="2:11">
      <c r="B58" s="15"/>
      <c r="E58" s="1" t="s">
        <v>200</v>
      </c>
      <c r="F58" s="15"/>
      <c r="G58" s="1" t="s">
        <v>100</v>
      </c>
      <c r="I58" s="15"/>
    </row>
    <row r="59" spans="2:11">
      <c r="B59" s="15"/>
      <c r="E59" s="15"/>
      <c r="F59" s="15"/>
      <c r="G59" s="1" t="s">
        <v>101</v>
      </c>
      <c r="I59" s="15"/>
    </row>
    <row r="60" spans="2:11">
      <c r="B60" s="15"/>
      <c r="E60" s="15"/>
      <c r="F60" s="15"/>
      <c r="G60" s="1" t="s">
        <v>102</v>
      </c>
      <c r="I60" s="15"/>
    </row>
    <row r="61" spans="2:11">
      <c r="B61" s="1" t="s">
        <v>201</v>
      </c>
      <c r="E61" s="1" t="s">
        <v>202</v>
      </c>
      <c r="F61" s="1" t="s">
        <v>88</v>
      </c>
      <c r="G61" s="21"/>
      <c r="I61" s="1" t="s">
        <v>53</v>
      </c>
    </row>
    <row r="62" spans="2:11" ht="22">
      <c r="B62" s="1" t="s">
        <v>203</v>
      </c>
      <c r="E62" s="1" t="s">
        <v>204</v>
      </c>
      <c r="F62" s="1" t="s">
        <v>124</v>
      </c>
      <c r="G62" s="21"/>
      <c r="I62" s="1" t="s">
        <v>54</v>
      </c>
    </row>
    <row r="63" spans="2:11">
      <c r="B63" s="15"/>
      <c r="E63" s="1" t="s">
        <v>205</v>
      </c>
      <c r="F63" s="15"/>
      <c r="G63" s="15"/>
      <c r="I63" s="15"/>
    </row>
    <row r="64" spans="2:11">
      <c r="B64" s="15"/>
      <c r="E64" s="1" t="s">
        <v>167</v>
      </c>
      <c r="F64" s="15"/>
      <c r="G64" s="15"/>
      <c r="I64" s="15"/>
    </row>
    <row r="65" spans="2:9">
      <c r="B65" s="1" t="s">
        <v>206</v>
      </c>
      <c r="E65" s="1" t="s">
        <v>207</v>
      </c>
      <c r="F65" s="1" t="s">
        <v>208</v>
      </c>
      <c r="G65" s="1" t="s">
        <v>209</v>
      </c>
      <c r="I65" s="1" t="s">
        <v>54</v>
      </c>
    </row>
    <row r="66" spans="2:9">
      <c r="B66" s="15"/>
      <c r="E66" s="1" t="s">
        <v>210</v>
      </c>
      <c r="F66" s="15"/>
      <c r="G66" s="1" t="s">
        <v>41</v>
      </c>
      <c r="I66" s="15"/>
    </row>
    <row r="67" spans="2:9">
      <c r="B67" s="15"/>
      <c r="E67" s="1" t="s">
        <v>211</v>
      </c>
      <c r="F67" s="15"/>
      <c r="G67" s="15"/>
      <c r="I67" s="15"/>
    </row>
    <row r="68" spans="2:9">
      <c r="B68" s="15"/>
      <c r="E68" s="1" t="s">
        <v>212</v>
      </c>
      <c r="F68" s="15"/>
      <c r="G68" s="15"/>
      <c r="I68" s="15"/>
    </row>
    <row r="69" spans="2:9">
      <c r="B69" s="15"/>
      <c r="E69" s="1" t="s">
        <v>213</v>
      </c>
      <c r="F69" s="15"/>
      <c r="G69" s="15"/>
      <c r="I69" s="15"/>
    </row>
    <row r="70" spans="2:9">
      <c r="B70" s="1" t="s">
        <v>214</v>
      </c>
      <c r="E70" s="1" t="s">
        <v>207</v>
      </c>
      <c r="F70" s="1" t="s">
        <v>208</v>
      </c>
      <c r="G70" s="1" t="s">
        <v>209</v>
      </c>
      <c r="I70" s="1" t="s">
        <v>54</v>
      </c>
    </row>
    <row r="71" spans="2:9">
      <c r="B71" s="15"/>
      <c r="E71" s="1" t="s">
        <v>215</v>
      </c>
      <c r="F71" s="15"/>
      <c r="G71" s="1" t="s">
        <v>41</v>
      </c>
      <c r="I71" s="15"/>
    </row>
    <row r="72" spans="2:9">
      <c r="B72" s="15"/>
      <c r="E72" s="1" t="s">
        <v>216</v>
      </c>
      <c r="F72" s="15"/>
      <c r="G72" s="15"/>
      <c r="I72" s="15"/>
    </row>
    <row r="73" spans="2:9">
      <c r="B73" s="15"/>
      <c r="E73" s="1" t="s">
        <v>217</v>
      </c>
      <c r="F73" s="15"/>
      <c r="G73" s="15"/>
      <c r="I73" s="15"/>
    </row>
    <row r="74" spans="2:9">
      <c r="B74" s="15"/>
      <c r="E74" s="1" t="s">
        <v>218</v>
      </c>
      <c r="F74" s="15"/>
      <c r="G74" s="15"/>
      <c r="I74" s="15"/>
    </row>
    <row r="75" spans="2:9" ht="22">
      <c r="B75" s="1" t="s">
        <v>219</v>
      </c>
      <c r="E75" s="1" t="s">
        <v>220</v>
      </c>
      <c r="F75" s="1" t="s">
        <v>91</v>
      </c>
      <c r="G75" s="21"/>
      <c r="I75" s="21"/>
    </row>
    <row r="76" spans="2:9" ht="22">
      <c r="B76" s="1" t="s">
        <v>221</v>
      </c>
      <c r="E76" s="1" t="s">
        <v>220</v>
      </c>
      <c r="F76" s="1" t="s">
        <v>91</v>
      </c>
      <c r="G76" s="21"/>
      <c r="I76" s="21"/>
    </row>
    <row r="77" spans="2:9">
      <c r="B77" s="1" t="s">
        <v>222</v>
      </c>
      <c r="E77" s="1" t="s">
        <v>223</v>
      </c>
      <c r="F77" s="1" t="s">
        <v>224</v>
      </c>
      <c r="G77" s="21"/>
      <c r="I77" s="21"/>
    </row>
  </sheetData>
  <mergeCells count="62">
    <mergeCell ref="B46:D46"/>
    <mergeCell ref="I46:J46"/>
    <mergeCell ref="B47:D47"/>
    <mergeCell ref="I47:J47"/>
    <mergeCell ref="B48:D48"/>
    <mergeCell ref="G45:H45"/>
    <mergeCell ref="G39:H39"/>
    <mergeCell ref="I39:J39"/>
    <mergeCell ref="G40:H40"/>
    <mergeCell ref="B41:D41"/>
    <mergeCell ref="G41:H41"/>
    <mergeCell ref="I41:J41"/>
    <mergeCell ref="B42:D42"/>
    <mergeCell ref="G42:H42"/>
    <mergeCell ref="I42:J42"/>
    <mergeCell ref="G43:H43"/>
    <mergeCell ref="G44:H44"/>
    <mergeCell ref="B29:D29"/>
    <mergeCell ref="G29:H29"/>
    <mergeCell ref="I29:J29"/>
    <mergeCell ref="B38:D38"/>
    <mergeCell ref="G30:H30"/>
    <mergeCell ref="B31:D31"/>
    <mergeCell ref="I31:J31"/>
    <mergeCell ref="B32:D32"/>
    <mergeCell ref="I32:J32"/>
    <mergeCell ref="B33:D33"/>
    <mergeCell ref="B34:D34"/>
    <mergeCell ref="G35:H35"/>
    <mergeCell ref="I35:J35"/>
    <mergeCell ref="G36:H36"/>
    <mergeCell ref="B37:D37"/>
    <mergeCell ref="B25:D25"/>
    <mergeCell ref="G25:H25"/>
    <mergeCell ref="I25:J25"/>
    <mergeCell ref="G26:H26"/>
    <mergeCell ref="B28:D28"/>
    <mergeCell ref="G28:H28"/>
    <mergeCell ref="I28:J28"/>
    <mergeCell ref="I20:J20"/>
    <mergeCell ref="G21:H21"/>
    <mergeCell ref="G22:H22"/>
    <mergeCell ref="B24:D24"/>
    <mergeCell ref="G24:H24"/>
    <mergeCell ref="I24:J24"/>
    <mergeCell ref="G23:H23"/>
    <mergeCell ref="G16:H16"/>
    <mergeCell ref="G17:H17"/>
    <mergeCell ref="G18:H18"/>
    <mergeCell ref="B19:D19"/>
    <mergeCell ref="G19:H19"/>
    <mergeCell ref="B20:D20"/>
    <mergeCell ref="G20:H20"/>
    <mergeCell ref="I19:J19"/>
    <mergeCell ref="B12:D12"/>
    <mergeCell ref="I12:J12"/>
    <mergeCell ref="B14:D14"/>
    <mergeCell ref="G14:H14"/>
    <mergeCell ref="I14:J14"/>
    <mergeCell ref="B15:D15"/>
    <mergeCell ref="G15:H15"/>
    <mergeCell ref="I15:J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1"/>
  <sheetViews>
    <sheetView workbookViewId="0">
      <selection activeCell="B2" sqref="B2:F120"/>
    </sheetView>
  </sheetViews>
  <sheetFormatPr baseColWidth="10" defaultRowHeight="15" x14ac:dyDescent="0"/>
  <cols>
    <col min="2" max="2" width="15.5" customWidth="1"/>
  </cols>
  <sheetData>
    <row r="1" spans="2:12" ht="16" thickBot="1"/>
    <row r="2" spans="2:12" ht="22">
      <c r="B2" s="44" t="s">
        <v>0</v>
      </c>
      <c r="C2" s="40"/>
      <c r="D2" s="4"/>
      <c r="E2" s="8" t="s">
        <v>12</v>
      </c>
      <c r="F2" s="9" t="s">
        <v>91</v>
      </c>
      <c r="G2" s="39">
        <v>24</v>
      </c>
      <c r="H2" s="44"/>
      <c r="I2" s="3"/>
      <c r="J2" s="39" t="s">
        <v>53</v>
      </c>
      <c r="K2" s="44"/>
      <c r="L2" s="15"/>
    </row>
    <row r="3" spans="2:12" ht="22">
      <c r="B3" s="3"/>
      <c r="C3" s="4"/>
      <c r="D3" s="4"/>
      <c r="E3" s="9" t="s">
        <v>225</v>
      </c>
      <c r="F3" s="3"/>
      <c r="G3" s="15"/>
      <c r="H3" s="15"/>
      <c r="I3" s="3"/>
      <c r="J3" s="15"/>
      <c r="K3" s="15"/>
      <c r="L3" s="15"/>
    </row>
    <row r="4" spans="2:12" ht="16" thickBot="1">
      <c r="B4" s="10"/>
      <c r="C4" s="4"/>
      <c r="D4" s="4"/>
      <c r="E4" s="9" t="s">
        <v>226</v>
      </c>
      <c r="F4" s="10"/>
      <c r="G4" s="5"/>
      <c r="H4" s="5"/>
      <c r="I4" s="10"/>
      <c r="J4" s="5"/>
      <c r="K4" s="5"/>
      <c r="L4" s="5"/>
    </row>
    <row r="5" spans="2:12" ht="16" thickBot="1">
      <c r="B5" s="17"/>
      <c r="C5" s="4"/>
      <c r="D5" s="4"/>
      <c r="E5" s="10"/>
      <c r="F5" s="17"/>
      <c r="G5" s="16"/>
      <c r="H5" s="33" t="s">
        <v>228</v>
      </c>
      <c r="I5" s="34"/>
      <c r="J5" s="16"/>
      <c r="K5" s="16"/>
      <c r="L5" s="16"/>
    </row>
    <row r="6" spans="2:12" ht="22">
      <c r="B6" s="44" t="s">
        <v>1</v>
      </c>
      <c r="C6" s="40"/>
      <c r="D6" s="4"/>
      <c r="E6" s="9" t="s">
        <v>227</v>
      </c>
      <c r="F6" s="46" t="s">
        <v>93</v>
      </c>
      <c r="G6" s="24"/>
      <c r="H6" s="44"/>
      <c r="I6" s="40"/>
      <c r="J6" s="39" t="s">
        <v>53</v>
      </c>
      <c r="K6" s="44"/>
      <c r="L6" s="24"/>
    </row>
    <row r="7" spans="2:12">
      <c r="B7" s="44"/>
      <c r="C7" s="40"/>
      <c r="D7" s="4"/>
      <c r="E7" s="40" t="s">
        <v>229</v>
      </c>
      <c r="F7" s="46"/>
      <c r="G7" s="24"/>
      <c r="H7" s="48" t="s">
        <v>230</v>
      </c>
      <c r="I7" s="49"/>
      <c r="J7" s="39"/>
      <c r="K7" s="44"/>
      <c r="L7" s="24"/>
    </row>
    <row r="8" spans="2:12">
      <c r="B8" s="25"/>
      <c r="C8" s="4"/>
      <c r="D8" s="4"/>
      <c r="E8" s="40"/>
      <c r="F8" s="25"/>
      <c r="G8" s="24"/>
      <c r="H8" s="48"/>
      <c r="I8" s="49"/>
      <c r="J8" s="39"/>
      <c r="K8" s="44"/>
      <c r="L8" s="24"/>
    </row>
    <row r="9" spans="2:12">
      <c r="B9" s="25"/>
      <c r="C9" s="4"/>
      <c r="D9" s="4"/>
      <c r="E9" s="40" t="s">
        <v>231</v>
      </c>
      <c r="F9" s="25"/>
      <c r="G9" s="24"/>
      <c r="H9" s="24"/>
      <c r="I9" s="25"/>
      <c r="J9" s="24"/>
      <c r="K9" s="24"/>
      <c r="L9" s="24"/>
    </row>
    <row r="10" spans="2:12" ht="16" thickBot="1">
      <c r="B10" s="10"/>
      <c r="C10" s="4"/>
      <c r="D10" s="4"/>
      <c r="E10" s="40"/>
      <c r="F10" s="10"/>
      <c r="G10" s="5"/>
      <c r="H10" s="5"/>
      <c r="I10" s="10"/>
      <c r="J10" s="5"/>
      <c r="K10" s="5"/>
      <c r="L10" s="5"/>
    </row>
    <row r="11" spans="2:12" ht="16" thickBot="1">
      <c r="B11" s="17"/>
      <c r="C11" s="4"/>
      <c r="D11" s="4"/>
      <c r="E11" s="10"/>
      <c r="F11" s="17"/>
      <c r="G11" s="16"/>
      <c r="H11" s="16"/>
      <c r="I11" s="17"/>
      <c r="J11" s="16"/>
      <c r="K11" s="16"/>
      <c r="L11" s="16"/>
    </row>
    <row r="12" spans="2:12" ht="22">
      <c r="B12" s="3"/>
      <c r="C12" s="4"/>
      <c r="D12" s="4"/>
      <c r="E12" s="9" t="s">
        <v>15</v>
      </c>
      <c r="F12" s="3"/>
      <c r="G12" s="15"/>
      <c r="H12" s="15"/>
      <c r="I12" s="3"/>
      <c r="J12" s="15"/>
      <c r="K12" s="15"/>
      <c r="L12" s="15"/>
    </row>
    <row r="13" spans="2:12" ht="22">
      <c r="B13" s="44" t="s">
        <v>2</v>
      </c>
      <c r="C13" s="40"/>
      <c r="D13" s="4"/>
      <c r="E13" s="9" t="s">
        <v>16</v>
      </c>
      <c r="F13" s="9" t="s">
        <v>94</v>
      </c>
      <c r="G13" s="15"/>
      <c r="H13" s="15"/>
      <c r="I13" s="3"/>
      <c r="J13" s="39" t="s">
        <v>53</v>
      </c>
      <c r="K13" s="44"/>
      <c r="L13" s="15"/>
    </row>
    <row r="14" spans="2:12" ht="22">
      <c r="B14" s="3"/>
      <c r="C14" s="4"/>
      <c r="D14" s="4"/>
      <c r="E14" s="9" t="s">
        <v>17</v>
      </c>
      <c r="F14" s="3"/>
      <c r="G14" s="15"/>
      <c r="H14" s="15"/>
      <c r="I14" s="3"/>
      <c r="J14" s="15"/>
      <c r="K14" s="15"/>
      <c r="L14" s="15"/>
    </row>
    <row r="15" spans="2:12" ht="22">
      <c r="B15" s="3"/>
      <c r="C15" s="4"/>
      <c r="D15" s="4"/>
      <c r="E15" s="9" t="s">
        <v>18</v>
      </c>
      <c r="F15" s="3"/>
      <c r="G15" s="15"/>
      <c r="H15" s="15"/>
      <c r="I15" s="3"/>
      <c r="J15" s="15"/>
      <c r="K15" s="15"/>
      <c r="L15" s="15"/>
    </row>
    <row r="16" spans="2:12" ht="16" thickBot="1">
      <c r="B16" s="10"/>
      <c r="C16" s="4"/>
      <c r="D16" s="4"/>
      <c r="E16" s="9" t="s">
        <v>19</v>
      </c>
      <c r="F16" s="10"/>
      <c r="G16" s="5"/>
      <c r="H16" s="5"/>
      <c r="I16" s="10"/>
      <c r="J16" s="5"/>
      <c r="K16" s="5"/>
      <c r="L16" s="5"/>
    </row>
    <row r="17" spans="2:12" ht="16" thickBot="1">
      <c r="B17" s="44" t="s">
        <v>149</v>
      </c>
      <c r="C17" s="40"/>
      <c r="D17" s="4"/>
      <c r="E17" s="10"/>
      <c r="F17" s="47" t="s">
        <v>151</v>
      </c>
      <c r="G17" s="15"/>
      <c r="H17" s="15"/>
      <c r="I17" s="3"/>
      <c r="J17" s="38" t="s">
        <v>53</v>
      </c>
      <c r="K17" s="33"/>
      <c r="L17" s="3"/>
    </row>
    <row r="18" spans="2:12" ht="22">
      <c r="B18" s="44"/>
      <c r="C18" s="40"/>
      <c r="D18" s="4"/>
      <c r="E18" s="9" t="s">
        <v>150</v>
      </c>
      <c r="F18" s="46"/>
      <c r="G18" s="24"/>
      <c r="H18" s="24"/>
      <c r="I18" s="25"/>
      <c r="J18" s="39"/>
      <c r="K18" s="44"/>
      <c r="L18" s="25"/>
    </row>
    <row r="19" spans="2:12">
      <c r="B19" s="25"/>
      <c r="C19" s="4"/>
      <c r="D19" s="4"/>
      <c r="E19" s="40" t="s">
        <v>121</v>
      </c>
      <c r="F19" s="25"/>
      <c r="G19" s="24"/>
      <c r="H19" s="24"/>
      <c r="I19" s="25"/>
      <c r="J19" s="24"/>
      <c r="K19" s="24"/>
      <c r="L19" s="25"/>
    </row>
    <row r="20" spans="2:12" ht="16" thickBot="1">
      <c r="B20" s="10"/>
      <c r="C20" s="4"/>
      <c r="D20" s="4"/>
      <c r="E20" s="40"/>
      <c r="F20" s="10"/>
      <c r="G20" s="5"/>
      <c r="H20" s="35"/>
      <c r="I20" s="36"/>
      <c r="J20" s="5"/>
      <c r="K20" s="5"/>
      <c r="L20" s="10"/>
    </row>
    <row r="21" spans="2:12" ht="16" thickBot="1">
      <c r="B21" s="44" t="s">
        <v>232</v>
      </c>
      <c r="C21" s="40"/>
      <c r="D21" s="4"/>
      <c r="E21" s="10"/>
      <c r="F21" s="47" t="s">
        <v>224</v>
      </c>
      <c r="G21" s="16"/>
      <c r="H21" s="33" t="s">
        <v>234</v>
      </c>
      <c r="I21" s="34"/>
      <c r="J21" s="38" t="s">
        <v>53</v>
      </c>
      <c r="K21" s="33"/>
      <c r="L21" s="17"/>
    </row>
    <row r="22" spans="2:12">
      <c r="B22" s="44"/>
      <c r="C22" s="40"/>
      <c r="D22" s="4"/>
      <c r="E22" s="34" t="s">
        <v>233</v>
      </c>
      <c r="F22" s="46"/>
      <c r="G22" s="24"/>
      <c r="H22" s="44" t="s">
        <v>41</v>
      </c>
      <c r="I22" s="40"/>
      <c r="J22" s="39"/>
      <c r="K22" s="44"/>
      <c r="L22" s="25"/>
    </row>
    <row r="23" spans="2:12">
      <c r="B23" s="25"/>
      <c r="C23" s="4"/>
      <c r="D23" s="4"/>
      <c r="E23" s="40"/>
      <c r="F23" s="25"/>
      <c r="G23" s="24"/>
      <c r="H23" s="44"/>
      <c r="I23" s="40"/>
      <c r="J23" s="24"/>
      <c r="K23" s="24"/>
      <c r="L23" s="25"/>
    </row>
    <row r="24" spans="2:12" ht="16" thickBot="1">
      <c r="B24" s="10"/>
      <c r="C24" s="4"/>
      <c r="D24" s="4"/>
      <c r="E24" s="25"/>
      <c r="F24" s="10"/>
      <c r="G24" s="5"/>
      <c r="H24" s="35"/>
      <c r="I24" s="36"/>
      <c r="J24" s="5"/>
      <c r="K24" s="5"/>
      <c r="L24" s="10"/>
    </row>
    <row r="25" spans="2:12" ht="16" thickBot="1">
      <c r="B25" s="17"/>
      <c r="C25" s="4"/>
      <c r="D25" s="4"/>
      <c r="E25" s="10"/>
      <c r="F25" s="17"/>
      <c r="G25" s="16"/>
      <c r="H25" s="33" t="s">
        <v>235</v>
      </c>
      <c r="I25" s="34"/>
      <c r="J25" s="16"/>
      <c r="K25" s="16"/>
      <c r="L25" s="17"/>
    </row>
    <row r="26" spans="2:12">
      <c r="B26" s="3"/>
      <c r="C26" s="4"/>
      <c r="D26" s="4"/>
      <c r="E26" s="17"/>
      <c r="F26" s="3"/>
      <c r="G26" s="15"/>
      <c r="H26" s="44" t="s">
        <v>236</v>
      </c>
      <c r="I26" s="40"/>
      <c r="J26" s="15"/>
      <c r="K26" s="15"/>
      <c r="L26" s="3"/>
    </row>
    <row r="27" spans="2:12" ht="22">
      <c r="B27" s="44" t="s">
        <v>138</v>
      </c>
      <c r="C27" s="40"/>
      <c r="D27" s="4"/>
      <c r="E27" s="9" t="s">
        <v>139</v>
      </c>
      <c r="F27" s="9" t="s">
        <v>140</v>
      </c>
      <c r="G27" s="15"/>
      <c r="H27" s="44" t="s">
        <v>41</v>
      </c>
      <c r="I27" s="40"/>
      <c r="J27" s="39" t="s">
        <v>53</v>
      </c>
      <c r="K27" s="44"/>
      <c r="L27" s="3"/>
    </row>
    <row r="28" spans="2:12" ht="22">
      <c r="B28" s="3"/>
      <c r="C28" s="4"/>
      <c r="D28" s="4"/>
      <c r="E28" s="9" t="s">
        <v>237</v>
      </c>
      <c r="F28" s="3"/>
      <c r="G28" s="15"/>
      <c r="H28" s="44" t="s">
        <v>239</v>
      </c>
      <c r="I28" s="40"/>
      <c r="J28" s="15"/>
      <c r="K28" s="15"/>
      <c r="L28" s="3"/>
    </row>
    <row r="29" spans="2:12" ht="22">
      <c r="B29" s="3"/>
      <c r="C29" s="4"/>
      <c r="D29" s="4"/>
      <c r="E29" s="9" t="s">
        <v>238</v>
      </c>
      <c r="F29" s="3"/>
      <c r="G29" s="15"/>
      <c r="H29" s="48" t="s">
        <v>240</v>
      </c>
      <c r="I29" s="49"/>
      <c r="J29" s="15"/>
      <c r="K29" s="15"/>
      <c r="L29" s="3"/>
    </row>
    <row r="30" spans="2:12" ht="16" thickBot="1">
      <c r="B30" s="10"/>
      <c r="C30" s="4"/>
      <c r="D30" s="4"/>
      <c r="E30" s="3"/>
      <c r="F30" s="10"/>
      <c r="G30" s="5"/>
      <c r="H30" s="35"/>
      <c r="I30" s="36"/>
      <c r="J30" s="5"/>
      <c r="K30" s="5"/>
      <c r="L30" s="10"/>
    </row>
    <row r="31" spans="2:12" ht="16" thickBot="1">
      <c r="B31" s="17"/>
      <c r="C31" s="4"/>
      <c r="D31" s="4"/>
      <c r="E31" s="10"/>
      <c r="F31" s="17"/>
      <c r="G31" s="16"/>
      <c r="H31" s="33" t="s">
        <v>241</v>
      </c>
      <c r="I31" s="34"/>
      <c r="J31" s="16"/>
      <c r="K31" s="16"/>
      <c r="L31" s="17"/>
    </row>
    <row r="32" spans="2:12">
      <c r="B32" s="3"/>
      <c r="C32" s="4"/>
      <c r="D32" s="4"/>
      <c r="E32" s="17"/>
      <c r="F32" s="3"/>
      <c r="G32" s="15"/>
      <c r="H32" s="44" t="s">
        <v>243</v>
      </c>
      <c r="I32" s="40"/>
      <c r="J32" s="15"/>
      <c r="K32" s="15"/>
      <c r="L32" s="3"/>
    </row>
    <row r="33" spans="2:12">
      <c r="B33" s="44" t="s">
        <v>152</v>
      </c>
      <c r="C33" s="40"/>
      <c r="D33" s="4"/>
      <c r="E33" s="40" t="s">
        <v>242</v>
      </c>
      <c r="F33" s="46" t="s">
        <v>96</v>
      </c>
      <c r="G33" s="24"/>
      <c r="H33" s="44" t="s">
        <v>41</v>
      </c>
      <c r="I33" s="40"/>
      <c r="J33" s="39" t="s">
        <v>53</v>
      </c>
      <c r="K33" s="44"/>
      <c r="L33" s="25"/>
    </row>
    <row r="34" spans="2:12">
      <c r="B34" s="44"/>
      <c r="C34" s="40"/>
      <c r="D34" s="4"/>
      <c r="E34" s="40"/>
      <c r="F34" s="46"/>
      <c r="G34" s="24"/>
      <c r="H34" s="44"/>
      <c r="I34" s="40"/>
      <c r="J34" s="39"/>
      <c r="K34" s="44"/>
      <c r="L34" s="25"/>
    </row>
    <row r="35" spans="2:12">
      <c r="B35" s="25"/>
      <c r="C35" s="4"/>
      <c r="D35" s="4"/>
      <c r="E35" s="40" t="s">
        <v>114</v>
      </c>
      <c r="F35" s="25"/>
      <c r="G35" s="24"/>
      <c r="H35" s="44" t="s">
        <v>244</v>
      </c>
      <c r="I35" s="40"/>
      <c r="J35" s="24"/>
      <c r="K35" s="24"/>
      <c r="L35" s="25"/>
    </row>
    <row r="36" spans="2:12">
      <c r="B36" s="25"/>
      <c r="C36" s="4"/>
      <c r="D36" s="4"/>
      <c r="E36" s="40"/>
      <c r="F36" s="25"/>
      <c r="G36" s="24"/>
      <c r="H36" s="44"/>
      <c r="I36" s="40"/>
      <c r="J36" s="24"/>
      <c r="K36" s="24"/>
      <c r="L36" s="25"/>
    </row>
    <row r="37" spans="2:12">
      <c r="B37" s="3"/>
      <c r="C37" s="4"/>
      <c r="D37" s="4"/>
      <c r="E37" s="25"/>
      <c r="F37" s="3"/>
      <c r="G37" s="15"/>
      <c r="H37" s="44" t="s">
        <v>41</v>
      </c>
      <c r="I37" s="40"/>
      <c r="J37" s="15"/>
      <c r="K37" s="15"/>
      <c r="L37" s="3"/>
    </row>
    <row r="38" spans="2:12" ht="16" thickBot="1">
      <c r="B38" s="10"/>
      <c r="C38" s="4"/>
      <c r="D38" s="4"/>
      <c r="E38" s="3"/>
      <c r="F38" s="10"/>
      <c r="G38" s="5"/>
      <c r="H38" s="35"/>
      <c r="I38" s="36"/>
      <c r="J38" s="5"/>
      <c r="K38" s="5"/>
      <c r="L38" s="10"/>
    </row>
    <row r="39" spans="2:12" ht="16" thickBot="1">
      <c r="B39" s="44" t="s">
        <v>106</v>
      </c>
      <c r="C39" s="40"/>
      <c r="D39" s="4"/>
      <c r="E39" s="10"/>
      <c r="F39" s="47" t="s">
        <v>88</v>
      </c>
      <c r="G39" s="16"/>
      <c r="H39" s="33" t="s">
        <v>246</v>
      </c>
      <c r="I39" s="34"/>
      <c r="J39" s="38" t="s">
        <v>53</v>
      </c>
      <c r="K39" s="33"/>
      <c r="L39" s="17"/>
    </row>
    <row r="40" spans="2:12" ht="22">
      <c r="B40" s="44"/>
      <c r="C40" s="40"/>
      <c r="D40" s="4"/>
      <c r="E40" s="9" t="s">
        <v>245</v>
      </c>
      <c r="F40" s="46"/>
      <c r="G40" s="24"/>
      <c r="H40" s="44" t="s">
        <v>248</v>
      </c>
      <c r="I40" s="40"/>
      <c r="J40" s="39"/>
      <c r="K40" s="44"/>
      <c r="L40" s="25"/>
    </row>
    <row r="41" spans="2:12">
      <c r="B41" s="25"/>
      <c r="C41" s="4"/>
      <c r="D41" s="4"/>
      <c r="E41" s="40" t="s">
        <v>247</v>
      </c>
      <c r="F41" s="25"/>
      <c r="G41" s="24"/>
      <c r="H41" s="44"/>
      <c r="I41" s="40"/>
      <c r="J41" s="24"/>
      <c r="K41" s="24"/>
      <c r="L41" s="25"/>
    </row>
    <row r="42" spans="2:12" ht="16" thickBot="1">
      <c r="B42" s="10"/>
      <c r="C42" s="4"/>
      <c r="D42" s="4"/>
      <c r="E42" s="40"/>
      <c r="F42" s="10"/>
      <c r="G42" s="5"/>
      <c r="H42" s="35"/>
      <c r="I42" s="36"/>
      <c r="J42" s="5"/>
      <c r="K42" s="5"/>
      <c r="L42" s="10"/>
    </row>
    <row r="43" spans="2:12" ht="16" thickBot="1">
      <c r="B43" s="17"/>
      <c r="C43" s="4"/>
      <c r="D43" s="4"/>
      <c r="E43" s="10"/>
      <c r="F43" s="17"/>
      <c r="G43" s="16"/>
      <c r="H43" s="33" t="s">
        <v>250</v>
      </c>
      <c r="I43" s="34"/>
      <c r="J43" s="16"/>
      <c r="K43" s="16"/>
      <c r="L43" s="17"/>
    </row>
    <row r="44" spans="2:12">
      <c r="B44" s="44" t="s">
        <v>192</v>
      </c>
      <c r="C44" s="40"/>
      <c r="D44" s="4"/>
      <c r="E44" s="34" t="s">
        <v>249</v>
      </c>
      <c r="F44" s="46" t="s">
        <v>88</v>
      </c>
      <c r="G44" s="24"/>
      <c r="H44" s="44" t="s">
        <v>251</v>
      </c>
      <c r="I44" s="40"/>
      <c r="J44" s="39" t="s">
        <v>54</v>
      </c>
      <c r="K44" s="44"/>
      <c r="L44" s="25"/>
    </row>
    <row r="45" spans="2:12">
      <c r="B45" s="44"/>
      <c r="C45" s="40"/>
      <c r="D45" s="4"/>
      <c r="E45" s="40"/>
      <c r="F45" s="46"/>
      <c r="G45" s="24"/>
      <c r="H45" s="44"/>
      <c r="I45" s="40"/>
      <c r="J45" s="39"/>
      <c r="K45" s="44"/>
      <c r="L45" s="25"/>
    </row>
    <row r="46" spans="2:12">
      <c r="B46" s="25"/>
      <c r="C46" s="4"/>
      <c r="D46" s="4"/>
      <c r="E46" s="40" t="s">
        <v>252</v>
      </c>
      <c r="F46" s="25"/>
      <c r="G46" s="24"/>
      <c r="H46" s="44" t="s">
        <v>253</v>
      </c>
      <c r="I46" s="40"/>
      <c r="J46" s="24"/>
      <c r="K46" s="24"/>
      <c r="L46" s="25"/>
    </row>
    <row r="47" spans="2:12">
      <c r="B47" s="25"/>
      <c r="C47" s="4"/>
      <c r="D47" s="4"/>
      <c r="E47" s="40"/>
      <c r="F47" s="25"/>
      <c r="G47" s="24"/>
      <c r="H47" s="44"/>
      <c r="I47" s="40"/>
      <c r="J47" s="24"/>
      <c r="K47" s="24"/>
      <c r="L47" s="25"/>
    </row>
    <row r="48" spans="2:12" ht="16" thickBot="1">
      <c r="B48" s="35"/>
      <c r="C48" s="36"/>
      <c r="D48" s="4"/>
      <c r="E48" s="25"/>
      <c r="F48" s="10"/>
      <c r="G48" s="5"/>
      <c r="H48" s="5"/>
      <c r="I48" s="10"/>
      <c r="J48" s="37"/>
      <c r="K48" s="35"/>
      <c r="L48" s="10"/>
    </row>
    <row r="49" spans="2:12" ht="16" thickBot="1">
      <c r="B49" s="33" t="s">
        <v>201</v>
      </c>
      <c r="C49" s="34"/>
      <c r="D49" s="4"/>
      <c r="E49" s="10"/>
      <c r="F49" s="9" t="s">
        <v>88</v>
      </c>
      <c r="G49" s="16"/>
      <c r="H49" s="16"/>
      <c r="I49" s="17"/>
      <c r="J49" s="38" t="s">
        <v>53</v>
      </c>
      <c r="K49" s="33"/>
      <c r="L49" s="17"/>
    </row>
    <row r="50" spans="2:12" ht="23" thickBot="1">
      <c r="B50" s="10"/>
      <c r="C50" s="4"/>
      <c r="D50" s="4"/>
      <c r="E50" s="9" t="s">
        <v>202</v>
      </c>
      <c r="F50" s="10"/>
      <c r="G50" s="5"/>
      <c r="H50" s="35"/>
      <c r="I50" s="36"/>
      <c r="J50" s="5"/>
      <c r="K50" s="5"/>
      <c r="L50" s="10"/>
    </row>
    <row r="51" spans="2:12" ht="16" thickBot="1">
      <c r="B51" s="17"/>
      <c r="C51" s="4"/>
      <c r="D51" s="4"/>
      <c r="E51" s="10"/>
      <c r="F51" s="17"/>
      <c r="G51" s="16"/>
      <c r="H51" s="33" t="s">
        <v>99</v>
      </c>
      <c r="I51" s="34"/>
      <c r="J51" s="16"/>
      <c r="K51" s="16"/>
      <c r="L51" s="17"/>
    </row>
    <row r="52" spans="2:12">
      <c r="B52" s="44" t="s">
        <v>55</v>
      </c>
      <c r="C52" s="40"/>
      <c r="D52" s="4"/>
      <c r="E52" s="17"/>
      <c r="F52" s="46" t="s">
        <v>88</v>
      </c>
      <c r="G52" s="15"/>
      <c r="H52" s="44" t="s">
        <v>100</v>
      </c>
      <c r="I52" s="40"/>
      <c r="J52" s="39" t="s">
        <v>53</v>
      </c>
      <c r="K52" s="44"/>
      <c r="L52" s="3"/>
    </row>
    <row r="53" spans="2:12" ht="33">
      <c r="B53" s="44"/>
      <c r="C53" s="40"/>
      <c r="D53" s="4"/>
      <c r="E53" s="9" t="s">
        <v>199</v>
      </c>
      <c r="F53" s="46"/>
      <c r="G53" s="24"/>
      <c r="H53" s="44" t="s">
        <v>101</v>
      </c>
      <c r="I53" s="40"/>
      <c r="J53" s="39"/>
      <c r="K53" s="44"/>
      <c r="L53" s="25"/>
    </row>
    <row r="54" spans="2:12">
      <c r="B54" s="25"/>
      <c r="C54" s="4"/>
      <c r="D54" s="4"/>
      <c r="E54" s="40" t="s">
        <v>254</v>
      </c>
      <c r="F54" s="25"/>
      <c r="G54" s="24"/>
      <c r="H54" s="44"/>
      <c r="I54" s="40"/>
      <c r="J54" s="24"/>
      <c r="K54" s="24"/>
      <c r="L54" s="25"/>
    </row>
    <row r="55" spans="2:12">
      <c r="B55" s="3"/>
      <c r="C55" s="4"/>
      <c r="D55" s="4"/>
      <c r="E55" s="40"/>
      <c r="F55" s="3"/>
      <c r="G55" s="15"/>
      <c r="H55" s="44" t="s">
        <v>102</v>
      </c>
      <c r="I55" s="40"/>
      <c r="J55" s="15"/>
      <c r="K55" s="15"/>
      <c r="L55" s="3"/>
    </row>
    <row r="56" spans="2:12" ht="16" thickBot="1">
      <c r="B56" s="35"/>
      <c r="C56" s="36"/>
      <c r="D56" s="4"/>
      <c r="E56" s="3"/>
      <c r="F56" s="10"/>
      <c r="G56" s="5"/>
      <c r="H56" s="5"/>
      <c r="I56" s="10"/>
      <c r="J56" s="37"/>
      <c r="K56" s="35"/>
      <c r="L56" s="10"/>
    </row>
    <row r="57" spans="2:12" ht="16" thickBot="1">
      <c r="B57" s="33" t="s">
        <v>255</v>
      </c>
      <c r="C57" s="34"/>
      <c r="D57" s="4"/>
      <c r="E57" s="10"/>
      <c r="F57" s="9" t="s">
        <v>97</v>
      </c>
      <c r="G57" s="16"/>
      <c r="H57" s="16"/>
      <c r="I57" s="17"/>
      <c r="J57" s="38" t="s">
        <v>92</v>
      </c>
      <c r="K57" s="33"/>
      <c r="L57" s="17"/>
    </row>
    <row r="58" spans="2:12" ht="16" thickBot="1">
      <c r="B58" s="35"/>
      <c r="C58" s="36"/>
      <c r="D58" s="4"/>
      <c r="E58" s="17"/>
      <c r="F58" s="10"/>
      <c r="G58" s="5"/>
      <c r="H58" s="5"/>
      <c r="I58" s="10"/>
      <c r="J58" s="37"/>
      <c r="K58" s="35"/>
      <c r="L58" s="10"/>
    </row>
    <row r="59" spans="2:12" ht="16" thickBot="1">
      <c r="B59" s="33" t="s">
        <v>256</v>
      </c>
      <c r="C59" s="34"/>
      <c r="D59" s="4"/>
      <c r="E59" s="10"/>
      <c r="F59" s="9" t="s">
        <v>257</v>
      </c>
      <c r="G59" s="16"/>
      <c r="H59" s="16"/>
      <c r="I59" s="17"/>
      <c r="J59" s="38" t="s">
        <v>92</v>
      </c>
      <c r="K59" s="33"/>
      <c r="L59" s="17"/>
    </row>
    <row r="60" spans="2:12" ht="16" thickBot="1">
      <c r="B60" s="35"/>
      <c r="C60" s="36"/>
      <c r="D60" s="4"/>
      <c r="E60" s="17"/>
      <c r="F60" s="10"/>
      <c r="G60" s="5"/>
      <c r="H60" s="5"/>
      <c r="I60" s="10"/>
      <c r="J60" s="37"/>
      <c r="K60" s="35"/>
      <c r="L60" s="10"/>
    </row>
    <row r="61" spans="2:12" ht="16" thickBot="1">
      <c r="B61" s="33" t="s">
        <v>258</v>
      </c>
      <c r="C61" s="34"/>
      <c r="D61" s="4"/>
      <c r="E61" s="10"/>
      <c r="F61" s="9" t="s">
        <v>97</v>
      </c>
      <c r="G61" s="16"/>
      <c r="H61" s="16"/>
      <c r="I61" s="17"/>
      <c r="J61" s="38" t="s">
        <v>92</v>
      </c>
      <c r="K61" s="33"/>
      <c r="L61" s="17"/>
    </row>
    <row r="62" spans="2:12" ht="16" thickBot="1">
      <c r="E62" s="17"/>
      <c r="F62" s="4"/>
    </row>
    <row r="63" spans="2:12">
      <c r="B63" s="8" t="s">
        <v>259</v>
      </c>
      <c r="C63" s="4"/>
      <c r="E63" s="14"/>
      <c r="F63" s="8" t="s">
        <v>257</v>
      </c>
      <c r="G63" s="4"/>
      <c r="H63" s="14"/>
      <c r="I63" s="4"/>
      <c r="J63" s="33" t="s">
        <v>92</v>
      </c>
      <c r="K63" s="33"/>
      <c r="L63" s="4"/>
    </row>
    <row r="64" spans="2:12" ht="16" thickBot="1">
      <c r="B64" s="10"/>
      <c r="C64" s="4"/>
      <c r="E64" s="10"/>
      <c r="F64" s="10"/>
      <c r="G64" s="4"/>
      <c r="H64" s="10"/>
      <c r="I64" s="4"/>
      <c r="J64" s="5"/>
      <c r="K64" s="4"/>
      <c r="L64" s="4"/>
    </row>
    <row r="65" spans="2:12" ht="22">
      <c r="B65" s="34" t="s">
        <v>260</v>
      </c>
      <c r="C65" s="4"/>
      <c r="E65" s="9" t="s">
        <v>271</v>
      </c>
      <c r="F65" s="47" t="s">
        <v>287</v>
      </c>
      <c r="G65" s="4"/>
      <c r="H65" s="17"/>
      <c r="I65" s="4"/>
      <c r="J65" s="44" t="s">
        <v>92</v>
      </c>
      <c r="K65" s="44"/>
      <c r="L65" s="4"/>
    </row>
    <row r="66" spans="2:12">
      <c r="B66" s="40"/>
      <c r="C66" s="4"/>
      <c r="E66" s="40" t="s">
        <v>272</v>
      </c>
      <c r="F66" s="46"/>
      <c r="G66" s="4"/>
      <c r="H66" s="25"/>
      <c r="I66" s="4"/>
      <c r="J66" s="44"/>
      <c r="K66" s="44"/>
      <c r="L66" s="4"/>
    </row>
    <row r="67" spans="2:12">
      <c r="B67" s="25"/>
      <c r="C67" s="4"/>
      <c r="E67" s="40"/>
      <c r="F67" s="25"/>
      <c r="G67" s="4"/>
      <c r="H67" s="25"/>
      <c r="I67" s="4"/>
      <c r="J67" s="24"/>
      <c r="K67" s="4"/>
      <c r="L67" s="4"/>
    </row>
    <row r="68" spans="2:12" ht="16" thickBot="1">
      <c r="B68" s="10"/>
      <c r="C68" s="4"/>
      <c r="E68" s="10"/>
      <c r="F68" s="10"/>
      <c r="G68" s="4"/>
      <c r="H68" s="10"/>
      <c r="I68" s="4"/>
      <c r="J68" s="35"/>
      <c r="K68" s="35"/>
      <c r="L68" s="4"/>
    </row>
    <row r="69" spans="2:12">
      <c r="B69" s="9" t="s">
        <v>261</v>
      </c>
      <c r="C69" s="4"/>
      <c r="E69" s="17"/>
      <c r="F69" s="9" t="s">
        <v>97</v>
      </c>
      <c r="G69" s="4"/>
      <c r="H69" s="17"/>
      <c r="I69" s="4"/>
      <c r="J69" s="33" t="s">
        <v>297</v>
      </c>
      <c r="K69" s="33"/>
      <c r="L69" s="4"/>
    </row>
    <row r="70" spans="2:12" ht="16" thickBot="1">
      <c r="B70" s="10"/>
      <c r="C70" s="4"/>
      <c r="E70" s="10"/>
      <c r="F70" s="10"/>
      <c r="G70" s="4"/>
      <c r="H70" s="10"/>
      <c r="I70" s="4"/>
      <c r="J70" s="35"/>
      <c r="K70" s="35"/>
      <c r="L70" s="4"/>
    </row>
    <row r="71" spans="2:12">
      <c r="B71" s="9" t="s">
        <v>262</v>
      </c>
      <c r="C71" s="4"/>
      <c r="E71" s="17"/>
      <c r="F71" s="9" t="s">
        <v>257</v>
      </c>
      <c r="G71" s="4"/>
      <c r="H71" s="17"/>
      <c r="I71" s="4"/>
      <c r="J71" s="33" t="s">
        <v>297</v>
      </c>
      <c r="K71" s="33"/>
      <c r="L71" s="4"/>
    </row>
    <row r="72" spans="2:12" ht="16" thickBot="1">
      <c r="B72" s="10"/>
      <c r="C72" s="4"/>
      <c r="E72" s="10"/>
      <c r="F72" s="10"/>
      <c r="G72" s="4"/>
      <c r="H72" s="10"/>
      <c r="I72" s="4"/>
      <c r="J72" s="35"/>
      <c r="K72" s="35"/>
      <c r="L72" s="4"/>
    </row>
    <row r="73" spans="2:12" ht="16" thickBot="1">
      <c r="B73" s="26" t="s">
        <v>263</v>
      </c>
      <c r="C73" s="4"/>
      <c r="E73" s="27"/>
      <c r="F73" s="26" t="s">
        <v>97</v>
      </c>
      <c r="G73" s="4"/>
      <c r="H73" s="27"/>
      <c r="I73" s="4"/>
      <c r="J73" s="50" t="s">
        <v>297</v>
      </c>
      <c r="K73" s="50"/>
      <c r="L73" s="4"/>
    </row>
    <row r="74" spans="2:12">
      <c r="B74" s="9" t="s">
        <v>264</v>
      </c>
      <c r="C74" s="4"/>
      <c r="E74" s="17"/>
      <c r="F74" s="9" t="s">
        <v>257</v>
      </c>
      <c r="G74" s="4"/>
      <c r="H74" s="17"/>
      <c r="I74" s="4"/>
      <c r="J74" s="33" t="s">
        <v>297</v>
      </c>
      <c r="K74" s="34"/>
      <c r="L74" s="4"/>
    </row>
    <row r="75" spans="2:12" ht="16" thickBot="1">
      <c r="B75" s="10"/>
      <c r="C75" s="4"/>
      <c r="E75" s="10"/>
      <c r="F75" s="10"/>
      <c r="G75" s="4"/>
      <c r="H75" s="10"/>
      <c r="I75" s="4"/>
      <c r="J75" s="5"/>
      <c r="K75" s="4"/>
      <c r="L75" s="4"/>
    </row>
    <row r="76" spans="2:12" ht="22">
      <c r="B76" s="34" t="s">
        <v>265</v>
      </c>
      <c r="C76" s="4"/>
      <c r="E76" s="9" t="s">
        <v>273</v>
      </c>
      <c r="F76" s="47" t="s">
        <v>287</v>
      </c>
      <c r="G76" s="4"/>
      <c r="H76" s="17"/>
      <c r="I76" s="4"/>
      <c r="J76" s="44" t="s">
        <v>297</v>
      </c>
      <c r="K76" s="40"/>
      <c r="L76" s="4"/>
    </row>
    <row r="77" spans="2:12">
      <c r="B77" s="40"/>
      <c r="C77" s="4"/>
      <c r="E77" s="40" t="s">
        <v>272</v>
      </c>
      <c r="F77" s="46"/>
      <c r="G77" s="4"/>
      <c r="H77" s="25"/>
      <c r="I77" s="4"/>
      <c r="J77" s="44"/>
      <c r="K77" s="40"/>
      <c r="L77" s="4"/>
    </row>
    <row r="78" spans="2:12">
      <c r="B78" s="25"/>
      <c r="C78" s="4"/>
      <c r="E78" s="40"/>
      <c r="F78" s="25"/>
      <c r="G78" s="4"/>
      <c r="H78" s="25"/>
      <c r="I78" s="4"/>
      <c r="J78" s="24"/>
      <c r="K78" s="4"/>
      <c r="L78" s="4"/>
    </row>
    <row r="79" spans="2:12" ht="16" thickBot="1">
      <c r="B79" s="10"/>
      <c r="C79" s="4"/>
      <c r="E79" s="10"/>
      <c r="F79" s="10"/>
      <c r="G79" s="4"/>
      <c r="H79" s="10"/>
      <c r="I79" s="4"/>
      <c r="J79" s="5"/>
      <c r="K79" s="4"/>
      <c r="L79" s="4"/>
    </row>
    <row r="80" spans="2:12" ht="22">
      <c r="B80" s="34" t="s">
        <v>3</v>
      </c>
      <c r="C80" s="4"/>
      <c r="E80" s="9" t="s">
        <v>274</v>
      </c>
      <c r="F80" s="47" t="s">
        <v>95</v>
      </c>
      <c r="G80" s="4"/>
      <c r="H80" s="17"/>
      <c r="I80" s="4"/>
      <c r="J80" s="44" t="s">
        <v>53</v>
      </c>
      <c r="K80" s="40"/>
      <c r="L80" s="4"/>
    </row>
    <row r="81" spans="2:17">
      <c r="B81" s="40"/>
      <c r="C81" s="4"/>
      <c r="E81" s="40" t="s">
        <v>275</v>
      </c>
      <c r="F81" s="46"/>
      <c r="G81" s="4"/>
      <c r="H81" s="25"/>
      <c r="I81" s="4"/>
      <c r="J81" s="44"/>
      <c r="K81" s="40"/>
      <c r="L81" s="4"/>
    </row>
    <row r="82" spans="2:17">
      <c r="B82" s="25"/>
      <c r="C82" s="4"/>
      <c r="E82" s="40"/>
      <c r="F82" s="25"/>
      <c r="G82" s="4"/>
      <c r="H82" s="25"/>
      <c r="I82" s="4"/>
      <c r="J82" s="24"/>
      <c r="K82" s="4"/>
      <c r="L82" s="4"/>
    </row>
    <row r="83" spans="2:17" ht="16" thickBot="1">
      <c r="B83" s="10"/>
      <c r="C83" s="4"/>
      <c r="E83" s="10"/>
      <c r="F83" s="10"/>
      <c r="G83" s="4"/>
      <c r="H83" s="10"/>
      <c r="I83" s="4"/>
      <c r="J83" s="5"/>
      <c r="K83" s="4"/>
      <c r="L83" s="4"/>
    </row>
    <row r="84" spans="2:17" ht="22">
      <c r="B84" s="17"/>
      <c r="C84" s="4"/>
      <c r="E84" s="9" t="s">
        <v>276</v>
      </c>
      <c r="F84" s="17"/>
      <c r="G84" s="4"/>
      <c r="H84" s="17"/>
      <c r="I84" s="4"/>
      <c r="J84" s="16"/>
      <c r="K84" s="4"/>
      <c r="L84" s="4"/>
    </row>
    <row r="85" spans="2:17" ht="22">
      <c r="B85" s="9" t="s">
        <v>266</v>
      </c>
      <c r="C85" s="4"/>
      <c r="E85" s="9" t="s">
        <v>277</v>
      </c>
      <c r="F85" s="9" t="s">
        <v>132</v>
      </c>
      <c r="G85" s="4"/>
      <c r="H85" s="3"/>
      <c r="I85" s="4"/>
      <c r="J85" s="44" t="s">
        <v>54</v>
      </c>
      <c r="K85" s="40"/>
      <c r="L85" s="4"/>
    </row>
    <row r="86" spans="2:17" ht="16" thickBot="1">
      <c r="B86" s="3"/>
      <c r="C86" s="4"/>
      <c r="E86" s="9" t="s">
        <v>146</v>
      </c>
      <c r="F86" s="3"/>
      <c r="G86" s="4"/>
      <c r="H86" s="3"/>
      <c r="I86" s="4"/>
      <c r="J86" s="15"/>
      <c r="K86" s="4"/>
      <c r="L86" s="4"/>
    </row>
    <row r="87" spans="2:17" ht="16" thickBot="1">
      <c r="B87" s="10"/>
      <c r="C87" s="4"/>
      <c r="E87" s="10"/>
      <c r="F87" s="10"/>
      <c r="G87" s="4"/>
      <c r="H87" s="10"/>
      <c r="I87" s="4"/>
      <c r="J87" s="5"/>
      <c r="K87" s="4"/>
      <c r="L87" s="4"/>
      <c r="M87" s="28" t="s">
        <v>298</v>
      </c>
      <c r="N87" s="28" t="s">
        <v>299</v>
      </c>
      <c r="O87" s="28" t="s">
        <v>300</v>
      </c>
      <c r="P87" s="28" t="s">
        <v>301</v>
      </c>
      <c r="Q87" s="29" t="s">
        <v>302</v>
      </c>
    </row>
    <row r="88" spans="2:17">
      <c r="B88" s="17"/>
      <c r="C88" s="4"/>
      <c r="E88" s="17"/>
      <c r="F88" s="17"/>
      <c r="G88" s="4"/>
      <c r="H88" s="11" t="s">
        <v>289</v>
      </c>
      <c r="I88" s="4"/>
      <c r="J88" s="16"/>
      <c r="K88" s="4"/>
      <c r="L88" s="4"/>
    </row>
    <row r="89" spans="2:17" ht="22">
      <c r="B89" s="3"/>
      <c r="C89" s="4"/>
      <c r="E89" s="9" t="s">
        <v>278</v>
      </c>
      <c r="F89" s="3"/>
      <c r="G89" s="4"/>
      <c r="H89" s="11" t="s">
        <v>290</v>
      </c>
      <c r="I89" s="4"/>
      <c r="J89" s="15"/>
      <c r="K89" s="4"/>
      <c r="L89" s="4"/>
    </row>
    <row r="90" spans="2:17" ht="22">
      <c r="B90" s="40" t="s">
        <v>267</v>
      </c>
      <c r="C90" s="4"/>
      <c r="E90" s="9" t="s">
        <v>279</v>
      </c>
      <c r="F90" s="46" t="s">
        <v>93</v>
      </c>
      <c r="G90" s="4"/>
      <c r="H90" s="9" t="s">
        <v>209</v>
      </c>
      <c r="I90" s="4"/>
      <c r="J90" s="44" t="s">
        <v>53</v>
      </c>
      <c r="K90" s="40"/>
      <c r="L90" s="4"/>
    </row>
    <row r="91" spans="2:17">
      <c r="B91" s="40"/>
      <c r="C91" s="4"/>
      <c r="E91" s="40" t="s">
        <v>280</v>
      </c>
      <c r="F91" s="46"/>
      <c r="G91" s="4"/>
      <c r="H91" s="40" t="s">
        <v>41</v>
      </c>
      <c r="I91" s="4"/>
      <c r="J91" s="44"/>
      <c r="K91" s="40"/>
      <c r="L91" s="4"/>
    </row>
    <row r="92" spans="2:17">
      <c r="B92" s="25"/>
      <c r="C92" s="4"/>
      <c r="E92" s="40"/>
      <c r="F92" s="25"/>
      <c r="G92" s="4"/>
      <c r="H92" s="40"/>
      <c r="I92" s="4"/>
      <c r="J92" s="24"/>
      <c r="K92" s="4"/>
      <c r="L92" s="4"/>
    </row>
    <row r="93" spans="2:17" ht="22">
      <c r="B93" s="3"/>
      <c r="C93" s="4"/>
      <c r="E93" s="9" t="s">
        <v>281</v>
      </c>
      <c r="F93" s="3"/>
      <c r="G93" s="4"/>
      <c r="H93" s="9" t="s">
        <v>291</v>
      </c>
      <c r="I93" s="4"/>
      <c r="J93" s="15"/>
      <c r="K93" s="4"/>
      <c r="L93" s="4"/>
    </row>
    <row r="94" spans="2:17">
      <c r="B94" s="3"/>
      <c r="C94" s="4"/>
      <c r="E94" s="3"/>
      <c r="F94" s="3"/>
      <c r="G94" s="4"/>
      <c r="H94" s="9" t="s">
        <v>41</v>
      </c>
      <c r="I94" s="4"/>
      <c r="J94" s="15"/>
      <c r="K94" s="4"/>
      <c r="L94" s="4"/>
    </row>
    <row r="95" spans="2:17" ht="16" thickBot="1">
      <c r="B95" s="10"/>
      <c r="C95" s="4"/>
      <c r="E95" s="10"/>
      <c r="F95" s="10"/>
      <c r="G95" s="4"/>
      <c r="H95" s="10"/>
      <c r="I95" s="4"/>
      <c r="J95" s="5"/>
      <c r="K95" s="4"/>
      <c r="L95" s="4"/>
    </row>
    <row r="96" spans="2:17" ht="22">
      <c r="B96" s="17"/>
      <c r="C96" s="4"/>
      <c r="E96" s="9" t="s">
        <v>282</v>
      </c>
      <c r="F96" s="17"/>
      <c r="G96" s="4"/>
      <c r="H96" s="34" t="s">
        <v>292</v>
      </c>
      <c r="I96" s="4"/>
      <c r="J96" s="16"/>
      <c r="K96" s="4"/>
      <c r="L96" s="4"/>
    </row>
    <row r="97" spans="2:12">
      <c r="B97" s="40" t="s">
        <v>268</v>
      </c>
      <c r="C97" s="4"/>
      <c r="E97" s="40" t="s">
        <v>283</v>
      </c>
      <c r="F97" s="46" t="s">
        <v>288</v>
      </c>
      <c r="G97" s="4"/>
      <c r="H97" s="40"/>
      <c r="I97" s="4"/>
      <c r="J97" s="44" t="s">
        <v>92</v>
      </c>
      <c r="K97" s="40"/>
      <c r="L97" s="4"/>
    </row>
    <row r="98" spans="2:12">
      <c r="B98" s="40"/>
      <c r="C98" s="4"/>
      <c r="E98" s="40"/>
      <c r="F98" s="46"/>
      <c r="G98" s="4"/>
      <c r="H98" s="40" t="s">
        <v>41</v>
      </c>
      <c r="I98" s="4"/>
      <c r="J98" s="44"/>
      <c r="K98" s="40"/>
      <c r="L98" s="4"/>
    </row>
    <row r="99" spans="2:12">
      <c r="B99" s="25"/>
      <c r="C99" s="4"/>
      <c r="E99" s="40" t="s">
        <v>284</v>
      </c>
      <c r="F99" s="25"/>
      <c r="G99" s="4"/>
      <c r="H99" s="40"/>
      <c r="I99" s="4"/>
      <c r="J99" s="24"/>
      <c r="K99" s="4"/>
      <c r="L99" s="4"/>
    </row>
    <row r="100" spans="2:12">
      <c r="B100" s="25"/>
      <c r="C100" s="4"/>
      <c r="E100" s="40"/>
      <c r="F100" s="25"/>
      <c r="G100" s="4"/>
      <c r="H100" s="25"/>
      <c r="I100" s="4"/>
      <c r="J100" s="24"/>
      <c r="K100" s="4"/>
      <c r="L100" s="4"/>
    </row>
    <row r="101" spans="2:12" ht="16" thickBot="1">
      <c r="B101" s="10"/>
      <c r="C101" s="4"/>
      <c r="E101" s="10"/>
      <c r="F101" s="10"/>
      <c r="G101" s="4"/>
      <c r="H101" s="10"/>
      <c r="I101" s="4"/>
      <c r="J101" s="5"/>
      <c r="K101" s="4"/>
      <c r="L101" s="4"/>
    </row>
    <row r="102" spans="2:12" ht="22">
      <c r="B102" s="17"/>
      <c r="C102" s="4"/>
      <c r="E102" s="9" t="s">
        <v>282</v>
      </c>
      <c r="F102" s="17"/>
      <c r="G102" s="4"/>
      <c r="H102" s="34" t="s">
        <v>292</v>
      </c>
      <c r="I102" s="4"/>
      <c r="J102" s="16"/>
      <c r="K102" s="4"/>
      <c r="L102" s="4"/>
    </row>
    <row r="103" spans="2:12">
      <c r="B103" s="40" t="s">
        <v>269</v>
      </c>
      <c r="C103" s="4"/>
      <c r="E103" s="40" t="s">
        <v>283</v>
      </c>
      <c r="F103" s="46" t="s">
        <v>132</v>
      </c>
      <c r="G103" s="4"/>
      <c r="H103" s="40"/>
      <c r="I103" s="4"/>
      <c r="J103" s="44" t="s">
        <v>92</v>
      </c>
      <c r="K103" s="40"/>
      <c r="L103" s="4"/>
    </row>
    <row r="104" spans="2:12">
      <c r="B104" s="40"/>
      <c r="C104" s="4"/>
      <c r="E104" s="40"/>
      <c r="F104" s="46"/>
      <c r="G104" s="4"/>
      <c r="H104" s="40" t="s">
        <v>41</v>
      </c>
      <c r="I104" s="4"/>
      <c r="J104" s="44"/>
      <c r="K104" s="40"/>
      <c r="L104" s="4"/>
    </row>
    <row r="105" spans="2:12">
      <c r="B105" s="25"/>
      <c r="C105" s="4"/>
      <c r="E105" s="40" t="s">
        <v>284</v>
      </c>
      <c r="F105" s="25"/>
      <c r="G105" s="4"/>
      <c r="H105" s="40"/>
      <c r="I105" s="4"/>
      <c r="J105" s="24"/>
      <c r="K105" s="4"/>
      <c r="L105" s="4"/>
    </row>
    <row r="106" spans="2:12">
      <c r="B106" s="25"/>
      <c r="C106" s="4"/>
      <c r="E106" s="40"/>
      <c r="F106" s="25"/>
      <c r="G106" s="4"/>
      <c r="H106" s="25"/>
      <c r="I106" s="4"/>
      <c r="J106" s="24"/>
      <c r="K106" s="4"/>
      <c r="L106" s="4"/>
    </row>
    <row r="107" spans="2:12" ht="16" thickBot="1">
      <c r="B107" s="10"/>
      <c r="C107" s="4"/>
      <c r="E107" s="10"/>
      <c r="F107" s="10"/>
      <c r="G107" s="4"/>
      <c r="H107" s="10"/>
      <c r="I107" s="4"/>
      <c r="J107" s="5"/>
      <c r="K107" s="4"/>
      <c r="L107" s="4"/>
    </row>
    <row r="108" spans="2:12">
      <c r="B108" s="17"/>
      <c r="C108" s="4"/>
      <c r="E108" s="17"/>
      <c r="F108" s="17"/>
      <c r="G108" s="4"/>
      <c r="H108" s="11" t="s">
        <v>293</v>
      </c>
      <c r="I108" s="4"/>
      <c r="J108" s="16"/>
      <c r="K108" s="4"/>
      <c r="L108" s="4"/>
    </row>
    <row r="109" spans="2:12">
      <c r="B109" s="3"/>
      <c r="C109" s="4"/>
      <c r="E109" s="3"/>
      <c r="F109" s="3"/>
      <c r="G109" s="4"/>
      <c r="H109" s="11" t="s">
        <v>294</v>
      </c>
      <c r="I109" s="4"/>
      <c r="J109" s="15"/>
      <c r="K109" s="4"/>
      <c r="L109" s="4"/>
    </row>
    <row r="110" spans="2:12">
      <c r="B110" s="40" t="s">
        <v>270</v>
      </c>
      <c r="C110" s="4"/>
      <c r="E110" s="40" t="s">
        <v>285</v>
      </c>
      <c r="F110" s="46" t="s">
        <v>93</v>
      </c>
      <c r="G110" s="4"/>
      <c r="H110" s="9" t="s">
        <v>295</v>
      </c>
      <c r="I110" s="4"/>
      <c r="J110" s="44" t="s">
        <v>54</v>
      </c>
      <c r="K110" s="40"/>
      <c r="L110" s="4"/>
    </row>
    <row r="111" spans="2:12">
      <c r="B111" s="40"/>
      <c r="C111" s="4"/>
      <c r="E111" s="40"/>
      <c r="F111" s="46"/>
      <c r="G111" s="4"/>
      <c r="H111" s="40" t="s">
        <v>41</v>
      </c>
      <c r="I111" s="4"/>
      <c r="J111" s="44"/>
      <c r="K111" s="40"/>
      <c r="L111" s="4"/>
    </row>
    <row r="112" spans="2:12">
      <c r="B112" s="25"/>
      <c r="C112" s="4"/>
      <c r="E112" s="25"/>
      <c r="F112" s="25"/>
      <c r="G112" s="4"/>
      <c r="H112" s="40"/>
      <c r="I112" s="4"/>
      <c r="J112" s="24"/>
      <c r="K112" s="4"/>
      <c r="L112" s="4"/>
    </row>
    <row r="113" spans="2:12">
      <c r="B113" s="3"/>
      <c r="C113" s="4"/>
      <c r="E113" s="3"/>
      <c r="F113" s="3"/>
      <c r="G113" s="4"/>
      <c r="H113" s="9" t="s">
        <v>296</v>
      </c>
      <c r="I113" s="4"/>
      <c r="J113" s="15"/>
      <c r="K113" s="4"/>
      <c r="L113" s="4"/>
    </row>
    <row r="114" spans="2:12">
      <c r="B114" s="3"/>
      <c r="C114" s="4"/>
      <c r="E114" s="3"/>
      <c r="F114" s="3"/>
      <c r="G114" s="4"/>
      <c r="H114" s="9" t="s">
        <v>41</v>
      </c>
      <c r="I114" s="4"/>
      <c r="J114" s="15"/>
      <c r="K114" s="4"/>
      <c r="L114" s="4"/>
    </row>
    <row r="115" spans="2:12" ht="16" thickBot="1">
      <c r="B115" s="10"/>
      <c r="C115" s="4"/>
      <c r="E115" s="10"/>
      <c r="F115" s="10"/>
      <c r="G115" s="4"/>
      <c r="H115" s="10"/>
      <c r="I115" s="4"/>
    </row>
    <row r="116" spans="2:12">
      <c r="B116" s="9" t="s">
        <v>219</v>
      </c>
      <c r="C116" s="4"/>
      <c r="E116" s="9" t="s">
        <v>286</v>
      </c>
      <c r="F116" s="9" t="s">
        <v>91</v>
      </c>
      <c r="G116" s="4"/>
      <c r="H116" s="17"/>
      <c r="I116" s="4"/>
    </row>
    <row r="117" spans="2:12" ht="16" thickBot="1">
      <c r="B117" s="10"/>
      <c r="C117" s="4"/>
      <c r="E117" s="10"/>
      <c r="F117" s="10"/>
      <c r="G117" s="4"/>
      <c r="H117" s="10"/>
      <c r="I117" s="4"/>
    </row>
    <row r="118" spans="2:12">
      <c r="B118" s="9" t="s">
        <v>221</v>
      </c>
      <c r="C118" s="4"/>
      <c r="E118" s="9" t="s">
        <v>286</v>
      </c>
      <c r="F118" s="9" t="s">
        <v>91</v>
      </c>
      <c r="G118" s="4"/>
      <c r="H118" s="17"/>
      <c r="I118" s="4"/>
    </row>
    <row r="119" spans="2:12" ht="16" thickBot="1">
      <c r="B119" s="10"/>
      <c r="C119" s="4"/>
      <c r="E119" s="10"/>
      <c r="F119" s="10"/>
      <c r="G119" s="4"/>
      <c r="H119" s="10"/>
      <c r="I119" s="4"/>
    </row>
    <row r="120" spans="2:12" ht="22">
      <c r="B120" s="9" t="s">
        <v>222</v>
      </c>
      <c r="C120" s="4"/>
      <c r="E120" s="9" t="s">
        <v>223</v>
      </c>
      <c r="F120" s="9" t="s">
        <v>224</v>
      </c>
      <c r="G120" s="4"/>
      <c r="H120" s="17"/>
      <c r="I120" s="4"/>
    </row>
    <row r="121" spans="2:12" ht="16" thickBot="1">
      <c r="F121" s="10"/>
      <c r="G121" s="4"/>
    </row>
  </sheetData>
  <mergeCells count="128">
    <mergeCell ref="F103:F104"/>
    <mergeCell ref="F110:F111"/>
    <mergeCell ref="J103:K104"/>
    <mergeCell ref="J110:K111"/>
    <mergeCell ref="J74:K74"/>
    <mergeCell ref="J76:K77"/>
    <mergeCell ref="J80:K81"/>
    <mergeCell ref="J85:K85"/>
    <mergeCell ref="J90:K91"/>
    <mergeCell ref="J97:K98"/>
    <mergeCell ref="H102:H103"/>
    <mergeCell ref="H104:H105"/>
    <mergeCell ref="H111:H112"/>
    <mergeCell ref="B103:B104"/>
    <mergeCell ref="B110:B111"/>
    <mergeCell ref="E66:E67"/>
    <mergeCell ref="E77:E78"/>
    <mergeCell ref="E81:E82"/>
    <mergeCell ref="E91:E92"/>
    <mergeCell ref="E97:E98"/>
    <mergeCell ref="E99:E100"/>
    <mergeCell ref="E103:E104"/>
    <mergeCell ref="E105:E106"/>
    <mergeCell ref="E110:E111"/>
    <mergeCell ref="J52:K53"/>
    <mergeCell ref="B65:B66"/>
    <mergeCell ref="B76:B77"/>
    <mergeCell ref="B80:B81"/>
    <mergeCell ref="B90:B91"/>
    <mergeCell ref="B97:B98"/>
    <mergeCell ref="H91:H92"/>
    <mergeCell ref="H96:H97"/>
    <mergeCell ref="H98:H99"/>
    <mergeCell ref="J73:K73"/>
    <mergeCell ref="J63:K63"/>
    <mergeCell ref="J65:K66"/>
    <mergeCell ref="J68:K68"/>
    <mergeCell ref="J69:K69"/>
    <mergeCell ref="J70:K70"/>
    <mergeCell ref="J71:K71"/>
    <mergeCell ref="J72:K72"/>
    <mergeCell ref="F65:F66"/>
    <mergeCell ref="F76:F77"/>
    <mergeCell ref="F80:F81"/>
    <mergeCell ref="F90:F91"/>
    <mergeCell ref="F97:F98"/>
    <mergeCell ref="H50:I50"/>
    <mergeCell ref="H51:I51"/>
    <mergeCell ref="H52:I52"/>
    <mergeCell ref="H53:I54"/>
    <mergeCell ref="H55:I55"/>
    <mergeCell ref="J2:K2"/>
    <mergeCell ref="J6:K8"/>
    <mergeCell ref="J17:K18"/>
    <mergeCell ref="J21:K22"/>
    <mergeCell ref="J27:K27"/>
    <mergeCell ref="H32:I32"/>
    <mergeCell ref="H33:I34"/>
    <mergeCell ref="H35:I36"/>
    <mergeCell ref="H37:I37"/>
    <mergeCell ref="H38:I38"/>
    <mergeCell ref="H39:I39"/>
    <mergeCell ref="H26:I26"/>
    <mergeCell ref="H27:I27"/>
    <mergeCell ref="H28:I28"/>
    <mergeCell ref="H29:I29"/>
    <mergeCell ref="H30:I30"/>
    <mergeCell ref="H31:I31"/>
    <mergeCell ref="H7:I8"/>
    <mergeCell ref="H20:I20"/>
    <mergeCell ref="E35:E36"/>
    <mergeCell ref="E41:E42"/>
    <mergeCell ref="E44:E45"/>
    <mergeCell ref="E46:E47"/>
    <mergeCell ref="B61:C61"/>
    <mergeCell ref="J61:K61"/>
    <mergeCell ref="B60:C60"/>
    <mergeCell ref="J60:K60"/>
    <mergeCell ref="B59:C59"/>
    <mergeCell ref="J59:K59"/>
    <mergeCell ref="B58:C58"/>
    <mergeCell ref="J58:K58"/>
    <mergeCell ref="B57:C57"/>
    <mergeCell ref="J57:K57"/>
    <mergeCell ref="B56:C56"/>
    <mergeCell ref="J56:K56"/>
    <mergeCell ref="E54:E55"/>
    <mergeCell ref="B52:C53"/>
    <mergeCell ref="F52:F53"/>
    <mergeCell ref="B49:C49"/>
    <mergeCell ref="J49:K49"/>
    <mergeCell ref="B48:C48"/>
    <mergeCell ref="J48:K48"/>
    <mergeCell ref="H46:I47"/>
    <mergeCell ref="B44:C45"/>
    <mergeCell ref="F44:F45"/>
    <mergeCell ref="H44:I45"/>
    <mergeCell ref="J44:K45"/>
    <mergeCell ref="H42:I42"/>
    <mergeCell ref="H43:I43"/>
    <mergeCell ref="H40:I41"/>
    <mergeCell ref="J39:K40"/>
    <mergeCell ref="B39:C40"/>
    <mergeCell ref="F39:F40"/>
    <mergeCell ref="B6:C7"/>
    <mergeCell ref="G2:H2"/>
    <mergeCell ref="B2:C2"/>
    <mergeCell ref="B33:C34"/>
    <mergeCell ref="F33:F34"/>
    <mergeCell ref="J33:K34"/>
    <mergeCell ref="B27:C27"/>
    <mergeCell ref="F21:F22"/>
    <mergeCell ref="B21:C22"/>
    <mergeCell ref="B17:C18"/>
    <mergeCell ref="F17:F18"/>
    <mergeCell ref="B13:C13"/>
    <mergeCell ref="J13:K13"/>
    <mergeCell ref="H21:I21"/>
    <mergeCell ref="H22:I23"/>
    <mergeCell ref="H24:I24"/>
    <mergeCell ref="H25:I25"/>
    <mergeCell ref="E7:E8"/>
    <mergeCell ref="E9:E10"/>
    <mergeCell ref="E19:E20"/>
    <mergeCell ref="E22:E23"/>
    <mergeCell ref="E33:E34"/>
    <mergeCell ref="F6:F7"/>
    <mergeCell ref="H5:I6"/>
  </mergeCells>
  <hyperlinks>
    <hyperlink ref="H7" location="page31" display="Section 4.4"/>
    <hyperlink ref="H29" location="page29" display="Section 4.3.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9"/>
  <sheetViews>
    <sheetView workbookViewId="0">
      <selection activeCell="N89" sqref="N89"/>
    </sheetView>
  </sheetViews>
  <sheetFormatPr baseColWidth="10" defaultRowHeight="15" x14ac:dyDescent="0"/>
  <cols>
    <col min="3" max="3" width="22" customWidth="1"/>
    <col min="8" max="8" width="18.6640625" customWidth="1"/>
    <col min="9" max="9" width="23.83203125" customWidth="1"/>
    <col min="14" max="14" width="14.1640625" customWidth="1"/>
    <col min="18" max="18" width="10.1640625" customWidth="1"/>
    <col min="19" max="20" width="13.5" customWidth="1"/>
    <col min="21" max="21" width="37.33203125" customWidth="1"/>
    <col min="22" max="22" width="40.6640625" customWidth="1"/>
    <col min="25" max="25" width="18.83203125" customWidth="1"/>
    <col min="30" max="30" width="15.33203125" customWidth="1"/>
  </cols>
  <sheetData>
    <row r="1" spans="1:31">
      <c r="A1" s="31" t="s">
        <v>311</v>
      </c>
      <c r="G1" s="31" t="s">
        <v>312</v>
      </c>
      <c r="M1" s="31" t="s">
        <v>313</v>
      </c>
      <c r="S1" s="31" t="s">
        <v>314</v>
      </c>
      <c r="T1" s="31"/>
      <c r="X1" s="31" t="s">
        <v>321</v>
      </c>
    </row>
    <row r="2" spans="1:31">
      <c r="A2">
        <v>1</v>
      </c>
      <c r="B2" t="s">
        <v>304</v>
      </c>
      <c r="C2" s="1" t="s">
        <v>0</v>
      </c>
      <c r="D2" s="9" t="s">
        <v>91</v>
      </c>
      <c r="E2">
        <f>IF(C2&lt;&gt;"",A2,"")</f>
        <v>1</v>
      </c>
      <c r="G2">
        <v>1</v>
      </c>
      <c r="H2" t="s">
        <v>304</v>
      </c>
      <c r="I2" t="s">
        <v>0</v>
      </c>
      <c r="J2" t="s">
        <v>308</v>
      </c>
      <c r="K2">
        <v>2</v>
      </c>
      <c r="M2" t="str">
        <f>IF(J2="I","bigint","")</f>
        <v>bigint</v>
      </c>
      <c r="N2" t="str">
        <f>IF(J2="T","nvarchar(max)","")</f>
        <v/>
      </c>
      <c r="O2" t="str">
        <f t="shared" ref="O2" si="0">IF(J2="date","date","")</f>
        <v/>
      </c>
      <c r="P2" t="str">
        <f t="shared" ref="P2" si="1">IF(J2="n","decimal(7,2)","")</f>
        <v/>
      </c>
      <c r="S2" t="str">
        <f>M2&amp;N2&amp;O2&amp;P2&amp;Q2&amp;R2</f>
        <v>bigint</v>
      </c>
      <c r="U2" t="str">
        <f>I2</f>
        <v>RECORD_IDENTIFIER</v>
      </c>
      <c r="V2" t="str">
        <f xml:space="preserve"> U2 &amp;  " " &amp; S2 &amp; " NULL,"</f>
        <v>RECORD_IDENTIFIER bigint NULL,</v>
      </c>
      <c r="X2" t="str">
        <f>VLOOKUP(S2,$M$88:$N$91,2,FALSE)</f>
        <v>long</v>
      </c>
      <c r="Y2" t="str">
        <f>PROPER(U2)</f>
        <v>Record_Identifier</v>
      </c>
      <c r="Z2" t="str">
        <f>"public " &amp; X2 &amp; " " &amp; Y2 &amp; " {get;set;}"</f>
        <v>public long Record_Identifier {get;set;}</v>
      </c>
      <c r="AD2" t="str">
        <f>VLOOKUP(S2,$M$88:$O$91,3,FALSE)</f>
        <v>GetInt64</v>
      </c>
      <c r="AE2" t="str">
        <f>Y2 &amp; " = line." &amp; AD2 &amp; "(Index++);"</f>
        <v>Record_Identifier = line.GetInt64(Index++);</v>
      </c>
    </row>
    <row r="3" spans="1:31">
      <c r="A3">
        <v>2</v>
      </c>
      <c r="B3" t="s">
        <v>304</v>
      </c>
      <c r="C3" s="3"/>
      <c r="D3" s="3"/>
      <c r="E3" t="str">
        <f t="shared" ref="E3:E66" si="2">IF(C3&lt;&gt;"",A3,"")</f>
        <v/>
      </c>
      <c r="G3">
        <v>5</v>
      </c>
      <c r="H3" t="s">
        <v>304</v>
      </c>
      <c r="I3" t="s">
        <v>1</v>
      </c>
      <c r="J3" t="s">
        <v>309</v>
      </c>
      <c r="K3">
        <v>1</v>
      </c>
      <c r="M3" t="str">
        <f>IF(J3="I","bigint","")</f>
        <v/>
      </c>
      <c r="N3" t="str">
        <f>IF(J3="T","nvarchar(max)","")</f>
        <v>nvarchar(max)</v>
      </c>
      <c r="O3" t="str">
        <f t="shared" ref="O3" si="3">IF(J3="date","date","")</f>
        <v/>
      </c>
      <c r="P3" t="str">
        <f t="shared" ref="P3" si="4">IF(J3="n","decimal(7,2)","")</f>
        <v/>
      </c>
      <c r="S3" t="str">
        <f t="shared" ref="S3:S65" si="5">M3&amp;N3&amp;O3&amp;P3&amp;Q3&amp;R3</f>
        <v>nvarchar(max)</v>
      </c>
      <c r="U3" t="str">
        <f t="shared" ref="U3:U66" si="6">I3</f>
        <v>CHANGE_TYPE</v>
      </c>
      <c r="V3" t="str">
        <f t="shared" ref="V3:V66" si="7" xml:space="preserve"> U3 &amp;  " " &amp; S3 &amp; " NULL,"</f>
        <v>CHANGE_TYPE nvarchar(max) NULL,</v>
      </c>
      <c r="X3" t="str">
        <f t="shared" ref="X3:X66" si="8">VLOOKUP(S3,$M$88:$N$91,2,FALSE)</f>
        <v>string</v>
      </c>
      <c r="Y3" t="str">
        <f t="shared" ref="Y3:Y66" si="9">PROPER(U3)</f>
        <v>Change_Type</v>
      </c>
      <c r="Z3" t="str">
        <f t="shared" ref="Z3:Z66" si="10">"public " &amp; X3 &amp; " " &amp; Y3 &amp; " {get;set;}"</f>
        <v>public string Change_Type {get;set;}</v>
      </c>
      <c r="AD3" t="str">
        <f t="shared" ref="AD3:AD66" si="11">VLOOKUP(S3,$M$88:$O$91,3,FALSE)</f>
        <v>GetString</v>
      </c>
      <c r="AE3" t="str">
        <f t="shared" ref="AE3:AE66" si="12">Y3 &amp; " = line." &amp; AD3 &amp; "(Index++);"</f>
        <v>Change_Type = line.GetString(Index++);</v>
      </c>
    </row>
    <row r="4" spans="1:31" ht="16" thickBot="1">
      <c r="A4">
        <v>3</v>
      </c>
      <c r="B4" t="s">
        <v>304</v>
      </c>
      <c r="C4" s="10"/>
      <c r="D4" s="10"/>
      <c r="E4" t="str">
        <f t="shared" si="2"/>
        <v/>
      </c>
      <c r="G4">
        <v>12</v>
      </c>
      <c r="H4" t="s">
        <v>304</v>
      </c>
      <c r="I4" t="s">
        <v>2</v>
      </c>
      <c r="J4" t="s">
        <v>308</v>
      </c>
      <c r="K4">
        <v>16</v>
      </c>
      <c r="M4" t="str">
        <f t="shared" ref="M4:M66" si="13">IF(J4="I","bigint","")</f>
        <v>bigint</v>
      </c>
      <c r="N4" t="str">
        <f t="shared" ref="N4:N66" si="14">IF(J4="T","nvarchar(max)","")</f>
        <v/>
      </c>
      <c r="O4" t="str">
        <f t="shared" ref="O4:O66" si="15">IF(J4="date","date","")</f>
        <v/>
      </c>
      <c r="P4" t="str">
        <f t="shared" ref="P4:P66" si="16">IF(J4="n","decimal(7,2)","")</f>
        <v/>
      </c>
      <c r="S4" t="str">
        <f t="shared" si="5"/>
        <v>bigint</v>
      </c>
      <c r="U4" t="str">
        <f t="shared" si="6"/>
        <v>PRO_ORDER</v>
      </c>
      <c r="V4" t="str">
        <f t="shared" si="7"/>
        <v>PRO_ORDER bigint NULL,</v>
      </c>
      <c r="X4" t="str">
        <f t="shared" si="8"/>
        <v>long</v>
      </c>
      <c r="Y4" t="str">
        <f t="shared" si="9"/>
        <v>Pro_Order</v>
      </c>
      <c r="Z4" t="str">
        <f t="shared" si="10"/>
        <v>public long Pro_Order {get;set;}</v>
      </c>
      <c r="AD4" t="str">
        <f t="shared" si="11"/>
        <v>GetInt64</v>
      </c>
      <c r="AE4" t="str">
        <f t="shared" si="12"/>
        <v>Pro_Order = line.GetInt64(Index++);</v>
      </c>
    </row>
    <row r="5" spans="1:31">
      <c r="A5">
        <v>4</v>
      </c>
      <c r="B5" t="s">
        <v>304</v>
      </c>
      <c r="C5" s="17"/>
      <c r="D5" s="17"/>
      <c r="E5" t="str">
        <f t="shared" si="2"/>
        <v/>
      </c>
      <c r="G5">
        <v>16</v>
      </c>
      <c r="H5" t="s">
        <v>304</v>
      </c>
      <c r="I5" t="s">
        <v>149</v>
      </c>
      <c r="J5" t="s">
        <v>308</v>
      </c>
      <c r="K5">
        <v>12</v>
      </c>
      <c r="M5" t="str">
        <f t="shared" si="13"/>
        <v>bigint</v>
      </c>
      <c r="N5" t="str">
        <f t="shared" si="14"/>
        <v/>
      </c>
      <c r="O5" t="str">
        <f t="shared" si="15"/>
        <v/>
      </c>
      <c r="P5" t="str">
        <f t="shared" si="16"/>
        <v/>
      </c>
      <c r="S5" t="str">
        <f t="shared" si="5"/>
        <v>bigint</v>
      </c>
      <c r="U5" t="str">
        <f t="shared" si="6"/>
        <v>UPRN</v>
      </c>
      <c r="V5" t="str">
        <f t="shared" si="7"/>
        <v>UPRN bigint NULL,</v>
      </c>
      <c r="X5" t="str">
        <f t="shared" si="8"/>
        <v>long</v>
      </c>
      <c r="Y5" t="str">
        <f t="shared" si="9"/>
        <v>Uprn</v>
      </c>
      <c r="Z5" t="str">
        <f t="shared" si="10"/>
        <v>public long Uprn {get;set;}</v>
      </c>
      <c r="AD5" t="str">
        <f t="shared" si="11"/>
        <v>GetInt64</v>
      </c>
      <c r="AE5" t="str">
        <f t="shared" si="12"/>
        <v>Uprn = line.GetInt64(Index++);</v>
      </c>
    </row>
    <row r="6" spans="1:31">
      <c r="A6">
        <v>5</v>
      </c>
      <c r="B6" t="s">
        <v>304</v>
      </c>
      <c r="C6" s="44" t="s">
        <v>1</v>
      </c>
      <c r="D6" s="46" t="s">
        <v>93</v>
      </c>
      <c r="E6">
        <f t="shared" si="2"/>
        <v>5</v>
      </c>
      <c r="G6">
        <v>20</v>
      </c>
      <c r="H6" t="s">
        <v>304</v>
      </c>
      <c r="I6" t="s">
        <v>232</v>
      </c>
      <c r="J6" t="s">
        <v>309</v>
      </c>
      <c r="K6">
        <v>14</v>
      </c>
      <c r="M6" t="str">
        <f t="shared" si="13"/>
        <v/>
      </c>
      <c r="N6" t="str">
        <f t="shared" si="14"/>
        <v>nvarchar(max)</v>
      </c>
      <c r="O6" t="str">
        <f t="shared" si="15"/>
        <v/>
      </c>
      <c r="P6" t="str">
        <f t="shared" si="16"/>
        <v/>
      </c>
      <c r="S6" t="str">
        <f t="shared" si="5"/>
        <v>nvarchar(max)</v>
      </c>
      <c r="U6" t="str">
        <f t="shared" si="6"/>
        <v>LPI_KEY</v>
      </c>
      <c r="V6" t="str">
        <f t="shared" si="7"/>
        <v>LPI_KEY nvarchar(max) NULL,</v>
      </c>
      <c r="X6" t="str">
        <f t="shared" si="8"/>
        <v>string</v>
      </c>
      <c r="Y6" t="str">
        <f t="shared" si="9"/>
        <v>Lpi_Key</v>
      </c>
      <c r="Z6" t="str">
        <f t="shared" si="10"/>
        <v>public string Lpi_Key {get;set;}</v>
      </c>
      <c r="AD6" t="str">
        <f t="shared" si="11"/>
        <v>GetString</v>
      </c>
      <c r="AE6" t="str">
        <f t="shared" si="12"/>
        <v>Lpi_Key = line.GetString(Index++);</v>
      </c>
    </row>
    <row r="7" spans="1:31" ht="15" customHeight="1">
      <c r="A7">
        <v>6</v>
      </c>
      <c r="B7" t="s">
        <v>304</v>
      </c>
      <c r="C7" s="44"/>
      <c r="D7" s="46"/>
      <c r="E7" t="str">
        <f t="shared" si="2"/>
        <v/>
      </c>
      <c r="G7">
        <v>26</v>
      </c>
      <c r="H7" t="s">
        <v>304</v>
      </c>
      <c r="I7" t="s">
        <v>138</v>
      </c>
      <c r="J7" t="s">
        <v>309</v>
      </c>
      <c r="K7">
        <v>3</v>
      </c>
      <c r="M7" t="str">
        <f t="shared" si="13"/>
        <v/>
      </c>
      <c r="N7" t="str">
        <f t="shared" si="14"/>
        <v>nvarchar(max)</v>
      </c>
      <c r="O7" t="str">
        <f t="shared" si="15"/>
        <v/>
      </c>
      <c r="P7" t="str">
        <f t="shared" si="16"/>
        <v/>
      </c>
      <c r="S7" t="str">
        <f t="shared" si="5"/>
        <v>nvarchar(max)</v>
      </c>
      <c r="U7" t="str">
        <f t="shared" si="6"/>
        <v>LANGUAGE</v>
      </c>
      <c r="V7" t="str">
        <f t="shared" si="7"/>
        <v>LANGUAGE nvarchar(max) NULL,</v>
      </c>
      <c r="X7" t="str">
        <f t="shared" si="8"/>
        <v>string</v>
      </c>
      <c r="Y7" t="str">
        <f t="shared" si="9"/>
        <v>Language</v>
      </c>
      <c r="Z7" t="str">
        <f t="shared" si="10"/>
        <v>public string Language {get;set;}</v>
      </c>
      <c r="AD7" t="str">
        <f t="shared" si="11"/>
        <v>GetString</v>
      </c>
      <c r="AE7" t="str">
        <f t="shared" si="12"/>
        <v>Language = line.GetString(Index++);</v>
      </c>
    </row>
    <row r="8" spans="1:31">
      <c r="A8">
        <v>7</v>
      </c>
      <c r="B8" t="s">
        <v>304</v>
      </c>
      <c r="C8" s="25"/>
      <c r="D8" s="25"/>
      <c r="E8" t="str">
        <f t="shared" si="2"/>
        <v/>
      </c>
      <c r="G8">
        <v>32</v>
      </c>
      <c r="H8" t="s">
        <v>304</v>
      </c>
      <c r="I8" t="s">
        <v>152</v>
      </c>
      <c r="J8" t="s">
        <v>308</v>
      </c>
      <c r="K8">
        <v>1</v>
      </c>
      <c r="M8" t="str">
        <f t="shared" si="13"/>
        <v>bigint</v>
      </c>
      <c r="N8" t="str">
        <f t="shared" si="14"/>
        <v/>
      </c>
      <c r="O8" t="str">
        <f t="shared" si="15"/>
        <v/>
      </c>
      <c r="P8" t="str">
        <f t="shared" si="16"/>
        <v/>
      </c>
      <c r="S8" t="str">
        <f t="shared" si="5"/>
        <v>bigint</v>
      </c>
      <c r="U8" t="str">
        <f t="shared" si="6"/>
        <v>LOGICAL_STATUS</v>
      </c>
      <c r="V8" t="str">
        <f t="shared" si="7"/>
        <v>LOGICAL_STATUS bigint NULL,</v>
      </c>
      <c r="X8" t="str">
        <f t="shared" si="8"/>
        <v>long</v>
      </c>
      <c r="Y8" t="str">
        <f t="shared" si="9"/>
        <v>Logical_Status</v>
      </c>
      <c r="Z8" t="str">
        <f t="shared" si="10"/>
        <v>public long Logical_Status {get;set;}</v>
      </c>
      <c r="AD8" t="str">
        <f t="shared" si="11"/>
        <v>GetInt64</v>
      </c>
      <c r="AE8" t="str">
        <f t="shared" si="12"/>
        <v>Logical_Status = line.GetInt64(Index++);</v>
      </c>
    </row>
    <row r="9" spans="1:31">
      <c r="A9">
        <v>8</v>
      </c>
      <c r="B9" t="s">
        <v>304</v>
      </c>
      <c r="C9" s="25"/>
      <c r="D9" s="25"/>
      <c r="E9" t="str">
        <f t="shared" si="2"/>
        <v/>
      </c>
      <c r="G9">
        <v>38</v>
      </c>
      <c r="H9" t="s">
        <v>304</v>
      </c>
      <c r="I9" t="s">
        <v>106</v>
      </c>
      <c r="J9" t="s">
        <v>88</v>
      </c>
      <c r="M9" t="str">
        <f t="shared" si="13"/>
        <v/>
      </c>
      <c r="N9" t="str">
        <f t="shared" si="14"/>
        <v/>
      </c>
      <c r="O9" t="str">
        <f t="shared" si="15"/>
        <v>date</v>
      </c>
      <c r="P9" t="str">
        <f t="shared" si="16"/>
        <v/>
      </c>
      <c r="S9" t="str">
        <f t="shared" si="5"/>
        <v>date</v>
      </c>
      <c r="U9" t="str">
        <f t="shared" si="6"/>
        <v>START_DATE</v>
      </c>
      <c r="V9" t="str">
        <f t="shared" si="7"/>
        <v>START_DATE date NULL,</v>
      </c>
      <c r="X9" t="str">
        <f t="shared" si="8"/>
        <v>DateTime?</v>
      </c>
      <c r="Y9" t="str">
        <f t="shared" si="9"/>
        <v>Start_Date</v>
      </c>
      <c r="Z9" t="str">
        <f t="shared" si="10"/>
        <v>public DateTime? Start_Date {get;set;}</v>
      </c>
      <c r="AD9" t="str">
        <f t="shared" si="11"/>
        <v>GetDateTime</v>
      </c>
      <c r="AE9" t="str">
        <f t="shared" si="12"/>
        <v>Start_Date = line.GetDateTime(Index++);</v>
      </c>
    </row>
    <row r="10" spans="1:31" ht="16" thickBot="1">
      <c r="A10">
        <v>9</v>
      </c>
      <c r="B10" t="s">
        <v>304</v>
      </c>
      <c r="C10" s="10"/>
      <c r="D10" s="10"/>
      <c r="E10" t="str">
        <f t="shared" si="2"/>
        <v/>
      </c>
      <c r="G10">
        <v>43</v>
      </c>
      <c r="H10" t="s">
        <v>304</v>
      </c>
      <c r="I10" t="s">
        <v>192</v>
      </c>
      <c r="J10" t="s">
        <v>88</v>
      </c>
      <c r="M10" t="str">
        <f t="shared" si="13"/>
        <v/>
      </c>
      <c r="N10" t="str">
        <f t="shared" si="14"/>
        <v/>
      </c>
      <c r="O10" t="str">
        <f t="shared" si="15"/>
        <v>date</v>
      </c>
      <c r="P10" t="str">
        <f t="shared" si="16"/>
        <v/>
      </c>
      <c r="S10" t="str">
        <f t="shared" si="5"/>
        <v>date</v>
      </c>
      <c r="U10" t="str">
        <f t="shared" si="6"/>
        <v>END_DATE</v>
      </c>
      <c r="V10" t="str">
        <f t="shared" si="7"/>
        <v>END_DATE date NULL,</v>
      </c>
      <c r="X10" t="str">
        <f t="shared" si="8"/>
        <v>DateTime?</v>
      </c>
      <c r="Y10" t="str">
        <f t="shared" si="9"/>
        <v>End_Date</v>
      </c>
      <c r="Z10" t="str">
        <f t="shared" si="10"/>
        <v>public DateTime? End_Date {get;set;}</v>
      </c>
      <c r="AD10" t="str">
        <f t="shared" si="11"/>
        <v>GetDateTime</v>
      </c>
      <c r="AE10" t="str">
        <f t="shared" si="12"/>
        <v>End_Date = line.GetDateTime(Index++);</v>
      </c>
    </row>
    <row r="11" spans="1:31">
      <c r="A11">
        <v>10</v>
      </c>
      <c r="B11" t="s">
        <v>304</v>
      </c>
      <c r="C11" s="17"/>
      <c r="D11" s="17"/>
      <c r="E11" t="str">
        <f t="shared" si="2"/>
        <v/>
      </c>
      <c r="G11">
        <v>48</v>
      </c>
      <c r="H11" t="s">
        <v>304</v>
      </c>
      <c r="I11" t="s">
        <v>201</v>
      </c>
      <c r="J11" t="s">
        <v>88</v>
      </c>
      <c r="M11" t="str">
        <f t="shared" si="13"/>
        <v/>
      </c>
      <c r="N11" t="str">
        <f t="shared" si="14"/>
        <v/>
      </c>
      <c r="O11" t="str">
        <f t="shared" si="15"/>
        <v>date</v>
      </c>
      <c r="P11" t="str">
        <f t="shared" si="16"/>
        <v/>
      </c>
      <c r="S11" t="str">
        <f t="shared" si="5"/>
        <v>date</v>
      </c>
      <c r="U11" t="str">
        <f t="shared" si="6"/>
        <v>ENTRY_DATE</v>
      </c>
      <c r="V11" t="str">
        <f t="shared" si="7"/>
        <v>ENTRY_DATE date NULL,</v>
      </c>
      <c r="X11" t="str">
        <f t="shared" si="8"/>
        <v>DateTime?</v>
      </c>
      <c r="Y11" t="str">
        <f t="shared" si="9"/>
        <v>Entry_Date</v>
      </c>
      <c r="Z11" t="str">
        <f t="shared" si="10"/>
        <v>public DateTime? Entry_Date {get;set;}</v>
      </c>
      <c r="AD11" t="str">
        <f t="shared" si="11"/>
        <v>GetDateTime</v>
      </c>
      <c r="AE11" t="str">
        <f t="shared" si="12"/>
        <v>Entry_Date = line.GetDateTime(Index++);</v>
      </c>
    </row>
    <row r="12" spans="1:31">
      <c r="A12">
        <v>11</v>
      </c>
      <c r="B12" t="s">
        <v>304</v>
      </c>
      <c r="C12" s="3"/>
      <c r="D12" s="3"/>
      <c r="E12" t="str">
        <f t="shared" si="2"/>
        <v/>
      </c>
      <c r="G12">
        <v>51</v>
      </c>
      <c r="H12" t="s">
        <v>304</v>
      </c>
      <c r="I12" t="s">
        <v>55</v>
      </c>
      <c r="J12" t="s">
        <v>88</v>
      </c>
      <c r="M12" t="str">
        <f t="shared" si="13"/>
        <v/>
      </c>
      <c r="N12" t="str">
        <f t="shared" si="14"/>
        <v/>
      </c>
      <c r="O12" t="str">
        <f t="shared" si="15"/>
        <v>date</v>
      </c>
      <c r="P12" t="str">
        <f t="shared" si="16"/>
        <v/>
      </c>
      <c r="S12" t="str">
        <f t="shared" si="5"/>
        <v>date</v>
      </c>
      <c r="U12" t="str">
        <f t="shared" si="6"/>
        <v>LAST_UPDATE_DATE</v>
      </c>
      <c r="V12" t="str">
        <f t="shared" si="7"/>
        <v>LAST_UPDATE_DATE date NULL,</v>
      </c>
      <c r="X12" t="str">
        <f t="shared" si="8"/>
        <v>DateTime?</v>
      </c>
      <c r="Y12" t="str">
        <f t="shared" si="9"/>
        <v>Last_Update_Date</v>
      </c>
      <c r="Z12" t="str">
        <f t="shared" si="10"/>
        <v>public DateTime? Last_Update_Date {get;set;}</v>
      </c>
      <c r="AD12" t="str">
        <f t="shared" si="11"/>
        <v>GetDateTime</v>
      </c>
      <c r="AE12" t="str">
        <f t="shared" si="12"/>
        <v>Last_Update_Date = line.GetDateTime(Index++);</v>
      </c>
    </row>
    <row r="13" spans="1:31">
      <c r="A13">
        <v>12</v>
      </c>
      <c r="B13" t="s">
        <v>304</v>
      </c>
      <c r="C13" s="1" t="s">
        <v>2</v>
      </c>
      <c r="D13" s="9" t="s">
        <v>94</v>
      </c>
      <c r="E13">
        <f t="shared" si="2"/>
        <v>12</v>
      </c>
      <c r="G13">
        <v>56</v>
      </c>
      <c r="H13" t="s">
        <v>304</v>
      </c>
      <c r="I13" t="s">
        <v>255</v>
      </c>
      <c r="J13" t="s">
        <v>308</v>
      </c>
      <c r="K13">
        <v>4</v>
      </c>
      <c r="M13" t="str">
        <f t="shared" si="13"/>
        <v>bigint</v>
      </c>
      <c r="N13" t="str">
        <f t="shared" si="14"/>
        <v/>
      </c>
      <c r="O13" t="str">
        <f t="shared" si="15"/>
        <v/>
      </c>
      <c r="P13" t="str">
        <f t="shared" si="16"/>
        <v/>
      </c>
      <c r="S13" t="str">
        <f t="shared" si="5"/>
        <v>bigint</v>
      </c>
      <c r="U13" t="str">
        <f t="shared" si="6"/>
        <v>SAO_START_NUMBER</v>
      </c>
      <c r="V13" t="str">
        <f t="shared" si="7"/>
        <v>SAO_START_NUMBER bigint NULL,</v>
      </c>
      <c r="X13" t="str">
        <f t="shared" si="8"/>
        <v>long</v>
      </c>
      <c r="Y13" t="str">
        <f t="shared" si="9"/>
        <v>Sao_Start_Number</v>
      </c>
      <c r="Z13" t="str">
        <f t="shared" si="10"/>
        <v>public long Sao_Start_Number {get;set;}</v>
      </c>
      <c r="AD13" t="str">
        <f t="shared" si="11"/>
        <v>GetInt64</v>
      </c>
      <c r="AE13" t="str">
        <f t="shared" si="12"/>
        <v>Sao_Start_Number = line.GetInt64(Index++);</v>
      </c>
    </row>
    <row r="14" spans="1:31">
      <c r="A14">
        <v>13</v>
      </c>
      <c r="B14" t="s">
        <v>304</v>
      </c>
      <c r="C14" s="3"/>
      <c r="D14" s="3"/>
      <c r="E14" t="str">
        <f t="shared" si="2"/>
        <v/>
      </c>
      <c r="G14">
        <v>58</v>
      </c>
      <c r="H14" t="s">
        <v>304</v>
      </c>
      <c r="I14" t="s">
        <v>256</v>
      </c>
      <c r="J14" t="s">
        <v>309</v>
      </c>
      <c r="K14">
        <v>2</v>
      </c>
      <c r="M14" t="str">
        <f t="shared" si="13"/>
        <v/>
      </c>
      <c r="N14" t="str">
        <f t="shared" si="14"/>
        <v>nvarchar(max)</v>
      </c>
      <c r="O14" t="str">
        <f t="shared" si="15"/>
        <v/>
      </c>
      <c r="P14" t="str">
        <f t="shared" si="16"/>
        <v/>
      </c>
      <c r="S14" t="str">
        <f t="shared" si="5"/>
        <v>nvarchar(max)</v>
      </c>
      <c r="U14" t="str">
        <f t="shared" si="6"/>
        <v>SAO_START_SUFFIX</v>
      </c>
      <c r="V14" t="str">
        <f t="shared" si="7"/>
        <v>SAO_START_SUFFIX nvarchar(max) NULL,</v>
      </c>
      <c r="X14" t="str">
        <f t="shared" si="8"/>
        <v>string</v>
      </c>
      <c r="Y14" t="str">
        <f t="shared" si="9"/>
        <v>Sao_Start_Suffix</v>
      </c>
      <c r="Z14" t="str">
        <f t="shared" si="10"/>
        <v>public string Sao_Start_Suffix {get;set;}</v>
      </c>
      <c r="AD14" t="str">
        <f t="shared" si="11"/>
        <v>GetString</v>
      </c>
      <c r="AE14" t="str">
        <f t="shared" si="12"/>
        <v>Sao_Start_Suffix = line.GetString(Index++);</v>
      </c>
    </row>
    <row r="15" spans="1:31">
      <c r="A15">
        <v>14</v>
      </c>
      <c r="B15" t="s">
        <v>304</v>
      </c>
      <c r="C15" s="3"/>
      <c r="D15" s="3"/>
      <c r="E15" t="str">
        <f t="shared" si="2"/>
        <v/>
      </c>
      <c r="G15">
        <v>60</v>
      </c>
      <c r="H15" t="s">
        <v>304</v>
      </c>
      <c r="I15" t="s">
        <v>258</v>
      </c>
      <c r="J15" t="s">
        <v>308</v>
      </c>
      <c r="K15">
        <v>4</v>
      </c>
      <c r="M15" t="str">
        <f t="shared" si="13"/>
        <v>bigint</v>
      </c>
      <c r="N15" t="str">
        <f t="shared" si="14"/>
        <v/>
      </c>
      <c r="O15" t="str">
        <f t="shared" si="15"/>
        <v/>
      </c>
      <c r="P15" t="str">
        <f t="shared" si="16"/>
        <v/>
      </c>
      <c r="S15" t="str">
        <f t="shared" si="5"/>
        <v>bigint</v>
      </c>
      <c r="U15" t="str">
        <f t="shared" si="6"/>
        <v>SAO_END_NUMBER</v>
      </c>
      <c r="V15" t="str">
        <f t="shared" si="7"/>
        <v>SAO_END_NUMBER bigint NULL,</v>
      </c>
      <c r="X15" t="str">
        <f t="shared" si="8"/>
        <v>long</v>
      </c>
      <c r="Y15" t="str">
        <f t="shared" si="9"/>
        <v>Sao_End_Number</v>
      </c>
      <c r="Z15" t="str">
        <f t="shared" si="10"/>
        <v>public long Sao_End_Number {get;set;}</v>
      </c>
      <c r="AD15" t="str">
        <f t="shared" si="11"/>
        <v>GetInt64</v>
      </c>
      <c r="AE15" t="str">
        <f t="shared" si="12"/>
        <v>Sao_End_Number = line.GetInt64(Index++);</v>
      </c>
    </row>
    <row r="16" spans="1:31" ht="16" thickBot="1">
      <c r="A16">
        <v>15</v>
      </c>
      <c r="B16" t="s">
        <v>304</v>
      </c>
      <c r="C16" s="10"/>
      <c r="D16" s="10"/>
      <c r="E16" t="str">
        <f t="shared" si="2"/>
        <v/>
      </c>
      <c r="G16">
        <v>62</v>
      </c>
      <c r="H16" t="s">
        <v>304</v>
      </c>
      <c r="I16" t="s">
        <v>259</v>
      </c>
      <c r="J16" t="s">
        <v>309</v>
      </c>
      <c r="K16">
        <v>2</v>
      </c>
      <c r="M16" t="str">
        <f t="shared" si="13"/>
        <v/>
      </c>
      <c r="N16" t="str">
        <f t="shared" si="14"/>
        <v>nvarchar(max)</v>
      </c>
      <c r="O16" t="str">
        <f t="shared" si="15"/>
        <v/>
      </c>
      <c r="P16" t="str">
        <f t="shared" si="16"/>
        <v/>
      </c>
      <c r="S16" t="str">
        <f t="shared" si="5"/>
        <v>nvarchar(max)</v>
      </c>
      <c r="U16" t="str">
        <f t="shared" si="6"/>
        <v>SAO_END_SUFFIX</v>
      </c>
      <c r="V16" t="str">
        <f t="shared" si="7"/>
        <v>SAO_END_SUFFIX nvarchar(max) NULL,</v>
      </c>
      <c r="X16" t="str">
        <f t="shared" si="8"/>
        <v>string</v>
      </c>
      <c r="Y16" t="str">
        <f t="shared" si="9"/>
        <v>Sao_End_Suffix</v>
      </c>
      <c r="Z16" t="str">
        <f t="shared" si="10"/>
        <v>public string Sao_End_Suffix {get;set;}</v>
      </c>
      <c r="AD16" t="str">
        <f t="shared" si="11"/>
        <v>GetString</v>
      </c>
      <c r="AE16" t="str">
        <f t="shared" si="12"/>
        <v>Sao_End_Suffix = line.GetString(Index++);</v>
      </c>
    </row>
    <row r="17" spans="1:31">
      <c r="A17">
        <v>16</v>
      </c>
      <c r="B17" t="s">
        <v>304</v>
      </c>
      <c r="C17" s="44" t="s">
        <v>149</v>
      </c>
      <c r="D17" s="47" t="s">
        <v>151</v>
      </c>
      <c r="E17">
        <f t="shared" si="2"/>
        <v>16</v>
      </c>
      <c r="G17">
        <v>64</v>
      </c>
      <c r="H17" t="s">
        <v>304</v>
      </c>
      <c r="I17" t="s">
        <v>260</v>
      </c>
      <c r="J17" t="s">
        <v>309</v>
      </c>
      <c r="K17">
        <v>90</v>
      </c>
      <c r="M17" t="str">
        <f t="shared" si="13"/>
        <v/>
      </c>
      <c r="N17" t="str">
        <f t="shared" si="14"/>
        <v>nvarchar(max)</v>
      </c>
      <c r="O17" t="str">
        <f t="shared" si="15"/>
        <v/>
      </c>
      <c r="P17" t="str">
        <f t="shared" si="16"/>
        <v/>
      </c>
      <c r="S17" t="str">
        <f t="shared" si="5"/>
        <v>nvarchar(max)</v>
      </c>
      <c r="U17" t="str">
        <f t="shared" si="6"/>
        <v>SAO_TEXT</v>
      </c>
      <c r="V17" t="str">
        <f t="shared" si="7"/>
        <v>SAO_TEXT nvarchar(max) NULL,</v>
      </c>
      <c r="X17" t="str">
        <f t="shared" si="8"/>
        <v>string</v>
      </c>
      <c r="Y17" t="str">
        <f t="shared" si="9"/>
        <v>Sao_Text</v>
      </c>
      <c r="Z17" t="str">
        <f t="shared" si="10"/>
        <v>public string Sao_Text {get;set;}</v>
      </c>
      <c r="AD17" t="str">
        <f t="shared" si="11"/>
        <v>GetString</v>
      </c>
      <c r="AE17" t="str">
        <f t="shared" si="12"/>
        <v>Sao_Text = line.GetString(Index++);</v>
      </c>
    </row>
    <row r="18" spans="1:31">
      <c r="A18">
        <v>17</v>
      </c>
      <c r="B18" t="s">
        <v>304</v>
      </c>
      <c r="C18" s="44"/>
      <c r="D18" s="46"/>
      <c r="E18" t="str">
        <f t="shared" si="2"/>
        <v/>
      </c>
      <c r="G18">
        <v>68</v>
      </c>
      <c r="H18" t="s">
        <v>304</v>
      </c>
      <c r="I18" t="s">
        <v>261</v>
      </c>
      <c r="J18" t="s">
        <v>308</v>
      </c>
      <c r="K18">
        <v>4</v>
      </c>
      <c r="M18" t="str">
        <f t="shared" si="13"/>
        <v>bigint</v>
      </c>
      <c r="N18" t="str">
        <f t="shared" si="14"/>
        <v/>
      </c>
      <c r="O18" t="str">
        <f t="shared" si="15"/>
        <v/>
      </c>
      <c r="P18" t="str">
        <f t="shared" si="16"/>
        <v/>
      </c>
      <c r="S18" t="str">
        <f t="shared" si="5"/>
        <v>bigint</v>
      </c>
      <c r="U18" t="str">
        <f t="shared" si="6"/>
        <v>PAO_START_NUMBER</v>
      </c>
      <c r="V18" t="str">
        <f t="shared" si="7"/>
        <v>PAO_START_NUMBER bigint NULL,</v>
      </c>
      <c r="X18" t="str">
        <f t="shared" si="8"/>
        <v>long</v>
      </c>
      <c r="Y18" t="str">
        <f t="shared" si="9"/>
        <v>Pao_Start_Number</v>
      </c>
      <c r="Z18" t="str">
        <f t="shared" si="10"/>
        <v>public long Pao_Start_Number {get;set;}</v>
      </c>
      <c r="AD18" t="str">
        <f t="shared" si="11"/>
        <v>GetInt64</v>
      </c>
      <c r="AE18" t="str">
        <f t="shared" si="12"/>
        <v>Pao_Start_Number = line.GetInt64(Index++);</v>
      </c>
    </row>
    <row r="19" spans="1:31" ht="15" customHeight="1">
      <c r="A19">
        <v>18</v>
      </c>
      <c r="B19" t="s">
        <v>304</v>
      </c>
      <c r="C19" s="25"/>
      <c r="D19" s="25"/>
      <c r="E19" t="str">
        <f t="shared" si="2"/>
        <v/>
      </c>
      <c r="G19">
        <v>70</v>
      </c>
      <c r="H19" t="s">
        <v>304</v>
      </c>
      <c r="I19" t="s">
        <v>262</v>
      </c>
      <c r="J19" t="s">
        <v>309</v>
      </c>
      <c r="K19">
        <v>2</v>
      </c>
      <c r="M19" t="str">
        <f t="shared" si="13"/>
        <v/>
      </c>
      <c r="N19" t="str">
        <f t="shared" si="14"/>
        <v>nvarchar(max)</v>
      </c>
      <c r="O19" t="str">
        <f t="shared" si="15"/>
        <v/>
      </c>
      <c r="P19" t="str">
        <f t="shared" si="16"/>
        <v/>
      </c>
      <c r="S19" t="str">
        <f t="shared" si="5"/>
        <v>nvarchar(max)</v>
      </c>
      <c r="U19" t="str">
        <f t="shared" si="6"/>
        <v>PAO_START_SUFFIX</v>
      </c>
      <c r="V19" t="str">
        <f t="shared" si="7"/>
        <v>PAO_START_SUFFIX nvarchar(max) NULL,</v>
      </c>
      <c r="X19" t="str">
        <f t="shared" si="8"/>
        <v>string</v>
      </c>
      <c r="Y19" t="str">
        <f t="shared" si="9"/>
        <v>Pao_Start_Suffix</v>
      </c>
      <c r="Z19" t="str">
        <f t="shared" si="10"/>
        <v>public string Pao_Start_Suffix {get;set;}</v>
      </c>
      <c r="AD19" t="str">
        <f t="shared" si="11"/>
        <v>GetString</v>
      </c>
      <c r="AE19" t="str">
        <f t="shared" si="12"/>
        <v>Pao_Start_Suffix = line.GetString(Index++);</v>
      </c>
    </row>
    <row r="20" spans="1:31" ht="16" thickBot="1">
      <c r="A20">
        <v>19</v>
      </c>
      <c r="B20" t="s">
        <v>304</v>
      </c>
      <c r="C20" s="10"/>
      <c r="D20" s="10"/>
      <c r="E20" t="str">
        <f t="shared" si="2"/>
        <v/>
      </c>
      <c r="G20">
        <v>72</v>
      </c>
      <c r="H20" t="s">
        <v>304</v>
      </c>
      <c r="I20" t="s">
        <v>263</v>
      </c>
      <c r="J20" t="s">
        <v>308</v>
      </c>
      <c r="K20">
        <v>4</v>
      </c>
      <c r="M20" t="str">
        <f t="shared" si="13"/>
        <v>bigint</v>
      </c>
      <c r="N20" t="str">
        <f t="shared" si="14"/>
        <v/>
      </c>
      <c r="O20" t="str">
        <f t="shared" si="15"/>
        <v/>
      </c>
      <c r="P20" t="str">
        <f t="shared" si="16"/>
        <v/>
      </c>
      <c r="S20" t="str">
        <f t="shared" si="5"/>
        <v>bigint</v>
      </c>
      <c r="U20" t="str">
        <f t="shared" si="6"/>
        <v>PAO_END_NUMBER</v>
      </c>
      <c r="V20" t="str">
        <f t="shared" si="7"/>
        <v>PAO_END_NUMBER bigint NULL,</v>
      </c>
      <c r="X20" t="str">
        <f t="shared" si="8"/>
        <v>long</v>
      </c>
      <c r="Y20" t="str">
        <f t="shared" si="9"/>
        <v>Pao_End_Number</v>
      </c>
      <c r="Z20" t="str">
        <f t="shared" si="10"/>
        <v>public long Pao_End_Number {get;set;}</v>
      </c>
      <c r="AD20" t="str">
        <f t="shared" si="11"/>
        <v>GetInt64</v>
      </c>
      <c r="AE20" t="str">
        <f t="shared" si="12"/>
        <v>Pao_End_Number = line.GetInt64(Index++);</v>
      </c>
    </row>
    <row r="21" spans="1:31">
      <c r="A21">
        <v>20</v>
      </c>
      <c r="B21" t="s">
        <v>304</v>
      </c>
      <c r="C21" s="44" t="s">
        <v>232</v>
      </c>
      <c r="D21" s="47" t="s">
        <v>224</v>
      </c>
      <c r="E21">
        <f t="shared" si="2"/>
        <v>20</v>
      </c>
      <c r="G21">
        <v>73</v>
      </c>
      <c r="H21" t="s">
        <v>304</v>
      </c>
      <c r="I21" t="s">
        <v>264</v>
      </c>
      <c r="J21" t="s">
        <v>309</v>
      </c>
      <c r="K21">
        <v>2</v>
      </c>
      <c r="M21" t="str">
        <f t="shared" si="13"/>
        <v/>
      </c>
      <c r="N21" t="str">
        <f t="shared" si="14"/>
        <v>nvarchar(max)</v>
      </c>
      <c r="O21" t="str">
        <f t="shared" si="15"/>
        <v/>
      </c>
      <c r="P21" t="str">
        <f t="shared" si="16"/>
        <v/>
      </c>
      <c r="S21" t="str">
        <f t="shared" si="5"/>
        <v>nvarchar(max)</v>
      </c>
      <c r="U21" t="str">
        <f t="shared" si="6"/>
        <v>PAO_END_SUFFIX</v>
      </c>
      <c r="V21" t="str">
        <f t="shared" si="7"/>
        <v>PAO_END_SUFFIX nvarchar(max) NULL,</v>
      </c>
      <c r="X21" t="str">
        <f t="shared" si="8"/>
        <v>string</v>
      </c>
      <c r="Y21" t="str">
        <f t="shared" si="9"/>
        <v>Pao_End_Suffix</v>
      </c>
      <c r="Z21" t="str">
        <f t="shared" si="10"/>
        <v>public string Pao_End_Suffix {get;set;}</v>
      </c>
      <c r="AD21" t="str">
        <f t="shared" si="11"/>
        <v>GetString</v>
      </c>
      <c r="AE21" t="str">
        <f t="shared" si="12"/>
        <v>Pao_End_Suffix = line.GetString(Index++);</v>
      </c>
    </row>
    <row r="22" spans="1:31" ht="15" customHeight="1">
      <c r="A22">
        <v>21</v>
      </c>
      <c r="B22" t="s">
        <v>304</v>
      </c>
      <c r="C22" s="44"/>
      <c r="D22" s="46"/>
      <c r="E22" t="str">
        <f t="shared" si="2"/>
        <v/>
      </c>
      <c r="G22">
        <v>75</v>
      </c>
      <c r="H22" t="s">
        <v>304</v>
      </c>
      <c r="I22" t="s">
        <v>265</v>
      </c>
      <c r="J22" t="s">
        <v>309</v>
      </c>
      <c r="K22">
        <v>90</v>
      </c>
      <c r="M22" t="str">
        <f t="shared" si="13"/>
        <v/>
      </c>
      <c r="N22" t="str">
        <f t="shared" si="14"/>
        <v>nvarchar(max)</v>
      </c>
      <c r="O22" t="str">
        <f t="shared" si="15"/>
        <v/>
      </c>
      <c r="P22" t="str">
        <f t="shared" si="16"/>
        <v/>
      </c>
      <c r="S22" t="str">
        <f t="shared" si="5"/>
        <v>nvarchar(max)</v>
      </c>
      <c r="U22" t="str">
        <f t="shared" si="6"/>
        <v>PAO_TEXT</v>
      </c>
      <c r="V22" t="str">
        <f t="shared" si="7"/>
        <v>PAO_TEXT nvarchar(max) NULL,</v>
      </c>
      <c r="X22" t="str">
        <f t="shared" si="8"/>
        <v>string</v>
      </c>
      <c r="Y22" t="str">
        <f t="shared" si="9"/>
        <v>Pao_Text</v>
      </c>
      <c r="Z22" t="str">
        <f t="shared" si="10"/>
        <v>public string Pao_Text {get;set;}</v>
      </c>
      <c r="AD22" t="str">
        <f t="shared" si="11"/>
        <v>GetString</v>
      </c>
      <c r="AE22" t="str">
        <f t="shared" si="12"/>
        <v>Pao_Text = line.GetString(Index++);</v>
      </c>
    </row>
    <row r="23" spans="1:31">
      <c r="A23">
        <v>22</v>
      </c>
      <c r="B23" t="s">
        <v>304</v>
      </c>
      <c r="C23" s="25"/>
      <c r="D23" s="25"/>
      <c r="E23" t="str">
        <f t="shared" si="2"/>
        <v/>
      </c>
      <c r="G23">
        <v>79</v>
      </c>
      <c r="H23" t="s">
        <v>304</v>
      </c>
      <c r="I23" t="s">
        <v>3</v>
      </c>
      <c r="J23" t="s">
        <v>308</v>
      </c>
      <c r="K23">
        <v>8</v>
      </c>
      <c r="M23" t="str">
        <f t="shared" si="13"/>
        <v>bigint</v>
      </c>
      <c r="N23" t="str">
        <f t="shared" si="14"/>
        <v/>
      </c>
      <c r="O23" t="str">
        <f t="shared" si="15"/>
        <v/>
      </c>
      <c r="P23" t="str">
        <f t="shared" si="16"/>
        <v/>
      </c>
      <c r="S23" t="str">
        <f t="shared" si="5"/>
        <v>bigint</v>
      </c>
      <c r="U23" t="str">
        <f t="shared" si="6"/>
        <v>USRN</v>
      </c>
      <c r="V23" t="str">
        <f t="shared" si="7"/>
        <v>USRN bigint NULL,</v>
      </c>
      <c r="X23" t="str">
        <f t="shared" si="8"/>
        <v>long</v>
      </c>
      <c r="Y23" t="str">
        <f t="shared" si="9"/>
        <v>Usrn</v>
      </c>
      <c r="Z23" t="str">
        <f t="shared" si="10"/>
        <v>public long Usrn {get;set;}</v>
      </c>
      <c r="AD23" t="str">
        <f t="shared" si="11"/>
        <v>GetInt64</v>
      </c>
      <c r="AE23" t="str">
        <f t="shared" si="12"/>
        <v>Usrn = line.GetInt64(Index++);</v>
      </c>
    </row>
    <row r="24" spans="1:31" ht="16" thickBot="1">
      <c r="A24">
        <v>23</v>
      </c>
      <c r="B24" t="s">
        <v>304</v>
      </c>
      <c r="C24" s="10"/>
      <c r="D24" s="10"/>
      <c r="E24" t="str">
        <f t="shared" si="2"/>
        <v/>
      </c>
      <c r="G24">
        <v>84</v>
      </c>
      <c r="H24" t="s">
        <v>304</v>
      </c>
      <c r="I24" t="s">
        <v>266</v>
      </c>
      <c r="J24" t="s">
        <v>309</v>
      </c>
      <c r="K24">
        <v>30</v>
      </c>
      <c r="M24" t="str">
        <f t="shared" si="13"/>
        <v/>
      </c>
      <c r="N24" t="str">
        <f t="shared" si="14"/>
        <v>nvarchar(max)</v>
      </c>
      <c r="O24" t="str">
        <f t="shared" si="15"/>
        <v/>
      </c>
      <c r="P24" t="str">
        <f t="shared" si="16"/>
        <v/>
      </c>
      <c r="S24" t="str">
        <f t="shared" si="5"/>
        <v>nvarchar(max)</v>
      </c>
      <c r="U24" t="str">
        <f t="shared" si="6"/>
        <v>LEVEL</v>
      </c>
      <c r="V24" t="str">
        <f t="shared" si="7"/>
        <v>LEVEL nvarchar(max) NULL,</v>
      </c>
      <c r="X24" t="str">
        <f t="shared" si="8"/>
        <v>string</v>
      </c>
      <c r="Y24" t="str">
        <f t="shared" si="9"/>
        <v>Level</v>
      </c>
      <c r="Z24" t="str">
        <f t="shared" si="10"/>
        <v>public string Level {get;set;}</v>
      </c>
      <c r="AD24" t="str">
        <f t="shared" si="11"/>
        <v>GetString</v>
      </c>
      <c r="AE24" t="str">
        <f t="shared" si="12"/>
        <v>Level = line.GetString(Index++);</v>
      </c>
    </row>
    <row r="25" spans="1:31">
      <c r="A25">
        <v>24</v>
      </c>
      <c r="B25" t="s">
        <v>304</v>
      </c>
      <c r="C25" s="17"/>
      <c r="D25" s="17"/>
      <c r="E25" t="str">
        <f t="shared" si="2"/>
        <v/>
      </c>
      <c r="G25">
        <v>89</v>
      </c>
      <c r="H25" t="s">
        <v>304</v>
      </c>
      <c r="I25" t="s">
        <v>267</v>
      </c>
      <c r="J25" t="s">
        <v>309</v>
      </c>
      <c r="K25">
        <v>1</v>
      </c>
      <c r="M25" t="str">
        <f t="shared" si="13"/>
        <v/>
      </c>
      <c r="N25" t="str">
        <f t="shared" si="14"/>
        <v>nvarchar(max)</v>
      </c>
      <c r="O25" t="str">
        <f t="shared" si="15"/>
        <v/>
      </c>
      <c r="P25" t="str">
        <f t="shared" si="16"/>
        <v/>
      </c>
      <c r="S25" t="str">
        <f t="shared" si="5"/>
        <v>nvarchar(max)</v>
      </c>
      <c r="U25" t="str">
        <f t="shared" si="6"/>
        <v>POSTAL_ADDRESS</v>
      </c>
      <c r="V25" t="str">
        <f t="shared" si="7"/>
        <v>POSTAL_ADDRESS nvarchar(max) NULL,</v>
      </c>
      <c r="X25" t="str">
        <f t="shared" si="8"/>
        <v>string</v>
      </c>
      <c r="Y25" t="str">
        <f t="shared" si="9"/>
        <v>Postal_Address</v>
      </c>
      <c r="Z25" t="str">
        <f t="shared" si="10"/>
        <v>public string Postal_Address {get;set;}</v>
      </c>
      <c r="AD25" t="str">
        <f t="shared" si="11"/>
        <v>GetString</v>
      </c>
      <c r="AE25" t="str">
        <f t="shared" si="12"/>
        <v>Postal_Address = line.GetString(Index++);</v>
      </c>
    </row>
    <row r="26" spans="1:31">
      <c r="A26">
        <v>25</v>
      </c>
      <c r="B26" t="s">
        <v>304</v>
      </c>
      <c r="C26" s="3"/>
      <c r="D26" s="3"/>
      <c r="E26" t="str">
        <f t="shared" si="2"/>
        <v/>
      </c>
      <c r="G26">
        <v>96</v>
      </c>
      <c r="H26" t="s">
        <v>304</v>
      </c>
      <c r="I26" t="s">
        <v>268</v>
      </c>
      <c r="J26" t="s">
        <v>309</v>
      </c>
      <c r="K26">
        <v>8</v>
      </c>
      <c r="M26" t="str">
        <f t="shared" si="13"/>
        <v/>
      </c>
      <c r="N26" t="str">
        <f t="shared" si="14"/>
        <v>nvarchar(max)</v>
      </c>
      <c r="O26" t="str">
        <f t="shared" si="15"/>
        <v/>
      </c>
      <c r="P26" t="str">
        <f t="shared" si="16"/>
        <v/>
      </c>
      <c r="S26" t="str">
        <f t="shared" si="5"/>
        <v>nvarchar(max)</v>
      </c>
      <c r="U26" t="str">
        <f t="shared" si="6"/>
        <v>POSTCODE</v>
      </c>
      <c r="V26" t="str">
        <f t="shared" si="7"/>
        <v>POSTCODE nvarchar(max) NULL,</v>
      </c>
      <c r="X26" t="str">
        <f t="shared" si="8"/>
        <v>string</v>
      </c>
      <c r="Y26" t="str">
        <f t="shared" si="9"/>
        <v>Postcode</v>
      </c>
      <c r="Z26" t="str">
        <f t="shared" si="10"/>
        <v>public string Postcode {get;set;}</v>
      </c>
      <c r="AD26" t="str">
        <f t="shared" si="11"/>
        <v>GetString</v>
      </c>
      <c r="AE26" t="str">
        <f t="shared" si="12"/>
        <v>Postcode = line.GetString(Index++);</v>
      </c>
    </row>
    <row r="27" spans="1:31">
      <c r="A27">
        <v>26</v>
      </c>
      <c r="B27" t="s">
        <v>304</v>
      </c>
      <c r="C27" s="1" t="s">
        <v>138</v>
      </c>
      <c r="D27" s="9" t="s">
        <v>140</v>
      </c>
      <c r="E27">
        <f t="shared" si="2"/>
        <v>26</v>
      </c>
      <c r="G27">
        <v>102</v>
      </c>
      <c r="H27" t="s">
        <v>304</v>
      </c>
      <c r="I27" t="s">
        <v>269</v>
      </c>
      <c r="J27" t="s">
        <v>309</v>
      </c>
      <c r="K27">
        <v>30</v>
      </c>
      <c r="M27" t="str">
        <f t="shared" si="13"/>
        <v/>
      </c>
      <c r="N27" t="str">
        <f t="shared" si="14"/>
        <v>nvarchar(max)</v>
      </c>
      <c r="O27" t="str">
        <f t="shared" si="15"/>
        <v/>
      </c>
      <c r="P27" t="str">
        <f t="shared" si="16"/>
        <v/>
      </c>
      <c r="S27" t="str">
        <f t="shared" si="5"/>
        <v>nvarchar(max)</v>
      </c>
      <c r="U27" t="str">
        <f t="shared" si="6"/>
        <v>POST_TOWN</v>
      </c>
      <c r="V27" t="str">
        <f t="shared" si="7"/>
        <v>POST_TOWN nvarchar(max) NULL,</v>
      </c>
      <c r="X27" t="str">
        <f t="shared" si="8"/>
        <v>string</v>
      </c>
      <c r="Y27" t="str">
        <f t="shared" si="9"/>
        <v>Post_Town</v>
      </c>
      <c r="Z27" t="str">
        <f t="shared" si="10"/>
        <v>public string Post_Town {get;set;}</v>
      </c>
      <c r="AD27" t="str">
        <f t="shared" si="11"/>
        <v>GetString</v>
      </c>
      <c r="AE27" t="str">
        <f t="shared" si="12"/>
        <v>Post_Town = line.GetString(Index++);</v>
      </c>
    </row>
    <row r="28" spans="1:31">
      <c r="A28">
        <v>27</v>
      </c>
      <c r="B28" t="s">
        <v>304</v>
      </c>
      <c r="C28" s="3"/>
      <c r="D28" s="3"/>
      <c r="E28" t="str">
        <f t="shared" si="2"/>
        <v/>
      </c>
      <c r="G28">
        <v>109</v>
      </c>
      <c r="H28" t="s">
        <v>304</v>
      </c>
      <c r="I28" t="s">
        <v>270</v>
      </c>
      <c r="J28" t="s">
        <v>309</v>
      </c>
      <c r="K28">
        <v>1</v>
      </c>
      <c r="M28" t="str">
        <f t="shared" si="13"/>
        <v/>
      </c>
      <c r="N28" t="str">
        <f t="shared" si="14"/>
        <v>nvarchar(max)</v>
      </c>
      <c r="O28" t="str">
        <f t="shared" si="15"/>
        <v/>
      </c>
      <c r="P28" t="str">
        <f t="shared" si="16"/>
        <v/>
      </c>
      <c r="S28" t="str">
        <f t="shared" si="5"/>
        <v>nvarchar(max)</v>
      </c>
      <c r="U28" t="str">
        <f t="shared" si="6"/>
        <v>OFFICIAL_FLAG</v>
      </c>
      <c r="V28" t="str">
        <f t="shared" si="7"/>
        <v>OFFICIAL_FLAG nvarchar(max) NULL,</v>
      </c>
      <c r="X28" t="str">
        <f t="shared" si="8"/>
        <v>string</v>
      </c>
      <c r="Y28" t="str">
        <f t="shared" si="9"/>
        <v>Official_Flag</v>
      </c>
      <c r="Z28" t="str">
        <f t="shared" si="10"/>
        <v>public string Official_Flag {get;set;}</v>
      </c>
      <c r="AD28" t="str">
        <f t="shared" si="11"/>
        <v>GetString</v>
      </c>
      <c r="AE28" t="str">
        <f t="shared" si="12"/>
        <v>Official_Flag = line.GetString(Index++);</v>
      </c>
    </row>
    <row r="29" spans="1:31">
      <c r="A29">
        <v>28</v>
      </c>
      <c r="B29" t="s">
        <v>304</v>
      </c>
      <c r="C29" s="3"/>
      <c r="D29" s="3"/>
      <c r="E29" t="str">
        <f t="shared" si="2"/>
        <v/>
      </c>
      <c r="G29">
        <v>115</v>
      </c>
      <c r="H29" t="s">
        <v>304</v>
      </c>
      <c r="I29" t="s">
        <v>219</v>
      </c>
      <c r="J29" t="s">
        <v>308</v>
      </c>
      <c r="K29">
        <v>2</v>
      </c>
      <c r="M29" t="str">
        <f t="shared" si="13"/>
        <v>bigint</v>
      </c>
      <c r="N29" t="str">
        <f t="shared" si="14"/>
        <v/>
      </c>
      <c r="O29" t="str">
        <f t="shared" si="15"/>
        <v/>
      </c>
      <c r="P29" t="str">
        <f t="shared" si="16"/>
        <v/>
      </c>
      <c r="S29" t="str">
        <f t="shared" si="5"/>
        <v>bigint</v>
      </c>
      <c r="U29" t="str">
        <f t="shared" si="6"/>
        <v>CUSTODIAN_ONE</v>
      </c>
      <c r="V29" t="str">
        <f t="shared" si="7"/>
        <v>CUSTODIAN_ONE bigint NULL,</v>
      </c>
      <c r="X29" t="str">
        <f t="shared" si="8"/>
        <v>long</v>
      </c>
      <c r="Y29" t="str">
        <f t="shared" si="9"/>
        <v>Custodian_One</v>
      </c>
      <c r="Z29" t="str">
        <f t="shared" si="10"/>
        <v>public long Custodian_One {get;set;}</v>
      </c>
      <c r="AD29" t="str">
        <f t="shared" si="11"/>
        <v>GetInt64</v>
      </c>
      <c r="AE29" t="str">
        <f t="shared" si="12"/>
        <v>Custodian_One = line.GetInt64(Index++);</v>
      </c>
    </row>
    <row r="30" spans="1:31" ht="16" thickBot="1">
      <c r="A30">
        <v>29</v>
      </c>
      <c r="B30" t="s">
        <v>304</v>
      </c>
      <c r="C30" s="10"/>
      <c r="D30" s="10"/>
      <c r="E30" t="str">
        <f t="shared" si="2"/>
        <v/>
      </c>
      <c r="G30">
        <v>117</v>
      </c>
      <c r="H30" t="s">
        <v>304</v>
      </c>
      <c r="I30" t="s">
        <v>221</v>
      </c>
      <c r="J30" t="s">
        <v>308</v>
      </c>
      <c r="K30">
        <v>2</v>
      </c>
      <c r="M30" t="str">
        <f t="shared" si="13"/>
        <v>bigint</v>
      </c>
      <c r="N30" t="str">
        <f t="shared" si="14"/>
        <v/>
      </c>
      <c r="O30" t="str">
        <f t="shared" si="15"/>
        <v/>
      </c>
      <c r="P30" t="str">
        <f t="shared" si="16"/>
        <v/>
      </c>
      <c r="S30" t="str">
        <f t="shared" si="5"/>
        <v>bigint</v>
      </c>
      <c r="U30" t="str">
        <f t="shared" si="6"/>
        <v>CUSTODIAN_TWO</v>
      </c>
      <c r="V30" t="str">
        <f t="shared" si="7"/>
        <v>CUSTODIAN_TWO bigint NULL,</v>
      </c>
      <c r="X30" t="str">
        <f t="shared" si="8"/>
        <v>long</v>
      </c>
      <c r="Y30" t="str">
        <f t="shared" si="9"/>
        <v>Custodian_Two</v>
      </c>
      <c r="Z30" t="str">
        <f t="shared" si="10"/>
        <v>public long Custodian_Two {get;set;}</v>
      </c>
      <c r="AD30" t="str">
        <f t="shared" si="11"/>
        <v>GetInt64</v>
      </c>
      <c r="AE30" t="str">
        <f t="shared" si="12"/>
        <v>Custodian_Two = line.GetInt64(Index++);</v>
      </c>
    </row>
    <row r="31" spans="1:31">
      <c r="A31">
        <v>30</v>
      </c>
      <c r="B31" t="s">
        <v>304</v>
      </c>
      <c r="C31" s="17"/>
      <c r="D31" s="17"/>
      <c r="E31" t="str">
        <f t="shared" si="2"/>
        <v/>
      </c>
      <c r="G31">
        <v>119</v>
      </c>
      <c r="H31" t="s">
        <v>304</v>
      </c>
      <c r="I31" t="s">
        <v>222</v>
      </c>
      <c r="J31" t="s">
        <v>309</v>
      </c>
      <c r="K31">
        <v>14</v>
      </c>
      <c r="M31" t="str">
        <f t="shared" si="13"/>
        <v/>
      </c>
      <c r="N31" t="str">
        <f t="shared" si="14"/>
        <v>nvarchar(max)</v>
      </c>
      <c r="O31" t="str">
        <f t="shared" si="15"/>
        <v/>
      </c>
      <c r="P31" t="str">
        <f t="shared" si="16"/>
        <v/>
      </c>
      <c r="S31" t="str">
        <f t="shared" si="5"/>
        <v>nvarchar(max)</v>
      </c>
      <c r="U31" t="str">
        <f t="shared" si="6"/>
        <v>CAN_KEY</v>
      </c>
      <c r="V31" t="str">
        <f t="shared" si="7"/>
        <v>CAN_KEY nvarchar(max) NULL,</v>
      </c>
      <c r="X31" t="str">
        <f t="shared" si="8"/>
        <v>string</v>
      </c>
      <c r="Y31" t="str">
        <f t="shared" si="9"/>
        <v>Can_Key</v>
      </c>
      <c r="Z31" t="str">
        <f t="shared" si="10"/>
        <v>public string Can_Key {get;set;}</v>
      </c>
      <c r="AD31" t="str">
        <f t="shared" si="11"/>
        <v>GetString</v>
      </c>
      <c r="AE31" t="str">
        <f t="shared" si="12"/>
        <v>Can_Key = line.GetString(Index++);</v>
      </c>
    </row>
    <row r="32" spans="1:31">
      <c r="A32">
        <v>31</v>
      </c>
      <c r="B32" t="s">
        <v>304</v>
      </c>
      <c r="C32" s="3"/>
      <c r="D32" s="3"/>
      <c r="E32" t="str">
        <f t="shared" si="2"/>
        <v/>
      </c>
      <c r="G32" s="31">
        <v>121</v>
      </c>
      <c r="H32" s="31" t="s">
        <v>305</v>
      </c>
      <c r="I32" s="31" t="s">
        <v>0</v>
      </c>
      <c r="J32" s="31" t="s">
        <v>308</v>
      </c>
      <c r="K32" s="31">
        <v>2</v>
      </c>
      <c r="L32" s="31"/>
      <c r="M32" s="31" t="str">
        <f t="shared" si="13"/>
        <v>bigint</v>
      </c>
      <c r="N32" s="31" t="str">
        <f t="shared" si="14"/>
        <v/>
      </c>
      <c r="O32" s="31" t="str">
        <f t="shared" si="15"/>
        <v/>
      </c>
      <c r="P32" s="31" t="str">
        <f t="shared" si="16"/>
        <v/>
      </c>
      <c r="Q32" s="31"/>
      <c r="R32" s="31"/>
      <c r="S32" s="31" t="str">
        <f t="shared" si="5"/>
        <v>bigint</v>
      </c>
      <c r="T32" s="31"/>
      <c r="U32" s="31" t="str">
        <f t="shared" si="6"/>
        <v>RECORD_IDENTIFIER</v>
      </c>
      <c r="V32" s="31" t="str">
        <f t="shared" si="7"/>
        <v>RECORD_IDENTIFIER bigint NULL,</v>
      </c>
      <c r="W32" s="31"/>
      <c r="X32" s="31" t="str">
        <f t="shared" si="8"/>
        <v>long</v>
      </c>
      <c r="Y32" s="31" t="str">
        <f t="shared" si="9"/>
        <v>Record_Identifier</v>
      </c>
      <c r="Z32" s="31" t="str">
        <f t="shared" si="10"/>
        <v>public long Record_Identifier {get;set;}</v>
      </c>
      <c r="AD32" t="str">
        <f t="shared" si="11"/>
        <v>GetInt64</v>
      </c>
      <c r="AE32" t="str">
        <f t="shared" si="12"/>
        <v>Record_Identifier = line.GetInt64(Index++);</v>
      </c>
    </row>
    <row r="33" spans="1:31" ht="15" customHeight="1">
      <c r="A33">
        <v>32</v>
      </c>
      <c r="B33" t="s">
        <v>304</v>
      </c>
      <c r="C33" s="44" t="s">
        <v>152</v>
      </c>
      <c r="D33" s="46" t="s">
        <v>96</v>
      </c>
      <c r="E33">
        <f t="shared" si="2"/>
        <v>32</v>
      </c>
      <c r="G33">
        <v>123</v>
      </c>
      <c r="H33" t="s">
        <v>305</v>
      </c>
      <c r="I33" t="s">
        <v>1</v>
      </c>
      <c r="J33" t="s">
        <v>309</v>
      </c>
      <c r="K33">
        <v>1</v>
      </c>
      <c r="M33" t="str">
        <f t="shared" si="13"/>
        <v/>
      </c>
      <c r="N33" t="str">
        <f t="shared" si="14"/>
        <v>nvarchar(max)</v>
      </c>
      <c r="O33" t="str">
        <f t="shared" si="15"/>
        <v/>
      </c>
      <c r="P33" t="str">
        <f t="shared" si="16"/>
        <v/>
      </c>
      <c r="S33" t="str">
        <f t="shared" si="5"/>
        <v>nvarchar(max)</v>
      </c>
      <c r="U33" t="str">
        <f t="shared" si="6"/>
        <v>CHANGE_TYPE</v>
      </c>
      <c r="V33" t="str">
        <f t="shared" si="7"/>
        <v>CHANGE_TYPE nvarchar(max) NULL,</v>
      </c>
      <c r="X33" t="str">
        <f t="shared" si="8"/>
        <v>string</v>
      </c>
      <c r="Y33" t="str">
        <f t="shared" si="9"/>
        <v>Change_Type</v>
      </c>
      <c r="Z33" t="str">
        <f t="shared" si="10"/>
        <v>public string Change_Type {get;set;}</v>
      </c>
      <c r="AD33" t="str">
        <f t="shared" si="11"/>
        <v>GetString</v>
      </c>
      <c r="AE33" t="str">
        <f t="shared" si="12"/>
        <v>Change_Type = line.GetString(Index++);</v>
      </c>
    </row>
    <row r="34" spans="1:31">
      <c r="A34">
        <v>33</v>
      </c>
      <c r="B34" t="s">
        <v>304</v>
      </c>
      <c r="C34" s="44"/>
      <c r="D34" s="46"/>
      <c r="E34" t="str">
        <f t="shared" si="2"/>
        <v/>
      </c>
      <c r="G34">
        <v>125</v>
      </c>
      <c r="H34" t="s">
        <v>305</v>
      </c>
      <c r="I34" t="s">
        <v>2</v>
      </c>
      <c r="J34" t="s">
        <v>308</v>
      </c>
      <c r="K34">
        <v>16</v>
      </c>
      <c r="M34" t="str">
        <f t="shared" si="13"/>
        <v>bigint</v>
      </c>
      <c r="N34" t="str">
        <f t="shared" si="14"/>
        <v/>
      </c>
      <c r="O34" t="str">
        <f t="shared" si="15"/>
        <v/>
      </c>
      <c r="P34" t="str">
        <f t="shared" si="16"/>
        <v/>
      </c>
      <c r="S34" t="str">
        <f t="shared" si="5"/>
        <v>bigint</v>
      </c>
      <c r="U34" t="str">
        <f t="shared" si="6"/>
        <v>PRO_ORDER</v>
      </c>
      <c r="V34" t="str">
        <f t="shared" si="7"/>
        <v>PRO_ORDER bigint NULL,</v>
      </c>
      <c r="X34" t="str">
        <f t="shared" si="8"/>
        <v>long</v>
      </c>
      <c r="Y34" t="str">
        <f t="shared" si="9"/>
        <v>Pro_Order</v>
      </c>
      <c r="Z34" t="str">
        <f t="shared" si="10"/>
        <v>public long Pro_Order {get;set;}</v>
      </c>
      <c r="AD34" t="str">
        <f t="shared" si="11"/>
        <v>GetInt64</v>
      </c>
      <c r="AE34" t="str">
        <f t="shared" si="12"/>
        <v>Pro_Order = line.GetInt64(Index++);</v>
      </c>
    </row>
    <row r="35" spans="1:31">
      <c r="A35">
        <v>34</v>
      </c>
      <c r="B35" t="s">
        <v>304</v>
      </c>
      <c r="C35" s="25"/>
      <c r="D35" s="25"/>
      <c r="E35" t="str">
        <f t="shared" si="2"/>
        <v/>
      </c>
      <c r="G35">
        <v>131</v>
      </c>
      <c r="H35" t="s">
        <v>305</v>
      </c>
      <c r="I35" t="s">
        <v>149</v>
      </c>
      <c r="J35" t="s">
        <v>308</v>
      </c>
      <c r="K35">
        <v>12</v>
      </c>
      <c r="M35" t="str">
        <f t="shared" si="13"/>
        <v>bigint</v>
      </c>
      <c r="N35" t="str">
        <f t="shared" si="14"/>
        <v/>
      </c>
      <c r="O35" t="str">
        <f t="shared" si="15"/>
        <v/>
      </c>
      <c r="P35" t="str">
        <f t="shared" si="16"/>
        <v/>
      </c>
      <c r="S35" t="str">
        <f t="shared" si="5"/>
        <v>bigint</v>
      </c>
      <c r="U35" t="str">
        <f t="shared" si="6"/>
        <v>UPRN</v>
      </c>
      <c r="V35" t="str">
        <f t="shared" si="7"/>
        <v>UPRN bigint NULL,</v>
      </c>
      <c r="X35" t="str">
        <f t="shared" si="8"/>
        <v>long</v>
      </c>
      <c r="Y35" t="str">
        <f t="shared" si="9"/>
        <v>Uprn</v>
      </c>
      <c r="Z35" t="str">
        <f t="shared" si="10"/>
        <v>public long Uprn {get;set;}</v>
      </c>
      <c r="AD35" t="str">
        <f t="shared" si="11"/>
        <v>GetInt64</v>
      </c>
      <c r="AE35" t="str">
        <f t="shared" si="12"/>
        <v>Uprn = line.GetInt64(Index++);</v>
      </c>
    </row>
    <row r="36" spans="1:31">
      <c r="A36">
        <v>35</v>
      </c>
      <c r="B36" t="s">
        <v>304</v>
      </c>
      <c r="C36" s="25"/>
      <c r="D36" s="25"/>
      <c r="E36" t="str">
        <f t="shared" si="2"/>
        <v/>
      </c>
      <c r="G36">
        <v>134</v>
      </c>
      <c r="H36" t="s">
        <v>305</v>
      </c>
      <c r="I36" t="s">
        <v>152</v>
      </c>
      <c r="J36" t="s">
        <v>308</v>
      </c>
      <c r="K36">
        <v>1</v>
      </c>
      <c r="M36" t="str">
        <f t="shared" si="13"/>
        <v>bigint</v>
      </c>
      <c r="N36" t="str">
        <f t="shared" si="14"/>
        <v/>
      </c>
      <c r="O36" t="str">
        <f t="shared" si="15"/>
        <v/>
      </c>
      <c r="P36" t="str">
        <f t="shared" si="16"/>
        <v/>
      </c>
      <c r="S36" t="str">
        <f t="shared" si="5"/>
        <v>bigint</v>
      </c>
      <c r="U36" t="str">
        <f t="shared" si="6"/>
        <v>LOGICAL_STATUS</v>
      </c>
      <c r="V36" t="str">
        <f t="shared" si="7"/>
        <v>LOGICAL_STATUS bigint NULL,</v>
      </c>
      <c r="X36" t="str">
        <f t="shared" si="8"/>
        <v>long</v>
      </c>
      <c r="Y36" t="str">
        <f t="shared" si="9"/>
        <v>Logical_Status</v>
      </c>
      <c r="Z36" t="str">
        <f t="shared" si="10"/>
        <v>public long Logical_Status {get;set;}</v>
      </c>
      <c r="AD36" t="str">
        <f t="shared" si="11"/>
        <v>GetInt64</v>
      </c>
      <c r="AE36" t="str">
        <f t="shared" si="12"/>
        <v>Logical_Status = line.GetInt64(Index++);</v>
      </c>
    </row>
    <row r="37" spans="1:31">
      <c r="A37">
        <v>36</v>
      </c>
      <c r="B37" t="s">
        <v>304</v>
      </c>
      <c r="C37" s="3"/>
      <c r="D37" s="3"/>
      <c r="E37" t="str">
        <f t="shared" si="2"/>
        <v/>
      </c>
      <c r="G37">
        <v>139</v>
      </c>
      <c r="H37" t="s">
        <v>305</v>
      </c>
      <c r="I37" t="s">
        <v>157</v>
      </c>
      <c r="J37" t="s">
        <v>308</v>
      </c>
      <c r="K37">
        <v>1</v>
      </c>
      <c r="M37" t="str">
        <f t="shared" si="13"/>
        <v>bigint</v>
      </c>
      <c r="N37" t="str">
        <f t="shared" si="14"/>
        <v/>
      </c>
      <c r="O37" t="str">
        <f t="shared" si="15"/>
        <v/>
      </c>
      <c r="P37" t="str">
        <f t="shared" si="16"/>
        <v/>
      </c>
      <c r="S37" t="str">
        <f t="shared" si="5"/>
        <v>bigint</v>
      </c>
      <c r="U37" t="str">
        <f t="shared" si="6"/>
        <v>BLPU_STATE</v>
      </c>
      <c r="V37" t="str">
        <f t="shared" si="7"/>
        <v>BLPU_STATE bigint NULL,</v>
      </c>
      <c r="X37" t="str">
        <f t="shared" si="8"/>
        <v>long</v>
      </c>
      <c r="Y37" t="str">
        <f t="shared" si="9"/>
        <v>Blpu_State</v>
      </c>
      <c r="Z37" t="str">
        <f t="shared" si="10"/>
        <v>public long Blpu_State {get;set;}</v>
      </c>
      <c r="AD37" t="str">
        <f t="shared" si="11"/>
        <v>GetInt64</v>
      </c>
      <c r="AE37" t="str">
        <f t="shared" si="12"/>
        <v>Blpu_State = line.GetInt64(Index++);</v>
      </c>
    </row>
    <row r="38" spans="1:31" ht="16" thickBot="1">
      <c r="A38">
        <v>37</v>
      </c>
      <c r="B38" t="s">
        <v>304</v>
      </c>
      <c r="C38" s="10"/>
      <c r="D38" s="10"/>
      <c r="E38" t="str">
        <f t="shared" si="2"/>
        <v/>
      </c>
      <c r="G38">
        <v>144</v>
      </c>
      <c r="H38" t="s">
        <v>305</v>
      </c>
      <c r="I38" t="s">
        <v>160</v>
      </c>
      <c r="J38" t="s">
        <v>88</v>
      </c>
      <c r="M38" t="str">
        <f t="shared" si="13"/>
        <v/>
      </c>
      <c r="N38" t="str">
        <f t="shared" si="14"/>
        <v/>
      </c>
      <c r="O38" t="str">
        <f t="shared" si="15"/>
        <v>date</v>
      </c>
      <c r="P38" t="str">
        <f t="shared" si="16"/>
        <v/>
      </c>
      <c r="S38" t="str">
        <f t="shared" si="5"/>
        <v>date</v>
      </c>
      <c r="U38" t="str">
        <f t="shared" si="6"/>
        <v>BLPU_STATE_DATE</v>
      </c>
      <c r="V38" t="str">
        <f t="shared" si="7"/>
        <v>BLPU_STATE_DATE date NULL,</v>
      </c>
      <c r="X38" t="str">
        <f t="shared" si="8"/>
        <v>DateTime?</v>
      </c>
      <c r="Y38" t="str">
        <f t="shared" si="9"/>
        <v>Blpu_State_Date</v>
      </c>
      <c r="Z38" t="str">
        <f t="shared" si="10"/>
        <v>public DateTime? Blpu_State_Date {get;set;}</v>
      </c>
      <c r="AD38" t="str">
        <f t="shared" si="11"/>
        <v>GetDateTime</v>
      </c>
      <c r="AE38" t="str">
        <f t="shared" si="12"/>
        <v>Blpu_State_Date = line.GetDateTime(Index++);</v>
      </c>
    </row>
    <row r="39" spans="1:31">
      <c r="A39">
        <v>38</v>
      </c>
      <c r="B39" t="s">
        <v>304</v>
      </c>
      <c r="C39" s="44" t="s">
        <v>106</v>
      </c>
      <c r="D39" s="47" t="s">
        <v>88</v>
      </c>
      <c r="E39">
        <f t="shared" si="2"/>
        <v>38</v>
      </c>
      <c r="G39">
        <v>148</v>
      </c>
      <c r="H39" t="s">
        <v>305</v>
      </c>
      <c r="I39" t="s">
        <v>163</v>
      </c>
      <c r="J39" t="s">
        <v>309</v>
      </c>
      <c r="K39">
        <v>4</v>
      </c>
      <c r="M39" t="str">
        <f t="shared" si="13"/>
        <v/>
      </c>
      <c r="N39" t="str">
        <f t="shared" si="14"/>
        <v>nvarchar(max)</v>
      </c>
      <c r="O39" t="str">
        <f t="shared" si="15"/>
        <v/>
      </c>
      <c r="P39" t="str">
        <f t="shared" si="16"/>
        <v/>
      </c>
      <c r="S39" t="str">
        <f t="shared" si="5"/>
        <v>nvarchar(max)</v>
      </c>
      <c r="U39" t="str">
        <f t="shared" si="6"/>
        <v>BLPU_CLASS</v>
      </c>
      <c r="V39" t="str">
        <f t="shared" si="7"/>
        <v>BLPU_CLASS nvarchar(max) NULL,</v>
      </c>
      <c r="X39" t="str">
        <f t="shared" si="8"/>
        <v>string</v>
      </c>
      <c r="Y39" t="str">
        <f t="shared" si="9"/>
        <v>Blpu_Class</v>
      </c>
      <c r="Z39" t="str">
        <f t="shared" si="10"/>
        <v>public string Blpu_Class {get;set;}</v>
      </c>
      <c r="AD39" t="str">
        <f t="shared" si="11"/>
        <v>GetString</v>
      </c>
      <c r="AE39" t="str">
        <f t="shared" si="12"/>
        <v>Blpu_Class = line.GetString(Index++);</v>
      </c>
    </row>
    <row r="40" spans="1:31">
      <c r="A40">
        <v>39</v>
      </c>
      <c r="B40" t="s">
        <v>304</v>
      </c>
      <c r="C40" s="44"/>
      <c r="D40" s="46"/>
      <c r="E40" t="str">
        <f t="shared" si="2"/>
        <v/>
      </c>
      <c r="G40">
        <v>151</v>
      </c>
      <c r="H40" t="s">
        <v>305</v>
      </c>
      <c r="I40" t="s">
        <v>169</v>
      </c>
      <c r="J40" t="s">
        <v>308</v>
      </c>
      <c r="K40">
        <v>12</v>
      </c>
      <c r="M40" t="str">
        <f t="shared" si="13"/>
        <v>bigint</v>
      </c>
      <c r="N40" t="str">
        <f t="shared" si="14"/>
        <v/>
      </c>
      <c r="O40" t="str">
        <f t="shared" si="15"/>
        <v/>
      </c>
      <c r="P40" t="str">
        <f t="shared" si="16"/>
        <v/>
      </c>
      <c r="S40" t="str">
        <f t="shared" si="5"/>
        <v>bigint</v>
      </c>
      <c r="U40" t="str">
        <f t="shared" si="6"/>
        <v>PARENT_UPRN</v>
      </c>
      <c r="V40" t="str">
        <f t="shared" si="7"/>
        <v>PARENT_UPRN bigint NULL,</v>
      </c>
      <c r="X40" t="str">
        <f t="shared" si="8"/>
        <v>long</v>
      </c>
      <c r="Y40" t="str">
        <f t="shared" si="9"/>
        <v>Parent_Uprn</v>
      </c>
      <c r="Z40" t="str">
        <f t="shared" si="10"/>
        <v>public long Parent_Uprn {get;set;}</v>
      </c>
      <c r="AD40" t="str">
        <f t="shared" si="11"/>
        <v>GetInt64</v>
      </c>
      <c r="AE40" t="str">
        <f t="shared" si="12"/>
        <v>Parent_Uprn = line.GetInt64(Index++);</v>
      </c>
    </row>
    <row r="41" spans="1:31">
      <c r="A41">
        <v>40</v>
      </c>
      <c r="B41" t="s">
        <v>304</v>
      </c>
      <c r="C41" s="25"/>
      <c r="D41" s="25"/>
      <c r="E41" t="str">
        <f t="shared" si="2"/>
        <v/>
      </c>
      <c r="G41">
        <v>153</v>
      </c>
      <c r="H41" t="s">
        <v>305</v>
      </c>
      <c r="I41" t="s">
        <v>171</v>
      </c>
      <c r="J41" t="s">
        <v>310</v>
      </c>
      <c r="K41">
        <v>7.2</v>
      </c>
      <c r="M41" t="str">
        <f t="shared" si="13"/>
        <v/>
      </c>
      <c r="N41" t="str">
        <f t="shared" si="14"/>
        <v/>
      </c>
      <c r="O41" t="str">
        <f t="shared" si="15"/>
        <v/>
      </c>
      <c r="P41" t="str">
        <f t="shared" si="16"/>
        <v>decimal(7,2)</v>
      </c>
      <c r="S41" t="str">
        <f t="shared" si="5"/>
        <v>decimal(7,2)</v>
      </c>
      <c r="U41" t="str">
        <f t="shared" si="6"/>
        <v>X_COORDINATE</v>
      </c>
      <c r="V41" t="str">
        <f t="shared" si="7"/>
        <v>X_COORDINATE decimal(7,2) NULL,</v>
      </c>
      <c r="X41" t="e">
        <f t="shared" si="8"/>
        <v>#N/A</v>
      </c>
      <c r="Y41" t="str">
        <f t="shared" si="9"/>
        <v>X_Coordinate</v>
      </c>
      <c r="Z41" t="e">
        <f t="shared" si="10"/>
        <v>#N/A</v>
      </c>
      <c r="AD41" t="e">
        <f t="shared" si="11"/>
        <v>#N/A</v>
      </c>
      <c r="AE41" t="e">
        <f t="shared" si="12"/>
        <v>#N/A</v>
      </c>
    </row>
    <row r="42" spans="1:31" ht="16" thickBot="1">
      <c r="A42">
        <v>41</v>
      </c>
      <c r="B42" t="s">
        <v>304</v>
      </c>
      <c r="C42" s="10"/>
      <c r="D42" s="10"/>
      <c r="E42" t="str">
        <f t="shared" si="2"/>
        <v/>
      </c>
      <c r="G42">
        <v>157</v>
      </c>
      <c r="H42" t="s">
        <v>305</v>
      </c>
      <c r="I42" t="s">
        <v>175</v>
      </c>
      <c r="J42" t="s">
        <v>310</v>
      </c>
      <c r="K42">
        <v>7.2</v>
      </c>
      <c r="M42" t="str">
        <f t="shared" si="13"/>
        <v/>
      </c>
      <c r="N42" t="str">
        <f t="shared" si="14"/>
        <v/>
      </c>
      <c r="O42" t="str">
        <f t="shared" si="15"/>
        <v/>
      </c>
      <c r="P42" t="str">
        <f t="shared" si="16"/>
        <v>decimal(7,2)</v>
      </c>
      <c r="S42" t="str">
        <f t="shared" si="5"/>
        <v>decimal(7,2)</v>
      </c>
      <c r="U42" t="str">
        <f t="shared" si="6"/>
        <v>Y_COORDINATE</v>
      </c>
      <c r="V42" t="str">
        <f t="shared" si="7"/>
        <v>Y_COORDINATE decimal(7,2) NULL,</v>
      </c>
      <c r="X42" t="e">
        <f t="shared" si="8"/>
        <v>#N/A</v>
      </c>
      <c r="Y42" t="str">
        <f t="shared" si="9"/>
        <v>Y_Coordinate</v>
      </c>
      <c r="Z42" t="e">
        <f t="shared" si="10"/>
        <v>#N/A</v>
      </c>
      <c r="AD42" t="e">
        <f t="shared" si="11"/>
        <v>#N/A</v>
      </c>
      <c r="AE42" t="e">
        <f t="shared" si="12"/>
        <v>#N/A</v>
      </c>
    </row>
    <row r="43" spans="1:31">
      <c r="A43">
        <v>42</v>
      </c>
      <c r="B43" t="s">
        <v>304</v>
      </c>
      <c r="C43" s="17"/>
      <c r="D43" s="17"/>
      <c r="E43" t="str">
        <f t="shared" si="2"/>
        <v/>
      </c>
      <c r="G43">
        <v>161</v>
      </c>
      <c r="H43" t="s">
        <v>305</v>
      </c>
      <c r="I43" t="s">
        <v>177</v>
      </c>
      <c r="J43" t="s">
        <v>308</v>
      </c>
      <c r="K43">
        <v>1</v>
      </c>
      <c r="M43" t="str">
        <f t="shared" si="13"/>
        <v>bigint</v>
      </c>
      <c r="N43" t="str">
        <f t="shared" si="14"/>
        <v/>
      </c>
      <c r="O43" t="str">
        <f t="shared" si="15"/>
        <v/>
      </c>
      <c r="P43" t="str">
        <f t="shared" si="16"/>
        <v/>
      </c>
      <c r="S43" t="str">
        <f t="shared" si="5"/>
        <v>bigint</v>
      </c>
      <c r="U43" t="str">
        <f t="shared" si="6"/>
        <v>RPC</v>
      </c>
      <c r="V43" t="str">
        <f t="shared" si="7"/>
        <v>RPC bigint NULL,</v>
      </c>
      <c r="X43" t="str">
        <f t="shared" si="8"/>
        <v>long</v>
      </c>
      <c r="Y43" t="str">
        <f t="shared" si="9"/>
        <v>Rpc</v>
      </c>
      <c r="Z43" t="str">
        <f t="shared" si="10"/>
        <v>public long Rpc {get;set;}</v>
      </c>
      <c r="AD43" t="str">
        <f t="shared" si="11"/>
        <v>GetInt64</v>
      </c>
      <c r="AE43" t="str">
        <f t="shared" si="12"/>
        <v>Rpc = line.GetInt64(Index++);</v>
      </c>
    </row>
    <row r="44" spans="1:31" ht="15" customHeight="1">
      <c r="A44">
        <v>43</v>
      </c>
      <c r="B44" t="s">
        <v>304</v>
      </c>
      <c r="C44" s="44" t="s">
        <v>192</v>
      </c>
      <c r="D44" s="46" t="s">
        <v>88</v>
      </c>
      <c r="E44">
        <f t="shared" si="2"/>
        <v>43</v>
      </c>
      <c r="G44">
        <v>166</v>
      </c>
      <c r="H44" t="s">
        <v>305</v>
      </c>
      <c r="I44" t="s">
        <v>303</v>
      </c>
      <c r="J44" t="s">
        <v>308</v>
      </c>
      <c r="K44">
        <v>4</v>
      </c>
      <c r="M44" t="str">
        <f t="shared" si="13"/>
        <v>bigint</v>
      </c>
      <c r="N44" t="str">
        <f t="shared" si="14"/>
        <v/>
      </c>
      <c r="O44" t="str">
        <f t="shared" si="15"/>
        <v/>
      </c>
      <c r="P44" t="str">
        <f t="shared" si="16"/>
        <v/>
      </c>
      <c r="S44" t="str">
        <f t="shared" si="5"/>
        <v>bigint</v>
      </c>
      <c r="U44" t="str">
        <f t="shared" si="6"/>
        <v>LOCAL_CUSTODIAN_CODE</v>
      </c>
      <c r="V44" t="str">
        <f t="shared" si="7"/>
        <v>LOCAL_CUSTODIAN_CODE bigint NULL,</v>
      </c>
      <c r="X44" t="str">
        <f t="shared" si="8"/>
        <v>long</v>
      </c>
      <c r="Y44" t="str">
        <f t="shared" si="9"/>
        <v>Local_Custodian_Code</v>
      </c>
      <c r="Z44" t="str">
        <f t="shared" si="10"/>
        <v>public long Local_Custodian_Code {get;set;}</v>
      </c>
      <c r="AD44" t="str">
        <f t="shared" si="11"/>
        <v>GetInt64</v>
      </c>
      <c r="AE44" t="str">
        <f t="shared" si="12"/>
        <v>Local_Custodian_Code = line.GetInt64(Index++);</v>
      </c>
    </row>
    <row r="45" spans="1:31">
      <c r="A45">
        <v>44</v>
      </c>
      <c r="B45" t="s">
        <v>304</v>
      </c>
      <c r="C45" s="44"/>
      <c r="D45" s="46"/>
      <c r="E45" t="str">
        <f t="shared" si="2"/>
        <v/>
      </c>
      <c r="G45">
        <v>170</v>
      </c>
      <c r="H45" t="s">
        <v>305</v>
      </c>
      <c r="I45" t="s">
        <v>106</v>
      </c>
      <c r="J45" t="s">
        <v>88</v>
      </c>
      <c r="M45" t="str">
        <f t="shared" si="13"/>
        <v/>
      </c>
      <c r="N45" t="str">
        <f t="shared" si="14"/>
        <v/>
      </c>
      <c r="O45" t="str">
        <f t="shared" si="15"/>
        <v>date</v>
      </c>
      <c r="P45" t="str">
        <f t="shared" si="16"/>
        <v/>
      </c>
      <c r="S45" t="str">
        <f t="shared" si="5"/>
        <v>date</v>
      </c>
      <c r="U45" t="str">
        <f t="shared" si="6"/>
        <v>START_DATE</v>
      </c>
      <c r="V45" t="str">
        <f t="shared" si="7"/>
        <v>START_DATE date NULL,</v>
      </c>
      <c r="X45" t="str">
        <f t="shared" si="8"/>
        <v>DateTime?</v>
      </c>
      <c r="Y45" t="str">
        <f t="shared" si="9"/>
        <v>Start_Date</v>
      </c>
      <c r="Z45" t="str">
        <f t="shared" si="10"/>
        <v>public DateTime? Start_Date {get;set;}</v>
      </c>
      <c r="AD45" t="str">
        <f t="shared" si="11"/>
        <v>GetDateTime</v>
      </c>
      <c r="AE45" t="str">
        <f t="shared" si="12"/>
        <v>Start_Date = line.GetDateTime(Index++);</v>
      </c>
    </row>
    <row r="46" spans="1:31">
      <c r="A46">
        <v>45</v>
      </c>
      <c r="B46" t="s">
        <v>304</v>
      </c>
      <c r="C46" s="25"/>
      <c r="D46" s="25"/>
      <c r="E46" t="str">
        <f t="shared" si="2"/>
        <v/>
      </c>
      <c r="G46">
        <v>172</v>
      </c>
      <c r="H46" t="s">
        <v>305</v>
      </c>
      <c r="I46" t="s">
        <v>192</v>
      </c>
      <c r="J46" t="s">
        <v>88</v>
      </c>
      <c r="M46" t="str">
        <f t="shared" si="13"/>
        <v/>
      </c>
      <c r="N46" t="str">
        <f t="shared" si="14"/>
        <v/>
      </c>
      <c r="O46" t="str">
        <f t="shared" si="15"/>
        <v>date</v>
      </c>
      <c r="P46" t="str">
        <f t="shared" si="16"/>
        <v/>
      </c>
      <c r="S46" t="str">
        <f t="shared" si="5"/>
        <v>date</v>
      </c>
      <c r="U46" t="str">
        <f t="shared" si="6"/>
        <v>END_DATE</v>
      </c>
      <c r="V46" t="str">
        <f t="shared" si="7"/>
        <v>END_DATE date NULL,</v>
      </c>
      <c r="X46" t="str">
        <f t="shared" si="8"/>
        <v>DateTime?</v>
      </c>
      <c r="Y46" t="str">
        <f t="shared" si="9"/>
        <v>End_Date</v>
      </c>
      <c r="Z46" t="str">
        <f t="shared" si="10"/>
        <v>public DateTime? End_Date {get;set;}</v>
      </c>
      <c r="AD46" t="str">
        <f t="shared" si="11"/>
        <v>GetDateTime</v>
      </c>
      <c r="AE46" t="str">
        <f t="shared" si="12"/>
        <v>End_Date = line.GetDateTime(Index++);</v>
      </c>
    </row>
    <row r="47" spans="1:31">
      <c r="A47">
        <v>46</v>
      </c>
      <c r="B47" t="s">
        <v>304</v>
      </c>
      <c r="C47" s="25"/>
      <c r="D47" s="25"/>
      <c r="E47" t="str">
        <f t="shared" si="2"/>
        <v/>
      </c>
      <c r="G47">
        <v>176</v>
      </c>
      <c r="H47" t="s">
        <v>305</v>
      </c>
      <c r="I47" t="s">
        <v>55</v>
      </c>
      <c r="J47" t="s">
        <v>88</v>
      </c>
      <c r="M47" t="str">
        <f t="shared" si="13"/>
        <v/>
      </c>
      <c r="N47" t="str">
        <f t="shared" si="14"/>
        <v/>
      </c>
      <c r="O47" t="str">
        <f t="shared" si="15"/>
        <v>date</v>
      </c>
      <c r="P47" t="str">
        <f t="shared" si="16"/>
        <v/>
      </c>
      <c r="S47" t="str">
        <f t="shared" si="5"/>
        <v>date</v>
      </c>
      <c r="U47" t="str">
        <f t="shared" si="6"/>
        <v>LAST_UPDATE_DATE</v>
      </c>
      <c r="V47" t="str">
        <f t="shared" si="7"/>
        <v>LAST_UPDATE_DATE date NULL,</v>
      </c>
      <c r="X47" t="str">
        <f t="shared" si="8"/>
        <v>DateTime?</v>
      </c>
      <c r="Y47" t="str">
        <f t="shared" si="9"/>
        <v>Last_Update_Date</v>
      </c>
      <c r="Z47" t="str">
        <f t="shared" si="10"/>
        <v>public DateTime? Last_Update_Date {get;set;}</v>
      </c>
      <c r="AD47" t="str">
        <f t="shared" si="11"/>
        <v>GetDateTime</v>
      </c>
      <c r="AE47" t="str">
        <f t="shared" si="12"/>
        <v>Last_Update_Date = line.GetDateTime(Index++);</v>
      </c>
    </row>
    <row r="48" spans="1:31" ht="16" thickBot="1">
      <c r="A48">
        <v>47</v>
      </c>
      <c r="B48" t="s">
        <v>304</v>
      </c>
      <c r="C48" s="5"/>
      <c r="D48" s="10"/>
      <c r="E48" t="str">
        <f t="shared" si="2"/>
        <v/>
      </c>
      <c r="G48">
        <v>180</v>
      </c>
      <c r="H48" t="s">
        <v>305</v>
      </c>
      <c r="I48" t="s">
        <v>201</v>
      </c>
      <c r="J48" t="s">
        <v>88</v>
      </c>
      <c r="M48" t="str">
        <f t="shared" si="13"/>
        <v/>
      </c>
      <c r="N48" t="str">
        <f t="shared" si="14"/>
        <v/>
      </c>
      <c r="O48" t="str">
        <f t="shared" si="15"/>
        <v>date</v>
      </c>
      <c r="P48" t="str">
        <f t="shared" si="16"/>
        <v/>
      </c>
      <c r="S48" t="str">
        <f t="shared" si="5"/>
        <v>date</v>
      </c>
      <c r="U48" t="str">
        <f t="shared" si="6"/>
        <v>ENTRY_DATE</v>
      </c>
      <c r="V48" t="str">
        <f t="shared" si="7"/>
        <v>ENTRY_DATE date NULL,</v>
      </c>
      <c r="X48" t="str">
        <f t="shared" si="8"/>
        <v>DateTime?</v>
      </c>
      <c r="Y48" t="str">
        <f t="shared" si="9"/>
        <v>Entry_Date</v>
      </c>
      <c r="Z48" t="str">
        <f t="shared" si="10"/>
        <v>public DateTime? Entry_Date {get;set;}</v>
      </c>
      <c r="AD48" t="str">
        <f t="shared" si="11"/>
        <v>GetDateTime</v>
      </c>
      <c r="AE48" t="str">
        <f t="shared" si="12"/>
        <v>Entry_Date = line.GetDateTime(Index++);</v>
      </c>
    </row>
    <row r="49" spans="1:31">
      <c r="A49">
        <v>48</v>
      </c>
      <c r="B49" t="s">
        <v>304</v>
      </c>
      <c r="C49" s="2" t="s">
        <v>201</v>
      </c>
      <c r="D49" s="9" t="s">
        <v>88</v>
      </c>
      <c r="E49">
        <f t="shared" si="2"/>
        <v>48</v>
      </c>
      <c r="G49">
        <v>181</v>
      </c>
      <c r="H49" t="s">
        <v>305</v>
      </c>
      <c r="I49" t="s">
        <v>203</v>
      </c>
      <c r="J49" t="s">
        <v>309</v>
      </c>
      <c r="K49">
        <v>100</v>
      </c>
      <c r="M49" t="str">
        <f t="shared" si="13"/>
        <v/>
      </c>
      <c r="N49" t="str">
        <f t="shared" si="14"/>
        <v>nvarchar(max)</v>
      </c>
      <c r="O49" t="str">
        <f t="shared" si="15"/>
        <v/>
      </c>
      <c r="P49" t="str">
        <f t="shared" si="16"/>
        <v/>
      </c>
      <c r="S49" t="str">
        <f t="shared" si="5"/>
        <v>nvarchar(max)</v>
      </c>
      <c r="U49" t="str">
        <f t="shared" si="6"/>
        <v>ORGANISATION</v>
      </c>
      <c r="V49" t="str">
        <f t="shared" si="7"/>
        <v>ORGANISATION nvarchar(max) NULL,</v>
      </c>
      <c r="X49" t="str">
        <f t="shared" si="8"/>
        <v>string</v>
      </c>
      <c r="Y49" t="str">
        <f t="shared" si="9"/>
        <v>Organisation</v>
      </c>
      <c r="Z49" t="str">
        <f t="shared" si="10"/>
        <v>public string Organisation {get;set;}</v>
      </c>
      <c r="AD49" t="str">
        <f t="shared" si="11"/>
        <v>GetString</v>
      </c>
      <c r="AE49" t="str">
        <f t="shared" si="12"/>
        <v>Organisation = line.GetString(Index++);</v>
      </c>
    </row>
    <row r="50" spans="1:31" ht="16" thickBot="1">
      <c r="A50">
        <v>49</v>
      </c>
      <c r="B50" t="s">
        <v>304</v>
      </c>
      <c r="C50" s="10"/>
      <c r="D50" s="10"/>
      <c r="E50" t="str">
        <f t="shared" si="2"/>
        <v/>
      </c>
      <c r="G50">
        <v>184</v>
      </c>
      <c r="H50" t="s">
        <v>305</v>
      </c>
      <c r="I50" t="s">
        <v>206</v>
      </c>
      <c r="J50" t="s">
        <v>309</v>
      </c>
      <c r="K50">
        <v>10</v>
      </c>
      <c r="M50" t="str">
        <f t="shared" si="13"/>
        <v/>
      </c>
      <c r="N50" t="str">
        <f t="shared" si="14"/>
        <v>nvarchar(max)</v>
      </c>
      <c r="O50" t="str">
        <f t="shared" si="15"/>
        <v/>
      </c>
      <c r="P50" t="str">
        <f t="shared" si="16"/>
        <v/>
      </c>
      <c r="S50" t="str">
        <f t="shared" si="5"/>
        <v>nvarchar(max)</v>
      </c>
      <c r="U50" t="str">
        <f t="shared" si="6"/>
        <v>WARD_CODE</v>
      </c>
      <c r="V50" t="str">
        <f t="shared" si="7"/>
        <v>WARD_CODE nvarchar(max) NULL,</v>
      </c>
      <c r="X50" t="str">
        <f t="shared" si="8"/>
        <v>string</v>
      </c>
      <c r="Y50" t="str">
        <f t="shared" si="9"/>
        <v>Ward_Code</v>
      </c>
      <c r="Z50" t="str">
        <f t="shared" si="10"/>
        <v>public string Ward_Code {get;set;}</v>
      </c>
      <c r="AD50" t="str">
        <f t="shared" si="11"/>
        <v>GetString</v>
      </c>
      <c r="AE50" t="str">
        <f t="shared" si="12"/>
        <v>Ward_Code = line.GetString(Index++);</v>
      </c>
    </row>
    <row r="51" spans="1:31">
      <c r="A51">
        <v>50</v>
      </c>
      <c r="B51" t="s">
        <v>304</v>
      </c>
      <c r="C51" s="17"/>
      <c r="D51" s="17"/>
      <c r="E51" t="str">
        <f t="shared" si="2"/>
        <v/>
      </c>
      <c r="G51">
        <v>189</v>
      </c>
      <c r="H51" t="s">
        <v>305</v>
      </c>
      <c r="I51" t="s">
        <v>214</v>
      </c>
      <c r="J51" t="s">
        <v>309</v>
      </c>
      <c r="K51">
        <v>10</v>
      </c>
      <c r="M51" t="str">
        <f t="shared" si="13"/>
        <v/>
      </c>
      <c r="N51" t="str">
        <f t="shared" si="14"/>
        <v>nvarchar(max)</v>
      </c>
      <c r="O51" t="str">
        <f t="shared" si="15"/>
        <v/>
      </c>
      <c r="P51" t="str">
        <f t="shared" si="16"/>
        <v/>
      </c>
      <c r="S51" t="str">
        <f t="shared" si="5"/>
        <v>nvarchar(max)</v>
      </c>
      <c r="U51" t="str">
        <f t="shared" si="6"/>
        <v>PARISH_CODE</v>
      </c>
      <c r="V51" t="str">
        <f t="shared" si="7"/>
        <v>PARISH_CODE nvarchar(max) NULL,</v>
      </c>
      <c r="X51" t="str">
        <f t="shared" si="8"/>
        <v>string</v>
      </c>
      <c r="Y51" t="str">
        <f t="shared" si="9"/>
        <v>Parish_Code</v>
      </c>
      <c r="Z51" t="str">
        <f t="shared" si="10"/>
        <v>public string Parish_Code {get;set;}</v>
      </c>
      <c r="AD51" t="str">
        <f t="shared" si="11"/>
        <v>GetString</v>
      </c>
      <c r="AE51" t="str">
        <f t="shared" si="12"/>
        <v>Parish_Code = line.GetString(Index++);</v>
      </c>
    </row>
    <row r="52" spans="1:31">
      <c r="A52">
        <v>51</v>
      </c>
      <c r="B52" t="s">
        <v>304</v>
      </c>
      <c r="C52" s="44" t="s">
        <v>55</v>
      </c>
      <c r="D52" s="46" t="s">
        <v>88</v>
      </c>
      <c r="E52">
        <f t="shared" si="2"/>
        <v>51</v>
      </c>
      <c r="G52">
        <v>194</v>
      </c>
      <c r="H52" t="s">
        <v>305</v>
      </c>
      <c r="I52" t="s">
        <v>219</v>
      </c>
      <c r="J52" t="s">
        <v>308</v>
      </c>
      <c r="K52">
        <v>2</v>
      </c>
      <c r="M52" t="str">
        <f t="shared" si="13"/>
        <v>bigint</v>
      </c>
      <c r="N52" t="str">
        <f t="shared" si="14"/>
        <v/>
      </c>
      <c r="O52" t="str">
        <f t="shared" si="15"/>
        <v/>
      </c>
      <c r="P52" t="str">
        <f t="shared" si="16"/>
        <v/>
      </c>
      <c r="S52" t="str">
        <f t="shared" si="5"/>
        <v>bigint</v>
      </c>
      <c r="U52" t="str">
        <f t="shared" si="6"/>
        <v>CUSTODIAN_ONE</v>
      </c>
      <c r="V52" t="str">
        <f t="shared" si="7"/>
        <v>CUSTODIAN_ONE bigint NULL,</v>
      </c>
      <c r="X52" t="str">
        <f t="shared" si="8"/>
        <v>long</v>
      </c>
      <c r="Y52" t="str">
        <f t="shared" si="9"/>
        <v>Custodian_One</v>
      </c>
      <c r="Z52" t="str">
        <f t="shared" si="10"/>
        <v>public long Custodian_One {get;set;}</v>
      </c>
      <c r="AD52" t="str">
        <f t="shared" si="11"/>
        <v>GetInt64</v>
      </c>
      <c r="AE52" t="str">
        <f t="shared" si="12"/>
        <v>Custodian_One = line.GetInt64(Index++);</v>
      </c>
    </row>
    <row r="53" spans="1:31">
      <c r="A53">
        <v>52</v>
      </c>
      <c r="B53" t="s">
        <v>304</v>
      </c>
      <c r="C53" s="44"/>
      <c r="D53" s="46"/>
      <c r="E53" t="str">
        <f t="shared" si="2"/>
        <v/>
      </c>
      <c r="G53">
        <v>195</v>
      </c>
      <c r="H53" t="s">
        <v>305</v>
      </c>
      <c r="I53" t="s">
        <v>221</v>
      </c>
      <c r="J53" t="s">
        <v>308</v>
      </c>
      <c r="K53">
        <v>2</v>
      </c>
      <c r="M53" t="str">
        <f t="shared" si="13"/>
        <v>bigint</v>
      </c>
      <c r="N53" t="str">
        <f t="shared" si="14"/>
        <v/>
      </c>
      <c r="O53" t="str">
        <f t="shared" si="15"/>
        <v/>
      </c>
      <c r="P53" t="str">
        <f t="shared" si="16"/>
        <v/>
      </c>
      <c r="S53" t="str">
        <f t="shared" si="5"/>
        <v>bigint</v>
      </c>
      <c r="U53" t="str">
        <f t="shared" si="6"/>
        <v>CUSTODIAN_TWO</v>
      </c>
      <c r="V53" t="str">
        <f t="shared" si="7"/>
        <v>CUSTODIAN_TWO bigint NULL,</v>
      </c>
      <c r="X53" t="str">
        <f t="shared" si="8"/>
        <v>long</v>
      </c>
      <c r="Y53" t="str">
        <f t="shared" si="9"/>
        <v>Custodian_Two</v>
      </c>
      <c r="Z53" t="str">
        <f t="shared" si="10"/>
        <v>public long Custodian_Two {get;set;}</v>
      </c>
      <c r="AD53" t="str">
        <f t="shared" si="11"/>
        <v>GetInt64</v>
      </c>
      <c r="AE53" t="str">
        <f t="shared" si="12"/>
        <v>Custodian_Two = line.GetInt64(Index++);</v>
      </c>
    </row>
    <row r="54" spans="1:31">
      <c r="A54">
        <v>53</v>
      </c>
      <c r="B54" t="s">
        <v>304</v>
      </c>
      <c r="C54" s="25"/>
      <c r="D54" s="25"/>
      <c r="E54" t="str">
        <f t="shared" si="2"/>
        <v/>
      </c>
      <c r="G54">
        <v>196</v>
      </c>
      <c r="H54" t="s">
        <v>305</v>
      </c>
      <c r="I54" t="s">
        <v>222</v>
      </c>
      <c r="J54" t="s">
        <v>309</v>
      </c>
      <c r="K54">
        <v>14</v>
      </c>
      <c r="M54" t="str">
        <f t="shared" si="13"/>
        <v/>
      </c>
      <c r="N54" t="str">
        <f t="shared" si="14"/>
        <v>nvarchar(max)</v>
      </c>
      <c r="O54" t="str">
        <f t="shared" si="15"/>
        <v/>
      </c>
      <c r="P54" t="str">
        <f t="shared" si="16"/>
        <v/>
      </c>
      <c r="S54" t="str">
        <f t="shared" si="5"/>
        <v>nvarchar(max)</v>
      </c>
      <c r="U54" t="str">
        <f t="shared" si="6"/>
        <v>CAN_KEY</v>
      </c>
      <c r="V54" t="str">
        <f t="shared" si="7"/>
        <v>CAN_KEY nvarchar(max) NULL,</v>
      </c>
      <c r="X54" t="str">
        <f t="shared" si="8"/>
        <v>string</v>
      </c>
      <c r="Y54" t="str">
        <f t="shared" si="9"/>
        <v>Can_Key</v>
      </c>
      <c r="Z54" t="str">
        <f t="shared" si="10"/>
        <v>public string Can_Key {get;set;}</v>
      </c>
      <c r="AD54" t="str">
        <f t="shared" si="11"/>
        <v>GetString</v>
      </c>
      <c r="AE54" t="str">
        <f t="shared" si="12"/>
        <v>Can_Key = line.GetString(Index++);</v>
      </c>
    </row>
    <row r="55" spans="1:31">
      <c r="A55">
        <v>54</v>
      </c>
      <c r="B55" t="s">
        <v>304</v>
      </c>
      <c r="C55" s="3"/>
      <c r="D55" s="3"/>
      <c r="E55" t="str">
        <f t="shared" si="2"/>
        <v/>
      </c>
      <c r="G55" s="31">
        <v>197</v>
      </c>
      <c r="H55" s="31" t="s">
        <v>316</v>
      </c>
      <c r="I55" s="31" t="s">
        <v>0</v>
      </c>
      <c r="J55" s="31" t="s">
        <v>308</v>
      </c>
      <c r="K55" s="31">
        <v>2</v>
      </c>
      <c r="L55" s="31"/>
      <c r="M55" s="31" t="str">
        <f t="shared" si="13"/>
        <v>bigint</v>
      </c>
      <c r="N55" s="31" t="str">
        <f t="shared" si="14"/>
        <v/>
      </c>
      <c r="O55" s="31" t="str">
        <f t="shared" si="15"/>
        <v/>
      </c>
      <c r="P55" s="31" t="str">
        <f t="shared" si="16"/>
        <v/>
      </c>
      <c r="Q55" s="31"/>
      <c r="R55" s="31"/>
      <c r="S55" s="31" t="str">
        <f t="shared" si="5"/>
        <v>bigint</v>
      </c>
      <c r="T55" s="31"/>
      <c r="U55" s="31" t="str">
        <f t="shared" si="6"/>
        <v>RECORD_IDENTIFIER</v>
      </c>
      <c r="V55" s="31" t="str">
        <f t="shared" si="7"/>
        <v>RECORD_IDENTIFIER bigint NULL,</v>
      </c>
      <c r="W55" s="31"/>
      <c r="X55" s="31" t="str">
        <f t="shared" si="8"/>
        <v>long</v>
      </c>
      <c r="Y55" s="31" t="str">
        <f t="shared" si="9"/>
        <v>Record_Identifier</v>
      </c>
      <c r="Z55" s="31" t="str">
        <f t="shared" si="10"/>
        <v>public long Record_Identifier {get;set;}</v>
      </c>
      <c r="AD55" t="str">
        <f t="shared" si="11"/>
        <v>GetInt64</v>
      </c>
      <c r="AE55" t="str">
        <f t="shared" si="12"/>
        <v>Record_Identifier = line.GetInt64(Index++);</v>
      </c>
    </row>
    <row r="56" spans="1:31" ht="16" thickBot="1">
      <c r="A56">
        <v>55</v>
      </c>
      <c r="B56" t="s">
        <v>304</v>
      </c>
      <c r="C56" s="5"/>
      <c r="D56" s="10"/>
      <c r="E56" t="str">
        <f t="shared" si="2"/>
        <v/>
      </c>
      <c r="G56">
        <v>201</v>
      </c>
      <c r="H56" s="32" t="s">
        <v>316</v>
      </c>
      <c r="I56" t="s">
        <v>1</v>
      </c>
      <c r="J56" t="s">
        <v>309</v>
      </c>
      <c r="K56">
        <v>1</v>
      </c>
      <c r="M56" t="str">
        <f t="shared" si="13"/>
        <v/>
      </c>
      <c r="N56" t="str">
        <f t="shared" si="14"/>
        <v>nvarchar(max)</v>
      </c>
      <c r="O56" t="str">
        <f t="shared" si="15"/>
        <v/>
      </c>
      <c r="P56" t="str">
        <f t="shared" si="16"/>
        <v/>
      </c>
      <c r="S56" t="str">
        <f t="shared" si="5"/>
        <v>nvarchar(max)</v>
      </c>
      <c r="U56" t="str">
        <f t="shared" si="6"/>
        <v>CHANGE_TYPE</v>
      </c>
      <c r="V56" t="str">
        <f t="shared" si="7"/>
        <v>CHANGE_TYPE nvarchar(max) NULL,</v>
      </c>
      <c r="X56" t="str">
        <f t="shared" si="8"/>
        <v>string</v>
      </c>
      <c r="Y56" t="str">
        <f t="shared" si="9"/>
        <v>Change_Type</v>
      </c>
      <c r="Z56" t="str">
        <f t="shared" si="10"/>
        <v>public string Change_Type {get;set;}</v>
      </c>
      <c r="AD56" t="str">
        <f t="shared" si="11"/>
        <v>GetString</v>
      </c>
      <c r="AE56" t="str">
        <f t="shared" si="12"/>
        <v>Change_Type = line.GetString(Index++);</v>
      </c>
    </row>
    <row r="57" spans="1:31" ht="16" customHeight="1">
      <c r="A57">
        <v>56</v>
      </c>
      <c r="B57" t="s">
        <v>304</v>
      </c>
      <c r="C57" s="2" t="s">
        <v>255</v>
      </c>
      <c r="D57" s="9" t="s">
        <v>97</v>
      </c>
      <c r="E57">
        <f t="shared" si="2"/>
        <v>56</v>
      </c>
      <c r="G57">
        <v>204</v>
      </c>
      <c r="H57" s="32" t="s">
        <v>316</v>
      </c>
      <c r="I57" t="s">
        <v>2</v>
      </c>
      <c r="J57" t="s">
        <v>308</v>
      </c>
      <c r="K57">
        <v>16</v>
      </c>
      <c r="M57" t="str">
        <f t="shared" si="13"/>
        <v>bigint</v>
      </c>
      <c r="N57" t="str">
        <f t="shared" si="14"/>
        <v/>
      </c>
      <c r="O57" t="str">
        <f t="shared" si="15"/>
        <v/>
      </c>
      <c r="P57" t="str">
        <f t="shared" si="16"/>
        <v/>
      </c>
      <c r="S57" t="str">
        <f t="shared" si="5"/>
        <v>bigint</v>
      </c>
      <c r="U57" t="str">
        <f t="shared" si="6"/>
        <v>PRO_ORDER</v>
      </c>
      <c r="V57" t="str">
        <f t="shared" si="7"/>
        <v>PRO_ORDER bigint NULL,</v>
      </c>
      <c r="X57" t="str">
        <f t="shared" si="8"/>
        <v>long</v>
      </c>
      <c r="Y57" t="str">
        <f t="shared" si="9"/>
        <v>Pro_Order</v>
      </c>
      <c r="Z57" t="str">
        <f t="shared" si="10"/>
        <v>public long Pro_Order {get;set;}</v>
      </c>
      <c r="AD57" t="str">
        <f t="shared" si="11"/>
        <v>GetInt64</v>
      </c>
      <c r="AE57" t="str">
        <f t="shared" si="12"/>
        <v>Pro_Order = line.GetInt64(Index++);</v>
      </c>
    </row>
    <row r="58" spans="1:31" ht="16" thickBot="1">
      <c r="A58">
        <v>57</v>
      </c>
      <c r="B58" t="s">
        <v>304</v>
      </c>
      <c r="C58" s="5"/>
      <c r="D58" s="10"/>
      <c r="E58" t="str">
        <f t="shared" si="2"/>
        <v/>
      </c>
      <c r="G58">
        <v>210</v>
      </c>
      <c r="H58" s="32" t="s">
        <v>316</v>
      </c>
      <c r="I58" t="s">
        <v>3</v>
      </c>
      <c r="J58" t="s">
        <v>308</v>
      </c>
      <c r="K58">
        <v>8</v>
      </c>
      <c r="M58" t="str">
        <f t="shared" si="13"/>
        <v>bigint</v>
      </c>
      <c r="N58" t="str">
        <f t="shared" si="14"/>
        <v/>
      </c>
      <c r="O58" t="str">
        <f t="shared" si="15"/>
        <v/>
      </c>
      <c r="P58" t="str">
        <f t="shared" si="16"/>
        <v/>
      </c>
      <c r="S58" t="str">
        <f t="shared" si="5"/>
        <v>bigint</v>
      </c>
      <c r="U58" t="str">
        <f t="shared" si="6"/>
        <v>USRN</v>
      </c>
      <c r="V58" t="str">
        <f t="shared" si="7"/>
        <v>USRN bigint NULL,</v>
      </c>
      <c r="X58" t="str">
        <f t="shared" si="8"/>
        <v>long</v>
      </c>
      <c r="Y58" t="str">
        <f t="shared" si="9"/>
        <v>Usrn</v>
      </c>
      <c r="Z58" t="str">
        <f t="shared" si="10"/>
        <v>public long Usrn {get;set;}</v>
      </c>
      <c r="AD58" t="str">
        <f t="shared" si="11"/>
        <v>GetInt64</v>
      </c>
      <c r="AE58" t="str">
        <f t="shared" si="12"/>
        <v>Usrn = line.GetInt64(Index++);</v>
      </c>
    </row>
    <row r="59" spans="1:31" ht="16" customHeight="1">
      <c r="A59">
        <v>58</v>
      </c>
      <c r="B59" t="s">
        <v>304</v>
      </c>
      <c r="C59" s="2" t="s">
        <v>256</v>
      </c>
      <c r="D59" s="9" t="s">
        <v>257</v>
      </c>
      <c r="E59">
        <f t="shared" si="2"/>
        <v>58</v>
      </c>
      <c r="G59">
        <v>213</v>
      </c>
      <c r="H59" s="32" t="s">
        <v>316</v>
      </c>
      <c r="I59" t="s">
        <v>122</v>
      </c>
      <c r="J59" t="s">
        <v>309</v>
      </c>
      <c r="K59">
        <v>100</v>
      </c>
      <c r="M59" t="str">
        <f t="shared" si="13"/>
        <v/>
      </c>
      <c r="N59" t="str">
        <f t="shared" si="14"/>
        <v>nvarchar(max)</v>
      </c>
      <c r="O59" t="str">
        <f t="shared" si="15"/>
        <v/>
      </c>
      <c r="P59" t="str">
        <f t="shared" si="16"/>
        <v/>
      </c>
      <c r="S59" t="str">
        <f t="shared" si="5"/>
        <v>nvarchar(max)</v>
      </c>
      <c r="U59" t="str">
        <f t="shared" si="6"/>
        <v>STREET_DESCRIPTOR</v>
      </c>
      <c r="V59" t="str">
        <f t="shared" si="7"/>
        <v>STREET_DESCRIPTOR nvarchar(max) NULL,</v>
      </c>
      <c r="X59" t="str">
        <f t="shared" si="8"/>
        <v>string</v>
      </c>
      <c r="Y59" t="str">
        <f t="shared" si="9"/>
        <v>Street_Descriptor</v>
      </c>
      <c r="Z59" t="str">
        <f t="shared" si="10"/>
        <v>public string Street_Descriptor {get;set;}</v>
      </c>
      <c r="AD59" t="str">
        <f t="shared" si="11"/>
        <v>GetString</v>
      </c>
      <c r="AE59" t="str">
        <f t="shared" si="12"/>
        <v>Street_Descriptor = line.GetString(Index++);</v>
      </c>
    </row>
    <row r="60" spans="1:31" ht="16" thickBot="1">
      <c r="A60">
        <v>59</v>
      </c>
      <c r="B60" t="s">
        <v>304</v>
      </c>
      <c r="C60" s="5"/>
      <c r="D60" s="10"/>
      <c r="E60" t="str">
        <f t="shared" si="2"/>
        <v/>
      </c>
      <c r="G60">
        <v>216</v>
      </c>
      <c r="H60" s="32" t="s">
        <v>316</v>
      </c>
      <c r="I60" t="s">
        <v>127</v>
      </c>
      <c r="J60" t="s">
        <v>309</v>
      </c>
      <c r="K60">
        <v>35</v>
      </c>
      <c r="M60" t="str">
        <f t="shared" si="13"/>
        <v/>
      </c>
      <c r="N60" t="str">
        <f t="shared" si="14"/>
        <v>nvarchar(max)</v>
      </c>
      <c r="O60" t="str">
        <f t="shared" si="15"/>
        <v/>
      </c>
      <c r="P60" t="str">
        <f t="shared" si="16"/>
        <v/>
      </c>
      <c r="S60" t="str">
        <f t="shared" si="5"/>
        <v>nvarchar(max)</v>
      </c>
      <c r="U60" t="str">
        <f t="shared" si="6"/>
        <v>LOCALITY_NAME</v>
      </c>
      <c r="V60" t="str">
        <f t="shared" si="7"/>
        <v>LOCALITY_NAME nvarchar(max) NULL,</v>
      </c>
      <c r="X60" t="str">
        <f t="shared" si="8"/>
        <v>string</v>
      </c>
      <c r="Y60" t="str">
        <f t="shared" si="9"/>
        <v>Locality_Name</v>
      </c>
      <c r="Z60" t="str">
        <f t="shared" si="10"/>
        <v>public string Locality_Name {get;set;}</v>
      </c>
      <c r="AD60" t="str">
        <f t="shared" si="11"/>
        <v>GetString</v>
      </c>
      <c r="AE60" t="str">
        <f t="shared" si="12"/>
        <v>Locality_Name = line.GetString(Index++);</v>
      </c>
    </row>
    <row r="61" spans="1:31" ht="16" customHeight="1">
      <c r="A61">
        <v>60</v>
      </c>
      <c r="B61" t="s">
        <v>304</v>
      </c>
      <c r="C61" s="2" t="s">
        <v>258</v>
      </c>
      <c r="D61" s="9" t="s">
        <v>97</v>
      </c>
      <c r="E61">
        <f t="shared" si="2"/>
        <v>60</v>
      </c>
      <c r="G61">
        <v>218</v>
      </c>
      <c r="H61" s="32" t="s">
        <v>316</v>
      </c>
      <c r="I61" t="s">
        <v>130</v>
      </c>
      <c r="J61" t="s">
        <v>309</v>
      </c>
      <c r="K61">
        <v>30</v>
      </c>
      <c r="M61" t="str">
        <f t="shared" si="13"/>
        <v/>
      </c>
      <c r="N61" t="str">
        <f t="shared" si="14"/>
        <v>nvarchar(max)</v>
      </c>
      <c r="O61" t="str">
        <f t="shared" si="15"/>
        <v/>
      </c>
      <c r="P61" t="str">
        <f t="shared" si="16"/>
        <v/>
      </c>
      <c r="S61" t="str">
        <f t="shared" si="5"/>
        <v>nvarchar(max)</v>
      </c>
      <c r="U61" t="str">
        <f t="shared" si="6"/>
        <v>TOWN_NAME</v>
      </c>
      <c r="V61" t="str">
        <f t="shared" si="7"/>
        <v>TOWN_NAME nvarchar(max) NULL,</v>
      </c>
      <c r="X61" t="str">
        <f t="shared" si="8"/>
        <v>string</v>
      </c>
      <c r="Y61" t="str">
        <f t="shared" si="9"/>
        <v>Town_Name</v>
      </c>
      <c r="Z61" t="str">
        <f t="shared" si="10"/>
        <v>public string Town_Name {get;set;}</v>
      </c>
      <c r="AD61" t="str">
        <f t="shared" si="11"/>
        <v>GetString</v>
      </c>
      <c r="AE61" t="str">
        <f t="shared" si="12"/>
        <v>Town_Name = line.GetString(Index++);</v>
      </c>
    </row>
    <row r="62" spans="1:31" ht="16" thickBot="1">
      <c r="A62">
        <v>61</v>
      </c>
      <c r="B62" t="s">
        <v>304</v>
      </c>
      <c r="D62" s="4"/>
      <c r="E62" t="str">
        <f t="shared" si="2"/>
        <v/>
      </c>
      <c r="G62">
        <v>220</v>
      </c>
      <c r="H62" s="32" t="s">
        <v>316</v>
      </c>
      <c r="I62" t="s">
        <v>134</v>
      </c>
      <c r="J62" t="s">
        <v>309</v>
      </c>
      <c r="K62">
        <v>30</v>
      </c>
      <c r="M62" t="str">
        <f t="shared" si="13"/>
        <v/>
      </c>
      <c r="N62" t="str">
        <f t="shared" si="14"/>
        <v>nvarchar(max)</v>
      </c>
      <c r="O62" t="str">
        <f t="shared" si="15"/>
        <v/>
      </c>
      <c r="P62" t="str">
        <f t="shared" si="16"/>
        <v/>
      </c>
      <c r="S62" t="str">
        <f t="shared" si="5"/>
        <v>nvarchar(max)</v>
      </c>
      <c r="U62" t="str">
        <f t="shared" si="6"/>
        <v>ADMINSTRATIVE_AREA</v>
      </c>
      <c r="V62" t="str">
        <f t="shared" si="7"/>
        <v>ADMINSTRATIVE_AREA nvarchar(max) NULL,</v>
      </c>
      <c r="X62" t="str">
        <f t="shared" si="8"/>
        <v>string</v>
      </c>
      <c r="Y62" t="str">
        <f t="shared" si="9"/>
        <v>Adminstrative_Area</v>
      </c>
      <c r="Z62" t="str">
        <f t="shared" si="10"/>
        <v>public string Adminstrative_Area {get;set;}</v>
      </c>
      <c r="AD62" t="str">
        <f t="shared" si="11"/>
        <v>GetString</v>
      </c>
      <c r="AE62" t="str">
        <f t="shared" si="12"/>
        <v>Adminstrative_Area = line.GetString(Index++);</v>
      </c>
    </row>
    <row r="63" spans="1:31">
      <c r="A63">
        <v>62</v>
      </c>
      <c r="B63" t="s">
        <v>304</v>
      </c>
      <c r="C63" s="8" t="s">
        <v>259</v>
      </c>
      <c r="D63" s="8" t="s">
        <v>257</v>
      </c>
      <c r="E63">
        <f t="shared" si="2"/>
        <v>62</v>
      </c>
      <c r="G63">
        <v>223</v>
      </c>
      <c r="H63" s="32" t="s">
        <v>316</v>
      </c>
      <c r="I63" t="s">
        <v>138</v>
      </c>
      <c r="J63" t="s">
        <v>309</v>
      </c>
      <c r="K63">
        <v>3</v>
      </c>
      <c r="M63" t="str">
        <f t="shared" si="13"/>
        <v/>
      </c>
      <c r="N63" t="str">
        <f t="shared" si="14"/>
        <v>nvarchar(max)</v>
      </c>
      <c r="O63" t="str">
        <f t="shared" si="15"/>
        <v/>
      </c>
      <c r="P63" t="str">
        <f t="shared" si="16"/>
        <v/>
      </c>
      <c r="S63" t="str">
        <f t="shared" si="5"/>
        <v>nvarchar(max)</v>
      </c>
      <c r="U63" t="str">
        <f t="shared" si="6"/>
        <v>LANGUAGE</v>
      </c>
      <c r="V63" t="str">
        <f t="shared" si="7"/>
        <v>LANGUAGE nvarchar(max) NULL,</v>
      </c>
      <c r="X63" t="str">
        <f t="shared" si="8"/>
        <v>string</v>
      </c>
      <c r="Y63" t="str">
        <f t="shared" si="9"/>
        <v>Language</v>
      </c>
      <c r="Z63" t="str">
        <f t="shared" si="10"/>
        <v>public string Language {get;set;}</v>
      </c>
      <c r="AD63" t="str">
        <f t="shared" si="11"/>
        <v>GetString</v>
      </c>
      <c r="AE63" t="str">
        <f t="shared" si="12"/>
        <v>Language = line.GetString(Index++);</v>
      </c>
    </row>
    <row r="64" spans="1:31" ht="16" thickBot="1">
      <c r="A64">
        <v>63</v>
      </c>
      <c r="B64" t="s">
        <v>304</v>
      </c>
      <c r="C64" s="10"/>
      <c r="D64" s="10"/>
      <c r="E64" t="str">
        <f t="shared" si="2"/>
        <v/>
      </c>
      <c r="G64" s="31">
        <v>224</v>
      </c>
      <c r="H64" s="31" t="s">
        <v>315</v>
      </c>
      <c r="I64" s="31" t="s">
        <v>0</v>
      </c>
      <c r="J64" s="31" t="s">
        <v>308</v>
      </c>
      <c r="K64" s="31">
        <v>2</v>
      </c>
      <c r="L64" s="31"/>
      <c r="M64" s="31" t="str">
        <f t="shared" si="13"/>
        <v>bigint</v>
      </c>
      <c r="N64" s="31" t="str">
        <f t="shared" si="14"/>
        <v/>
      </c>
      <c r="O64" s="31" t="str">
        <f t="shared" si="15"/>
        <v/>
      </c>
      <c r="P64" s="31" t="str">
        <f t="shared" si="16"/>
        <v/>
      </c>
      <c r="Q64" s="31"/>
      <c r="R64" s="31"/>
      <c r="S64" s="31" t="str">
        <f t="shared" si="5"/>
        <v>bigint</v>
      </c>
      <c r="T64" s="31"/>
      <c r="U64" s="31" t="str">
        <f t="shared" si="6"/>
        <v>RECORD_IDENTIFIER</v>
      </c>
      <c r="V64" s="31" t="str">
        <f t="shared" si="7"/>
        <v>RECORD_IDENTIFIER bigint NULL,</v>
      </c>
      <c r="W64" s="31"/>
      <c r="X64" s="31" t="str">
        <f t="shared" si="8"/>
        <v>long</v>
      </c>
      <c r="Y64" s="31" t="str">
        <f t="shared" si="9"/>
        <v>Record_Identifier</v>
      </c>
      <c r="Z64" s="31" t="str">
        <f t="shared" si="10"/>
        <v>public long Record_Identifier {get;set;}</v>
      </c>
      <c r="AA64" s="32"/>
      <c r="AD64" t="str">
        <f t="shared" si="11"/>
        <v>GetInt64</v>
      </c>
      <c r="AE64" t="str">
        <f t="shared" si="12"/>
        <v>Record_Identifier = line.GetInt64(Index++);</v>
      </c>
    </row>
    <row r="65" spans="1:31">
      <c r="A65">
        <v>64</v>
      </c>
      <c r="B65" t="s">
        <v>304</v>
      </c>
      <c r="C65" s="34" t="s">
        <v>260</v>
      </c>
      <c r="D65" s="47" t="s">
        <v>287</v>
      </c>
      <c r="E65">
        <f t="shared" si="2"/>
        <v>64</v>
      </c>
      <c r="G65">
        <v>227</v>
      </c>
      <c r="H65" s="32" t="s">
        <v>315</v>
      </c>
      <c r="I65" t="s">
        <v>1</v>
      </c>
      <c r="J65" t="s">
        <v>309</v>
      </c>
      <c r="K65">
        <v>1</v>
      </c>
      <c r="M65" t="str">
        <f t="shared" si="13"/>
        <v/>
      </c>
      <c r="N65" t="str">
        <f t="shared" si="14"/>
        <v>nvarchar(max)</v>
      </c>
      <c r="O65" t="str">
        <f t="shared" si="15"/>
        <v/>
      </c>
      <c r="P65" t="str">
        <f t="shared" si="16"/>
        <v/>
      </c>
      <c r="S65" t="str">
        <f t="shared" si="5"/>
        <v>nvarchar(max)</v>
      </c>
      <c r="U65" t="str">
        <f t="shared" si="6"/>
        <v>CHANGE_TYPE</v>
      </c>
      <c r="V65" t="str">
        <f t="shared" si="7"/>
        <v>CHANGE_TYPE nvarchar(max) NULL,</v>
      </c>
      <c r="X65" t="str">
        <f t="shared" si="8"/>
        <v>string</v>
      </c>
      <c r="Y65" t="str">
        <f t="shared" si="9"/>
        <v>Change_Type</v>
      </c>
      <c r="Z65" t="str">
        <f t="shared" si="10"/>
        <v>public string Change_Type {get;set;}</v>
      </c>
      <c r="AD65" t="str">
        <f t="shared" si="11"/>
        <v>GetString</v>
      </c>
      <c r="AE65" t="str">
        <f t="shared" si="12"/>
        <v>Change_Type = line.GetString(Index++);</v>
      </c>
    </row>
    <row r="66" spans="1:31" ht="15" customHeight="1">
      <c r="A66">
        <v>65</v>
      </c>
      <c r="B66" t="s">
        <v>304</v>
      </c>
      <c r="C66" s="40"/>
      <c r="D66" s="46"/>
      <c r="E66" t="str">
        <f t="shared" si="2"/>
        <v/>
      </c>
      <c r="G66">
        <v>230</v>
      </c>
      <c r="H66" s="32" t="s">
        <v>315</v>
      </c>
      <c r="I66" t="s">
        <v>2</v>
      </c>
      <c r="J66" t="s">
        <v>308</v>
      </c>
      <c r="K66">
        <v>16</v>
      </c>
      <c r="M66" t="str">
        <f t="shared" si="13"/>
        <v>bigint</v>
      </c>
      <c r="N66" t="str">
        <f t="shared" si="14"/>
        <v/>
      </c>
      <c r="O66" t="str">
        <f t="shared" si="15"/>
        <v/>
      </c>
      <c r="P66" t="str">
        <f t="shared" si="16"/>
        <v/>
      </c>
      <c r="S66" t="str">
        <f t="shared" ref="S66:S83" si="17">M66&amp;N66&amp;O66&amp;P66&amp;Q66&amp;R66</f>
        <v>bigint</v>
      </c>
      <c r="U66" t="str">
        <f t="shared" si="6"/>
        <v>PRO_ORDER</v>
      </c>
      <c r="V66" t="str">
        <f t="shared" si="7"/>
        <v>PRO_ORDER bigint NULL,</v>
      </c>
      <c r="X66" t="str">
        <f t="shared" si="8"/>
        <v>long</v>
      </c>
      <c r="Y66" t="str">
        <f t="shared" si="9"/>
        <v>Pro_Order</v>
      </c>
      <c r="Z66" t="str">
        <f t="shared" si="10"/>
        <v>public long Pro_Order {get;set;}</v>
      </c>
      <c r="AD66" t="str">
        <f t="shared" si="11"/>
        <v>GetInt64</v>
      </c>
      <c r="AE66" t="str">
        <f t="shared" si="12"/>
        <v>Pro_Order = line.GetInt64(Index++);</v>
      </c>
    </row>
    <row r="67" spans="1:31">
      <c r="A67">
        <v>66</v>
      </c>
      <c r="B67" t="s">
        <v>304</v>
      </c>
      <c r="C67" s="25"/>
      <c r="D67" s="25"/>
      <c r="E67" t="str">
        <f t="shared" ref="E67:E130" si="18">IF(C67&lt;&gt;"",A67,"")</f>
        <v/>
      </c>
      <c r="G67">
        <v>236</v>
      </c>
      <c r="H67" s="32" t="s">
        <v>315</v>
      </c>
      <c r="I67" t="s">
        <v>3</v>
      </c>
      <c r="J67" t="s">
        <v>308</v>
      </c>
      <c r="K67">
        <v>8</v>
      </c>
      <c r="M67" t="str">
        <f t="shared" ref="M67:M83" si="19">IF(J67="I","bigint","")</f>
        <v>bigint</v>
      </c>
      <c r="N67" t="str">
        <f t="shared" ref="N67:N83" si="20">IF(J67="T","nvarchar(max)","")</f>
        <v/>
      </c>
      <c r="O67" t="str">
        <f t="shared" ref="O67:O83" si="21">IF(J67="date","date","")</f>
        <v/>
      </c>
      <c r="P67" t="str">
        <f t="shared" ref="P67:P83" si="22">IF(J67="n","decimal(7,2)","")</f>
        <v/>
      </c>
      <c r="S67" t="str">
        <f t="shared" si="17"/>
        <v>bigint</v>
      </c>
      <c r="U67" t="str">
        <f t="shared" ref="U67:U83" si="23">I67</f>
        <v>USRN</v>
      </c>
      <c r="V67" t="str">
        <f t="shared" ref="V67:V83" si="24" xml:space="preserve"> U67 &amp;  " " &amp; S67 &amp; " NULL,"</f>
        <v>USRN bigint NULL,</v>
      </c>
      <c r="X67" t="str">
        <f t="shared" ref="X67:X83" si="25">VLOOKUP(S67,$M$88:$N$91,2,FALSE)</f>
        <v>long</v>
      </c>
      <c r="Y67" t="str">
        <f t="shared" ref="Y67:Y83" si="26">PROPER(U67)</f>
        <v>Usrn</v>
      </c>
      <c r="Z67" t="str">
        <f t="shared" ref="Z67:Z83" si="27">"public " &amp; X67 &amp; " " &amp; Y67 &amp; " {get;set;}"</f>
        <v>public long Usrn {get;set;}</v>
      </c>
      <c r="AD67" t="str">
        <f t="shared" ref="AD67:AD83" si="28">VLOOKUP(S67,$M$88:$O$91,3,FALSE)</f>
        <v>GetInt64</v>
      </c>
      <c r="AE67" t="str">
        <f t="shared" ref="AE67:AE83" si="29">Y67 &amp; " = line." &amp; AD67 &amp; "(Index++);"</f>
        <v>Usrn = line.GetInt64(Index++);</v>
      </c>
    </row>
    <row r="68" spans="1:31" ht="16" thickBot="1">
      <c r="A68">
        <v>67</v>
      </c>
      <c r="B68" t="s">
        <v>304</v>
      </c>
      <c r="C68" s="10"/>
      <c r="D68" s="10"/>
      <c r="E68" t="str">
        <f t="shared" si="18"/>
        <v/>
      </c>
      <c r="G68">
        <v>239</v>
      </c>
      <c r="H68" s="32" t="s">
        <v>315</v>
      </c>
      <c r="I68" t="s">
        <v>4</v>
      </c>
      <c r="J68" t="s">
        <v>308</v>
      </c>
      <c r="K68">
        <v>1</v>
      </c>
      <c r="M68" t="str">
        <f t="shared" si="19"/>
        <v>bigint</v>
      </c>
      <c r="N68" t="str">
        <f t="shared" si="20"/>
        <v/>
      </c>
      <c r="O68" t="str">
        <f t="shared" si="21"/>
        <v/>
      </c>
      <c r="P68" t="str">
        <f t="shared" si="22"/>
        <v/>
      </c>
      <c r="S68" t="str">
        <f t="shared" si="17"/>
        <v>bigint</v>
      </c>
      <c r="U68" t="str">
        <f t="shared" si="23"/>
        <v>RECORD_TYPE</v>
      </c>
      <c r="V68" t="str">
        <f t="shared" si="24"/>
        <v>RECORD_TYPE bigint NULL,</v>
      </c>
      <c r="X68" t="str">
        <f t="shared" si="25"/>
        <v>long</v>
      </c>
      <c r="Y68" t="str">
        <f t="shared" si="26"/>
        <v>Record_Type</v>
      </c>
      <c r="Z68" t="str">
        <f t="shared" si="27"/>
        <v>public long Record_Type {get;set;}</v>
      </c>
      <c r="AD68" t="str">
        <f t="shared" si="28"/>
        <v>GetInt64</v>
      </c>
      <c r="AE68" t="str">
        <f t="shared" si="29"/>
        <v>Record_Type = line.GetInt64(Index++);</v>
      </c>
    </row>
    <row r="69" spans="1:31">
      <c r="A69">
        <v>68</v>
      </c>
      <c r="B69" t="s">
        <v>304</v>
      </c>
      <c r="C69" s="9" t="s">
        <v>261</v>
      </c>
      <c r="D69" s="9" t="s">
        <v>97</v>
      </c>
      <c r="E69">
        <f t="shared" si="18"/>
        <v>68</v>
      </c>
      <c r="G69">
        <v>244</v>
      </c>
      <c r="H69" s="32" t="s">
        <v>315</v>
      </c>
      <c r="I69" t="s">
        <v>5</v>
      </c>
      <c r="J69" t="s">
        <v>308</v>
      </c>
      <c r="K69">
        <v>4</v>
      </c>
      <c r="M69" t="str">
        <f t="shared" si="19"/>
        <v>bigint</v>
      </c>
      <c r="N69" t="str">
        <f t="shared" si="20"/>
        <v/>
      </c>
      <c r="O69" t="str">
        <f t="shared" si="21"/>
        <v/>
      </c>
      <c r="P69" t="str">
        <f t="shared" si="22"/>
        <v/>
      </c>
      <c r="S69" t="str">
        <f t="shared" si="17"/>
        <v>bigint</v>
      </c>
      <c r="U69" t="str">
        <f t="shared" si="23"/>
        <v>SWA_ORG_REF_NAMING</v>
      </c>
      <c r="V69" t="str">
        <f t="shared" si="24"/>
        <v>SWA_ORG_REF_NAMING bigint NULL,</v>
      </c>
      <c r="X69" t="str">
        <f t="shared" si="25"/>
        <v>long</v>
      </c>
      <c r="Y69" t="str">
        <f t="shared" si="26"/>
        <v>Swa_Org_Ref_Naming</v>
      </c>
      <c r="Z69" t="str">
        <f t="shared" si="27"/>
        <v>public long Swa_Org_Ref_Naming {get;set;}</v>
      </c>
      <c r="AD69" t="str">
        <f t="shared" si="28"/>
        <v>GetInt64</v>
      </c>
      <c r="AE69" t="str">
        <f t="shared" si="29"/>
        <v>Swa_Org_Ref_Naming = line.GetInt64(Index++);</v>
      </c>
    </row>
    <row r="70" spans="1:31" ht="16" thickBot="1">
      <c r="A70">
        <v>69</v>
      </c>
      <c r="B70" t="s">
        <v>304</v>
      </c>
      <c r="C70" s="10"/>
      <c r="D70" s="10"/>
      <c r="E70" t="str">
        <f t="shared" si="18"/>
        <v/>
      </c>
      <c r="G70">
        <v>250</v>
      </c>
      <c r="H70" s="32" t="s">
        <v>315</v>
      </c>
      <c r="I70" t="s">
        <v>6</v>
      </c>
      <c r="J70" t="s">
        <v>308</v>
      </c>
      <c r="K70">
        <v>1</v>
      </c>
      <c r="M70" t="str">
        <f t="shared" si="19"/>
        <v>bigint</v>
      </c>
      <c r="N70" t="str">
        <f t="shared" si="20"/>
        <v/>
      </c>
      <c r="O70" t="str">
        <f t="shared" si="21"/>
        <v/>
      </c>
      <c r="P70" t="str">
        <f t="shared" si="22"/>
        <v/>
      </c>
      <c r="S70" t="str">
        <f t="shared" si="17"/>
        <v>bigint</v>
      </c>
      <c r="U70" t="str">
        <f t="shared" si="23"/>
        <v>STATE</v>
      </c>
      <c r="V70" t="str">
        <f t="shared" si="24"/>
        <v>STATE bigint NULL,</v>
      </c>
      <c r="X70" t="str">
        <f t="shared" si="25"/>
        <v>long</v>
      </c>
      <c r="Y70" t="str">
        <f t="shared" si="26"/>
        <v>State</v>
      </c>
      <c r="Z70" t="str">
        <f t="shared" si="27"/>
        <v>public long State {get;set;}</v>
      </c>
      <c r="AD70" t="str">
        <f t="shared" si="28"/>
        <v>GetInt64</v>
      </c>
      <c r="AE70" t="str">
        <f t="shared" si="29"/>
        <v>State = line.GetInt64(Index++);</v>
      </c>
    </row>
    <row r="71" spans="1:31">
      <c r="A71">
        <v>70</v>
      </c>
      <c r="B71" t="s">
        <v>304</v>
      </c>
      <c r="C71" s="9" t="s">
        <v>262</v>
      </c>
      <c r="D71" s="9" t="s">
        <v>257</v>
      </c>
      <c r="E71">
        <f t="shared" si="18"/>
        <v>70</v>
      </c>
      <c r="G71">
        <v>253</v>
      </c>
      <c r="H71" s="32" t="s">
        <v>315</v>
      </c>
      <c r="I71" t="s">
        <v>7</v>
      </c>
      <c r="J71" t="s">
        <v>88</v>
      </c>
      <c r="M71" t="str">
        <f t="shared" si="19"/>
        <v/>
      </c>
      <c r="N71" t="str">
        <f t="shared" si="20"/>
        <v/>
      </c>
      <c r="O71" t="str">
        <f t="shared" si="21"/>
        <v>date</v>
      </c>
      <c r="P71" t="str">
        <f t="shared" si="22"/>
        <v/>
      </c>
      <c r="S71" t="str">
        <f t="shared" si="17"/>
        <v>date</v>
      </c>
      <c r="U71" t="str">
        <f t="shared" si="23"/>
        <v>STATE_DATE</v>
      </c>
      <c r="V71" t="str">
        <f t="shared" si="24"/>
        <v>STATE_DATE date NULL,</v>
      </c>
      <c r="X71" t="str">
        <f t="shared" si="25"/>
        <v>DateTime?</v>
      </c>
      <c r="Y71" t="str">
        <f t="shared" si="26"/>
        <v>State_Date</v>
      </c>
      <c r="Z71" t="str">
        <f t="shared" si="27"/>
        <v>public DateTime? State_Date {get;set;}</v>
      </c>
      <c r="AD71" t="str">
        <f t="shared" si="28"/>
        <v>GetDateTime</v>
      </c>
      <c r="AE71" t="str">
        <f t="shared" si="29"/>
        <v>State_Date = line.GetDateTime(Index++);</v>
      </c>
    </row>
    <row r="72" spans="1:31" ht="16" thickBot="1">
      <c r="A72">
        <v>71</v>
      </c>
      <c r="B72" t="s">
        <v>304</v>
      </c>
      <c r="C72" s="10"/>
      <c r="D72" s="10"/>
      <c r="E72" t="str">
        <f t="shared" si="18"/>
        <v/>
      </c>
      <c r="G72">
        <v>257</v>
      </c>
      <c r="H72" s="32" t="s">
        <v>315</v>
      </c>
      <c r="I72" t="s">
        <v>8</v>
      </c>
      <c r="J72" t="s">
        <v>308</v>
      </c>
      <c r="K72">
        <v>1</v>
      </c>
      <c r="M72" t="str">
        <f t="shared" si="19"/>
        <v>bigint</v>
      </c>
      <c r="N72" t="str">
        <f t="shared" si="20"/>
        <v/>
      </c>
      <c r="O72" t="str">
        <f t="shared" si="21"/>
        <v/>
      </c>
      <c r="P72" t="str">
        <f t="shared" si="22"/>
        <v/>
      </c>
      <c r="S72" t="str">
        <f t="shared" si="17"/>
        <v>bigint</v>
      </c>
      <c r="U72" t="str">
        <f t="shared" si="23"/>
        <v>STREET_SURFACE</v>
      </c>
      <c r="V72" t="str">
        <f t="shared" si="24"/>
        <v>STREET_SURFACE bigint NULL,</v>
      </c>
      <c r="X72" t="str">
        <f t="shared" si="25"/>
        <v>long</v>
      </c>
      <c r="Y72" t="str">
        <f t="shared" si="26"/>
        <v>Street_Surface</v>
      </c>
      <c r="Z72" t="str">
        <f t="shared" si="27"/>
        <v>public long Street_Surface {get;set;}</v>
      </c>
      <c r="AD72" t="str">
        <f t="shared" si="28"/>
        <v>GetInt64</v>
      </c>
      <c r="AE72" t="str">
        <f t="shared" si="29"/>
        <v>Street_Surface = line.GetInt64(Index++);</v>
      </c>
    </row>
    <row r="73" spans="1:31" ht="16" thickBot="1">
      <c r="A73">
        <v>72</v>
      </c>
      <c r="B73" t="s">
        <v>304</v>
      </c>
      <c r="C73" s="26" t="s">
        <v>263</v>
      </c>
      <c r="D73" s="26" t="s">
        <v>97</v>
      </c>
      <c r="E73">
        <f t="shared" si="18"/>
        <v>72</v>
      </c>
      <c r="G73">
        <v>262</v>
      </c>
      <c r="H73" s="32" t="s">
        <v>315</v>
      </c>
      <c r="I73" t="s">
        <v>9</v>
      </c>
      <c r="J73" t="s">
        <v>308</v>
      </c>
      <c r="K73">
        <v>2</v>
      </c>
      <c r="M73" t="str">
        <f t="shared" si="19"/>
        <v>bigint</v>
      </c>
      <c r="N73" t="str">
        <f t="shared" si="20"/>
        <v/>
      </c>
      <c r="O73" t="str">
        <f t="shared" si="21"/>
        <v/>
      </c>
      <c r="P73" t="str">
        <f t="shared" si="22"/>
        <v/>
      </c>
      <c r="S73" t="str">
        <f t="shared" si="17"/>
        <v>bigint</v>
      </c>
      <c r="U73" t="str">
        <f t="shared" si="23"/>
        <v>STREET_CLASSIFICATION</v>
      </c>
      <c r="V73" t="str">
        <f t="shared" si="24"/>
        <v>STREET_CLASSIFICATION bigint NULL,</v>
      </c>
      <c r="X73" t="str">
        <f t="shared" si="25"/>
        <v>long</v>
      </c>
      <c r="Y73" t="str">
        <f t="shared" si="26"/>
        <v>Street_Classification</v>
      </c>
      <c r="Z73" t="str">
        <f t="shared" si="27"/>
        <v>public long Street_Classification {get;set;}</v>
      </c>
      <c r="AD73" t="str">
        <f t="shared" si="28"/>
        <v>GetInt64</v>
      </c>
      <c r="AE73" t="str">
        <f t="shared" si="29"/>
        <v>Street_Classification = line.GetInt64(Index++);</v>
      </c>
    </row>
    <row r="74" spans="1:31">
      <c r="A74">
        <v>73</v>
      </c>
      <c r="B74" t="s">
        <v>304</v>
      </c>
      <c r="C74" s="9" t="s">
        <v>264</v>
      </c>
      <c r="D74" s="9" t="s">
        <v>257</v>
      </c>
      <c r="E74">
        <f t="shared" si="18"/>
        <v>73</v>
      </c>
      <c r="G74">
        <v>266</v>
      </c>
      <c r="H74" s="32" t="s">
        <v>315</v>
      </c>
      <c r="I74" t="s">
        <v>10</v>
      </c>
      <c r="J74" t="s">
        <v>308</v>
      </c>
      <c r="K74">
        <v>3</v>
      </c>
      <c r="M74" t="str">
        <f t="shared" si="19"/>
        <v>bigint</v>
      </c>
      <c r="N74" t="str">
        <f t="shared" si="20"/>
        <v/>
      </c>
      <c r="O74" t="str">
        <f t="shared" si="21"/>
        <v/>
      </c>
      <c r="P74" t="str">
        <f t="shared" si="22"/>
        <v/>
      </c>
      <c r="S74" t="str">
        <f t="shared" si="17"/>
        <v>bigint</v>
      </c>
      <c r="U74" t="str">
        <f t="shared" si="23"/>
        <v>VERSION</v>
      </c>
      <c r="V74" t="str">
        <f t="shared" si="24"/>
        <v>VERSION bigint NULL,</v>
      </c>
      <c r="X74" t="str">
        <f t="shared" si="25"/>
        <v>long</v>
      </c>
      <c r="Y74" t="str">
        <f t="shared" si="26"/>
        <v>Version</v>
      </c>
      <c r="Z74" t="str">
        <f t="shared" si="27"/>
        <v>public long Version {get;set;}</v>
      </c>
      <c r="AD74" t="str">
        <f t="shared" si="28"/>
        <v>GetInt64</v>
      </c>
      <c r="AE74" t="str">
        <f t="shared" si="29"/>
        <v>Version = line.GetInt64(Index++);</v>
      </c>
    </row>
    <row r="75" spans="1:31" ht="16" thickBot="1">
      <c r="A75">
        <v>74</v>
      </c>
      <c r="B75" t="s">
        <v>304</v>
      </c>
      <c r="C75" s="10"/>
      <c r="D75" s="10"/>
      <c r="E75" t="str">
        <f t="shared" si="18"/>
        <v/>
      </c>
      <c r="G75">
        <v>270</v>
      </c>
      <c r="H75" s="32" t="s">
        <v>315</v>
      </c>
      <c r="I75" t="s">
        <v>11</v>
      </c>
      <c r="J75" t="s">
        <v>88</v>
      </c>
      <c r="M75" t="str">
        <f t="shared" si="19"/>
        <v/>
      </c>
      <c r="N75" t="str">
        <f t="shared" si="20"/>
        <v/>
      </c>
      <c r="O75" t="str">
        <f t="shared" si="21"/>
        <v>date</v>
      </c>
      <c r="P75" t="str">
        <f t="shared" si="22"/>
        <v/>
      </c>
      <c r="S75" t="str">
        <f t="shared" si="17"/>
        <v>date</v>
      </c>
      <c r="U75" t="str">
        <f t="shared" si="23"/>
        <v>RECORD_ENTRY_DATE</v>
      </c>
      <c r="V75" t="str">
        <f t="shared" si="24"/>
        <v>RECORD_ENTRY_DATE date NULL,</v>
      </c>
      <c r="X75" t="str">
        <f t="shared" si="25"/>
        <v>DateTime?</v>
      </c>
      <c r="Y75" t="str">
        <f t="shared" si="26"/>
        <v>Record_Entry_Date</v>
      </c>
      <c r="Z75" t="str">
        <f t="shared" si="27"/>
        <v>public DateTime? Record_Entry_Date {get;set;}</v>
      </c>
      <c r="AD75" t="str">
        <f t="shared" si="28"/>
        <v>GetDateTime</v>
      </c>
      <c r="AE75" t="str">
        <f t="shared" si="29"/>
        <v>Record_Entry_Date = line.GetDateTime(Index++);</v>
      </c>
    </row>
    <row r="76" spans="1:31">
      <c r="A76">
        <v>75</v>
      </c>
      <c r="B76" t="s">
        <v>304</v>
      </c>
      <c r="C76" s="34" t="s">
        <v>265</v>
      </c>
      <c r="D76" s="47" t="s">
        <v>287</v>
      </c>
      <c r="E76">
        <f t="shared" si="18"/>
        <v>75</v>
      </c>
      <c r="G76">
        <v>273</v>
      </c>
      <c r="H76" s="32" t="s">
        <v>315</v>
      </c>
      <c r="I76" t="s">
        <v>55</v>
      </c>
      <c r="J76" t="s">
        <v>88</v>
      </c>
      <c r="M76" t="str">
        <f t="shared" si="19"/>
        <v/>
      </c>
      <c r="N76" t="str">
        <f t="shared" si="20"/>
        <v/>
      </c>
      <c r="O76" t="str">
        <f t="shared" si="21"/>
        <v>date</v>
      </c>
      <c r="P76" t="str">
        <f t="shared" si="22"/>
        <v/>
      </c>
      <c r="S76" t="str">
        <f t="shared" si="17"/>
        <v>date</v>
      </c>
      <c r="U76" t="str">
        <f t="shared" si="23"/>
        <v>LAST_UPDATE_DATE</v>
      </c>
      <c r="V76" t="str">
        <f t="shared" si="24"/>
        <v>LAST_UPDATE_DATE date NULL,</v>
      </c>
      <c r="X76" t="str">
        <f t="shared" si="25"/>
        <v>DateTime?</v>
      </c>
      <c r="Y76" t="str">
        <f t="shared" si="26"/>
        <v>Last_Update_Date</v>
      </c>
      <c r="Z76" t="str">
        <f t="shared" si="27"/>
        <v>public DateTime? Last_Update_Date {get;set;}</v>
      </c>
      <c r="AD76" t="str">
        <f t="shared" si="28"/>
        <v>GetDateTime</v>
      </c>
      <c r="AE76" t="str">
        <f t="shared" si="29"/>
        <v>Last_Update_Date = line.GetDateTime(Index++);</v>
      </c>
    </row>
    <row r="77" spans="1:31" ht="15" customHeight="1">
      <c r="A77">
        <v>76</v>
      </c>
      <c r="B77" t="s">
        <v>304</v>
      </c>
      <c r="C77" s="40"/>
      <c r="D77" s="46"/>
      <c r="E77" t="str">
        <f t="shared" si="18"/>
        <v/>
      </c>
      <c r="G77">
        <v>278</v>
      </c>
      <c r="H77" s="32" t="s">
        <v>315</v>
      </c>
      <c r="I77" t="s">
        <v>56</v>
      </c>
      <c r="J77" t="s">
        <v>88</v>
      </c>
      <c r="M77" t="str">
        <f t="shared" si="19"/>
        <v/>
      </c>
      <c r="N77" t="str">
        <f t="shared" si="20"/>
        <v/>
      </c>
      <c r="O77" t="str">
        <f t="shared" si="21"/>
        <v>date</v>
      </c>
      <c r="P77" t="str">
        <f t="shared" si="22"/>
        <v/>
      </c>
      <c r="S77" t="str">
        <f t="shared" si="17"/>
        <v>date</v>
      </c>
      <c r="U77" t="str">
        <f t="shared" si="23"/>
        <v>STREET_START_DATE</v>
      </c>
      <c r="V77" t="str">
        <f t="shared" si="24"/>
        <v>STREET_START_DATE date NULL,</v>
      </c>
      <c r="X77" t="str">
        <f t="shared" si="25"/>
        <v>DateTime?</v>
      </c>
      <c r="Y77" t="str">
        <f t="shared" si="26"/>
        <v>Street_Start_Date</v>
      </c>
      <c r="Z77" t="str">
        <f t="shared" si="27"/>
        <v>public DateTime? Street_Start_Date {get;set;}</v>
      </c>
      <c r="AD77" t="str">
        <f t="shared" si="28"/>
        <v>GetDateTime</v>
      </c>
      <c r="AE77" t="str">
        <f t="shared" si="29"/>
        <v>Street_Start_Date = line.GetDateTime(Index++);</v>
      </c>
    </row>
    <row r="78" spans="1:31">
      <c r="A78">
        <v>77</v>
      </c>
      <c r="B78" t="s">
        <v>304</v>
      </c>
      <c r="C78" s="25"/>
      <c r="D78" s="25"/>
      <c r="E78" t="str">
        <f t="shared" si="18"/>
        <v/>
      </c>
      <c r="G78">
        <v>281</v>
      </c>
      <c r="H78" s="32" t="s">
        <v>315</v>
      </c>
      <c r="I78" t="s">
        <v>57</v>
      </c>
      <c r="J78" t="s">
        <v>88</v>
      </c>
      <c r="M78" t="str">
        <f t="shared" si="19"/>
        <v/>
      </c>
      <c r="N78" t="str">
        <f t="shared" si="20"/>
        <v/>
      </c>
      <c r="O78" t="str">
        <f t="shared" si="21"/>
        <v>date</v>
      </c>
      <c r="P78" t="str">
        <f t="shared" si="22"/>
        <v/>
      </c>
      <c r="S78" t="str">
        <f t="shared" si="17"/>
        <v>date</v>
      </c>
      <c r="U78" t="str">
        <f t="shared" si="23"/>
        <v>STREET_END_DATE</v>
      </c>
      <c r="V78" t="str">
        <f t="shared" si="24"/>
        <v>STREET_END_DATE date NULL,</v>
      </c>
      <c r="X78" t="str">
        <f t="shared" si="25"/>
        <v>DateTime?</v>
      </c>
      <c r="Y78" t="str">
        <f t="shared" si="26"/>
        <v>Street_End_Date</v>
      </c>
      <c r="Z78" t="str">
        <f t="shared" si="27"/>
        <v>public DateTime? Street_End_Date {get;set;}</v>
      </c>
      <c r="AD78" t="str">
        <f t="shared" si="28"/>
        <v>GetDateTime</v>
      </c>
      <c r="AE78" t="str">
        <f t="shared" si="29"/>
        <v>Street_End_Date = line.GetDateTime(Index++);</v>
      </c>
    </row>
    <row r="79" spans="1:31" ht="16" thickBot="1">
      <c r="A79">
        <v>78</v>
      </c>
      <c r="B79" t="s">
        <v>304</v>
      </c>
      <c r="C79" s="10"/>
      <c r="D79" s="10"/>
      <c r="E79" t="str">
        <f t="shared" si="18"/>
        <v/>
      </c>
      <c r="G79">
        <v>292</v>
      </c>
      <c r="H79" s="32" t="s">
        <v>315</v>
      </c>
      <c r="I79" t="s">
        <v>58</v>
      </c>
      <c r="J79" t="s">
        <v>310</v>
      </c>
      <c r="K79">
        <v>7.2</v>
      </c>
      <c r="M79" t="str">
        <f t="shared" si="19"/>
        <v/>
      </c>
      <c r="N79" t="str">
        <f t="shared" si="20"/>
        <v/>
      </c>
      <c r="O79" t="str">
        <f t="shared" si="21"/>
        <v/>
      </c>
      <c r="P79" t="str">
        <f t="shared" si="22"/>
        <v>decimal(7,2)</v>
      </c>
      <c r="S79" t="str">
        <f t="shared" si="17"/>
        <v>decimal(7,2)</v>
      </c>
      <c r="U79" t="str">
        <f t="shared" si="23"/>
        <v>STREET_START_X</v>
      </c>
      <c r="V79" t="str">
        <f t="shared" si="24"/>
        <v>STREET_START_X decimal(7,2) NULL,</v>
      </c>
      <c r="X79" t="e">
        <f t="shared" si="25"/>
        <v>#N/A</v>
      </c>
      <c r="Y79" t="str">
        <f t="shared" si="26"/>
        <v>Street_Start_X</v>
      </c>
      <c r="Z79" t="e">
        <f t="shared" si="27"/>
        <v>#N/A</v>
      </c>
      <c r="AD79" t="e">
        <f t="shared" si="28"/>
        <v>#N/A</v>
      </c>
      <c r="AE79" t="e">
        <f t="shared" si="29"/>
        <v>#N/A</v>
      </c>
    </row>
    <row r="80" spans="1:31">
      <c r="A80">
        <v>79</v>
      </c>
      <c r="B80" t="s">
        <v>304</v>
      </c>
      <c r="C80" s="34" t="s">
        <v>3</v>
      </c>
      <c r="D80" s="47" t="s">
        <v>95</v>
      </c>
      <c r="E80">
        <f t="shared" si="18"/>
        <v>79</v>
      </c>
      <c r="G80">
        <v>296</v>
      </c>
      <c r="H80" s="32" t="s">
        <v>315</v>
      </c>
      <c r="I80" t="s">
        <v>59</v>
      </c>
      <c r="J80" t="s">
        <v>310</v>
      </c>
      <c r="K80">
        <v>7.2</v>
      </c>
      <c r="M80" t="str">
        <f t="shared" si="19"/>
        <v/>
      </c>
      <c r="N80" t="str">
        <f t="shared" si="20"/>
        <v/>
      </c>
      <c r="O80" t="str">
        <f t="shared" si="21"/>
        <v/>
      </c>
      <c r="P80" t="str">
        <f t="shared" si="22"/>
        <v>decimal(7,2)</v>
      </c>
      <c r="S80" t="str">
        <f t="shared" si="17"/>
        <v>decimal(7,2)</v>
      </c>
      <c r="U80" t="str">
        <f t="shared" si="23"/>
        <v>STREET_START_Y</v>
      </c>
      <c r="V80" t="str">
        <f t="shared" si="24"/>
        <v>STREET_START_Y decimal(7,2) NULL,</v>
      </c>
      <c r="X80" t="e">
        <f t="shared" si="25"/>
        <v>#N/A</v>
      </c>
      <c r="Y80" t="str">
        <f t="shared" si="26"/>
        <v>Street_Start_Y</v>
      </c>
      <c r="Z80" t="e">
        <f t="shared" si="27"/>
        <v>#N/A</v>
      </c>
      <c r="AD80" t="e">
        <f t="shared" si="28"/>
        <v>#N/A</v>
      </c>
      <c r="AE80" t="e">
        <f t="shared" si="29"/>
        <v>#N/A</v>
      </c>
    </row>
    <row r="81" spans="1:31">
      <c r="A81">
        <v>80</v>
      </c>
      <c r="B81" t="s">
        <v>304</v>
      </c>
      <c r="C81" s="40"/>
      <c r="D81" s="46"/>
      <c r="E81" t="str">
        <f t="shared" si="18"/>
        <v/>
      </c>
      <c r="G81">
        <v>300</v>
      </c>
      <c r="H81" s="32" t="s">
        <v>315</v>
      </c>
      <c r="I81" t="s">
        <v>60</v>
      </c>
      <c r="J81" t="s">
        <v>310</v>
      </c>
      <c r="K81">
        <v>7.2</v>
      </c>
      <c r="M81" t="str">
        <f t="shared" si="19"/>
        <v/>
      </c>
      <c r="N81" t="str">
        <f t="shared" si="20"/>
        <v/>
      </c>
      <c r="O81" t="str">
        <f t="shared" si="21"/>
        <v/>
      </c>
      <c r="P81" t="str">
        <f t="shared" si="22"/>
        <v>decimal(7,2)</v>
      </c>
      <c r="S81" t="str">
        <f t="shared" si="17"/>
        <v>decimal(7,2)</v>
      </c>
      <c r="U81" t="str">
        <f t="shared" si="23"/>
        <v>STREET_END_X</v>
      </c>
      <c r="V81" t="str">
        <f t="shared" si="24"/>
        <v>STREET_END_X decimal(7,2) NULL,</v>
      </c>
      <c r="X81" t="e">
        <f t="shared" si="25"/>
        <v>#N/A</v>
      </c>
      <c r="Y81" t="str">
        <f t="shared" si="26"/>
        <v>Street_End_X</v>
      </c>
      <c r="Z81" t="e">
        <f t="shared" si="27"/>
        <v>#N/A</v>
      </c>
      <c r="AD81" t="e">
        <f t="shared" si="28"/>
        <v>#N/A</v>
      </c>
      <c r="AE81" t="e">
        <f t="shared" si="29"/>
        <v>#N/A</v>
      </c>
    </row>
    <row r="82" spans="1:31">
      <c r="A82">
        <v>81</v>
      </c>
      <c r="B82" t="s">
        <v>304</v>
      </c>
      <c r="C82" s="25"/>
      <c r="D82" s="25"/>
      <c r="E82" t="str">
        <f t="shared" si="18"/>
        <v/>
      </c>
      <c r="G82">
        <v>304</v>
      </c>
      <c r="H82" s="32" t="s">
        <v>315</v>
      </c>
      <c r="I82" t="s">
        <v>61</v>
      </c>
      <c r="J82" t="s">
        <v>310</v>
      </c>
      <c r="K82">
        <v>7.2</v>
      </c>
      <c r="M82" t="str">
        <f t="shared" si="19"/>
        <v/>
      </c>
      <c r="N82" t="str">
        <f t="shared" si="20"/>
        <v/>
      </c>
      <c r="O82" t="str">
        <f t="shared" si="21"/>
        <v/>
      </c>
      <c r="P82" t="str">
        <f t="shared" si="22"/>
        <v>decimal(7,2)</v>
      </c>
      <c r="S82" t="str">
        <f t="shared" si="17"/>
        <v>decimal(7,2)</v>
      </c>
      <c r="U82" t="str">
        <f t="shared" si="23"/>
        <v>STREET_END_Y</v>
      </c>
      <c r="V82" t="str">
        <f t="shared" si="24"/>
        <v>STREET_END_Y decimal(7,2) NULL,</v>
      </c>
      <c r="X82" t="e">
        <f t="shared" si="25"/>
        <v>#N/A</v>
      </c>
      <c r="Y82" t="str">
        <f t="shared" si="26"/>
        <v>Street_End_Y</v>
      </c>
      <c r="Z82" t="e">
        <f t="shared" si="27"/>
        <v>#N/A</v>
      </c>
      <c r="AD82" t="e">
        <f t="shared" si="28"/>
        <v>#N/A</v>
      </c>
      <c r="AE82" t="e">
        <f t="shared" si="29"/>
        <v>#N/A</v>
      </c>
    </row>
    <row r="83" spans="1:31" ht="16" thickBot="1">
      <c r="A83">
        <v>82</v>
      </c>
      <c r="B83" t="s">
        <v>304</v>
      </c>
      <c r="C83" s="10"/>
      <c r="D83" s="10"/>
      <c r="E83" t="str">
        <f t="shared" si="18"/>
        <v/>
      </c>
      <c r="G83">
        <v>308</v>
      </c>
      <c r="H83" s="32" t="s">
        <v>315</v>
      </c>
      <c r="I83" t="s">
        <v>62</v>
      </c>
      <c r="J83" t="s">
        <v>308</v>
      </c>
      <c r="K83">
        <v>2</v>
      </c>
      <c r="M83" t="str">
        <f t="shared" si="19"/>
        <v>bigint</v>
      </c>
      <c r="N83" t="str">
        <f t="shared" si="20"/>
        <v/>
      </c>
      <c r="O83" t="str">
        <f t="shared" si="21"/>
        <v/>
      </c>
      <c r="P83" t="str">
        <f t="shared" si="22"/>
        <v/>
      </c>
      <c r="S83" t="str">
        <f t="shared" si="17"/>
        <v>bigint</v>
      </c>
      <c r="U83" t="str">
        <f t="shared" si="23"/>
        <v>STREET_TOLERANCE</v>
      </c>
      <c r="V83" t="str">
        <f t="shared" si="24"/>
        <v>STREET_TOLERANCE bigint NULL,</v>
      </c>
      <c r="X83" t="str">
        <f t="shared" si="25"/>
        <v>long</v>
      </c>
      <c r="Y83" t="str">
        <f t="shared" si="26"/>
        <v>Street_Tolerance</v>
      </c>
      <c r="Z83" t="str">
        <f t="shared" si="27"/>
        <v>public long Street_Tolerance {get;set;}</v>
      </c>
      <c r="AD83" t="str">
        <f t="shared" si="28"/>
        <v>GetInt64</v>
      </c>
      <c r="AE83" t="str">
        <f t="shared" si="29"/>
        <v>Street_Tolerance = line.GetInt64(Index++);</v>
      </c>
    </row>
    <row r="84" spans="1:31">
      <c r="A84">
        <v>83</v>
      </c>
      <c r="B84" t="s">
        <v>304</v>
      </c>
      <c r="C84" s="17"/>
      <c r="D84" s="17"/>
      <c r="E84" t="str">
        <f t="shared" si="18"/>
        <v/>
      </c>
    </row>
    <row r="85" spans="1:31">
      <c r="A85">
        <v>84</v>
      </c>
      <c r="B85" t="s">
        <v>304</v>
      </c>
      <c r="C85" s="9" t="s">
        <v>266</v>
      </c>
      <c r="D85" s="9" t="s">
        <v>132</v>
      </c>
      <c r="E85">
        <f t="shared" si="18"/>
        <v>84</v>
      </c>
    </row>
    <row r="86" spans="1:31">
      <c r="A86">
        <v>85</v>
      </c>
      <c r="B86" t="s">
        <v>304</v>
      </c>
      <c r="C86" s="3"/>
      <c r="D86" s="3"/>
      <c r="E86" t="str">
        <f t="shared" si="18"/>
        <v/>
      </c>
      <c r="H86" s="6"/>
      <c r="I86" s="6"/>
    </row>
    <row r="87" spans="1:31" ht="16" thickBot="1">
      <c r="A87">
        <v>86</v>
      </c>
      <c r="B87" t="s">
        <v>304</v>
      </c>
      <c r="C87" s="10"/>
      <c r="D87" s="10"/>
      <c r="E87" t="str">
        <f t="shared" si="18"/>
        <v/>
      </c>
      <c r="H87" s="6"/>
    </row>
    <row r="88" spans="1:31">
      <c r="A88">
        <v>87</v>
      </c>
      <c r="B88" t="s">
        <v>304</v>
      </c>
      <c r="C88" s="17"/>
      <c r="D88" s="17"/>
      <c r="E88" t="str">
        <f t="shared" si="18"/>
        <v/>
      </c>
      <c r="M88" t="s">
        <v>317</v>
      </c>
      <c r="N88" t="s">
        <v>387</v>
      </c>
      <c r="O88" t="s">
        <v>327</v>
      </c>
    </row>
    <row r="89" spans="1:31">
      <c r="A89">
        <v>88</v>
      </c>
      <c r="B89" t="s">
        <v>304</v>
      </c>
      <c r="C89" s="3"/>
      <c r="D89" s="3"/>
      <c r="E89" t="str">
        <f t="shared" si="18"/>
        <v/>
      </c>
      <c r="J89" t="s">
        <v>88</v>
      </c>
      <c r="M89" t="s">
        <v>318</v>
      </c>
      <c r="N89" t="s">
        <v>320</v>
      </c>
      <c r="O89" t="s">
        <v>322</v>
      </c>
    </row>
    <row r="90" spans="1:31">
      <c r="A90">
        <v>89</v>
      </c>
      <c r="B90" t="s">
        <v>304</v>
      </c>
      <c r="C90" s="40" t="s">
        <v>267</v>
      </c>
      <c r="D90" s="46" t="s">
        <v>93</v>
      </c>
      <c r="E90">
        <f t="shared" si="18"/>
        <v>89</v>
      </c>
      <c r="J90" t="s">
        <v>96</v>
      </c>
      <c r="M90" t="s">
        <v>319</v>
      </c>
      <c r="N90" t="s">
        <v>325</v>
      </c>
      <c r="O90" t="s">
        <v>323</v>
      </c>
    </row>
    <row r="91" spans="1:31" ht="15" customHeight="1">
      <c r="A91">
        <v>90</v>
      </c>
      <c r="B91" t="s">
        <v>304</v>
      </c>
      <c r="C91" s="40"/>
      <c r="D91" s="46"/>
      <c r="E91" t="str">
        <f t="shared" si="18"/>
        <v/>
      </c>
      <c r="J91" t="s">
        <v>151</v>
      </c>
      <c r="M91" t="s">
        <v>328</v>
      </c>
      <c r="N91" t="s">
        <v>326</v>
      </c>
      <c r="O91" t="s">
        <v>324</v>
      </c>
    </row>
    <row r="92" spans="1:31">
      <c r="A92">
        <v>91</v>
      </c>
      <c r="B92" t="s">
        <v>304</v>
      </c>
      <c r="C92" s="25"/>
      <c r="D92" s="25"/>
      <c r="E92" t="str">
        <f t="shared" si="18"/>
        <v/>
      </c>
      <c r="J92" t="s">
        <v>94</v>
      </c>
    </row>
    <row r="93" spans="1:31">
      <c r="A93">
        <v>92</v>
      </c>
      <c r="B93" t="s">
        <v>304</v>
      </c>
      <c r="C93" s="3"/>
      <c r="D93" s="3"/>
      <c r="E93" t="str">
        <f t="shared" si="18"/>
        <v/>
      </c>
      <c r="J93" t="s">
        <v>91</v>
      </c>
    </row>
    <row r="94" spans="1:31">
      <c r="A94">
        <v>93</v>
      </c>
      <c r="B94" t="s">
        <v>304</v>
      </c>
      <c r="C94" s="3"/>
      <c r="D94" s="3"/>
      <c r="E94" t="str">
        <f t="shared" si="18"/>
        <v/>
      </c>
      <c r="J94" t="s">
        <v>98</v>
      </c>
    </row>
    <row r="95" spans="1:31" ht="16" thickBot="1">
      <c r="A95">
        <v>94</v>
      </c>
      <c r="B95" t="s">
        <v>304</v>
      </c>
      <c r="C95" s="10"/>
      <c r="D95" s="10"/>
      <c r="E95" t="str">
        <f t="shared" si="18"/>
        <v/>
      </c>
      <c r="J95" t="s">
        <v>97</v>
      </c>
    </row>
    <row r="96" spans="1:31">
      <c r="A96">
        <v>95</v>
      </c>
      <c r="B96" t="s">
        <v>304</v>
      </c>
      <c r="C96" s="17"/>
      <c r="D96" s="17"/>
      <c r="E96" t="str">
        <f t="shared" si="18"/>
        <v/>
      </c>
      <c r="J96" t="s">
        <v>95</v>
      </c>
    </row>
    <row r="97" spans="1:10" ht="15" customHeight="1">
      <c r="A97">
        <v>96</v>
      </c>
      <c r="B97" t="s">
        <v>304</v>
      </c>
      <c r="C97" s="40" t="s">
        <v>268</v>
      </c>
      <c r="D97" s="46" t="s">
        <v>288</v>
      </c>
      <c r="E97">
        <f t="shared" si="18"/>
        <v>96</v>
      </c>
      <c r="J97" t="s">
        <v>89</v>
      </c>
    </row>
    <row r="98" spans="1:10">
      <c r="A98">
        <v>97</v>
      </c>
      <c r="B98" t="s">
        <v>304</v>
      </c>
      <c r="C98" s="40"/>
      <c r="D98" s="46"/>
      <c r="E98" t="str">
        <f t="shared" si="18"/>
        <v/>
      </c>
      <c r="J98" t="s">
        <v>93</v>
      </c>
    </row>
    <row r="99" spans="1:10">
      <c r="A99">
        <v>98</v>
      </c>
      <c r="B99" t="s">
        <v>304</v>
      </c>
      <c r="C99" s="25"/>
      <c r="D99" s="25"/>
      <c r="E99" t="str">
        <f t="shared" si="18"/>
        <v/>
      </c>
      <c r="J99" t="s">
        <v>208</v>
      </c>
    </row>
    <row r="100" spans="1:10">
      <c r="A100">
        <v>99</v>
      </c>
      <c r="B100" t="s">
        <v>304</v>
      </c>
      <c r="C100" s="25"/>
      <c r="D100" s="25"/>
      <c r="E100" t="str">
        <f t="shared" si="18"/>
        <v/>
      </c>
      <c r="J100" t="s">
        <v>124</v>
      </c>
    </row>
    <row r="101" spans="1:10" ht="16" thickBot="1">
      <c r="A101">
        <v>100</v>
      </c>
      <c r="B101" t="s">
        <v>304</v>
      </c>
      <c r="C101" s="10"/>
      <c r="D101" s="10"/>
      <c r="E101" t="str">
        <f t="shared" si="18"/>
        <v/>
      </c>
      <c r="J101" t="s">
        <v>224</v>
      </c>
    </row>
    <row r="102" spans="1:10">
      <c r="A102">
        <v>101</v>
      </c>
      <c r="B102" t="s">
        <v>304</v>
      </c>
      <c r="C102" s="17"/>
      <c r="D102" s="17"/>
      <c r="E102" t="str">
        <f t="shared" si="18"/>
        <v/>
      </c>
      <c r="J102" t="s">
        <v>257</v>
      </c>
    </row>
    <row r="103" spans="1:10" ht="15" customHeight="1">
      <c r="A103">
        <v>102</v>
      </c>
      <c r="B103" t="s">
        <v>304</v>
      </c>
      <c r="C103" s="40" t="s">
        <v>269</v>
      </c>
      <c r="D103" s="46" t="s">
        <v>132</v>
      </c>
      <c r="E103">
        <f t="shared" si="18"/>
        <v>102</v>
      </c>
      <c r="J103" t="s">
        <v>140</v>
      </c>
    </row>
    <row r="104" spans="1:10">
      <c r="A104">
        <v>103</v>
      </c>
      <c r="B104" t="s">
        <v>304</v>
      </c>
      <c r="C104" s="40"/>
      <c r="D104" s="46"/>
      <c r="E104" t="str">
        <f t="shared" si="18"/>
        <v/>
      </c>
      <c r="J104" t="s">
        <v>132</v>
      </c>
    </row>
    <row r="105" spans="1:10">
      <c r="A105">
        <v>104</v>
      </c>
      <c r="B105" t="s">
        <v>304</v>
      </c>
      <c r="C105" s="25"/>
      <c r="D105" s="25"/>
      <c r="E105" t="str">
        <f t="shared" si="18"/>
        <v/>
      </c>
      <c r="J105" t="s">
        <v>129</v>
      </c>
    </row>
    <row r="106" spans="1:10">
      <c r="A106">
        <v>105</v>
      </c>
      <c r="B106" t="s">
        <v>304</v>
      </c>
      <c r="C106" s="25"/>
      <c r="D106" s="25"/>
      <c r="E106" t="str">
        <f t="shared" si="18"/>
        <v/>
      </c>
      <c r="J106" t="s">
        <v>165</v>
      </c>
    </row>
    <row r="107" spans="1:10" ht="16" thickBot="1">
      <c r="A107">
        <v>106</v>
      </c>
      <c r="B107" t="s">
        <v>304</v>
      </c>
      <c r="C107" s="10"/>
      <c r="D107" s="10"/>
      <c r="E107" t="str">
        <f t="shared" si="18"/>
        <v/>
      </c>
      <c r="J107" t="s">
        <v>288</v>
      </c>
    </row>
    <row r="108" spans="1:10">
      <c r="A108">
        <v>107</v>
      </c>
      <c r="B108" t="s">
        <v>304</v>
      </c>
      <c r="C108" s="17"/>
      <c r="D108" s="17"/>
      <c r="E108" t="str">
        <f t="shared" si="18"/>
        <v/>
      </c>
      <c r="J108" t="s">
        <v>287</v>
      </c>
    </row>
    <row r="109" spans="1:10">
      <c r="A109">
        <v>108</v>
      </c>
      <c r="B109" t="s">
        <v>304</v>
      </c>
      <c r="C109" s="3"/>
      <c r="D109" s="3"/>
      <c r="E109" t="str">
        <f t="shared" si="18"/>
        <v/>
      </c>
    </row>
    <row r="110" spans="1:10" ht="15" customHeight="1">
      <c r="A110">
        <v>109</v>
      </c>
      <c r="B110" t="s">
        <v>304</v>
      </c>
      <c r="C110" s="40" t="s">
        <v>270</v>
      </c>
      <c r="D110" s="46" t="s">
        <v>93</v>
      </c>
      <c r="E110">
        <f t="shared" si="18"/>
        <v>109</v>
      </c>
    </row>
    <row r="111" spans="1:10">
      <c r="A111">
        <v>110</v>
      </c>
      <c r="B111" t="s">
        <v>304</v>
      </c>
      <c r="C111" s="40"/>
      <c r="D111" s="46"/>
      <c r="E111" t="str">
        <f t="shared" si="18"/>
        <v/>
      </c>
    </row>
    <row r="112" spans="1:10">
      <c r="A112">
        <v>111</v>
      </c>
      <c r="B112" t="s">
        <v>304</v>
      </c>
      <c r="C112" s="25"/>
      <c r="D112" s="25"/>
      <c r="E112" t="str">
        <f t="shared" si="18"/>
        <v/>
      </c>
    </row>
    <row r="113" spans="1:5">
      <c r="A113">
        <v>112</v>
      </c>
      <c r="B113" t="s">
        <v>304</v>
      </c>
      <c r="C113" s="3"/>
      <c r="D113" s="3"/>
      <c r="E113" t="str">
        <f t="shared" si="18"/>
        <v/>
      </c>
    </row>
    <row r="114" spans="1:5">
      <c r="A114">
        <v>113</v>
      </c>
      <c r="B114" t="s">
        <v>304</v>
      </c>
      <c r="C114" s="3"/>
      <c r="D114" s="3"/>
      <c r="E114" t="str">
        <f t="shared" si="18"/>
        <v/>
      </c>
    </row>
    <row r="115" spans="1:5" ht="16" thickBot="1">
      <c r="A115">
        <v>114</v>
      </c>
      <c r="B115" t="s">
        <v>304</v>
      </c>
      <c r="C115" s="10"/>
      <c r="D115" s="10"/>
      <c r="E115" t="str">
        <f t="shared" si="18"/>
        <v/>
      </c>
    </row>
    <row r="116" spans="1:5">
      <c r="A116">
        <v>115</v>
      </c>
      <c r="B116" t="s">
        <v>304</v>
      </c>
      <c r="C116" s="9" t="s">
        <v>219</v>
      </c>
      <c r="D116" s="9" t="s">
        <v>91</v>
      </c>
      <c r="E116">
        <f t="shared" si="18"/>
        <v>115</v>
      </c>
    </row>
    <row r="117" spans="1:5" ht="16" thickBot="1">
      <c r="A117">
        <v>116</v>
      </c>
      <c r="B117" t="s">
        <v>304</v>
      </c>
      <c r="C117" s="10"/>
      <c r="D117" s="10"/>
      <c r="E117" t="str">
        <f t="shared" si="18"/>
        <v/>
      </c>
    </row>
    <row r="118" spans="1:5">
      <c r="A118">
        <v>117</v>
      </c>
      <c r="B118" t="s">
        <v>304</v>
      </c>
      <c r="C118" s="9" t="s">
        <v>221</v>
      </c>
      <c r="D118" s="9" t="s">
        <v>91</v>
      </c>
      <c r="E118">
        <f t="shared" si="18"/>
        <v>117</v>
      </c>
    </row>
    <row r="119" spans="1:5" ht="16" thickBot="1">
      <c r="A119">
        <v>118</v>
      </c>
      <c r="B119" t="s">
        <v>304</v>
      </c>
      <c r="C119" s="10"/>
      <c r="D119" s="10"/>
      <c r="E119" t="str">
        <f t="shared" si="18"/>
        <v/>
      </c>
    </row>
    <row r="120" spans="1:5">
      <c r="A120">
        <v>119</v>
      </c>
      <c r="B120" t="s">
        <v>304</v>
      </c>
      <c r="C120" s="9" t="s">
        <v>222</v>
      </c>
      <c r="D120" s="9" t="s">
        <v>224</v>
      </c>
      <c r="E120">
        <f t="shared" si="18"/>
        <v>119</v>
      </c>
    </row>
    <row r="121" spans="1:5">
      <c r="A121">
        <v>120</v>
      </c>
      <c r="E121" t="str">
        <f t="shared" si="18"/>
        <v/>
      </c>
    </row>
    <row r="122" spans="1:5">
      <c r="A122">
        <v>121</v>
      </c>
      <c r="B122" t="s">
        <v>305</v>
      </c>
      <c r="C122" s="1" t="s">
        <v>0</v>
      </c>
      <c r="D122" s="1" t="s">
        <v>91</v>
      </c>
      <c r="E122">
        <f t="shared" si="18"/>
        <v>121</v>
      </c>
    </row>
    <row r="123" spans="1:5">
      <c r="A123">
        <v>122</v>
      </c>
      <c r="B123" t="s">
        <v>305</v>
      </c>
      <c r="C123" s="15"/>
      <c r="D123" s="15"/>
      <c r="E123" t="str">
        <f t="shared" si="18"/>
        <v/>
      </c>
    </row>
    <row r="124" spans="1:5">
      <c r="A124">
        <v>123</v>
      </c>
      <c r="B124" t="s">
        <v>305</v>
      </c>
      <c r="C124" s="1" t="s">
        <v>1</v>
      </c>
      <c r="D124" s="1" t="s">
        <v>93</v>
      </c>
      <c r="E124">
        <f t="shared" si="18"/>
        <v>123</v>
      </c>
    </row>
    <row r="125" spans="1:5">
      <c r="A125">
        <v>124</v>
      </c>
      <c r="B125" t="s">
        <v>305</v>
      </c>
      <c r="C125" s="15"/>
      <c r="D125" s="15"/>
      <c r="E125" t="str">
        <f t="shared" si="18"/>
        <v/>
      </c>
    </row>
    <row r="126" spans="1:5">
      <c r="A126">
        <v>125</v>
      </c>
      <c r="B126" t="s">
        <v>305</v>
      </c>
      <c r="C126" s="1" t="s">
        <v>2</v>
      </c>
      <c r="D126" s="1" t="s">
        <v>94</v>
      </c>
      <c r="E126">
        <f t="shared" si="18"/>
        <v>125</v>
      </c>
    </row>
    <row r="127" spans="1:5">
      <c r="A127">
        <v>126</v>
      </c>
      <c r="B127" t="s">
        <v>305</v>
      </c>
      <c r="C127" s="15"/>
      <c r="D127" s="15"/>
      <c r="E127" t="str">
        <f t="shared" si="18"/>
        <v/>
      </c>
    </row>
    <row r="128" spans="1:5">
      <c r="A128">
        <v>127</v>
      </c>
      <c r="B128" t="s">
        <v>305</v>
      </c>
      <c r="C128" s="15"/>
      <c r="D128" s="15"/>
      <c r="E128" t="str">
        <f t="shared" si="18"/>
        <v/>
      </c>
    </row>
    <row r="129" spans="1:5">
      <c r="A129">
        <v>128</v>
      </c>
      <c r="B129" t="s">
        <v>305</v>
      </c>
      <c r="C129" s="15"/>
      <c r="D129" s="15"/>
      <c r="E129" t="str">
        <f t="shared" si="18"/>
        <v/>
      </c>
    </row>
    <row r="130" spans="1:5">
      <c r="A130">
        <v>129</v>
      </c>
      <c r="B130" t="s">
        <v>305</v>
      </c>
      <c r="C130" s="15"/>
      <c r="D130" s="15"/>
      <c r="E130" t="str">
        <f t="shared" si="18"/>
        <v/>
      </c>
    </row>
    <row r="131" spans="1:5">
      <c r="A131">
        <v>130</v>
      </c>
      <c r="B131" t="s">
        <v>305</v>
      </c>
      <c r="C131" s="22"/>
      <c r="E131" t="str">
        <f t="shared" ref="E131:E194" si="30">IF(C131&lt;&gt;"",A131,"")</f>
        <v/>
      </c>
    </row>
    <row r="132" spans="1:5">
      <c r="A132">
        <v>131</v>
      </c>
      <c r="B132" t="s">
        <v>305</v>
      </c>
      <c r="C132" s="1" t="s">
        <v>149</v>
      </c>
      <c r="D132" s="1" t="s">
        <v>151</v>
      </c>
      <c r="E132">
        <f t="shared" si="30"/>
        <v>131</v>
      </c>
    </row>
    <row r="133" spans="1:5">
      <c r="A133">
        <v>132</v>
      </c>
      <c r="B133" t="s">
        <v>305</v>
      </c>
      <c r="C133" s="15"/>
      <c r="D133" s="15"/>
      <c r="E133" t="str">
        <f t="shared" si="30"/>
        <v/>
      </c>
    </row>
    <row r="134" spans="1:5" ht="16" thickBot="1">
      <c r="A134">
        <v>133</v>
      </c>
      <c r="B134" t="s">
        <v>305</v>
      </c>
      <c r="C134" s="5"/>
      <c r="D134" s="5"/>
      <c r="E134" t="str">
        <f t="shared" si="30"/>
        <v/>
      </c>
    </row>
    <row r="135" spans="1:5">
      <c r="A135">
        <v>134</v>
      </c>
      <c r="B135" t="s">
        <v>305</v>
      </c>
      <c r="C135" s="2" t="s">
        <v>152</v>
      </c>
      <c r="D135" s="1" t="s">
        <v>96</v>
      </c>
      <c r="E135">
        <f t="shared" si="30"/>
        <v>134</v>
      </c>
    </row>
    <row r="136" spans="1:5">
      <c r="A136">
        <v>135</v>
      </c>
      <c r="B136" t="s">
        <v>305</v>
      </c>
      <c r="C136" s="15"/>
      <c r="D136" s="15"/>
      <c r="E136" t="str">
        <f t="shared" si="30"/>
        <v/>
      </c>
    </row>
    <row r="137" spans="1:5">
      <c r="A137">
        <v>136</v>
      </c>
      <c r="B137" t="s">
        <v>305</v>
      </c>
      <c r="C137" s="15"/>
      <c r="D137" s="15"/>
      <c r="E137" t="str">
        <f t="shared" si="30"/>
        <v/>
      </c>
    </row>
    <row r="138" spans="1:5">
      <c r="A138">
        <v>137</v>
      </c>
      <c r="B138" t="s">
        <v>305</v>
      </c>
      <c r="C138" s="15"/>
      <c r="D138" s="15"/>
      <c r="E138" t="str">
        <f t="shared" si="30"/>
        <v/>
      </c>
    </row>
    <row r="139" spans="1:5" ht="16" thickBot="1">
      <c r="A139">
        <v>138</v>
      </c>
      <c r="B139" t="s">
        <v>305</v>
      </c>
      <c r="C139" s="5"/>
      <c r="D139" s="5"/>
      <c r="E139" t="str">
        <f t="shared" si="30"/>
        <v/>
      </c>
    </row>
    <row r="140" spans="1:5">
      <c r="A140">
        <v>139</v>
      </c>
      <c r="B140" t="s">
        <v>305</v>
      </c>
      <c r="C140" s="2" t="s">
        <v>157</v>
      </c>
      <c r="D140" s="1" t="s">
        <v>96</v>
      </c>
      <c r="E140">
        <f t="shared" si="30"/>
        <v>139</v>
      </c>
    </row>
    <row r="141" spans="1:5">
      <c r="A141">
        <v>140</v>
      </c>
      <c r="B141" t="s">
        <v>305</v>
      </c>
      <c r="C141" s="15"/>
      <c r="D141" s="15"/>
      <c r="E141" t="str">
        <f t="shared" si="30"/>
        <v/>
      </c>
    </row>
    <row r="142" spans="1:5">
      <c r="A142">
        <v>141</v>
      </c>
      <c r="B142" t="s">
        <v>305</v>
      </c>
      <c r="C142" s="15"/>
      <c r="D142" s="15"/>
      <c r="E142" t="str">
        <f t="shared" si="30"/>
        <v/>
      </c>
    </row>
    <row r="143" spans="1:5">
      <c r="A143">
        <v>142</v>
      </c>
      <c r="B143" t="s">
        <v>305</v>
      </c>
      <c r="C143" s="15"/>
      <c r="D143" s="15"/>
      <c r="E143" t="str">
        <f t="shared" si="30"/>
        <v/>
      </c>
    </row>
    <row r="144" spans="1:5" ht="16" thickBot="1">
      <c r="A144">
        <v>143</v>
      </c>
      <c r="B144" t="s">
        <v>305</v>
      </c>
      <c r="C144" s="5"/>
      <c r="D144" s="5"/>
      <c r="E144" t="str">
        <f t="shared" si="30"/>
        <v/>
      </c>
    </row>
    <row r="145" spans="1:9">
      <c r="A145">
        <v>144</v>
      </c>
      <c r="B145" t="s">
        <v>305</v>
      </c>
      <c r="C145" s="2" t="s">
        <v>160</v>
      </c>
      <c r="D145" s="1" t="s">
        <v>88</v>
      </c>
      <c r="E145">
        <f t="shared" si="30"/>
        <v>144</v>
      </c>
    </row>
    <row r="146" spans="1:9">
      <c r="A146">
        <v>145</v>
      </c>
      <c r="B146" t="s">
        <v>305</v>
      </c>
      <c r="C146" s="15"/>
      <c r="D146" s="15"/>
      <c r="E146" t="str">
        <f t="shared" si="30"/>
        <v/>
      </c>
      <c r="H146" s="30"/>
      <c r="I146" s="30"/>
    </row>
    <row r="147" spans="1:9">
      <c r="A147">
        <v>146</v>
      </c>
      <c r="B147" t="s">
        <v>305</v>
      </c>
      <c r="C147" s="15"/>
      <c r="D147" s="15"/>
      <c r="E147" t="str">
        <f t="shared" si="30"/>
        <v/>
      </c>
      <c r="H147" s="30"/>
    </row>
    <row r="148" spans="1:9" ht="16" thickBot="1">
      <c r="A148">
        <v>147</v>
      </c>
      <c r="B148" t="s">
        <v>305</v>
      </c>
      <c r="C148" s="5"/>
      <c r="D148" s="5"/>
      <c r="E148" t="str">
        <f t="shared" si="30"/>
        <v/>
      </c>
    </row>
    <row r="149" spans="1:9">
      <c r="A149">
        <v>148</v>
      </c>
      <c r="B149" t="s">
        <v>305</v>
      </c>
      <c r="C149" s="2" t="s">
        <v>163</v>
      </c>
      <c r="D149" s="1" t="s">
        <v>165</v>
      </c>
      <c r="E149">
        <f t="shared" si="30"/>
        <v>148</v>
      </c>
    </row>
    <row r="150" spans="1:9">
      <c r="A150">
        <v>149</v>
      </c>
      <c r="B150" t="s">
        <v>305</v>
      </c>
      <c r="C150" s="15"/>
      <c r="D150" s="15"/>
      <c r="E150" t="str">
        <f t="shared" si="30"/>
        <v/>
      </c>
    </row>
    <row r="151" spans="1:9" ht="16" thickBot="1">
      <c r="A151">
        <v>150</v>
      </c>
      <c r="B151" t="s">
        <v>305</v>
      </c>
      <c r="C151" s="5"/>
      <c r="D151" s="5"/>
      <c r="E151" t="str">
        <f t="shared" si="30"/>
        <v/>
      </c>
    </row>
    <row r="152" spans="1:9">
      <c r="A152">
        <v>151</v>
      </c>
      <c r="B152" t="s">
        <v>305</v>
      </c>
      <c r="C152" s="2" t="s">
        <v>169</v>
      </c>
      <c r="D152" s="1" t="s">
        <v>151</v>
      </c>
      <c r="E152">
        <f t="shared" si="30"/>
        <v>151</v>
      </c>
    </row>
    <row r="153" spans="1:9" ht="16" thickBot="1">
      <c r="A153">
        <v>152</v>
      </c>
      <c r="B153" t="s">
        <v>305</v>
      </c>
      <c r="C153" s="5"/>
      <c r="D153" s="5"/>
      <c r="E153" t="str">
        <f t="shared" si="30"/>
        <v/>
      </c>
    </row>
    <row r="154" spans="1:9">
      <c r="A154">
        <v>153</v>
      </c>
      <c r="B154" t="s">
        <v>305</v>
      </c>
      <c r="C154" s="2" t="s">
        <v>171</v>
      </c>
      <c r="D154" s="1" t="s">
        <v>89</v>
      </c>
      <c r="E154">
        <f t="shared" si="30"/>
        <v>153</v>
      </c>
    </row>
    <row r="155" spans="1:9">
      <c r="A155">
        <v>154</v>
      </c>
      <c r="B155" t="s">
        <v>305</v>
      </c>
      <c r="C155" s="15"/>
      <c r="E155" t="str">
        <f t="shared" si="30"/>
        <v/>
      </c>
    </row>
    <row r="156" spans="1:9">
      <c r="A156">
        <v>155</v>
      </c>
      <c r="B156" t="s">
        <v>305</v>
      </c>
      <c r="C156" s="15"/>
      <c r="D156" s="15"/>
      <c r="E156" t="str">
        <f t="shared" si="30"/>
        <v/>
      </c>
    </row>
    <row r="157" spans="1:9" ht="16" thickBot="1">
      <c r="A157">
        <v>156</v>
      </c>
      <c r="B157" t="s">
        <v>305</v>
      </c>
      <c r="C157" s="5"/>
      <c r="D157" s="5"/>
      <c r="E157" t="str">
        <f t="shared" si="30"/>
        <v/>
      </c>
    </row>
    <row r="158" spans="1:9">
      <c r="A158">
        <v>157</v>
      </c>
      <c r="B158" t="s">
        <v>305</v>
      </c>
      <c r="C158" s="2" t="s">
        <v>175</v>
      </c>
      <c r="D158" s="1" t="s">
        <v>89</v>
      </c>
      <c r="E158">
        <f t="shared" si="30"/>
        <v>157</v>
      </c>
    </row>
    <row r="159" spans="1:9">
      <c r="A159">
        <v>158</v>
      </c>
      <c r="B159" t="s">
        <v>305</v>
      </c>
      <c r="C159" s="15"/>
      <c r="E159" t="str">
        <f t="shared" si="30"/>
        <v/>
      </c>
    </row>
    <row r="160" spans="1:9">
      <c r="A160">
        <v>159</v>
      </c>
      <c r="B160" t="s">
        <v>305</v>
      </c>
      <c r="C160" s="15"/>
      <c r="D160" s="15"/>
      <c r="E160" t="str">
        <f t="shared" si="30"/>
        <v/>
      </c>
    </row>
    <row r="161" spans="1:5" ht="16" thickBot="1">
      <c r="A161">
        <v>160</v>
      </c>
      <c r="B161" t="s">
        <v>305</v>
      </c>
      <c r="C161" s="5"/>
      <c r="D161" s="5"/>
      <c r="E161" t="str">
        <f t="shared" si="30"/>
        <v/>
      </c>
    </row>
    <row r="162" spans="1:5">
      <c r="A162">
        <v>161</v>
      </c>
      <c r="B162" t="s">
        <v>305</v>
      </c>
      <c r="C162" s="2" t="s">
        <v>177</v>
      </c>
      <c r="D162" s="1" t="s">
        <v>96</v>
      </c>
      <c r="E162">
        <f t="shared" si="30"/>
        <v>161</v>
      </c>
    </row>
    <row r="163" spans="1:5">
      <c r="A163">
        <v>162</v>
      </c>
      <c r="B163" t="s">
        <v>305</v>
      </c>
      <c r="C163" s="15"/>
      <c r="D163" s="15"/>
      <c r="E163" t="str">
        <f t="shared" si="30"/>
        <v/>
      </c>
    </row>
    <row r="164" spans="1:5">
      <c r="A164">
        <v>163</v>
      </c>
      <c r="B164" t="s">
        <v>305</v>
      </c>
      <c r="C164" s="15"/>
      <c r="D164" s="15"/>
      <c r="E164" t="str">
        <f t="shared" si="30"/>
        <v/>
      </c>
    </row>
    <row r="165" spans="1:5">
      <c r="A165">
        <v>164</v>
      </c>
      <c r="B165" t="s">
        <v>305</v>
      </c>
      <c r="C165" s="15"/>
      <c r="D165" s="15"/>
      <c r="E165" t="str">
        <f t="shared" si="30"/>
        <v/>
      </c>
    </row>
    <row r="166" spans="1:5" ht="16" thickBot="1">
      <c r="A166">
        <v>165</v>
      </c>
      <c r="B166" t="s">
        <v>305</v>
      </c>
      <c r="C166" s="5"/>
      <c r="D166" s="5"/>
      <c r="E166" t="str">
        <f t="shared" si="30"/>
        <v/>
      </c>
    </row>
    <row r="167" spans="1:5">
      <c r="A167">
        <v>166</v>
      </c>
      <c r="B167" t="s">
        <v>305</v>
      </c>
      <c r="C167" s="2" t="s">
        <v>303</v>
      </c>
      <c r="D167" s="1" t="s">
        <v>97</v>
      </c>
      <c r="E167">
        <f t="shared" si="30"/>
        <v>166</v>
      </c>
    </row>
    <row r="168" spans="1:5">
      <c r="A168">
        <v>167</v>
      </c>
      <c r="B168" t="s">
        <v>305</v>
      </c>
      <c r="C168" s="1"/>
      <c r="D168" s="15"/>
      <c r="E168" t="str">
        <f t="shared" si="30"/>
        <v/>
      </c>
    </row>
    <row r="169" spans="1:5">
      <c r="A169">
        <v>168</v>
      </c>
      <c r="B169" t="s">
        <v>305</v>
      </c>
      <c r="C169" s="15"/>
      <c r="D169" s="15"/>
      <c r="E169" t="str">
        <f t="shared" si="30"/>
        <v/>
      </c>
    </row>
    <row r="170" spans="1:5">
      <c r="A170">
        <v>169</v>
      </c>
      <c r="B170" t="s">
        <v>305</v>
      </c>
      <c r="E170" t="str">
        <f t="shared" si="30"/>
        <v/>
      </c>
    </row>
    <row r="171" spans="1:5">
      <c r="A171">
        <v>170</v>
      </c>
      <c r="B171" t="s">
        <v>305</v>
      </c>
      <c r="C171" s="1" t="s">
        <v>106</v>
      </c>
      <c r="D171" s="1" t="s">
        <v>88</v>
      </c>
      <c r="E171">
        <f t="shared" si="30"/>
        <v>170</v>
      </c>
    </row>
    <row r="172" spans="1:5">
      <c r="A172">
        <v>171</v>
      </c>
      <c r="B172" t="s">
        <v>305</v>
      </c>
      <c r="C172" s="15"/>
      <c r="D172" s="15"/>
      <c r="E172" t="str">
        <f t="shared" si="30"/>
        <v/>
      </c>
    </row>
    <row r="173" spans="1:5">
      <c r="A173">
        <v>172</v>
      </c>
      <c r="B173" t="s">
        <v>305</v>
      </c>
      <c r="C173" s="1" t="s">
        <v>192</v>
      </c>
      <c r="D173" s="1" t="s">
        <v>88</v>
      </c>
      <c r="E173">
        <f t="shared" si="30"/>
        <v>172</v>
      </c>
    </row>
    <row r="174" spans="1:5">
      <c r="A174">
        <v>173</v>
      </c>
      <c r="B174" t="s">
        <v>305</v>
      </c>
      <c r="C174" s="15"/>
      <c r="D174" s="15"/>
      <c r="E174" t="str">
        <f t="shared" si="30"/>
        <v/>
      </c>
    </row>
    <row r="175" spans="1:5">
      <c r="A175">
        <v>174</v>
      </c>
      <c r="B175" t="s">
        <v>305</v>
      </c>
      <c r="C175" s="15"/>
      <c r="D175" s="15"/>
      <c r="E175" t="str">
        <f t="shared" si="30"/>
        <v/>
      </c>
    </row>
    <row r="176" spans="1:5">
      <c r="A176">
        <v>175</v>
      </c>
      <c r="B176" t="s">
        <v>305</v>
      </c>
      <c r="C176" s="15"/>
      <c r="D176" s="15"/>
      <c r="E176" t="str">
        <f t="shared" si="30"/>
        <v/>
      </c>
    </row>
    <row r="177" spans="1:5">
      <c r="A177">
        <v>176</v>
      </c>
      <c r="B177" t="s">
        <v>305</v>
      </c>
      <c r="C177" s="1" t="s">
        <v>55</v>
      </c>
      <c r="D177" s="1" t="s">
        <v>88</v>
      </c>
      <c r="E177">
        <f t="shared" si="30"/>
        <v>176</v>
      </c>
    </row>
    <row r="178" spans="1:5">
      <c r="A178">
        <v>177</v>
      </c>
      <c r="B178" t="s">
        <v>305</v>
      </c>
      <c r="C178" s="15"/>
      <c r="D178" s="15"/>
      <c r="E178" t="str">
        <f t="shared" si="30"/>
        <v/>
      </c>
    </row>
    <row r="179" spans="1:5">
      <c r="A179">
        <v>178</v>
      </c>
      <c r="B179" t="s">
        <v>305</v>
      </c>
      <c r="C179" s="15"/>
      <c r="D179" s="15"/>
      <c r="E179" t="str">
        <f t="shared" si="30"/>
        <v/>
      </c>
    </row>
    <row r="180" spans="1:5">
      <c r="A180">
        <v>179</v>
      </c>
      <c r="B180" t="s">
        <v>305</v>
      </c>
      <c r="C180" s="15"/>
      <c r="D180" s="15"/>
      <c r="E180" t="str">
        <f t="shared" si="30"/>
        <v/>
      </c>
    </row>
    <row r="181" spans="1:5">
      <c r="A181">
        <v>180</v>
      </c>
      <c r="B181" t="s">
        <v>305</v>
      </c>
      <c r="C181" s="1" t="s">
        <v>201</v>
      </c>
      <c r="D181" s="1" t="s">
        <v>88</v>
      </c>
      <c r="E181">
        <f t="shared" si="30"/>
        <v>180</v>
      </c>
    </row>
    <row r="182" spans="1:5">
      <c r="A182">
        <v>181</v>
      </c>
      <c r="B182" t="s">
        <v>305</v>
      </c>
      <c r="C182" s="1" t="s">
        <v>203</v>
      </c>
      <c r="D182" s="1" t="s">
        <v>124</v>
      </c>
      <c r="E182">
        <f t="shared" si="30"/>
        <v>181</v>
      </c>
    </row>
    <row r="183" spans="1:5">
      <c r="A183">
        <v>182</v>
      </c>
      <c r="B183" t="s">
        <v>305</v>
      </c>
      <c r="C183" s="15"/>
      <c r="D183" s="15"/>
      <c r="E183" t="str">
        <f t="shared" si="30"/>
        <v/>
      </c>
    </row>
    <row r="184" spans="1:5">
      <c r="A184">
        <v>183</v>
      </c>
      <c r="B184" t="s">
        <v>305</v>
      </c>
      <c r="C184" s="15"/>
      <c r="D184" s="15"/>
      <c r="E184" t="str">
        <f t="shared" si="30"/>
        <v/>
      </c>
    </row>
    <row r="185" spans="1:5">
      <c r="A185">
        <v>184</v>
      </c>
      <c r="B185" t="s">
        <v>305</v>
      </c>
      <c r="C185" s="1" t="s">
        <v>206</v>
      </c>
      <c r="D185" s="1" t="s">
        <v>208</v>
      </c>
      <c r="E185">
        <f t="shared" si="30"/>
        <v>184</v>
      </c>
    </row>
    <row r="186" spans="1:5">
      <c r="A186">
        <v>185</v>
      </c>
      <c r="B186" t="s">
        <v>305</v>
      </c>
      <c r="C186" s="15"/>
      <c r="D186" s="15"/>
      <c r="E186" t="str">
        <f t="shared" si="30"/>
        <v/>
      </c>
    </row>
    <row r="187" spans="1:5">
      <c r="A187">
        <v>186</v>
      </c>
      <c r="B187" t="s">
        <v>305</v>
      </c>
      <c r="C187" s="15"/>
      <c r="D187" s="15"/>
      <c r="E187" t="str">
        <f t="shared" si="30"/>
        <v/>
      </c>
    </row>
    <row r="188" spans="1:5">
      <c r="A188">
        <v>187</v>
      </c>
      <c r="B188" t="s">
        <v>305</v>
      </c>
      <c r="C188" s="15"/>
      <c r="D188" s="15"/>
      <c r="E188" t="str">
        <f t="shared" si="30"/>
        <v/>
      </c>
    </row>
    <row r="189" spans="1:5">
      <c r="A189">
        <v>188</v>
      </c>
      <c r="B189" t="s">
        <v>305</v>
      </c>
      <c r="C189" s="15"/>
      <c r="D189" s="15"/>
      <c r="E189" t="str">
        <f t="shared" si="30"/>
        <v/>
      </c>
    </row>
    <row r="190" spans="1:5">
      <c r="A190">
        <v>189</v>
      </c>
      <c r="B190" t="s">
        <v>305</v>
      </c>
      <c r="C190" s="1" t="s">
        <v>214</v>
      </c>
      <c r="D190" s="1" t="s">
        <v>208</v>
      </c>
      <c r="E190">
        <f t="shared" si="30"/>
        <v>189</v>
      </c>
    </row>
    <row r="191" spans="1:5">
      <c r="A191">
        <v>190</v>
      </c>
      <c r="B191" t="s">
        <v>305</v>
      </c>
      <c r="C191" s="15"/>
      <c r="D191" s="15"/>
      <c r="E191" t="str">
        <f t="shared" si="30"/>
        <v/>
      </c>
    </row>
    <row r="192" spans="1:5">
      <c r="A192">
        <v>191</v>
      </c>
      <c r="B192" t="s">
        <v>305</v>
      </c>
      <c r="C192" s="15"/>
      <c r="D192" s="15"/>
      <c r="E192" t="str">
        <f t="shared" si="30"/>
        <v/>
      </c>
    </row>
    <row r="193" spans="1:5">
      <c r="A193">
        <v>192</v>
      </c>
      <c r="B193" t="s">
        <v>305</v>
      </c>
      <c r="C193" s="15"/>
      <c r="D193" s="15"/>
      <c r="E193" t="str">
        <f t="shared" si="30"/>
        <v/>
      </c>
    </row>
    <row r="194" spans="1:5">
      <c r="A194">
        <v>193</v>
      </c>
      <c r="B194" t="s">
        <v>305</v>
      </c>
      <c r="C194" s="15"/>
      <c r="D194" s="15"/>
      <c r="E194" t="str">
        <f t="shared" si="30"/>
        <v/>
      </c>
    </row>
    <row r="195" spans="1:5">
      <c r="A195">
        <v>194</v>
      </c>
      <c r="B195" t="s">
        <v>305</v>
      </c>
      <c r="C195" s="1" t="s">
        <v>219</v>
      </c>
      <c r="D195" s="1" t="s">
        <v>91</v>
      </c>
      <c r="E195">
        <f t="shared" ref="E195:E258" si="31">IF(C195&lt;&gt;"",A195,"")</f>
        <v>194</v>
      </c>
    </row>
    <row r="196" spans="1:5">
      <c r="A196">
        <v>195</v>
      </c>
      <c r="B196" t="s">
        <v>305</v>
      </c>
      <c r="C196" s="1" t="s">
        <v>221</v>
      </c>
      <c r="D196" s="1" t="s">
        <v>91</v>
      </c>
      <c r="E196">
        <f t="shared" si="31"/>
        <v>195</v>
      </c>
    </row>
    <row r="197" spans="1:5">
      <c r="A197">
        <v>196</v>
      </c>
      <c r="B197" t="s">
        <v>305</v>
      </c>
      <c r="C197" s="1" t="s">
        <v>222</v>
      </c>
      <c r="D197" s="1" t="s">
        <v>224</v>
      </c>
      <c r="E197">
        <f t="shared" si="31"/>
        <v>196</v>
      </c>
    </row>
    <row r="198" spans="1:5">
      <c r="A198">
        <v>197</v>
      </c>
      <c r="B198" t="s">
        <v>306</v>
      </c>
      <c r="C198" s="12" t="s">
        <v>0</v>
      </c>
      <c r="D198" s="1" t="s">
        <v>91</v>
      </c>
      <c r="E198">
        <f t="shared" si="31"/>
        <v>197</v>
      </c>
    </row>
    <row r="199" spans="1:5">
      <c r="A199">
        <v>198</v>
      </c>
      <c r="B199" t="s">
        <v>306</v>
      </c>
      <c r="E199" t="str">
        <f t="shared" si="31"/>
        <v/>
      </c>
    </row>
    <row r="200" spans="1:5">
      <c r="A200">
        <v>199</v>
      </c>
      <c r="B200" t="s">
        <v>306</v>
      </c>
      <c r="E200" t="str">
        <f t="shared" si="31"/>
        <v/>
      </c>
    </row>
    <row r="201" spans="1:5">
      <c r="A201">
        <v>200</v>
      </c>
      <c r="B201" t="s">
        <v>306</v>
      </c>
      <c r="E201" t="str">
        <f t="shared" si="31"/>
        <v/>
      </c>
    </row>
    <row r="202" spans="1:5">
      <c r="A202">
        <v>201</v>
      </c>
      <c r="B202" t="s">
        <v>306</v>
      </c>
      <c r="C202" s="1" t="s">
        <v>1</v>
      </c>
      <c r="D202" s="1" t="s">
        <v>93</v>
      </c>
      <c r="E202">
        <f t="shared" si="31"/>
        <v>201</v>
      </c>
    </row>
    <row r="203" spans="1:5">
      <c r="A203">
        <v>202</v>
      </c>
      <c r="B203" t="s">
        <v>306</v>
      </c>
      <c r="C203" s="15"/>
      <c r="D203" s="15"/>
      <c r="E203" t="str">
        <f t="shared" si="31"/>
        <v/>
      </c>
    </row>
    <row r="204" spans="1:5">
      <c r="A204">
        <v>203</v>
      </c>
      <c r="B204" t="s">
        <v>306</v>
      </c>
      <c r="E204" t="str">
        <f t="shared" si="31"/>
        <v/>
      </c>
    </row>
    <row r="205" spans="1:5">
      <c r="A205">
        <v>204</v>
      </c>
      <c r="B205" t="s">
        <v>306</v>
      </c>
      <c r="C205" s="1" t="s">
        <v>2</v>
      </c>
      <c r="D205" s="1" t="s">
        <v>94</v>
      </c>
      <c r="E205">
        <f t="shared" si="31"/>
        <v>204</v>
      </c>
    </row>
    <row r="206" spans="1:5">
      <c r="A206">
        <v>205</v>
      </c>
      <c r="B206" t="s">
        <v>306</v>
      </c>
      <c r="C206" s="15"/>
      <c r="D206" s="15"/>
      <c r="E206" t="str">
        <f t="shared" si="31"/>
        <v/>
      </c>
    </row>
    <row r="207" spans="1:5">
      <c r="A207">
        <v>206</v>
      </c>
      <c r="B207" t="s">
        <v>306</v>
      </c>
      <c r="C207" s="15"/>
      <c r="D207" s="15"/>
      <c r="E207" t="str">
        <f t="shared" si="31"/>
        <v/>
      </c>
    </row>
    <row r="208" spans="1:5">
      <c r="A208">
        <v>207</v>
      </c>
      <c r="B208" t="s">
        <v>306</v>
      </c>
      <c r="C208" s="15"/>
      <c r="D208" s="15"/>
      <c r="E208" t="str">
        <f t="shared" si="31"/>
        <v/>
      </c>
    </row>
    <row r="209" spans="1:5">
      <c r="A209">
        <v>208</v>
      </c>
      <c r="B209" t="s">
        <v>306</v>
      </c>
      <c r="C209" s="15"/>
      <c r="D209" s="15"/>
      <c r="E209" t="str">
        <f t="shared" si="31"/>
        <v/>
      </c>
    </row>
    <row r="210" spans="1:5" ht="16" thickBot="1">
      <c r="A210">
        <v>209</v>
      </c>
      <c r="B210" t="s">
        <v>306</v>
      </c>
      <c r="C210" s="5"/>
      <c r="D210" s="5"/>
      <c r="E210" t="str">
        <f t="shared" si="31"/>
        <v/>
      </c>
    </row>
    <row r="211" spans="1:5">
      <c r="A211">
        <v>210</v>
      </c>
      <c r="B211" t="s">
        <v>306</v>
      </c>
      <c r="C211" s="1" t="s">
        <v>3</v>
      </c>
      <c r="D211" s="1" t="s">
        <v>95</v>
      </c>
      <c r="E211">
        <f t="shared" si="31"/>
        <v>210</v>
      </c>
    </row>
    <row r="212" spans="1:5">
      <c r="A212">
        <v>211</v>
      </c>
      <c r="B212" t="s">
        <v>306</v>
      </c>
      <c r="C212" s="15"/>
      <c r="D212" s="15"/>
      <c r="E212" t="str">
        <f t="shared" si="31"/>
        <v/>
      </c>
    </row>
    <row r="213" spans="1:5" ht="16" thickBot="1">
      <c r="A213">
        <v>212</v>
      </c>
      <c r="B213" t="s">
        <v>306</v>
      </c>
      <c r="C213" s="5"/>
      <c r="D213" s="5"/>
      <c r="E213" t="str">
        <f t="shared" si="31"/>
        <v/>
      </c>
    </row>
    <row r="214" spans="1:5">
      <c r="A214">
        <v>213</v>
      </c>
      <c r="B214" t="s">
        <v>306</v>
      </c>
      <c r="C214" s="1" t="s">
        <v>122</v>
      </c>
      <c r="D214" s="1" t="s">
        <v>124</v>
      </c>
      <c r="E214">
        <f t="shared" si="31"/>
        <v>213</v>
      </c>
    </row>
    <row r="215" spans="1:5">
      <c r="A215">
        <v>214</v>
      </c>
      <c r="B215" t="s">
        <v>306</v>
      </c>
      <c r="C215" s="15"/>
      <c r="D215" s="15"/>
      <c r="E215" t="str">
        <f t="shared" si="31"/>
        <v/>
      </c>
    </row>
    <row r="216" spans="1:5" ht="16" thickBot="1">
      <c r="A216">
        <v>215</v>
      </c>
      <c r="B216" t="s">
        <v>306</v>
      </c>
      <c r="C216" s="5"/>
      <c r="D216" s="5"/>
      <c r="E216" t="str">
        <f t="shared" si="31"/>
        <v/>
      </c>
    </row>
    <row r="217" spans="1:5">
      <c r="A217">
        <v>216</v>
      </c>
      <c r="B217" t="s">
        <v>306</v>
      </c>
      <c r="C217" s="1" t="s">
        <v>127</v>
      </c>
      <c r="D217" s="1" t="s">
        <v>129</v>
      </c>
      <c r="E217">
        <f t="shared" si="31"/>
        <v>216</v>
      </c>
    </row>
    <row r="218" spans="1:5" ht="16" thickBot="1">
      <c r="A218">
        <v>217</v>
      </c>
      <c r="B218" t="s">
        <v>306</v>
      </c>
      <c r="C218" s="5"/>
      <c r="D218" s="5"/>
      <c r="E218" t="str">
        <f t="shared" si="31"/>
        <v/>
      </c>
    </row>
    <row r="219" spans="1:5">
      <c r="A219">
        <v>218</v>
      </c>
      <c r="B219" t="s">
        <v>306</v>
      </c>
      <c r="C219" s="1" t="s">
        <v>130</v>
      </c>
      <c r="D219" s="1" t="s">
        <v>132</v>
      </c>
      <c r="E219">
        <f t="shared" si="31"/>
        <v>218</v>
      </c>
    </row>
    <row r="220" spans="1:5" ht="16" thickBot="1">
      <c r="A220">
        <v>219</v>
      </c>
      <c r="B220" t="s">
        <v>306</v>
      </c>
      <c r="C220" s="5"/>
      <c r="D220" s="5"/>
      <c r="E220" t="str">
        <f t="shared" si="31"/>
        <v/>
      </c>
    </row>
    <row r="221" spans="1:5">
      <c r="A221">
        <v>220</v>
      </c>
      <c r="B221" t="s">
        <v>306</v>
      </c>
      <c r="C221" s="1" t="s">
        <v>134</v>
      </c>
      <c r="D221" s="1" t="s">
        <v>132</v>
      </c>
      <c r="E221">
        <f t="shared" si="31"/>
        <v>220</v>
      </c>
    </row>
    <row r="222" spans="1:5">
      <c r="A222">
        <v>221</v>
      </c>
      <c r="B222" t="s">
        <v>306</v>
      </c>
      <c r="C222" s="15"/>
      <c r="D222" s="15"/>
      <c r="E222" t="str">
        <f t="shared" si="31"/>
        <v/>
      </c>
    </row>
    <row r="223" spans="1:5" ht="16" thickBot="1">
      <c r="A223">
        <v>222</v>
      </c>
      <c r="B223" t="s">
        <v>306</v>
      </c>
      <c r="C223" s="5"/>
      <c r="D223" s="5"/>
      <c r="E223" t="str">
        <f t="shared" si="31"/>
        <v/>
      </c>
    </row>
    <row r="224" spans="1:5" ht="16" thickBot="1">
      <c r="A224">
        <v>223</v>
      </c>
      <c r="B224" t="s">
        <v>306</v>
      </c>
      <c r="C224" s="1" t="s">
        <v>138</v>
      </c>
      <c r="D224" s="1" t="s">
        <v>140</v>
      </c>
      <c r="E224">
        <f t="shared" si="31"/>
        <v>223</v>
      </c>
    </row>
    <row r="225" spans="1:5">
      <c r="A225">
        <v>224</v>
      </c>
      <c r="B225" t="s">
        <v>307</v>
      </c>
      <c r="C225" s="2" t="s">
        <v>0</v>
      </c>
      <c r="D225" s="8" t="s">
        <v>91</v>
      </c>
      <c r="E225">
        <f t="shared" si="31"/>
        <v>224</v>
      </c>
    </row>
    <row r="226" spans="1:5">
      <c r="A226">
        <v>225</v>
      </c>
      <c r="B226" t="s">
        <v>307</v>
      </c>
      <c r="C226" s="15"/>
      <c r="D226" s="3"/>
      <c r="E226" t="str">
        <f t="shared" si="31"/>
        <v/>
      </c>
    </row>
    <row r="227" spans="1:5" ht="16" thickBot="1">
      <c r="A227">
        <v>226</v>
      </c>
      <c r="B227" t="s">
        <v>307</v>
      </c>
      <c r="C227" s="5"/>
      <c r="D227" s="10"/>
      <c r="E227" t="str">
        <f t="shared" si="31"/>
        <v/>
      </c>
    </row>
    <row r="228" spans="1:5">
      <c r="A228">
        <v>227</v>
      </c>
      <c r="B228" t="s">
        <v>307</v>
      </c>
      <c r="C228" s="2" t="s">
        <v>1</v>
      </c>
      <c r="D228" s="9" t="s">
        <v>93</v>
      </c>
      <c r="E228">
        <f t="shared" si="31"/>
        <v>227</v>
      </c>
    </row>
    <row r="229" spans="1:5">
      <c r="A229">
        <v>228</v>
      </c>
      <c r="B229" t="s">
        <v>307</v>
      </c>
      <c r="C229" s="15"/>
      <c r="D229" s="3"/>
      <c r="E229" t="str">
        <f t="shared" si="31"/>
        <v/>
      </c>
    </row>
    <row r="230" spans="1:5" ht="16" thickBot="1">
      <c r="A230">
        <v>229</v>
      </c>
      <c r="B230" t="s">
        <v>307</v>
      </c>
      <c r="C230" s="5"/>
      <c r="D230" s="10"/>
      <c r="E230" t="str">
        <f t="shared" si="31"/>
        <v/>
      </c>
    </row>
    <row r="231" spans="1:5">
      <c r="A231">
        <v>230</v>
      </c>
      <c r="B231" t="s">
        <v>307</v>
      </c>
      <c r="C231" s="2" t="s">
        <v>2</v>
      </c>
      <c r="D231" s="9" t="s">
        <v>94</v>
      </c>
      <c r="E231">
        <f t="shared" si="31"/>
        <v>230</v>
      </c>
    </row>
    <row r="232" spans="1:5">
      <c r="A232">
        <v>231</v>
      </c>
      <c r="B232" t="s">
        <v>307</v>
      </c>
      <c r="C232" s="15"/>
      <c r="D232" s="3"/>
      <c r="E232" t="str">
        <f t="shared" si="31"/>
        <v/>
      </c>
    </row>
    <row r="233" spans="1:5">
      <c r="A233">
        <v>232</v>
      </c>
      <c r="B233" t="s">
        <v>307</v>
      </c>
      <c r="C233" s="15"/>
      <c r="D233" s="3"/>
      <c r="E233" t="str">
        <f t="shared" si="31"/>
        <v/>
      </c>
    </row>
    <row r="234" spans="1:5">
      <c r="A234">
        <v>233</v>
      </c>
      <c r="B234" t="s">
        <v>307</v>
      </c>
      <c r="C234" s="15"/>
      <c r="D234" s="3"/>
      <c r="E234" t="str">
        <f t="shared" si="31"/>
        <v/>
      </c>
    </row>
    <row r="235" spans="1:5">
      <c r="A235">
        <v>234</v>
      </c>
      <c r="B235" t="s">
        <v>307</v>
      </c>
      <c r="C235" s="15"/>
      <c r="D235" s="3"/>
      <c r="E235" t="str">
        <f t="shared" si="31"/>
        <v/>
      </c>
    </row>
    <row r="236" spans="1:5" ht="16" thickBot="1">
      <c r="A236">
        <v>235</v>
      </c>
      <c r="B236" t="s">
        <v>307</v>
      </c>
      <c r="C236" s="5"/>
      <c r="D236" s="10"/>
      <c r="E236" t="str">
        <f t="shared" si="31"/>
        <v/>
      </c>
    </row>
    <row r="237" spans="1:5">
      <c r="A237">
        <v>236</v>
      </c>
      <c r="B237" t="s">
        <v>307</v>
      </c>
      <c r="C237" s="2" t="s">
        <v>3</v>
      </c>
      <c r="D237" s="9" t="s">
        <v>95</v>
      </c>
      <c r="E237">
        <f t="shared" si="31"/>
        <v>236</v>
      </c>
    </row>
    <row r="238" spans="1:5">
      <c r="A238">
        <v>237</v>
      </c>
      <c r="B238" t="s">
        <v>307</v>
      </c>
      <c r="C238" s="15"/>
      <c r="D238" s="3"/>
      <c r="E238" t="str">
        <f t="shared" si="31"/>
        <v/>
      </c>
    </row>
    <row r="239" spans="1:5" ht="16" thickBot="1">
      <c r="A239">
        <v>238</v>
      </c>
      <c r="B239" t="s">
        <v>307</v>
      </c>
      <c r="C239" s="5"/>
      <c r="D239" s="10"/>
      <c r="E239" t="str">
        <f t="shared" si="31"/>
        <v/>
      </c>
    </row>
    <row r="240" spans="1:5">
      <c r="A240">
        <v>239</v>
      </c>
      <c r="B240" t="s">
        <v>307</v>
      </c>
      <c r="C240" s="2" t="s">
        <v>4</v>
      </c>
      <c r="D240" s="9" t="s">
        <v>96</v>
      </c>
      <c r="E240">
        <f t="shared" si="31"/>
        <v>239</v>
      </c>
    </row>
    <row r="241" spans="1:5">
      <c r="A241">
        <v>240</v>
      </c>
      <c r="B241" t="s">
        <v>307</v>
      </c>
      <c r="C241" s="15"/>
      <c r="D241" s="3"/>
      <c r="E241" t="str">
        <f t="shared" si="31"/>
        <v/>
      </c>
    </row>
    <row r="242" spans="1:5">
      <c r="A242">
        <v>241</v>
      </c>
      <c r="B242" t="s">
        <v>307</v>
      </c>
      <c r="C242" s="15"/>
      <c r="D242" s="3"/>
      <c r="E242" t="str">
        <f t="shared" si="31"/>
        <v/>
      </c>
    </row>
    <row r="243" spans="1:5">
      <c r="A243">
        <v>242</v>
      </c>
      <c r="B243" t="s">
        <v>307</v>
      </c>
      <c r="C243" s="15"/>
      <c r="D243" s="3"/>
      <c r="E243" t="str">
        <f t="shared" si="31"/>
        <v/>
      </c>
    </row>
    <row r="244" spans="1:5" ht="16" thickBot="1">
      <c r="A244">
        <v>243</v>
      </c>
      <c r="B244" t="s">
        <v>307</v>
      </c>
      <c r="C244" s="5"/>
      <c r="D244" s="10"/>
      <c r="E244" t="str">
        <f t="shared" si="31"/>
        <v/>
      </c>
    </row>
    <row r="245" spans="1:5">
      <c r="A245">
        <v>244</v>
      </c>
      <c r="B245" t="s">
        <v>307</v>
      </c>
      <c r="C245" s="2" t="s">
        <v>5</v>
      </c>
      <c r="D245" s="9" t="s">
        <v>97</v>
      </c>
      <c r="E245">
        <f t="shared" si="31"/>
        <v>244</v>
      </c>
    </row>
    <row r="246" spans="1:5">
      <c r="A246">
        <v>245</v>
      </c>
      <c r="B246" t="s">
        <v>307</v>
      </c>
      <c r="C246" s="15"/>
      <c r="D246" s="3"/>
      <c r="E246" t="str">
        <f t="shared" si="31"/>
        <v/>
      </c>
    </row>
    <row r="247" spans="1:5">
      <c r="A247">
        <v>246</v>
      </c>
      <c r="B247" t="s">
        <v>307</v>
      </c>
      <c r="C247" s="15"/>
      <c r="D247" s="3"/>
      <c r="E247" t="str">
        <f t="shared" si="31"/>
        <v/>
      </c>
    </row>
    <row r="248" spans="1:5">
      <c r="A248">
        <v>247</v>
      </c>
      <c r="B248" t="s">
        <v>307</v>
      </c>
      <c r="C248" s="15"/>
      <c r="D248" s="3"/>
      <c r="E248" t="str">
        <f t="shared" si="31"/>
        <v/>
      </c>
    </row>
    <row r="249" spans="1:5">
      <c r="A249">
        <v>248</v>
      </c>
      <c r="B249" t="s">
        <v>307</v>
      </c>
      <c r="C249" s="15"/>
      <c r="D249" s="3"/>
      <c r="E249" t="str">
        <f t="shared" si="31"/>
        <v/>
      </c>
    </row>
    <row r="250" spans="1:5" ht="16" thickBot="1">
      <c r="A250">
        <v>249</v>
      </c>
      <c r="B250" t="s">
        <v>307</v>
      </c>
      <c r="C250" s="5"/>
      <c r="D250" s="10"/>
      <c r="E250" t="str">
        <f t="shared" si="31"/>
        <v/>
      </c>
    </row>
    <row r="251" spans="1:5">
      <c r="A251">
        <v>250</v>
      </c>
      <c r="B251" t="s">
        <v>307</v>
      </c>
      <c r="C251" s="2" t="s">
        <v>6</v>
      </c>
      <c r="D251" s="9" t="s">
        <v>96</v>
      </c>
      <c r="E251">
        <f t="shared" si="31"/>
        <v>250</v>
      </c>
    </row>
    <row r="252" spans="1:5">
      <c r="A252">
        <v>251</v>
      </c>
      <c r="B252" t="s">
        <v>307</v>
      </c>
      <c r="C252" s="15"/>
      <c r="D252" s="3"/>
      <c r="E252" t="str">
        <f t="shared" si="31"/>
        <v/>
      </c>
    </row>
    <row r="253" spans="1:5" ht="16" thickBot="1">
      <c r="A253">
        <v>252</v>
      </c>
      <c r="B253" t="s">
        <v>307</v>
      </c>
      <c r="C253" s="7"/>
      <c r="D253" s="13"/>
      <c r="E253" t="str">
        <f t="shared" si="31"/>
        <v/>
      </c>
    </row>
    <row r="254" spans="1:5">
      <c r="A254">
        <v>253</v>
      </c>
      <c r="B254" t="s">
        <v>307</v>
      </c>
      <c r="C254" s="2" t="s">
        <v>7</v>
      </c>
      <c r="D254" s="9" t="s">
        <v>88</v>
      </c>
      <c r="E254">
        <f t="shared" si="31"/>
        <v>253</v>
      </c>
    </row>
    <row r="255" spans="1:5">
      <c r="A255">
        <v>254</v>
      </c>
      <c r="B255" t="s">
        <v>307</v>
      </c>
      <c r="C255" s="15"/>
      <c r="D255" s="3"/>
      <c r="E255" t="str">
        <f t="shared" si="31"/>
        <v/>
      </c>
    </row>
    <row r="256" spans="1:5">
      <c r="A256">
        <v>255</v>
      </c>
      <c r="B256" t="s">
        <v>307</v>
      </c>
      <c r="C256" s="15"/>
      <c r="D256" s="3"/>
      <c r="E256" t="str">
        <f t="shared" si="31"/>
        <v/>
      </c>
    </row>
    <row r="257" spans="1:5" ht="16" thickBot="1">
      <c r="A257">
        <v>256</v>
      </c>
      <c r="B257" t="s">
        <v>307</v>
      </c>
      <c r="C257" s="5"/>
      <c r="D257" s="10"/>
      <c r="E257" t="str">
        <f t="shared" si="31"/>
        <v/>
      </c>
    </row>
    <row r="258" spans="1:5">
      <c r="A258">
        <v>257</v>
      </c>
      <c r="B258" t="s">
        <v>307</v>
      </c>
      <c r="C258" s="2" t="s">
        <v>8</v>
      </c>
      <c r="D258" s="9" t="s">
        <v>96</v>
      </c>
      <c r="E258">
        <f t="shared" si="31"/>
        <v>257</v>
      </c>
    </row>
    <row r="259" spans="1:5">
      <c r="A259">
        <v>258</v>
      </c>
      <c r="B259" t="s">
        <v>307</v>
      </c>
      <c r="C259" s="15"/>
      <c r="D259" s="3"/>
      <c r="E259" t="str">
        <f t="shared" ref="E259:E309" si="32">IF(C259&lt;&gt;"",A259,"")</f>
        <v/>
      </c>
    </row>
    <row r="260" spans="1:5">
      <c r="A260">
        <v>259</v>
      </c>
      <c r="B260" t="s">
        <v>307</v>
      </c>
      <c r="C260" s="15"/>
      <c r="D260" s="3"/>
      <c r="E260" t="str">
        <f t="shared" si="32"/>
        <v/>
      </c>
    </row>
    <row r="261" spans="1:5">
      <c r="A261">
        <v>260</v>
      </c>
      <c r="B261" t="s">
        <v>307</v>
      </c>
      <c r="C261" s="15"/>
      <c r="D261" s="3"/>
      <c r="E261" t="str">
        <f t="shared" si="32"/>
        <v/>
      </c>
    </row>
    <row r="262" spans="1:5" ht="16" thickBot="1">
      <c r="A262">
        <v>261</v>
      </c>
      <c r="B262" t="s">
        <v>307</v>
      </c>
      <c r="C262" s="5"/>
      <c r="D262" s="10"/>
      <c r="E262" t="str">
        <f t="shared" si="32"/>
        <v/>
      </c>
    </row>
    <row r="263" spans="1:5">
      <c r="A263">
        <v>262</v>
      </c>
      <c r="B263" t="s">
        <v>307</v>
      </c>
      <c r="C263" s="2" t="s">
        <v>9</v>
      </c>
      <c r="D263" s="9" t="s">
        <v>91</v>
      </c>
      <c r="E263">
        <f t="shared" si="32"/>
        <v>262</v>
      </c>
    </row>
    <row r="264" spans="1:5">
      <c r="A264">
        <v>263</v>
      </c>
      <c r="B264" t="s">
        <v>307</v>
      </c>
      <c r="C264" s="15"/>
      <c r="D264" s="3"/>
      <c r="E264" t="str">
        <f t="shared" si="32"/>
        <v/>
      </c>
    </row>
    <row r="265" spans="1:5">
      <c r="A265">
        <v>264</v>
      </c>
      <c r="B265" t="s">
        <v>307</v>
      </c>
      <c r="C265" s="15"/>
      <c r="D265" s="3"/>
      <c r="E265" t="str">
        <f t="shared" si="32"/>
        <v/>
      </c>
    </row>
    <row r="266" spans="1:5" ht="16" thickBot="1">
      <c r="A266">
        <v>265</v>
      </c>
      <c r="B266" t="s">
        <v>307</v>
      </c>
      <c r="C266" s="5"/>
      <c r="D266" s="10"/>
      <c r="E266" t="str">
        <f t="shared" si="32"/>
        <v/>
      </c>
    </row>
    <row r="267" spans="1:5">
      <c r="A267">
        <v>266</v>
      </c>
      <c r="B267" t="s">
        <v>307</v>
      </c>
      <c r="C267" s="2" t="s">
        <v>10</v>
      </c>
      <c r="D267" s="9" t="s">
        <v>98</v>
      </c>
      <c r="E267">
        <f t="shared" si="32"/>
        <v>266</v>
      </c>
    </row>
    <row r="268" spans="1:5">
      <c r="A268">
        <v>267</v>
      </c>
      <c r="B268" t="s">
        <v>307</v>
      </c>
      <c r="C268" s="15"/>
      <c r="D268" s="3"/>
      <c r="E268" t="str">
        <f t="shared" si="32"/>
        <v/>
      </c>
    </row>
    <row r="269" spans="1:5">
      <c r="A269">
        <v>268</v>
      </c>
      <c r="B269" t="s">
        <v>307</v>
      </c>
      <c r="C269" s="15"/>
      <c r="D269" s="3"/>
      <c r="E269" t="str">
        <f t="shared" si="32"/>
        <v/>
      </c>
    </row>
    <row r="270" spans="1:5" ht="16" thickBot="1">
      <c r="A270">
        <v>269</v>
      </c>
      <c r="B270" t="s">
        <v>307</v>
      </c>
      <c r="C270" s="5"/>
      <c r="D270" s="10"/>
      <c r="E270" t="str">
        <f t="shared" si="32"/>
        <v/>
      </c>
    </row>
    <row r="271" spans="1:5">
      <c r="A271">
        <v>270</v>
      </c>
      <c r="B271" t="s">
        <v>307</v>
      </c>
      <c r="C271" s="2" t="s">
        <v>11</v>
      </c>
      <c r="D271" s="9" t="s">
        <v>88</v>
      </c>
      <c r="E271">
        <f t="shared" si="32"/>
        <v>270</v>
      </c>
    </row>
    <row r="272" spans="1:5">
      <c r="A272">
        <v>271</v>
      </c>
      <c r="B272" t="s">
        <v>307</v>
      </c>
      <c r="C272" s="15"/>
      <c r="E272" t="str">
        <f t="shared" si="32"/>
        <v/>
      </c>
    </row>
    <row r="273" spans="1:5" ht="16" thickBot="1">
      <c r="A273">
        <v>272</v>
      </c>
      <c r="B273" t="s">
        <v>307</v>
      </c>
      <c r="E273" t="str">
        <f t="shared" si="32"/>
        <v/>
      </c>
    </row>
    <row r="274" spans="1:5">
      <c r="A274">
        <v>273</v>
      </c>
      <c r="B274" t="s">
        <v>307</v>
      </c>
      <c r="C274" s="8" t="s">
        <v>55</v>
      </c>
      <c r="D274" s="8" t="s">
        <v>88</v>
      </c>
      <c r="E274">
        <f t="shared" si="32"/>
        <v>273</v>
      </c>
    </row>
    <row r="275" spans="1:5">
      <c r="A275">
        <v>274</v>
      </c>
      <c r="B275" t="s">
        <v>307</v>
      </c>
      <c r="C275" s="3"/>
      <c r="D275" s="3"/>
      <c r="E275" t="str">
        <f t="shared" si="32"/>
        <v/>
      </c>
    </row>
    <row r="276" spans="1:5">
      <c r="A276">
        <v>275</v>
      </c>
      <c r="B276" t="s">
        <v>307</v>
      </c>
      <c r="C276" s="3"/>
      <c r="D276" s="3"/>
      <c r="E276" t="str">
        <f t="shared" si="32"/>
        <v/>
      </c>
    </row>
    <row r="277" spans="1:5">
      <c r="A277">
        <v>276</v>
      </c>
      <c r="B277" t="s">
        <v>307</v>
      </c>
      <c r="C277" s="3"/>
      <c r="D277" s="3"/>
      <c r="E277" t="str">
        <f t="shared" si="32"/>
        <v/>
      </c>
    </row>
    <row r="278" spans="1:5" ht="16" thickBot="1">
      <c r="A278">
        <v>277</v>
      </c>
      <c r="B278" t="s">
        <v>307</v>
      </c>
      <c r="C278" s="10"/>
      <c r="D278" s="10"/>
      <c r="E278" t="str">
        <f t="shared" si="32"/>
        <v/>
      </c>
    </row>
    <row r="279" spans="1:5">
      <c r="A279">
        <v>278</v>
      </c>
      <c r="B279" t="s">
        <v>307</v>
      </c>
      <c r="C279" s="9" t="s">
        <v>56</v>
      </c>
      <c r="D279" s="9" t="s">
        <v>88</v>
      </c>
      <c r="E279">
        <f t="shared" si="32"/>
        <v>278</v>
      </c>
    </row>
    <row r="280" spans="1:5">
      <c r="A280">
        <v>279</v>
      </c>
      <c r="B280" t="s">
        <v>307</v>
      </c>
      <c r="C280" s="3"/>
      <c r="D280" s="3"/>
      <c r="E280" t="str">
        <f t="shared" si="32"/>
        <v/>
      </c>
    </row>
    <row r="281" spans="1:5" ht="16" thickBot="1">
      <c r="A281">
        <v>280</v>
      </c>
      <c r="B281" t="s">
        <v>307</v>
      </c>
      <c r="C281" s="10"/>
      <c r="D281" s="10"/>
      <c r="E281" t="str">
        <f t="shared" si="32"/>
        <v/>
      </c>
    </row>
    <row r="282" spans="1:5">
      <c r="A282">
        <v>281</v>
      </c>
      <c r="B282" t="s">
        <v>307</v>
      </c>
      <c r="C282" s="9" t="s">
        <v>57</v>
      </c>
      <c r="D282" s="9" t="s">
        <v>88</v>
      </c>
      <c r="E282">
        <f t="shared" si="32"/>
        <v>281</v>
      </c>
    </row>
    <row r="283" spans="1:5">
      <c r="A283">
        <v>282</v>
      </c>
      <c r="B283" t="s">
        <v>307</v>
      </c>
      <c r="C283" s="3"/>
      <c r="D283" s="3"/>
      <c r="E283" t="str">
        <f t="shared" si="32"/>
        <v/>
      </c>
    </row>
    <row r="284" spans="1:5">
      <c r="A284">
        <v>283</v>
      </c>
      <c r="B284" t="s">
        <v>307</v>
      </c>
      <c r="C284" s="3"/>
      <c r="D284" s="3"/>
      <c r="E284" t="str">
        <f t="shared" si="32"/>
        <v/>
      </c>
    </row>
    <row r="285" spans="1:5">
      <c r="A285">
        <v>284</v>
      </c>
      <c r="B285" t="s">
        <v>307</v>
      </c>
      <c r="C285" s="3"/>
      <c r="D285" s="3"/>
      <c r="E285" t="str">
        <f t="shared" si="32"/>
        <v/>
      </c>
    </row>
    <row r="286" spans="1:5">
      <c r="A286">
        <v>285</v>
      </c>
      <c r="B286" t="s">
        <v>307</v>
      </c>
      <c r="C286" s="3"/>
      <c r="D286" s="3"/>
      <c r="E286" t="str">
        <f t="shared" si="32"/>
        <v/>
      </c>
    </row>
    <row r="287" spans="1:5">
      <c r="A287">
        <v>286</v>
      </c>
      <c r="B287" t="s">
        <v>307</v>
      </c>
      <c r="C287" s="3"/>
      <c r="D287" s="3"/>
      <c r="E287" t="str">
        <f t="shared" si="32"/>
        <v/>
      </c>
    </row>
    <row r="288" spans="1:5">
      <c r="A288">
        <v>287</v>
      </c>
      <c r="B288" t="s">
        <v>307</v>
      </c>
      <c r="C288" s="3"/>
      <c r="D288" s="3"/>
      <c r="E288" t="str">
        <f t="shared" si="32"/>
        <v/>
      </c>
    </row>
    <row r="289" spans="1:5">
      <c r="A289">
        <v>288</v>
      </c>
      <c r="B289" t="s">
        <v>307</v>
      </c>
      <c r="C289" s="3"/>
      <c r="D289" s="3"/>
      <c r="E289" t="str">
        <f t="shared" si="32"/>
        <v/>
      </c>
    </row>
    <row r="290" spans="1:5">
      <c r="A290">
        <v>289</v>
      </c>
      <c r="B290" t="s">
        <v>307</v>
      </c>
      <c r="C290" s="3"/>
      <c r="D290" s="3"/>
      <c r="E290" t="str">
        <f t="shared" si="32"/>
        <v/>
      </c>
    </row>
    <row r="291" spans="1:5">
      <c r="A291">
        <v>290</v>
      </c>
      <c r="B291" t="s">
        <v>307</v>
      </c>
      <c r="C291" s="3"/>
      <c r="D291" s="3"/>
      <c r="E291" t="str">
        <f t="shared" si="32"/>
        <v/>
      </c>
    </row>
    <row r="292" spans="1:5" ht="16" thickBot="1">
      <c r="A292">
        <v>291</v>
      </c>
      <c r="B292" t="s">
        <v>307</v>
      </c>
      <c r="C292" s="10"/>
      <c r="D292" s="10"/>
      <c r="E292" t="str">
        <f t="shared" si="32"/>
        <v/>
      </c>
    </row>
    <row r="293" spans="1:5">
      <c r="A293">
        <v>292</v>
      </c>
      <c r="B293" t="s">
        <v>307</v>
      </c>
      <c r="C293" s="9" t="s">
        <v>58</v>
      </c>
      <c r="D293" s="9" t="s">
        <v>89</v>
      </c>
      <c r="E293">
        <f t="shared" si="32"/>
        <v>292</v>
      </c>
    </row>
    <row r="294" spans="1:5">
      <c r="A294">
        <v>293</v>
      </c>
      <c r="B294" t="s">
        <v>307</v>
      </c>
      <c r="C294" s="3"/>
      <c r="D294" s="3"/>
      <c r="E294" t="str">
        <f t="shared" si="32"/>
        <v/>
      </c>
    </row>
    <row r="295" spans="1:5">
      <c r="A295">
        <v>294</v>
      </c>
      <c r="B295" t="s">
        <v>307</v>
      </c>
      <c r="C295" s="3"/>
      <c r="D295" s="3"/>
      <c r="E295" t="str">
        <f t="shared" si="32"/>
        <v/>
      </c>
    </row>
    <row r="296" spans="1:5" ht="16" thickBot="1">
      <c r="A296">
        <v>295</v>
      </c>
      <c r="B296" t="s">
        <v>307</v>
      </c>
      <c r="C296" s="10"/>
      <c r="D296" s="10"/>
      <c r="E296" t="str">
        <f t="shared" si="32"/>
        <v/>
      </c>
    </row>
    <row r="297" spans="1:5">
      <c r="A297">
        <v>296</v>
      </c>
      <c r="B297" t="s">
        <v>307</v>
      </c>
      <c r="C297" s="9" t="s">
        <v>59</v>
      </c>
      <c r="D297" s="9" t="s">
        <v>89</v>
      </c>
      <c r="E297">
        <f t="shared" si="32"/>
        <v>296</v>
      </c>
    </row>
    <row r="298" spans="1:5">
      <c r="A298">
        <v>297</v>
      </c>
      <c r="B298" t="s">
        <v>307</v>
      </c>
      <c r="C298" s="3"/>
      <c r="D298" s="3"/>
      <c r="E298" t="str">
        <f t="shared" si="32"/>
        <v/>
      </c>
    </row>
    <row r="299" spans="1:5">
      <c r="A299">
        <v>298</v>
      </c>
      <c r="B299" t="s">
        <v>307</v>
      </c>
      <c r="C299" s="3"/>
      <c r="D299" s="3"/>
      <c r="E299" t="str">
        <f t="shared" si="32"/>
        <v/>
      </c>
    </row>
    <row r="300" spans="1:5" ht="16" thickBot="1">
      <c r="A300">
        <v>299</v>
      </c>
      <c r="B300" t="s">
        <v>307</v>
      </c>
      <c r="C300" s="10"/>
      <c r="D300" s="10"/>
      <c r="E300" t="str">
        <f t="shared" si="32"/>
        <v/>
      </c>
    </row>
    <row r="301" spans="1:5">
      <c r="A301">
        <v>300</v>
      </c>
      <c r="B301" t="s">
        <v>307</v>
      </c>
      <c r="C301" s="9" t="s">
        <v>60</v>
      </c>
      <c r="D301" s="9" t="s">
        <v>89</v>
      </c>
      <c r="E301">
        <f t="shared" si="32"/>
        <v>300</v>
      </c>
    </row>
    <row r="302" spans="1:5">
      <c r="A302">
        <v>301</v>
      </c>
      <c r="B302" t="s">
        <v>307</v>
      </c>
      <c r="C302" s="3"/>
      <c r="D302" s="3"/>
      <c r="E302" t="str">
        <f t="shared" si="32"/>
        <v/>
      </c>
    </row>
    <row r="303" spans="1:5">
      <c r="A303">
        <v>302</v>
      </c>
      <c r="B303" t="s">
        <v>307</v>
      </c>
      <c r="C303" s="3"/>
      <c r="D303" s="3"/>
      <c r="E303" t="str">
        <f t="shared" si="32"/>
        <v/>
      </c>
    </row>
    <row r="304" spans="1:5" ht="16" thickBot="1">
      <c r="A304">
        <v>303</v>
      </c>
      <c r="B304" t="s">
        <v>307</v>
      </c>
      <c r="C304" s="10"/>
      <c r="D304" s="10"/>
      <c r="E304" t="str">
        <f t="shared" si="32"/>
        <v/>
      </c>
    </row>
    <row r="305" spans="1:5">
      <c r="A305">
        <v>304</v>
      </c>
      <c r="B305" t="s">
        <v>307</v>
      </c>
      <c r="C305" s="9" t="s">
        <v>61</v>
      </c>
      <c r="D305" s="9" t="s">
        <v>89</v>
      </c>
      <c r="E305">
        <f t="shared" si="32"/>
        <v>304</v>
      </c>
    </row>
    <row r="306" spans="1:5">
      <c r="A306">
        <v>305</v>
      </c>
      <c r="B306" t="s">
        <v>307</v>
      </c>
      <c r="C306" s="3"/>
      <c r="D306" s="3"/>
      <c r="E306" t="str">
        <f t="shared" si="32"/>
        <v/>
      </c>
    </row>
    <row r="307" spans="1:5">
      <c r="A307">
        <v>306</v>
      </c>
      <c r="B307" t="s">
        <v>307</v>
      </c>
      <c r="C307" s="3"/>
      <c r="D307" s="3"/>
      <c r="E307" t="str">
        <f t="shared" si="32"/>
        <v/>
      </c>
    </row>
    <row r="308" spans="1:5" ht="16" thickBot="1">
      <c r="A308">
        <v>307</v>
      </c>
      <c r="B308" t="s">
        <v>307</v>
      </c>
      <c r="C308" s="10"/>
      <c r="D308" s="10"/>
      <c r="E308" t="str">
        <f t="shared" si="32"/>
        <v/>
      </c>
    </row>
    <row r="309" spans="1:5">
      <c r="A309">
        <v>308</v>
      </c>
      <c r="B309" t="s">
        <v>307</v>
      </c>
      <c r="C309" s="9" t="s">
        <v>62</v>
      </c>
      <c r="D309" s="9" t="s">
        <v>90</v>
      </c>
      <c r="E309">
        <f t="shared" si="32"/>
        <v>308</v>
      </c>
    </row>
  </sheetData>
  <sortState ref="W2:W22">
    <sortCondition ref="W2"/>
  </sortState>
  <mergeCells count="28">
    <mergeCell ref="C103:C104"/>
    <mergeCell ref="D103:D104"/>
    <mergeCell ref="C110:C111"/>
    <mergeCell ref="D110:D111"/>
    <mergeCell ref="C90:C91"/>
    <mergeCell ref="D90:D91"/>
    <mergeCell ref="C97:C98"/>
    <mergeCell ref="D97:D98"/>
    <mergeCell ref="C76:C77"/>
    <mergeCell ref="D76:D77"/>
    <mergeCell ref="C80:C81"/>
    <mergeCell ref="D80:D81"/>
    <mergeCell ref="C65:C66"/>
    <mergeCell ref="D65:D66"/>
    <mergeCell ref="C52:C53"/>
    <mergeCell ref="D52:D53"/>
    <mergeCell ref="C44:C45"/>
    <mergeCell ref="D44:D45"/>
    <mergeCell ref="C33:C34"/>
    <mergeCell ref="D33:D34"/>
    <mergeCell ref="C39:C40"/>
    <mergeCell ref="D39:D40"/>
    <mergeCell ref="C17:C18"/>
    <mergeCell ref="D17:D18"/>
    <mergeCell ref="C21:C22"/>
    <mergeCell ref="D21:D22"/>
    <mergeCell ref="C6:C7"/>
    <mergeCell ref="D6:D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workbookViewId="0">
      <selection activeCell="K13" sqref="K13"/>
    </sheetView>
  </sheetViews>
  <sheetFormatPr baseColWidth="10" defaultRowHeight="15" x14ac:dyDescent="0"/>
  <cols>
    <col min="3" max="3" width="30.33203125" customWidth="1"/>
    <col min="6" max="6" width="14.6640625" customWidth="1"/>
  </cols>
  <sheetData>
    <row r="2" spans="2:8">
      <c r="B2" t="s">
        <v>329</v>
      </c>
    </row>
    <row r="5" spans="2:8">
      <c r="F5" t="s">
        <v>385</v>
      </c>
      <c r="H5" t="s">
        <v>386</v>
      </c>
    </row>
    <row r="6" spans="2:8">
      <c r="B6" t="s">
        <v>330</v>
      </c>
    </row>
    <row r="7" spans="2:8">
      <c r="C7" t="s">
        <v>331</v>
      </c>
      <c r="E7" t="s">
        <v>378</v>
      </c>
    </row>
    <row r="8" spans="2:8">
      <c r="C8" t="s">
        <v>332</v>
      </c>
      <c r="F8" t="s">
        <v>345</v>
      </c>
      <c r="H8" t="s">
        <v>345</v>
      </c>
    </row>
    <row r="9" spans="2:8">
      <c r="C9" t="s">
        <v>333</v>
      </c>
      <c r="F9" t="s">
        <v>346</v>
      </c>
      <c r="H9" t="s">
        <v>346</v>
      </c>
    </row>
    <row r="10" spans="2:8">
      <c r="C10" t="s">
        <v>334</v>
      </c>
      <c r="F10" t="s">
        <v>347</v>
      </c>
      <c r="H10" t="s">
        <v>347</v>
      </c>
    </row>
    <row r="11" spans="2:8">
      <c r="C11" t="s">
        <v>335</v>
      </c>
      <c r="F11" t="s">
        <v>348</v>
      </c>
      <c r="H11" t="s">
        <v>348</v>
      </c>
    </row>
    <row r="12" spans="2:8">
      <c r="C12" t="s">
        <v>336</v>
      </c>
      <c r="F12" t="s">
        <v>335</v>
      </c>
      <c r="H12" t="s">
        <v>335</v>
      </c>
    </row>
    <row r="13" spans="2:8">
      <c r="C13" t="s">
        <v>337</v>
      </c>
      <c r="F13" t="s">
        <v>336</v>
      </c>
      <c r="H13" t="s">
        <v>336</v>
      </c>
    </row>
    <row r="14" spans="2:8">
      <c r="C14" t="s">
        <v>338</v>
      </c>
      <c r="F14" t="s">
        <v>379</v>
      </c>
      <c r="H14" t="s">
        <v>337</v>
      </c>
    </row>
    <row r="15" spans="2:8">
      <c r="C15" t="s">
        <v>339</v>
      </c>
      <c r="F15" t="s">
        <v>380</v>
      </c>
      <c r="H15" t="s">
        <v>350</v>
      </c>
    </row>
    <row r="16" spans="2:8">
      <c r="C16" t="s">
        <v>340</v>
      </c>
      <c r="F16" t="s">
        <v>381</v>
      </c>
      <c r="H16" t="s">
        <v>338</v>
      </c>
    </row>
    <row r="17" spans="3:8">
      <c r="C17" t="s">
        <v>341</v>
      </c>
      <c r="F17" t="s">
        <v>382</v>
      </c>
      <c r="H17" t="s">
        <v>339</v>
      </c>
    </row>
    <row r="18" spans="3:8">
      <c r="C18" t="s">
        <v>342</v>
      </c>
      <c r="F18" t="s">
        <v>383</v>
      </c>
      <c r="H18" t="s">
        <v>340</v>
      </c>
    </row>
    <row r="19" spans="3:8">
      <c r="C19" t="s">
        <v>343</v>
      </c>
    </row>
    <row r="20" spans="3:8">
      <c r="C20" t="s">
        <v>344</v>
      </c>
      <c r="F20" t="s">
        <v>341</v>
      </c>
      <c r="H20" t="s">
        <v>341</v>
      </c>
    </row>
    <row r="21" spans="3:8">
      <c r="C21" t="s">
        <v>345</v>
      </c>
      <c r="F21" t="s">
        <v>342</v>
      </c>
      <c r="H21" t="s">
        <v>342</v>
      </c>
    </row>
    <row r="22" spans="3:8">
      <c r="C22" t="s">
        <v>346</v>
      </c>
    </row>
    <row r="23" spans="3:8">
      <c r="C23" t="s">
        <v>347</v>
      </c>
    </row>
    <row r="24" spans="3:8">
      <c r="C24" t="s">
        <v>348</v>
      </c>
      <c r="F24" t="s">
        <v>384</v>
      </c>
    </row>
    <row r="25" spans="3:8">
      <c r="C25" t="s">
        <v>349</v>
      </c>
    </row>
    <row r="26" spans="3:8">
      <c r="C26" t="s">
        <v>350</v>
      </c>
    </row>
    <row r="27" spans="3:8">
      <c r="C27" t="s">
        <v>351</v>
      </c>
    </row>
    <row r="28" spans="3:8">
      <c r="C28" t="s">
        <v>352</v>
      </c>
    </row>
    <row r="29" spans="3:8">
      <c r="C29" t="s">
        <v>353</v>
      </c>
    </row>
    <row r="30" spans="3:8">
      <c r="C30" t="s">
        <v>354</v>
      </c>
    </row>
    <row r="31" spans="3:8">
      <c r="C31" t="s">
        <v>355</v>
      </c>
    </row>
    <row r="32" spans="3:8">
      <c r="C32" t="s">
        <v>356</v>
      </c>
    </row>
    <row r="33" spans="3:3">
      <c r="C33" t="s">
        <v>357</v>
      </c>
    </row>
    <row r="34" spans="3:3">
      <c r="C34" t="s">
        <v>358</v>
      </c>
    </row>
    <row r="35" spans="3:3">
      <c r="C35" t="s">
        <v>359</v>
      </c>
    </row>
    <row r="36" spans="3:3">
      <c r="C36" t="s">
        <v>360</v>
      </c>
    </row>
    <row r="37" spans="3:3">
      <c r="C37" t="s">
        <v>361</v>
      </c>
    </row>
    <row r="38" spans="3:3">
      <c r="C38" t="s">
        <v>362</v>
      </c>
    </row>
    <row r="39" spans="3:3">
      <c r="C39" t="s">
        <v>363</v>
      </c>
    </row>
    <row r="40" spans="3:3">
      <c r="C40" t="s">
        <v>364</v>
      </c>
    </row>
    <row r="41" spans="3:3">
      <c r="C41" t="s">
        <v>365</v>
      </c>
    </row>
    <row r="42" spans="3:3">
      <c r="C42" t="s">
        <v>366</v>
      </c>
    </row>
    <row r="43" spans="3:3">
      <c r="C43" t="s">
        <v>367</v>
      </c>
    </row>
    <row r="44" spans="3:3">
      <c r="C44" t="s">
        <v>368</v>
      </c>
    </row>
    <row r="45" spans="3:3">
      <c r="C45" t="s">
        <v>369</v>
      </c>
    </row>
    <row r="46" spans="3:3">
      <c r="C46" t="s">
        <v>370</v>
      </c>
    </row>
    <row r="47" spans="3:3">
      <c r="C47" t="s">
        <v>371</v>
      </c>
    </row>
    <row r="48" spans="3:3">
      <c r="C48" t="s">
        <v>372</v>
      </c>
    </row>
    <row r="49" spans="3:4">
      <c r="C49" t="s">
        <v>373</v>
      </c>
    </row>
    <row r="50" spans="3:4">
      <c r="C50" t="s">
        <v>374</v>
      </c>
    </row>
    <row r="51" spans="3:4">
      <c r="C51" t="s">
        <v>375</v>
      </c>
    </row>
    <row r="52" spans="3:4">
      <c r="C52" t="s">
        <v>376</v>
      </c>
      <c r="D52" t="s">
        <v>377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1" sqref="D1:E18"/>
    </sheetView>
  </sheetViews>
  <sheetFormatPr baseColWidth="10" defaultRowHeight="15" x14ac:dyDescent="0"/>
  <cols>
    <col min="2" max="2" width="35.33203125" customWidth="1"/>
    <col min="3" max="5" width="27.5" customWidth="1"/>
  </cols>
  <sheetData>
    <row r="1" spans="2:5">
      <c r="B1">
        <v>10</v>
      </c>
      <c r="C1" t="s">
        <v>388</v>
      </c>
      <c r="D1">
        <v>10</v>
      </c>
      <c r="E1" t="str">
        <f>TRIM(C1)</f>
        <v>Header</v>
      </c>
    </row>
    <row r="2" spans="2:5">
      <c r="B2">
        <v>11</v>
      </c>
      <c r="C2" t="s">
        <v>390</v>
      </c>
      <c r="D2">
        <v>11</v>
      </c>
      <c r="E2" t="str">
        <f t="shared" ref="E2:E18" si="0">TRIM(C2)</f>
        <v>Street Record</v>
      </c>
    </row>
    <row r="3" spans="2:5">
      <c r="B3">
        <v>12</v>
      </c>
      <c r="C3" t="s">
        <v>397</v>
      </c>
      <c r="D3">
        <v>12</v>
      </c>
      <c r="E3" t="str">
        <f t="shared" si="0"/>
        <v>Street Cross Reference</v>
      </c>
    </row>
    <row r="4" spans="2:5">
      <c r="B4">
        <v>13</v>
      </c>
      <c r="C4" t="s">
        <v>398</v>
      </c>
      <c r="D4">
        <v>13</v>
      </c>
      <c r="E4" t="str">
        <f t="shared" si="0"/>
        <v>Elementary Street Unit</v>
      </c>
    </row>
    <row r="5" spans="2:5">
      <c r="B5">
        <v>14</v>
      </c>
      <c r="C5" t="s">
        <v>399</v>
      </c>
      <c r="D5">
        <v>14</v>
      </c>
      <c r="E5" t="str">
        <f t="shared" si="0"/>
        <v>ESU Co-ordinate</v>
      </c>
    </row>
    <row r="6" spans="2:5">
      <c r="B6">
        <v>15</v>
      </c>
      <c r="C6" t="s">
        <v>391</v>
      </c>
      <c r="D6">
        <v>15</v>
      </c>
      <c r="E6" t="str">
        <f t="shared" si="0"/>
        <v>Street Descriptor</v>
      </c>
    </row>
    <row r="7" spans="2:5">
      <c r="B7">
        <v>21</v>
      </c>
      <c r="C7" t="s">
        <v>392</v>
      </c>
      <c r="D7">
        <v>21</v>
      </c>
      <c r="E7" t="str">
        <f t="shared" si="0"/>
        <v>Basic Land and Property Unit</v>
      </c>
    </row>
    <row r="8" spans="2:5">
      <c r="B8">
        <v>22</v>
      </c>
      <c r="C8" t="s">
        <v>395</v>
      </c>
      <c r="D8">
        <v>22</v>
      </c>
      <c r="E8" t="str">
        <f t="shared" si="0"/>
        <v>Provenance</v>
      </c>
    </row>
    <row r="9" spans="2:5">
      <c r="B9">
        <v>23</v>
      </c>
      <c r="C9" t="s">
        <v>393</v>
      </c>
      <c r="D9">
        <v>23</v>
      </c>
      <c r="E9" t="str">
        <f t="shared" si="0"/>
        <v>Application Cross Reference</v>
      </c>
    </row>
    <row r="10" spans="2:5">
      <c r="B10">
        <v>24</v>
      </c>
      <c r="C10" t="s">
        <v>394</v>
      </c>
      <c r="D10">
        <v>24</v>
      </c>
      <c r="E10" t="str">
        <f t="shared" si="0"/>
        <v>Land and Property Identifier</v>
      </c>
    </row>
    <row r="11" spans="2:5">
      <c r="B11">
        <v>25</v>
      </c>
      <c r="C11" t="s">
        <v>400</v>
      </c>
      <c r="D11">
        <v>25</v>
      </c>
      <c r="E11" t="str">
        <f t="shared" si="0"/>
        <v>BLPU Extent</v>
      </c>
    </row>
    <row r="12" spans="2:5">
      <c r="B12">
        <v>26</v>
      </c>
      <c r="C12" t="s">
        <v>401</v>
      </c>
      <c r="D12">
        <v>26</v>
      </c>
      <c r="E12" t="str">
        <f t="shared" si="0"/>
        <v>BLPU Extent Polygon</v>
      </c>
    </row>
    <row r="13" spans="2:5">
      <c r="B13">
        <v>27</v>
      </c>
      <c r="C13" t="s">
        <v>402</v>
      </c>
      <c r="D13">
        <v>27</v>
      </c>
      <c r="E13" t="str">
        <f t="shared" si="0"/>
        <v>BLPU Extent Polygon Vertex</v>
      </c>
    </row>
    <row r="14" spans="2:5">
      <c r="B14">
        <v>29</v>
      </c>
      <c r="C14" t="s">
        <v>403</v>
      </c>
      <c r="D14">
        <v>29</v>
      </c>
      <c r="E14" t="str">
        <f t="shared" si="0"/>
        <v>LLPG Metadata</v>
      </c>
    </row>
    <row r="15" spans="2:5">
      <c r="B15">
        <v>98</v>
      </c>
      <c r="C15" t="s">
        <v>396</v>
      </c>
      <c r="D15">
        <v>98</v>
      </c>
      <c r="E15" t="str">
        <f t="shared" si="0"/>
        <v>Key Sequence</v>
      </c>
    </row>
    <row r="16" spans="2:5">
      <c r="B16">
        <v>99</v>
      </c>
      <c r="C16" t="s">
        <v>389</v>
      </c>
      <c r="D16">
        <v>99</v>
      </c>
      <c r="E16" t="str">
        <f t="shared" si="0"/>
        <v>Trailer</v>
      </c>
    </row>
    <row r="17" spans="2:5">
      <c r="B17">
        <v>98</v>
      </c>
      <c r="C17" t="s">
        <v>396</v>
      </c>
      <c r="D17">
        <v>98</v>
      </c>
      <c r="E17" t="str">
        <f t="shared" si="0"/>
        <v>Key Sequence</v>
      </c>
    </row>
    <row r="18" spans="2:5">
      <c r="B18">
        <v>99</v>
      </c>
      <c r="C18" t="s">
        <v>389</v>
      </c>
      <c r="D18">
        <v>99</v>
      </c>
      <c r="E18" t="str">
        <f t="shared" si="0"/>
        <v>Trailer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 Street Record</vt:lpstr>
      <vt:lpstr>15 Street Descriptor</vt:lpstr>
      <vt:lpstr>21 blpu</vt:lpstr>
      <vt:lpstr>24 lpi</vt:lpstr>
      <vt:lpstr>All Types</vt:lpstr>
      <vt:lpstr>address match mapping</vt:lpstr>
      <vt:lpstr>record types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slater</dc:creator>
  <cp:lastModifiedBy>malcolm slater</cp:lastModifiedBy>
  <dcterms:created xsi:type="dcterms:W3CDTF">2017-02-14T11:40:19Z</dcterms:created>
  <dcterms:modified xsi:type="dcterms:W3CDTF">2017-02-15T17:38:42Z</dcterms:modified>
</cp:coreProperties>
</file>