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4395" yWindow="0" windowWidth="16215" windowHeight="6885"/>
  </bookViews>
  <sheets>
    <sheet name="data" sheetId="1" r:id="rId1"/>
    <sheet name="country_scenarios"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59" i="1" l="1"/>
  <c r="Q59" i="1"/>
  <c r="U59" i="1" l="1"/>
  <c r="W59" i="1" s="1"/>
  <c r="F38" i="2"/>
  <c r="F37" i="2"/>
  <c r="F36" i="2"/>
  <c r="F35" i="2"/>
  <c r="F34" i="2"/>
  <c r="F33" i="2"/>
  <c r="F32" i="2"/>
  <c r="F31" i="2"/>
  <c r="F30" i="2"/>
  <c r="F29" i="2"/>
  <c r="F28" i="2"/>
  <c r="F27" i="2"/>
  <c r="F26" i="2"/>
  <c r="F25" i="2"/>
  <c r="F24" i="2"/>
  <c r="F23" i="2"/>
  <c r="F22" i="2"/>
  <c r="F21" i="2"/>
  <c r="F20" i="2"/>
  <c r="F19" i="2"/>
  <c r="F18" i="2"/>
  <c r="F17" i="2"/>
  <c r="F16" i="2"/>
  <c r="F15" i="2"/>
  <c r="F13" i="2"/>
  <c r="D12" i="2"/>
  <c r="C12" i="2"/>
  <c r="F12" i="2" s="1"/>
  <c r="D11" i="2"/>
  <c r="C11" i="2"/>
  <c r="F11" i="2" s="1"/>
  <c r="F10" i="2"/>
  <c r="F9" i="2"/>
  <c r="F8" i="2"/>
  <c r="F7" i="2"/>
  <c r="F6" i="2"/>
  <c r="F5" i="2"/>
  <c r="F4" i="2"/>
  <c r="F3" i="2"/>
  <c r="F2" i="2"/>
</calcChain>
</file>

<file path=xl/sharedStrings.xml><?xml version="1.0" encoding="utf-8"?>
<sst xmlns="http://schemas.openxmlformats.org/spreadsheetml/2006/main" count="839" uniqueCount="390">
  <si>
    <t>Country</t>
  </si>
  <si>
    <t>Document date on UNFCCC site</t>
  </si>
  <si>
    <t>Target</t>
  </si>
  <si>
    <t>Allows CDR to meet the target</t>
  </si>
  <si>
    <t>Specified separate long-term emission reductions target (NOT MEANINGFUL as countries are vague)</t>
  </si>
  <si>
    <t>Compilation of information on underpinning scenarios for emission reductions, as expressed in the LT-LEDS (excluding CDR, to the extent possible)</t>
  </si>
  <si>
    <t>Target allows international offsets (note EU ETS has limited allowances for intl. credits)</t>
  </si>
  <si>
    <t>Notes</t>
  </si>
  <si>
    <t>Lower range</t>
  </si>
  <si>
    <t>Upper range</t>
  </si>
  <si>
    <t>Andorra (AD)</t>
  </si>
  <si>
    <t>Nov 2021</t>
  </si>
  <si>
    <t>Net zero</t>
  </si>
  <si>
    <t>Yes</t>
  </si>
  <si>
    <t>As for the primary sector, contrary to what occurs in most countries which is responsible for a significant part of the emissions, there is a radically different situation in Andorra, as the forest management sector is the only existing CO2 sink. Approximately 23% of the GHG emissions emitted are absorbed by the forest mass, which covers 40% of the country’s surface area (191 km2). Therefore, in order to achieve carbon neutrality, the Strategy includes agricultural and forestry management to ensure the maintenance and improvement of the country’s sink capacity.</t>
  </si>
  <si>
    <t>Yes, for sectors</t>
  </si>
  <si>
    <t>No economy-wide quantifications</t>
  </si>
  <si>
    <t>No</t>
  </si>
  <si>
    <t>Unclear</t>
  </si>
  <si>
    <t>Voluntary participation/related and non-related approaches to the market30 (article 6): Establish a mechanism to contribute to mitigating GHG emissions and supporting sustainable development and define a framework for non-mercantile approaches to sustainable development; 30 In accordance with the San Jose Principles on high Ambition and Integrity in the international carbon markets established in article 6 of the Paris Agreement.</t>
  </si>
  <si>
    <t>Australia (AU)</t>
  </si>
  <si>
    <t>Oct 2021</t>
  </si>
  <si>
    <t>Carbon capture and storage (CCS) CCS (Section 2.3.5) can help decarbonise industrial sectors including steel, cement and natural gas. It can also provide a pathway to produce clean hydrogen using natural gas or coal. In the future, CCS coupled with bioenergy or direct air capture technologies will likely play an important role in drawing carbon from the atmosphere. This will help achieve the Paris Agreement temperature goals. Land-based solutions Storing carbon in vegetation and soils (Section 2.3.6) can offset residual emissions from hard-to-abate sectors like agriculture, industry and heavy transport. Voluntary land-based offsets also provide new revenue streams for farmers and improve agricultural productivity. Our modelling shows this can occur with minimal land use change.</t>
  </si>
  <si>
    <t>–75% (from 2005, incl. CCS)</t>
  </si>
  <si>
    <t>Offsets will play a crucial role in closing the gap towards net zero. Our modelling shows that modest contributions from land sector sequestration and targeted purchases of international offsets allow Australia to reduce its net emissions to 94 Mt CO₂-e in 2050, around 85% below 2005 levels. In the scenario analysed by McKinsey, including land sector sequestration allows Australia to reduce its net emissions to 111 Mt CO₂-e in 2050, 82% below 2005 levels.</t>
  </si>
  <si>
    <t>Some isolated estimates of e.g. soil carbon potentials in 2050, but no estimates that can be extracted from a consistent economy wide scenario</t>
  </si>
  <si>
    <t>Austria (AT)</t>
  </si>
  <si>
    <t>Dec 2019</t>
  </si>
  <si>
    <t>Climate neutrality</t>
  </si>
  <si>
    <t>–72% to –84%</t>
  </si>
  <si>
    <t>Implicitly no</t>
  </si>
  <si>
    <t>Belgium (BE)</t>
  </si>
  <si>
    <t>Dec 2020</t>
  </si>
  <si>
    <t xml:space="preserve">Net zero (Wallonia), towards net zero (Flanders, Brussels) </t>
  </si>
  <si>
    <t>The long-term strategy of Wallonia aims to achieve carbon neutrality by 2050, by a reduction of greenhouse gas emissions by 95% compared to 1990, supplemented by measures regarding carbon capture and use, and negative emissions (see also chapters 2 and 2.1 of the Walloon strategy); Finally, according to both strategies, carbon capture offers other possibilities for reducing emissions, either through storage (CCS) or use (CCU).</t>
  </si>
  <si>
    <t>Yes (Wallonia &amp; Flanders)</t>
  </si>
  <si>
    <t xml:space="preserve">–85% to –87% from 2005 </t>
  </si>
  <si>
    <t>Benin (BJ)</t>
  </si>
  <si>
    <t>Dec 2016</t>
  </si>
  <si>
    <t>Qualitative objectives</t>
  </si>
  <si>
    <t>Pillar 2: Reduction of anthropogenic GHG emissions and enhancement of carbon sequestration potential, for the reduction of GHG emissions at the source, as well as for the enhancement of the carbon sequestration potential of the forest massifs</t>
  </si>
  <si>
    <t>Cambodia (KH)</t>
  </si>
  <si>
    <t>Dec 2021</t>
  </si>
  <si>
    <t>The LTS4CN modelling suggests that Cambodia could achieve carbon neutrality in 2050 with the FOLU sector providing a total carbon sink of 50 megatons of carbon dioxide equivalent (MtCO2e). The energy sector is expected to be the highest emitter in 2050 at 28 MtCO2e, followed by the agriculture sector at 19 MtCO2e. The waste and IPPU sectors are projected to emit 1.6 and 1.2 MtCO2e, respectively (Table 1).</t>
  </si>
  <si>
    <t>–68% from counterfactual emissions in 2050</t>
  </si>
  <si>
    <t>Nov 2016</t>
  </si>
  <si>
    <t>–65% to –80%</t>
  </si>
  <si>
    <t>Chile (CL)</t>
  </si>
  <si>
    <t>Achieving this goal implies sustained work for Chile along two equally important lines of action
of action that are equally relevant: i) achieving a sustained reduction of GHG emissions; and ii) increasing and maintaining carbon sinks.</t>
  </si>
  <si>
    <t>–50% from counterfactual emissions in 2050</t>
  </si>
  <si>
    <t>China (CN)</t>
  </si>
  <si>
    <t>Carbon neutral (unclear if GHG)</t>
  </si>
  <si>
    <t>China will accelerate the promotion of nature-based solutions incorporate the sustainable use of natural resources into the policy and action framework for addressing climate change, maximize the mitigation effect of nature in forestry, agriculture, oceans, water resources, ecosystems and other fields, and comprehensively improve resilience in addressing climate change. By 2030, China's forest coverage rate will reach about 25%, and forest stock volume will increase 6 billion cubic meters over 2005 level.</t>
  </si>
  <si>
    <t>Colombia (CO)</t>
  </si>
  <si>
    <t>To meet scientific requirements (1.5 to 2 °C), by 2050 Colombia needs to reduce GHG emissions by around 90% with respect to 2015 emissions, and balance the remaining 10% with proportional national removals (10%), to achieve a net zero balance between emissions and removals of greenhouse gases (carbon equivalents) from 2050 onwards.</t>
  </si>
  <si>
    <t>–90% GHG emissions from 2015</t>
  </si>
  <si>
    <t>Colombia intends to participate in the cooperative approaches under Article 6 of the Paris Agreement, in accordance with the decisions adopted by the CMA on the matter and with the environmental integrity approach indicated by the San José Principles.</t>
  </si>
  <si>
    <t>Costa Rica (CR)</t>
  </si>
  <si>
    <t>Net-zero</t>
  </si>
  <si>
    <t>Approx. –59%[ii]</t>
  </si>
  <si>
    <t>Croatia (HR)</t>
  </si>
  <si>
    <t>June 2021</t>
  </si>
  <si>
    <t>The goal covers all sectors, with the exclusion of LULUCF and international aviation. It is not specified if it includes international maritime transport.  Measures under the LTS aim at ensuring that the LULUCF sector does not become an emission source.</t>
  </si>
  <si>
    <t>–56.8% to –73.1% GHG emissions from 2005</t>
  </si>
  <si>
    <t>Czech Republic (CZ)</t>
  </si>
  <si>
    <t>Jan 2018</t>
  </si>
  <si>
    <t>At least –80%</t>
  </si>
  <si>
    <t>Unclear[iii]</t>
  </si>
  <si>
    <t>Denmark (DK)</t>
  </si>
  <si>
    <t>Yes[iv]</t>
  </si>
  <si>
    <t>Estonia (EE)</t>
  </si>
  <si>
    <t>–80% GHG emissions</t>
  </si>
  <si>
    <t>Remaining emissions in 2050 to be compensated by enhanced carbon sequestration.</t>
  </si>
  <si>
    <t>–80% GHG emissions from 1990</t>
  </si>
  <si>
    <t>European Union (EU)</t>
  </si>
  <si>
    <t>Fiji (FJ)</t>
  </si>
  <si>
    <t>Feb 2019</t>
  </si>
  <si>
    <t>4.54 to –0.78 MtCO2eq[vi] (incl. LULUCF)</t>
  </si>
  <si>
    <t>Finland (FI)</t>
  </si>
  <si>
    <t>Oct 2020</t>
  </si>
  <si>
    <t>Carbon neutral</t>
  </si>
  <si>
    <t>Yes (–90% by 2050)</t>
  </si>
  <si>
    <t>–67% to –81% (incl. BECCS)</t>
  </si>
  <si>
    <t>France (FR)</t>
  </si>
  <si>
    <t>Feb 2021</t>
  </si>
  <si>
    <t>Remaining emissions in 2050 can be compensated by natural and technical sinks (CCU/CCS).</t>
  </si>
  <si>
    <t>–83% GHG emissions from 2015</t>
  </si>
  <si>
    <t>Explicitly no</t>
  </si>
  <si>
    <t>So a balance between greenhouse gas emissions and carbon absorption by ecosystems managed by man (forests, agricultural soils, etc.) and industrial processes (carbon capture and storage or reuse) on a national scale, without recourse to offsetting by international credits.</t>
  </si>
  <si>
    <t>Germany (DE)</t>
  </si>
  <si>
    <t>Yes (no CDR)[ix]</t>
  </si>
  <si>
    <t>–80% to –95%</t>
  </si>
  <si>
    <t>Greece (GR)</t>
  </si>
  <si>
    <t>Jan 2020</t>
  </si>
  <si>
    <t>Remaining emissions in 2050 can be compensated by natural and technical sinks</t>
  </si>
  <si>
    <t>Insufficient detail in assessment</t>
  </si>
  <si>
    <t>The goal does not include offsets outside the national boundary.</t>
  </si>
  <si>
    <t>Guatamala (GT)</t>
  </si>
  <si>
    <t>July 2021</t>
  </si>
  <si>
    <t>–59% from counterfactual emissions in 2050 (incl. LULUCF)</t>
  </si>
  <si>
    <t>Hungary (HU)</t>
  </si>
  <si>
    <t>Sept 2021</t>
  </si>
  <si>
    <t>The emission reduction trajectories for industry; land-use, land-use change and forestry (LULUCF); waste management; and agriculture are the same as in the LA scenario. Between 2030 and 2050, emissions will follow a linear trajectory to reach net zero emissions. In both the LA and EA scenarios, carbon capture, utilization, and storage (CCUS) technologies will become commercially viable in the energy and industrial sectors after 2030.</t>
  </si>
  <si>
    <t>Iceland (IS)</t>
  </si>
  <si>
    <t>Carbon sequestration in soil and vegetation will be a key measure to achieve climate neutrality both in Iceland and globally, but also in technical solutions such as carbon sequestration, utilisation and mineralisation. Thus, Iceland’s approach to land use measures is of special importance because of the country’s unique land use emissions profile.</t>
  </si>
  <si>
    <t>Operators can also buy limited amounts of international credits from emissionsaving projects around the world. The limit on the total number of allowances available ensures that they have a value. After each year a company must surrender enough allowances to cover all its emissions, otherwise heavy fines are imposed. If a company reduces its emissions, it can keep the spare allowances to cover its future needs or else sell them to another company that is short of allowances.</t>
  </si>
  <si>
    <t>Indonesia (ID)</t>
  </si>
  <si>
    <t>540 Mton CO2eq GHG emissions</t>
  </si>
  <si>
    <t>In order to achieve this target, forestry sector will share considerable efforts to maintain increasing trend of net-sink after 2030, significant transition of energy sector by raising the proportion of renewable energy in energy mix, increasing energy efficiency, reducing substantial amount of coal consumption and implementing CCS/ CCUS and BECCS.</t>
  </si>
  <si>
    <t>Italy (IT)</t>
  </si>
  <si>
    <t>Remaining emissions in 2050 can be compensated by natural sinks, and technical sinks (CCU/CCS).</t>
  </si>
  <si>
    <t>–84% to –87% GHG emissions from 1990</t>
  </si>
  <si>
    <t>The use international carbon credits is excluded.</t>
  </si>
  <si>
    <t>Japan (JP)</t>
  </si>
  <si>
    <t>In addition, as in the high temperature heat demand and manufacturing processes, some sectors have difficulty in complete decarbonization, the implementation of carbon removal technologies such as DACCS and BECCS will also be essential. It is necessary to pursue these technologies to realize net-zero by 2050.</t>
  </si>
  <si>
    <t>Latvia (LV)</t>
  </si>
  <si>
    <t>Climate neutrality ±5%</t>
  </si>
  <si>
    <t>Climate neutrality (non-reducible GHG emissions are compensated by removals in the LULUCF sector)</t>
  </si>
  <si>
    <t>No[xi]</t>
  </si>
  <si>
    <t>–68%[xii]</t>
  </si>
  <si>
    <t>Lithuania (LT)</t>
  </si>
  <si>
    <t>Mar 2022</t>
  </si>
  <si>
    <t>to reduce GHG emissions by 100 % compared to 1990 levels by switching to innovative, low-emission, environmentally friendly technologies and the use of RES in all economic sectors, including up to 20 % of removals by natural sinks from the LULUCF sector, and the use of environmentally safe carbon capture and utilisation (CCU) technologies to offset GHG emissions in sectors where technological options for zero GHG emissions will not be available.</t>
  </si>
  <si>
    <t>Luxembourg (LU)</t>
  </si>
  <si>
    <t xml:space="preserve"> In implementation of the coalition agreement and following the example of the EU regulation establishing the framework for achieving climate neutrality (European Climate Law), the Climate Law17 aims at the long-term objective of climate neutrality, which is to achieve "zero net emissions" in Luxembourg by 2050 at the latest. The law defines this objective as "the state in which any remaining anthropogenic greenhouse gas emissions are offset by equivalent anthropogenic removals".</t>
  </si>
  <si>
    <t>Malta (MT)</t>
  </si>
  <si>
    <t>High population density and limited land availability, combined with low rainfall, limit the potential of sequestration in new vegetation. The National Forestry Accounting Plan 2019 reported on Malta’s planned levels of afforestation as well as the likely levels of sequestration achieved by these new forests as well as existing, still-growing forests25. The total sequestration potential was in the order of 10 ktCO2e/yr, which is an immaterial amount when considering the total territorial emissions orders of c. 1,000 ktCO2e/yr. Given the competition for land use in the Maltese archipelago, additional land on the required scale is deemed unrealistic, and therefore no such mitigation/ offsetting measure was included in this LCDS. This does not, however, take away from the value that such efforts do provide in terms of ecological and adaptation value, as ecosystem restoration will be important in bolstering and strengthening the islands’ ecology.</t>
  </si>
  <si>
    <t>Marshall Islands (MH)</t>
  </si>
  <si>
    <t>Sept 2018</t>
  </si>
  <si>
    <t>A pathway to eliminate remaining emissions and achieve 100% reductions by 2050 is not clear due to currently unavoidable GHG emissions from waste. But in future planning efforts, RMI can evaluate additional new technology options, carbon sinks, or offsets.</t>
  </si>
  <si>
    <t>–56% to –87%</t>
  </si>
  <si>
    <t>Mexico (MX)</t>
  </si>
  <si>
    <t>–50% GHG emissions</t>
  </si>
  <si>
    <t>Accounting for removals is important to estimate Mexico’s net emissions, since the LULUCF sector acts as a net sink, offsetting approximately 26 per cent of greenhouse gas emissions [in 2013]. (p. 59)... The policies direct action in five important areas: the clean energy transition, energy efficiency and sustainable consumption, sustainable cities, reduction of short-lived climate pollutants and sustainable agriculture and protection of natural carbon sinks. (p. 4).</t>
  </si>
  <si>
    <t>Unclear[xiv]</t>
  </si>
  <si>
    <t>–50%, two pathways</t>
  </si>
  <si>
    <t>Morocco (MA)</t>
  </si>
  <si>
    <t>Establish a long-term indicative roadmap for enhancing the role of forests as carbon sinks</t>
  </si>
  <si>
    <t>Nepal (NP)</t>
  </si>
  <si>
    <t>Net zero CO2</t>
  </si>
  <si>
    <t>In the additional measures (WAM) scenario ambitious interventions in the energy sector combined with ongoing and additional carbon removal interventions indicate that Nepal’s net CO2 emissions will be lower than ‘zero’ in the period 2020 to 2030, then hovering around ‘zero’ throughout 2035 to 2045. Sequestration increases from 2045 onwards reaching -5.7 mMT in 2050.</t>
  </si>
  <si>
    <t>–76% CO2 emissions from 2019</t>
  </si>
  <si>
    <t>Yes as supplier</t>
  </si>
  <si>
    <t>For example, even if only 50% of the emissions reductions are achieved or ‘emissions reduction sharing’ agreed with recipients (WEM/WAM + Trade 50%) power trade would allow Nepal’s emissions to offset significantly become negative by 2030 in both WEM and WAM scenarios even if conservative assumptions on the speed of implementation are adopted. This analysis has therefore been included to ensure recognition of the importance of this issue for Nepal’s emissions scenarios and emissions in the region. In particular, it highlights the need for the Article 6 agreement on carbon accounting to take into account the actions of countries like Nepal, who can play a significant role in reducing global emissions, if the right incentives and investment support are put in place.</t>
  </si>
  <si>
    <t>Netherlands (NL)</t>
  </si>
  <si>
    <t>–95% GHG emissions</t>
  </si>
  <si>
    <t>The transition requires the adoption of a broad spectrum of options, with none remaining taboo; CCS […] enables negative emissions through a combination with bioenergy</t>
  </si>
  <si>
    <t>New Zealand (NZ)</t>
  </si>
  <si>
    <t>Net zero (except CH4)</t>
  </si>
  <si>
    <t>Emissions budgets focus on reducing emissions in Aotearoa. For this reason, they must be met – as far as possible – through domestic action to reduce emissions and increase removals, for example, through forestry</t>
  </si>
  <si>
    <t>The use of offshore mitigation to achieve the emissions budgets is strictly limited; Our NDC is our contribution to reducing global emissions, and this can be met through a combination of domestic emissions reductions, removals from forestry within Aotearoa, and international cooperation to access offshore mitigation with environmental integrity under Article 6 of the Paris Agreement. In comparison, reducing domestic emissions and transitioning our economy are the focus of the domestic 2050 target, emissions budgets and emissions reduction plans. As noted above, these must be achieved by taking action at home. In using international cooperation (such as international carbon markets) to drive mitigation action offshore for the purposes of meeting our NDC, Aotearoa is committed to ensuring environmental integrity, robust accounting and transparency, and supporting sustainable development. See further details on our approach to carbon market cooperation.</t>
  </si>
  <si>
    <t>Nigeria (NG)</t>
  </si>
  <si>
    <t>In contributing to global efforts to reduce GHG emissions and attaining a low-carbon economy, Nigeria will analyse its options for reducing greenhouse gases, assess various mitigation scenarios and explore various mitigation options that may include increasing the availability of carbon sinks (biological absorption of GHGs) and reducing the level of emissions released into the atmosphere from sectors identified in the Nationally Determined Contribution (NDC) (i.e. agriculture, power, oil and gas, transport, industry, water and waste sectors) which produce the greatest amounts of emissions in the country. The strategies will lay emphasis on (i) reducing GHG emissions, (ii) preventing new GHG emissions to be released in the atmosphere and (iii) preserving and enhancing sinks and reservoirs of GHGs (e.g., by protecting natural carbon sinks like forests or creating new sinks - carbon sequestration).</t>
  </si>
  <si>
    <t>North Macedonia (MK)</t>
  </si>
  <si>
    <t>–72% net GHG emissions</t>
  </si>
  <si>
    <t>Reduction of national net GHG emissions (including Forestry and Other Land Use and excluding MEMO items*) of 72% by 2050 compared to 1990 levels</t>
  </si>
  <si>
    <t>–42% GHG emissions from 1990</t>
  </si>
  <si>
    <t>Norway (NO)</t>
  </si>
  <si>
    <t>–80 to –95% GHG emissions</t>
  </si>
  <si>
    <t>Forests are used sustainably in 2050, increasing CO2 uptake and storage, and also supply renewable raw materials to replace energy based on fossil fuels and materials. Forest management has been improved to enhance CO2 removals and to ensure that forests are better adapted to climate change.</t>
  </si>
  <si>
    <t>In the event that Norway's enhanced nationally determined contribution goes beyond the target set in the EU’s next NDC, Norway intends to use voluntary cooperation under Article 6 of the Paris Agreement to fulfil the part that goes beyond what is fulfilled through the climate cooperation with the European Union.; The LULUCF) Regulation applies to the following land accounting categories: managed forest land, afforested land, deforested land, managed grassland, managed cropland and managed wetland. If emissions are higher than removals nationally, the accounted net emissions must be offset in one of three ways (the ‘no-debit’ rule): 1) by purchasing LULUCF credits from other EU/EEA countries; 2) by a corresponding extra reduction in emissions under the Effort Sharing Regulations, either nationally or 3) by purchasing emission allowances from another country’s annual emission allocation under the Effort Sharing Regulation. If removals exceed emissions in a country, a small share of the net removals can be used to meet the country’s commitment under the Effort Sharing Regulation. Each country must also calculate a reference level for managed forest, in practice the level of harvesting in the period 20212030. If the actual quantity harvested is higher than the reference level, this is accounted for as emissions. A lower level of harvesting is accounted for as removals. A compensation mechanism that can be used under certain conditions has been established for countries where emissions from managed forest land exceed removals. This allows countries to increase the level of harvesting above the reference level having to account for the difference as emissions.</t>
  </si>
  <si>
    <t>Portugal (PT)</t>
  </si>
  <si>
    <t>Sept 2019</t>
  </si>
  <si>
    <t>The commitment to reach carbon neutrality by 2050 means achieving a neutral balance between GHG emissions and carbon sequestration, for which substantial reductions in emissions and/or substantial increases in national carbon sinks will be required, which have to materialise between now and 2050. The national commitment does not foresee having recourse to international carbon credits to achieve the carbon neutrality goal.</t>
  </si>
  <si>
    <t xml:space="preserve">–85% to –90% </t>
  </si>
  <si>
    <t>Republic of Korea (KR)</t>
  </si>
  <si>
    <t>Carbon neutral (unclear if CO2 or GHG)</t>
  </si>
  <si>
    <t>In 2017, CO2 removals by forests and other carbon sinks recorded 45.7 million ton CO2eq, offsetting 7.4% of the energy sector’s CO2 emissions. However, when forests age, their net growth volume declines rapidly, driving down carbon removals as well. Considering the current state of forests and timber production plans, carbon removal is estimated to decrease by 30% from the current level by 2050. Innovative forest management, therefore, is a key to improving the aging forest structure, promoting the use of wood products/timber and increasing carbon stocks. The Government plans to increase carbon sinks by creating urban green spaces for recreational use, restoring degraded forestlands and tree-planting in underutilized lands. The Government will continue its forest management to maintain the forest carbon removals at the highest level possible by changing tree species and implementing programs to keep the forests healthy.</t>
  </si>
  <si>
    <t>Use overseas carbon offsets to earn carbon credits in compliance with the Paris Agreement</t>
  </si>
  <si>
    <t>Russian Federation (RU)</t>
  </si>
  <si>
    <t>Singapore (SG)</t>
  </si>
  <si>
    <t>Mar 2020</t>
  </si>
  <si>
    <t>There are three thrusts in our strategy. First, we need to transform our industry, economy and society. Second, we will have to draw on technologies, which are not yet mature such as carbon capture, utilisation and storage (CCUS), and low-carbon fuels. Third, we will need international collaboration in areas such as well-functioning carbon markets, carbon storage, and regional electricity grids.</t>
  </si>
  <si>
    <t>Slovakia (SK)</t>
  </si>
  <si>
    <t>The LULUCF sector plays an important role in removing those emissions that cannot otherwise be eliminated (emissions from industrial processes, agricultural activities and transport) and, on the other hand, the use of wood in the material and energy sectors will replace the use of fossil-based products and raw materials. Thus, the sector provides opportunities for emission reductions that will not be eliminated otherwise, and which could jeopardize the achievement of the climate neutrality target in 2050. However, the development as from 1990 as well as projections (Figure 15) for the future show quite the opposite trend (a reduction of such removals). It will therefore be necessary to quantify and assess the potential for CO2 removals in the LULUCF sector and their possible application to reduce the emission residue (Chapter 2.1.1) by 2050 through additional measures. On the other hand, the sector is vulnerable to the damage caused by the effects of climate change (drought, higher temperatures, wind, fires, pathogens, etc.) that reduce CO2 removals.</t>
  </si>
  <si>
    <t>Yes (–90%)</t>
  </si>
  <si>
    <t>Scenarios will be updated to reflect the –90% by 2050 emission reduction target[xxi]</t>
  </si>
  <si>
    <t>Slovenia (SI)</t>
  </si>
  <si>
    <t>Aug 2021</t>
  </si>
  <si>
    <t>The attainment of climate neutrality means that Slovenia will achieve net zero emissions by 2050, which means that removals of emissions will be balanced with an equivalent amount of anthropogenic GHG emissions. The removals include sinks in the sector of land use, land use change and forestry (hereinafter: LULUCF) and direct capture of GHG emissions.</t>
  </si>
  <si>
    <t>–80% to –90% GHG emissions from 2005</t>
  </si>
  <si>
    <t>South Africa (ZA)</t>
  </si>
  <si>
    <t>Feb 2020</t>
  </si>
  <si>
    <t>Just transition towards carbon neutrality[xxviii]</t>
  </si>
  <si>
    <t>The policy framework already provision for a selection of actions that will support emissions reductions and expansion of the carbon sink. These include promotion of land afforestation, conservation agriculture farming methods and agroforestry.</t>
  </si>
  <si>
    <t>212 to 428 MtCO2eq[xxx] (unclear if incl. LULUCF)</t>
  </si>
  <si>
    <t>Spain (ES)</t>
  </si>
  <si>
    <t>Climate neutrality in 2050 is a scenario in which greenhouse gas emissions are completely absorbed by carbon sinks, providing zero net greenhouse gas emissions in 2050. In the case of this document, emissions will be reduced by 90% compared to 1990 and the remaining 10% will be absorbed by sinks.</t>
  </si>
  <si>
    <t>–90% GHG emissions from 1990</t>
  </si>
  <si>
    <t>Sweden (SE)</t>
  </si>
  <si>
    <t>Yes (but only additional)</t>
  </si>
  <si>
    <t>By 2045 at the latest, Sweden is to have no net emissions of greenhouse gases to the atmosphere, after which negative emissions are to be attained. The target means that by 2045 at the latest, greenhouse gas emissions from Swedish territory are to be at least 85 per cent lower than emissions in 1990. To achieve this aim, the capture and storage of carbon dioxide emanating from fossil fuels may be counted as a measure where no other viable alternatives exist. Emissions from fuels used for international aviation and maritime transport are not included in the target. Emissions and removals from land use, land use change and forestry are not included directly. To achieve net zero emissions, supplementary measures may be counted in line with rules decided at international level. Supplementary measures may be (1) increased net removal of carbon dioxide in forests and land, (2) verified emission reductions from investments in other countries, and (3) capture and storage of biogenic carbon dioxide (BECCS).</t>
  </si>
  <si>
    <t>Yes (at least –85%)</t>
  </si>
  <si>
    <t>–85% GHG emissions</t>
  </si>
  <si>
    <t>Switzerland (CH)</t>
  </si>
  <si>
    <t>Jan 2021</t>
  </si>
  <si>
    <t>The net-zero target requires the use of technologies to capture and store (CCS) or, in some cases, utilise CO2 (CCU), particularly at large, fixed-location point sources, such as incineration facilities and cement factories. The net-zero target also requires the use of negative emissions technologies to balance the remaining emissions that are difficult to avoid technically (see Section 8.9).</t>
  </si>
  <si>
    <t>2050 target: the building stock no longer generates any greenhouse gas emissions by 2050.; 2050 target: Greenhouse gas emissions in the industry sector are reduced by at least 90 per cent compared with 1990.; 2050 target: Land transport does not generate any more greenhouse gas emissions in 2050 with few exceptions.</t>
  </si>
  <si>
    <t>–79% excluding CCS, -88% including CCS (from 1990)</t>
  </si>
  <si>
    <t>The current level of compensation abroad, with projects that reduce emissions and therefore substitute reductions in Switzerland, is to be increasingly replaced long-term through international commitment in the field of negative emissions as domestic capacity for geological storage is limited. When using negative emissions technologies abroad, the same standards in terms of social acceptance and environmental sustainability shall apply as in Switzerland.</t>
  </si>
  <si>
    <t>Excludes the 4.8 Mt CDR assumed to be offset abroad</t>
  </si>
  <si>
    <t>To achieve the targets outlined in Thailand’s LEDS, stringent GHG mitigation measures are needed in energy, IPPU, waste and agriculture sectors, including a drastic increase of carbon sink and removals in forestry and land uses.</t>
  </si>
  <si>
    <t>200 MtCO2eq in 2050</t>
  </si>
  <si>
    <t>Tonga (TO)</t>
  </si>
  <si>
    <t>UK (UK)</t>
  </si>
  <si>
    <t>Our most important step to achieving net zero is to take ambitious decarbonisation measures across society. However, greenhouse gas removals (GGRs) will also play a critical role in balancing residual emissions from the hardest to decarbonise sectors such as aviation, agriculture, and heavy industry. Our innovation-led approach position the UK as a global leader in this rapidly developing sector; Currently the Climate Change Act 2008 only recognises removals from Land Use, Land Use Change and Forestry (LULUCF) as counting towards our carbon budgets, a definition which does not allow engineered removals and some nature-based solutions to contribute. We propose to bring forward legislative amendments to address this.</t>
  </si>
  <si>
    <t>–84% to –85% [xxvi] (incl. LULUCF)</t>
  </si>
  <si>
    <t>12. The net carbon account also includes the UK’s net purchases/sales of international carbon units, if any. Carbon units include allowances issued under cap-and-trade systems, and international carbon credits issued under international schemes. While the UK intends to meet its climate targets for each of carbon budgets 3 to 6 through reducing emissions domestically and the proposals and policies set out in this Strategy have been prepared on that basis, it reserves the right to use such voluntary cooperation under Article 6 of the Paris Agreement. This could occur through linking the UK ETS to another emissions trading system, or through the use of international emissions reductions or removals units.</t>
  </si>
  <si>
    <t>Ukraine (UA)</t>
  </si>
  <si>
    <t>July 2018</t>
  </si>
  <si>
    <t>Objective IІ. Increase in the volumes of carbon absorption and uptake with the help of best climate change mitigation practices in agriculture and forestry.</t>
  </si>
  <si>
    <t>–47% to –69% (energy and industrial processes only)</t>
  </si>
  <si>
    <t>Uruguay (UY)</t>
  </si>
  <si>
    <t xml:space="preserve">Although it is important to take into consideration the uncertainty implicit in the estimates of GHG emissions/removals in the long term, Table 04 and Figure 24 show that, when adding the alternative scenarios of the CO2 emitting sectors, Energy and IPPU, and combining them with the CO2 removals scenarios proposed by the A FO LU consultant, both with the Fnat scenario and the Fmad scenario, Uruguay would achieve the aspirational goal of CO2 neutrality before 2050 and would reach 2050 with negative net emissions (removal/capture) of CO2. </t>
  </si>
  <si>
    <t>Estimates are net AFOLU CO2 emissions</t>
  </si>
  <si>
    <t>Achieving this target will require cutting global greenhouse gas (GHG) emissions by at least 40% below 1990 levels by 2030, reaching global net-zero GHG emissions by 2050 or soon after, and moving to net negative emissions thereafter [1]. To meet these global milestones, we must retool the global energy economy, transform agricultural systems, halt and reverse deforestation, and decisively address non-carbon dioxide emissions—focusing particular attention on methane (CH4), which accounts roughly 0.5oC of the current observed net warming of 1.0oC.1 We must also pursue negative emissions through robust and verifiable nature-based and technological carbon dioxide removal.</t>
  </si>
  <si>
    <t>–70% [xxvii]</t>
  </si>
  <si>
    <t>At this time, the United States does not expect to use international market mechanisms toward achievement of this net-zero goal.</t>
  </si>
  <si>
    <t>Double coding needed. Discrepancy between Figure 1 and Figure 17 on land use sink</t>
  </si>
  <si>
    <t>ISO</t>
  </si>
  <si>
    <t>General info</t>
  </si>
  <si>
    <t>Target info</t>
  </si>
  <si>
    <t>Base year</t>
  </si>
  <si>
    <t>Target year</t>
  </si>
  <si>
    <t>Text reference</t>
  </si>
  <si>
    <t>Role of CDR in target</t>
  </si>
  <si>
    <t>Net negative</t>
  </si>
  <si>
    <t>Has a net-negative post-target goal</t>
  </si>
  <si>
    <t>Offsets</t>
  </si>
  <si>
    <t>Conventional CDR on land</t>
  </si>
  <si>
    <t>Novel CDR</t>
  </si>
  <si>
    <t>Lower CDR scenario</t>
  </si>
  <si>
    <t>Upper CDR scenario</t>
  </si>
  <si>
    <t>Total</t>
  </si>
  <si>
    <t>The text mentions article 6 and seems to orient Chile as a provider of offsets. "With respect to the use of reduction certificates and participation in international cooperation transaction schemes through international cooperation, Chile recognizes that Article 6 of the Paris Agreement is a mechanism that can allow countries to implement mitigation actions in a cost-effective manner, implementation of new technologies, through voluntary collaboration with other parties. This collaboration should ensure environmental environmental integrity, transparency and avoidance of double counting according to the rules (see Chapter 8)."</t>
  </si>
  <si>
    <t>2013-2016</t>
  </si>
  <si>
    <t>assumed 2020, stated as current</t>
  </si>
  <si>
    <t>Old codes</t>
  </si>
  <si>
    <t>Scenario</t>
  </si>
  <si>
    <t>LULUCF</t>
  </si>
  <si>
    <t>non-LULUCF</t>
  </si>
  <si>
    <t>non-LULUCF technology</t>
  </si>
  <si>
    <t>Austria</t>
  </si>
  <si>
    <t>Pathway A “Transition – renewables, efficiency, lifestyle”</t>
  </si>
  <si>
    <t>BECCS</t>
  </si>
  <si>
    <t>Pathway B “Bioenergy/hydrogen imports and carbon capture”</t>
  </si>
  <si>
    <t>Includes bioenergy imports for BECCS</t>
  </si>
  <si>
    <t>Pathway C “Bioenergy/hydrogen production in Austria and CCS/CCU”</t>
  </si>
  <si>
    <t>Pathway D “Bioenergy/hydrogen import and increased carbon stock in forests”</t>
  </si>
  <si>
    <t>Costa Rica</t>
  </si>
  <si>
    <t>Scenario 2oC</t>
  </si>
  <si>
    <t>Scenario 1.5oC</t>
  </si>
  <si>
    <t>Finland</t>
  </si>
  <si>
    <t>WEM (baseline no policy)</t>
  </si>
  <si>
    <t>Continuous growth</t>
  </si>
  <si>
    <t>Savings</t>
  </si>
  <si>
    <t>Fiji</t>
  </si>
  <si>
    <t>High Ambition</t>
  </si>
  <si>
    <t>Blue carbon (mangroves)</t>
  </si>
  <si>
    <t>Mangrove ("blue carbon") sinks included as non-LULUCF component. These are however excluded from the total net emission in the LED due to uncertainty</t>
  </si>
  <si>
    <t>Very High Ambition</t>
  </si>
  <si>
    <t>France</t>
  </si>
  <si>
    <t>With additional measures</t>
  </si>
  <si>
    <t>From the EU submission + "about 10 MtCO2 of negative emissions could be produced annually thanks to the BECC"</t>
  </si>
  <si>
    <t>Latvia</t>
  </si>
  <si>
    <t>NA</t>
  </si>
  <si>
    <t>Assume LULUCF, but separation not specified - "According to the initial indicative projections50, the specified quantity of GHG emissions which will have to be compensated with removals in 2050 is approximately 3.6 million t CO2 eq."</t>
  </si>
  <si>
    <t>Portugal</t>
  </si>
  <si>
    <t>Peloton</t>
  </si>
  <si>
    <t>Yellow Jersey</t>
  </si>
  <si>
    <t>Slovakia</t>
  </si>
  <si>
    <t>NEUTRAL</t>
  </si>
  <si>
    <t>f maximum possible removals from the LULUCF sector are taken into account, a maximum of 90% emission reductions compared to 1990 could be envisaged, which would still not be sufficient to meet the objective of achieving climate neutrality. By 2050 there would still be at least 14 MtCO2eq. without counting removals in LULUCF (Figure 2) and after counting removals, it would be at least 7 MtCO2eq.</t>
  </si>
  <si>
    <t>WAM</t>
  </si>
  <si>
    <t>UK</t>
  </si>
  <si>
    <t>High innovation</t>
  </si>
  <si>
    <t>DACCS, BECCS</t>
  </si>
  <si>
    <t>p318; By 2050, deployment of engineered removals at large scale, between 75 and 81 MtCO2 per year, will be needed to help compensate residual emissions. This is expected to be equivalent to around 45-80% of total emissions captured across the UK economy and will see predominantly the scale up of DACCS and BECCS with gasification technologies.</t>
  </si>
  <si>
    <t>High resource</t>
  </si>
  <si>
    <t>High electrification</t>
  </si>
  <si>
    <t>USA</t>
  </si>
  <si>
    <t>BECCS, DACCS, EW</t>
  </si>
  <si>
    <t>Historical land sink removals remained roughly steady at approximately -0.8 GtCO2e from 2005 to 2020. Projected land sink removals range from approximately -0.7 GtCO2e to -1.25 GtCO2e in 2050. Historical CDR removals were zero from 2005 to 2020. Projected CDR removals increase to approximately -0.25 GtCO2e in 2040 and approximately -0.5 GtCO2e in 2050.</t>
  </si>
  <si>
    <t>BECCS, DACCS, EW, Blue Carbon</t>
  </si>
  <si>
    <t>Switzerland</t>
  </si>
  <si>
    <t>ZERO basis scenario</t>
  </si>
  <si>
    <t>BECCS, DACCS, biochar</t>
  </si>
  <si>
    <t>Figure 28: Development of the remaining emissions and contributions of NET and CCS in Switzerland and abroad (figures in million tonnes of CO 2eq) according to the ZERO basis scenario of EP2050+, including international aviation. Source: Own graphic based on Prognos/TEP Energy/Infras/Ecoplan 2020.</t>
  </si>
  <si>
    <t>Chile</t>
  </si>
  <si>
    <t>carbon-neutral scenario</t>
  </si>
  <si>
    <t>Chile has established its goal of carbon neutrality by 2050 at the latest.
in the Draft Framework Law on Climate Change, this goal envisages an ambitious
an ambitious reduction of emissions by 2050 from 130 million tonCO2eq (in the baseline scenario) to 65 million tonCO2eq by 2050.
tonCO2eq (in the baseline scenario) to 65 million tonCO2eq in the carbon-neutral scenario, which
carbon neutrality scenario, which assumes that by 2050 these emissions will be neutralized
emissions would be neutralized by the capture of carbon from our forestry sector (Figure 10).</t>
  </si>
  <si>
    <t>Colombia</t>
  </si>
  <si>
    <t>Scenario two</t>
  </si>
  <si>
    <t>[Non-AFOLU options excluded as these seem to be carbon neutral, rather than carbon negative]; Table 7 summarizes all options (avoided emissions and removals) for AFOLU in terms of their carbon sequestration potential to 2050, for the three scenarios proposed in each. The capacity to reduce emissions by the prioritized options, plus ecological restoration, can vary between 89.94 M t CO2/year and 586.30 M t CO2/year in 2050, depending on the efforts at the country level to implement these alternatives. However, for the maximum potential of these measures it is necessary to discount the contributions of the goals established in the NDC in order to identify the additional avoided removals or emissions, obtaining a maximum potential of 423.47 M t CO2 /year for scenario three and 81.53 M t CO2/year for scenario two. In scenario one, NDC was not discounted since its contribution is lower than the NDC emissions target for 2030 (169.44 M t CO2eq).</t>
  </si>
  <si>
    <t>Scenario three</t>
  </si>
  <si>
    <t>Spain</t>
  </si>
  <si>
    <t>Climate neutral scenario</t>
  </si>
  <si>
    <t>Taking into account the above (land use trends, land use changes and factors influencing emissions and removals in the LULUCF sector), a baseline scenario is estimated in which total removals in 2050 will be 23.6 MtCO2eq compared to 38.1 MtCO2eq in 2018, a decrease of 38.4%.
Taking into account the proposed measures, a sink potential for the LULUCF sector of 36.9 MtCO2eq in 2050 is estimated, compared to 23.6 MtCO2eq in the baseline scenario.</t>
  </si>
  <si>
    <t>Hungary</t>
  </si>
  <si>
    <t>LA climate neutrality, EA climate neutrality</t>
  </si>
  <si>
    <t>Natural sink capacities will be expanded to balance out the remaining emissions in 2050. It is forecasted in the EA and LA scenarios that 4.5 million tons of CO2eq/year will be naturally absorbed, mainly due to the increasing forest coverage. Without additional interventions, however (according to the BAU scenario), forests will become net emitters (the GHG emissions of forests can reach a net 140,000–145,000 tons of CO2eq/year).</t>
  </si>
  <si>
    <t>Cambodia</t>
  </si>
  <si>
    <t>LTS4CN scenario</t>
  </si>
  <si>
    <t>The LTS4CN scenario suggests that Cambodia could achieve overall carbon neutrality in 2050 with the FOLU sector providing a total carbon sink of about 50 MtCO2e. The waste and IPPU sectors will be the least emitting sectors in 2050 with 1.6 and 1.2 MtCO2e, respectively. The energy sector is expected to be the highest emitter at 28 MtCO2e, followed by agriculture at 19 MtCO2e (Figure 6).</t>
  </si>
  <si>
    <t>North Macedonia</t>
  </si>
  <si>
    <t>WEM and WAM scenarios</t>
  </si>
  <si>
    <t>Increase of the removals from the FOLU sector by about 18 times (which although appears to be drastic, should be noted that it is an increase of only around 17% in 2050 compared to 2016 (reported in the InventoryTBUR))</t>
  </si>
  <si>
    <t>Nepal</t>
  </si>
  <si>
    <t>Annex 1: Co2 Emissions data under various scenarios</t>
  </si>
  <si>
    <t>Slovenia</t>
  </si>
  <si>
    <t>Current LULUCF projections reveal that net sinks in the sector will increase until 2030. In accordance with the WAM scenario, it would be possible to maintain net sinks at –3.1 Mt of CO2 equivalent by 2040 or increase them by at least –2.5Mt of CO2 equivalent by 2050 (Figure 19). It may also be expected as per the WAM scenario that sinks in the LULUCF sector would gradually decrease in the 2025–2040 period, especially due to increased realisation of possible felling in forests. The LULUCF sector will not be the source of emissions by 2030 and also by 2050, but it must be pointed out that the calculation rules, which are applicable now, are not observed herein.</t>
  </si>
  <si>
    <t>Thailand</t>
  </si>
  <si>
    <t>LEDS strategy</t>
  </si>
  <si>
    <t>The development of the Thailand’s LEDS of the LULUCF sector is based on the National Strategy (2018-2037). The implementation of the strategy will drastically increase carbon sinks as the key measures include increasing and remaining primary forest and regenerated natural forest area, increasing economic forest area, increasing and remaining cropland, and reducing biomass burning. It is expected that the implementation of the strategy will lead to carbon dioxide removals in the LULUCF of approximately 120.0 MtCO2eq in 2050.</t>
  </si>
  <si>
    <t>Uruguay</t>
  </si>
  <si>
    <t>Fnat (native forest increase) scenario</t>
  </si>
  <si>
    <t>Fmad (plantation forest increase) scenario</t>
  </si>
  <si>
    <t>Estonia</t>
  </si>
  <si>
    <t>Most ambitious scenario</t>
  </si>
  <si>
    <t>Emission projections by sectors: Mio.tCO2 eq 2030 2050 Power 7.96 5.34 Industry 0.87 0.5 Transport 1.40 0.44 Buildings n.a. n.a. Agriculture 1.44 1.59 Waste 0.19 0.17 LULUCF 5.04 -2.57 Notes: (1) Values reflecting the most ambitious scenario for the sector. (2) Net LULUCF emissions as reported.</t>
  </si>
  <si>
    <t>Italy</t>
  </si>
  <si>
    <t>Decarbonisation scenario</t>
  </si>
  <si>
    <t>Ethiopia</t>
  </si>
  <si>
    <t>ETH</t>
  </si>
  <si>
    <t>June 2023</t>
  </si>
  <si>
    <t>Gases</t>
  </si>
  <si>
    <t>For the NZE scenarios, the most important actions for
reaching the net-zero target while delivering numerous
additional socioeconomic benefits are:
I� The creation of a carbon sink in the land use
sector, particularly through reforestation,
afforestation, forest restoration, and reduced
deforestatio</t>
  </si>
  <si>
    <t>GHG</t>
  </si>
  <si>
    <t xml:space="preserve">Divide the cumulative removal amount by 30: The addition of the individual emissions of all decarbonization interventions amount to 1,674.58 Mt CO2e, with their removals reaching 9,912.13 Mt CO2e and net emissions reaching -8,237.55 Mt CO2e along the 30-year period (Figure 4.22). [p60]. </t>
  </si>
  <si>
    <t>United States of America</t>
  </si>
  <si>
    <t>Sri Lanka</t>
  </si>
  <si>
    <t>LKA</t>
  </si>
  <si>
    <t>GHG emissions decline steadily and steeply and cross into net negative territory in the
2040s, making Sri Lanka a carbon and GHG negative – a net climate pollution negative -
economy</t>
  </si>
  <si>
    <t>Vanuatu</t>
  </si>
  <si>
    <t>VUT</t>
  </si>
  <si>
    <t>May 2023</t>
  </si>
  <si>
    <t>Ireland</t>
  </si>
  <si>
    <t>IRL</t>
  </si>
  <si>
    <t>LTS notes that Vanuatu is already net negative</t>
  </si>
  <si>
    <t>Implicitly</t>
  </si>
  <si>
    <t>Figure 25, table 22</t>
  </si>
  <si>
    <t>With an ambition to participate in the Article 6.2 mechanism of the Paris Agreement under the
UNFCCC, an Implementing Agreement to the Paris Agreement was signed between the Swiss
Confederation and the Republic of Vanuatu during COP26 in Glasgow (November 2021). The
objective of the Agreement is to establish the legal framework for the transfers of Mitigation
Outcomes to use towards NDC achievement or for mitigation purposes other than achievement
of the NDC.</t>
  </si>
  <si>
    <t>Some conflict between the figure and number on p72. "At 14 - 18% forest cover, forestry and Harvested Wood Products could deliver a sink of ~5.0 Mt CO2eq. in 2050." [p72]</t>
  </si>
  <si>
    <t>EU climate law</t>
  </si>
  <si>
    <t>Oman</t>
  </si>
  <si>
    <t>Argentina</t>
  </si>
  <si>
    <t>ARG</t>
  </si>
  <si>
    <t>OMN</t>
  </si>
  <si>
    <t>Cyprus</t>
  </si>
  <si>
    <t>CYR</t>
  </si>
  <si>
    <t>Canada</t>
  </si>
  <si>
    <t>Gambia</t>
  </si>
  <si>
    <t>GMB</t>
  </si>
  <si>
    <t>India</t>
  </si>
  <si>
    <t>IND</t>
  </si>
  <si>
    <t>Tunisia</t>
  </si>
  <si>
    <t>TUN</t>
  </si>
  <si>
    <t>Zimbabwe</t>
  </si>
  <si>
    <t>ZWE</t>
  </si>
  <si>
    <t>Belize</t>
  </si>
  <si>
    <t>BLZ</t>
  </si>
  <si>
    <t>An orderly transition path could help Oman abate 97 Mt CO2e by 2050, with decarbonization
through 2030 and 2040 accounting for 6% and 54% of the total pathway respectively relative
to 2021 emissions. Industry, oil and gas and transport would drive these efforts. This pathway
would result in a remaining “last mile” gap of ~8% (7Mt) that could be addressed through
breakthrough decarbonization technologies and natural negative emissions (e.g., direct-air
capture (DAC) of carbon with storage in depleted reservoirs or planting mangrove trees to
absorb atmospheric carbon), and critical behavioral changes (e.g., substituting carbon-intense
products or materials).</t>
  </si>
  <si>
    <t>Orderly transition scenario</t>
  </si>
  <si>
    <t>DACCS, Blue Carbon</t>
  </si>
  <si>
    <t>Not clear on the separation of the technologies</t>
  </si>
  <si>
    <t>hard-to-abate emissions.
Oman could lead in negative emission technologies that will
likely be required to reduce most emissions (e.g., DAC that
removes atmospheric CO2 directly from the air and carbon
utilization or storage), as it has a large number of aquifers and
a vast amount of peridotite rock, a rare material that has unique
carbon absorption and storage properties. Together with
behavioral changes, this could abate most of the last mile. Naturebased
solutions, such as mangrove tree planting or grassland
management could help to abate the remainder.</t>
  </si>
  <si>
    <t>Figure 3</t>
  </si>
  <si>
    <t>The target will be achieved by progressively reducing GHG emissions and promoting and strengthening sinks</t>
  </si>
  <si>
    <t>Done?</t>
  </si>
  <si>
    <t>EU Climate law</t>
  </si>
  <si>
    <t>Ambitious scenario</t>
  </si>
  <si>
    <t>These are the existing and examined policies for increasing absorption of CO2 from land. However, the general target is to achieve absorptions reaching 1100 Gg in 2050. Additional policies and measures will be examined, including proper LULUCF planning and implementation and LULUCF action plan which will lay down specific activities to increase absorption from the LULUCF sector.</t>
  </si>
  <si>
    <t>High use of engineered CO2 removals</t>
  </si>
  <si>
    <t>DACCS</t>
  </si>
  <si>
    <t>Interpreted from Table 4; assume the lower DACCS range</t>
  </si>
  <si>
    <t>Interpreted from Table 4; assume the higher DACCS range</t>
  </si>
  <si>
    <t>Oct 2022</t>
  </si>
  <si>
    <t>CAN</t>
  </si>
  <si>
    <t>The Gambia has developed an ambitious plan for achieving net-zero greenhouse gas emissions
by 2050 called THE GAMBIA`S LONG-TERM CLIMATE-NEUTRAL DEVELOPMENT
STRATEGY 2050, or LTS for short</t>
  </si>
  <si>
    <t>The implementation of the planned mitigation actions will help in reducing GHG emissions in
the transport sub-sector from 1,026 GgCO2e1 in 2020 to 315 GgCO2e1 in 2050. This This shows
that the implementation of the mitigation actions within the transport sub-sector will not lead to
the achievement of a net-zero mitigation scenario by 2050. This calls for the need to implement
more rigorous mitigation actions in the other sectors in order to achieve a net sink mitigation
scenario, particularly the the LULUCF sector which has the highest potential for negative
emissions. Therefore it it is possible for The Gambia to reach net-zero emissions by 2050.</t>
  </si>
  <si>
    <t>Negative emissions/CDR (carbon dioxide removal) are necessary for the climate targets to be attained, but can only be a complement to and not a substitute for emission reductions. The Federal Government is therefore currently funding research into marine and terrestrial CO2 sequestration methods in order to cover the most pressing need for research. The findings from the research programmes are to feed into a national long-term strategy on negative emissions. Negative greenhouse gas emissions are to be achieved for the period after 2050.</t>
  </si>
  <si>
    <t>CO2 removal and related engineering solutions
This is a new sector being explored the world over and may also be explored in the Indian context. This
shall require substantial international support through innovation, technology transfer, climate - specific
finance and capacity building.</t>
  </si>
  <si>
    <t>Both non-market and market mechanisms such as agreed under Article 6 of the
Paris Agreement will play an important role in India’s engagement with the global community on climate
change going forward (PIB, 2019b).</t>
  </si>
  <si>
    <t>Singapore is an advocate of close bilateral,
regional and plurilateral cooperation, and has
signed agreements with various partners to
strengthen collaboration on carbon markets,
green finance and low-carbon technologies.
On carbon markets, for example, Singapore
has signed Memoranda of Understanding
(MOUs) with countries such as Indonesia,
Colombia, Vietnam, Brunei and Morocco
on carbon credits collaboration aligned
to Article 6 of the Paris Agreement.</t>
  </si>
  <si>
    <t>THA</t>
  </si>
  <si>
    <t>Figure 31</t>
  </si>
  <si>
    <t>Figure 43. Unlike other LTS, the scenario still assumes some LULUCF emissions in 2050. Here we take the gross removals.</t>
  </si>
  <si>
    <t>p40</t>
  </si>
  <si>
    <t>Not excluded, but not mentioned</t>
  </si>
  <si>
    <t>Figure 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</si>
</sst>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 x14ac:knownFonts="1">
    <font>
      <sz val="11"/>
      <color theme="1"/>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0">
    <xf numFmtId="0" fontId="0" fillId="0" borderId="0" xfId="0"/>
    <xf numFmtId="0" fontId="0" fillId="0" borderId="0" xfId="0" applyAlignment="1">
      <alignment wrapText="1"/>
    </xf>
    <xf numFmtId="0" fontId="0" fillId="0" borderId="5" xfId="0" applyBorder="1" applyAlignment="1">
      <alignment wrapText="1"/>
    </xf>
    <xf numFmtId="0" fontId="0" fillId="0" borderId="4" xfId="0" applyBorder="1"/>
    <xf numFmtId="0" fontId="0" fillId="0" borderId="0" xfId="0" applyBorder="1"/>
    <xf numFmtId="0" fontId="0" fillId="0" borderId="5" xfId="0" applyBorder="1"/>
    <xf numFmtId="0" fontId="0" fillId="0" borderId="5" xfId="0" applyBorder="1" applyAlignment="1">
      <alignment vertical="top" wrapText="1"/>
    </xf>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0" xfId="0" applyFill="1" applyBorder="1"/>
    <xf numFmtId="164" fontId="0" fillId="0" borderId="0" xfId="0" applyNumberFormat="1"/>
    <xf numFmtId="2" fontId="0" fillId="0" borderId="4" xfId="0" applyNumberFormat="1" applyBorder="1"/>
    <xf numFmtId="2" fontId="0" fillId="0" borderId="0" xfId="0" applyNumberFormat="1" applyBorder="1"/>
    <xf numFmtId="17" fontId="0" fillId="0" borderId="0" xfId="0" applyNumberFormat="1" applyBorder="1"/>
    <xf numFmtId="17" fontId="0" fillId="0" borderId="0" xfId="0" applyNumberFormat="1" applyFill="1" applyBorder="1"/>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vertic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6"/>
  <sheetViews>
    <sheetView tabSelected="1" workbookViewId="0">
      <pane xSplit="5" ySplit="2" topLeftCell="F51" activePane="bottomRight" state="frozen"/>
      <selection pane="topRight" activeCell="E1" sqref="E1"/>
      <selection pane="bottomLeft" activeCell="A3" sqref="A3"/>
      <selection pane="bottomRight" activeCell="Q59" sqref="Q59"/>
    </sheetView>
  </sheetViews>
  <sheetFormatPr baseColWidth="10" defaultColWidth="9.140625" defaultRowHeight="15" x14ac:dyDescent="0.25"/>
  <cols>
    <col min="1" max="1" width="17.140625" style="3" customWidth="1"/>
    <col min="2" max="2" width="8.42578125" style="4" customWidth="1"/>
    <col min="3" max="4" width="11" style="4" customWidth="1"/>
    <col min="5" max="5" width="8.28515625" style="5" customWidth="1"/>
    <col min="6" max="6" width="0" style="3" hidden="1" customWidth="1"/>
    <col min="7" max="9" width="0" style="4" hidden="1" customWidth="1"/>
    <col min="10" max="10" width="0" style="5" hidden="1" customWidth="1"/>
    <col min="11" max="11" width="13.28515625" style="3" hidden="1" customWidth="1"/>
    <col min="12" max="12" width="17.42578125" style="5" hidden="1" customWidth="1"/>
    <col min="13" max="13" width="17.42578125" style="3" hidden="1" customWidth="1"/>
    <col min="14" max="14" width="12.85546875" style="5" hidden="1" customWidth="1"/>
    <col min="15" max="15" width="14.7109375" style="3" hidden="1" customWidth="1"/>
    <col min="16" max="16" width="14.5703125" style="6" hidden="1" customWidth="1"/>
    <col min="17" max="17" width="12.5703125" style="3" bestFit="1" customWidth="1"/>
    <col min="18" max="18" width="13.140625" style="4" customWidth="1"/>
    <col min="19" max="19" width="9.140625" style="4"/>
    <col min="20" max="20" width="9.140625" style="6"/>
    <col min="21" max="21" width="12.5703125" style="3" bestFit="1" customWidth="1"/>
    <col min="22" max="22" width="13.140625" style="4" customWidth="1"/>
    <col min="23" max="23" width="9.140625" style="4"/>
    <col min="24" max="24" width="9.140625" style="6"/>
  </cols>
  <sheetData>
    <row r="1" spans="1:29" ht="29.25" customHeight="1" x14ac:dyDescent="0.25">
      <c r="A1" s="16" t="s">
        <v>220</v>
      </c>
      <c r="B1" s="17"/>
      <c r="C1" s="17"/>
      <c r="D1" s="17"/>
      <c r="E1" s="18"/>
      <c r="F1" s="16" t="s">
        <v>221</v>
      </c>
      <c r="G1" s="17"/>
      <c r="H1" s="17"/>
      <c r="I1" s="17"/>
      <c r="J1" s="18"/>
      <c r="K1" s="16" t="s">
        <v>225</v>
      </c>
      <c r="L1" s="18"/>
      <c r="M1" s="16" t="s">
        <v>226</v>
      </c>
      <c r="N1" s="18"/>
      <c r="O1" s="16" t="s">
        <v>228</v>
      </c>
      <c r="P1" s="18"/>
      <c r="Q1" s="16" t="s">
        <v>231</v>
      </c>
      <c r="R1" s="17"/>
      <c r="S1" s="17"/>
      <c r="T1" s="18"/>
      <c r="U1" s="16" t="s">
        <v>232</v>
      </c>
      <c r="V1" s="17"/>
      <c r="W1" s="17"/>
      <c r="X1" s="18"/>
      <c r="AA1" s="19" t="s">
        <v>237</v>
      </c>
      <c r="AB1" s="19"/>
      <c r="AC1" s="19"/>
    </row>
    <row r="2" spans="1:29" s="1" customFormat="1" ht="30" customHeight="1" thickBot="1" x14ac:dyDescent="0.3">
      <c r="A2" s="7" t="s">
        <v>0</v>
      </c>
      <c r="B2" s="8" t="s">
        <v>219</v>
      </c>
      <c r="C2" s="8" t="s">
        <v>1</v>
      </c>
      <c r="D2" s="8" t="s">
        <v>368</v>
      </c>
      <c r="E2" s="9" t="s">
        <v>7</v>
      </c>
      <c r="F2" s="7" t="s">
        <v>2</v>
      </c>
      <c r="G2" s="8" t="s">
        <v>325</v>
      </c>
      <c r="H2" s="8" t="s">
        <v>223</v>
      </c>
      <c r="I2" s="8" t="s">
        <v>222</v>
      </c>
      <c r="J2" s="9" t="s">
        <v>224</v>
      </c>
      <c r="K2" s="7" t="s">
        <v>3</v>
      </c>
      <c r="L2" s="9" t="s">
        <v>224</v>
      </c>
      <c r="M2" s="7" t="s">
        <v>227</v>
      </c>
      <c r="N2" s="9" t="s">
        <v>224</v>
      </c>
      <c r="O2" s="7" t="s">
        <v>6</v>
      </c>
      <c r="P2" s="9" t="s">
        <v>224</v>
      </c>
      <c r="Q2" s="7" t="s">
        <v>229</v>
      </c>
      <c r="R2" s="8" t="s">
        <v>230</v>
      </c>
      <c r="S2" s="8" t="s">
        <v>233</v>
      </c>
      <c r="T2" s="9" t="s">
        <v>7</v>
      </c>
      <c r="U2" s="7" t="s">
        <v>229</v>
      </c>
      <c r="V2" s="8" t="s">
        <v>230</v>
      </c>
      <c r="W2" s="8" t="s">
        <v>233</v>
      </c>
      <c r="X2" s="9" t="s">
        <v>7</v>
      </c>
      <c r="AA2" s="1" t="s">
        <v>4</v>
      </c>
      <c r="AB2" s="1" t="s">
        <v>224</v>
      </c>
      <c r="AC2" s="1" t="s">
        <v>5</v>
      </c>
    </row>
    <row r="3" spans="1:29" ht="19.5" customHeight="1" x14ac:dyDescent="0.25">
      <c r="A3" s="3" t="s">
        <v>10</v>
      </c>
      <c r="C3" s="4" t="s">
        <v>11</v>
      </c>
      <c r="D3" s="14" t="s">
        <v>13</v>
      </c>
      <c r="F3" s="3" t="s">
        <v>12</v>
      </c>
      <c r="H3" s="4">
        <v>2050</v>
      </c>
      <c r="K3" s="3" t="s">
        <v>13</v>
      </c>
      <c r="L3" s="5" t="s">
        <v>14</v>
      </c>
      <c r="M3" s="3" t="s">
        <v>17</v>
      </c>
      <c r="O3" s="3" t="s">
        <v>18</v>
      </c>
      <c r="P3" s="6" t="s">
        <v>19</v>
      </c>
      <c r="X3" s="5"/>
      <c r="AA3" t="s">
        <v>15</v>
      </c>
      <c r="AC3" t="s">
        <v>16</v>
      </c>
    </row>
    <row r="4" spans="1:29" ht="19.5" customHeight="1" x14ac:dyDescent="0.25">
      <c r="A4" s="3" t="s">
        <v>20</v>
      </c>
      <c r="C4" s="4" t="s">
        <v>21</v>
      </c>
      <c r="D4" s="14" t="s">
        <v>13</v>
      </c>
      <c r="F4" s="3" t="s">
        <v>12</v>
      </c>
      <c r="H4" s="4">
        <v>2050</v>
      </c>
      <c r="K4" s="3" t="s">
        <v>13</v>
      </c>
      <c r="L4" s="5" t="s">
        <v>22</v>
      </c>
      <c r="M4" s="3" t="s">
        <v>17</v>
      </c>
      <c r="O4" s="3" t="s">
        <v>13</v>
      </c>
      <c r="P4" s="6" t="s">
        <v>24</v>
      </c>
      <c r="T4" s="6" t="s">
        <v>25</v>
      </c>
      <c r="X4" s="5"/>
      <c r="AA4" t="s">
        <v>17</v>
      </c>
      <c r="AC4" t="s">
        <v>23</v>
      </c>
    </row>
    <row r="5" spans="1:29" ht="19.5" customHeight="1" x14ac:dyDescent="0.25">
      <c r="A5" s="3" t="s">
        <v>26</v>
      </c>
      <c r="C5" s="4" t="s">
        <v>27</v>
      </c>
      <c r="D5" s="14" t="s">
        <v>13</v>
      </c>
      <c r="F5" s="3" t="s">
        <v>28</v>
      </c>
      <c r="H5" s="4">
        <v>2050</v>
      </c>
      <c r="I5" s="4">
        <v>1990</v>
      </c>
      <c r="K5" s="3" t="s">
        <v>13</v>
      </c>
      <c r="M5" s="3" t="s">
        <v>17</v>
      </c>
      <c r="O5" s="3" t="s">
        <v>30</v>
      </c>
      <c r="Q5" s="3">
        <v>3.9</v>
      </c>
      <c r="R5" s="4">
        <v>8.8000000000000007</v>
      </c>
      <c r="S5" s="4">
        <v>12.7</v>
      </c>
      <c r="U5" s="3">
        <v>0</v>
      </c>
      <c r="V5" s="4">
        <v>18.7</v>
      </c>
      <c r="W5" s="4">
        <v>18.7</v>
      </c>
      <c r="AA5" t="s">
        <v>17</v>
      </c>
      <c r="AC5" t="s">
        <v>29</v>
      </c>
    </row>
    <row r="6" spans="1:29" ht="19.5" customHeight="1" x14ac:dyDescent="0.25">
      <c r="A6" s="3" t="s">
        <v>31</v>
      </c>
      <c r="C6" s="4" t="s">
        <v>32</v>
      </c>
      <c r="D6" s="14" t="s">
        <v>13</v>
      </c>
      <c r="F6" s="3" t="s">
        <v>33</v>
      </c>
      <c r="H6" s="4">
        <v>2050</v>
      </c>
      <c r="K6" s="3" t="s">
        <v>13</v>
      </c>
      <c r="L6" s="5" t="s">
        <v>34</v>
      </c>
      <c r="M6" s="3" t="s">
        <v>17</v>
      </c>
      <c r="O6" s="3" t="s">
        <v>30</v>
      </c>
      <c r="AA6" t="s">
        <v>35</v>
      </c>
      <c r="AC6" t="s">
        <v>36</v>
      </c>
    </row>
    <row r="7" spans="1:29" ht="19.5" customHeight="1" x14ac:dyDescent="0.25">
      <c r="A7" s="3" t="s">
        <v>37</v>
      </c>
      <c r="C7" s="4" t="s">
        <v>38</v>
      </c>
      <c r="D7" s="14" t="s">
        <v>13</v>
      </c>
      <c r="F7" s="3" t="s">
        <v>39</v>
      </c>
      <c r="K7" s="3" t="s">
        <v>13</v>
      </c>
      <c r="L7" s="5" t="s">
        <v>40</v>
      </c>
      <c r="M7" s="3" t="s">
        <v>17</v>
      </c>
      <c r="O7" s="3" t="s">
        <v>30</v>
      </c>
      <c r="AC7" t="s">
        <v>16</v>
      </c>
    </row>
    <row r="8" spans="1:29" ht="19.5" customHeight="1" x14ac:dyDescent="0.25">
      <c r="A8" s="3" t="s">
        <v>41</v>
      </c>
      <c r="C8" s="4" t="s">
        <v>42</v>
      </c>
      <c r="D8" s="14" t="s">
        <v>13</v>
      </c>
      <c r="F8" s="3" t="s">
        <v>12</v>
      </c>
      <c r="H8" s="4">
        <v>2050</v>
      </c>
      <c r="K8" s="3" t="s">
        <v>13</v>
      </c>
      <c r="L8" s="5" t="s">
        <v>43</v>
      </c>
      <c r="M8" s="3" t="s">
        <v>17</v>
      </c>
      <c r="O8" s="3" t="s">
        <v>30</v>
      </c>
      <c r="Q8" s="3">
        <v>50.2</v>
      </c>
      <c r="S8" s="4">
        <v>50.2</v>
      </c>
      <c r="U8" s="3">
        <v>50.2</v>
      </c>
      <c r="W8" s="4">
        <v>50.2</v>
      </c>
      <c r="AC8" t="s">
        <v>44</v>
      </c>
    </row>
    <row r="9" spans="1:29" ht="19.5" customHeight="1" x14ac:dyDescent="0.25">
      <c r="A9" s="3" t="s">
        <v>350</v>
      </c>
      <c r="B9" s="4" t="s">
        <v>377</v>
      </c>
      <c r="C9" s="4" t="s">
        <v>376</v>
      </c>
      <c r="D9" s="14" t="s">
        <v>13</v>
      </c>
      <c r="F9" s="3" t="s">
        <v>12</v>
      </c>
      <c r="G9" s="10" t="s">
        <v>327</v>
      </c>
      <c r="H9" s="4">
        <v>2050</v>
      </c>
      <c r="I9" s="4">
        <v>2005</v>
      </c>
      <c r="K9" s="3" t="s">
        <v>13</v>
      </c>
      <c r="M9" s="3" t="s">
        <v>13</v>
      </c>
      <c r="O9" s="3" t="s">
        <v>13</v>
      </c>
      <c r="Q9" s="3">
        <v>100</v>
      </c>
      <c r="R9" s="4">
        <v>0</v>
      </c>
      <c r="S9" s="4">
        <v>100</v>
      </c>
      <c r="T9" t="s">
        <v>374</v>
      </c>
      <c r="U9" s="3">
        <v>100</v>
      </c>
      <c r="V9" s="10">
        <v>201</v>
      </c>
      <c r="W9" s="4">
        <v>301</v>
      </c>
      <c r="X9" s="1" t="s">
        <v>375</v>
      </c>
      <c r="AA9" t="s">
        <v>17</v>
      </c>
      <c r="AC9" t="s">
        <v>46</v>
      </c>
    </row>
    <row r="10" spans="1:29" ht="19.5" customHeight="1" x14ac:dyDescent="0.25">
      <c r="A10" s="3" t="s">
        <v>47</v>
      </c>
      <c r="C10" s="4" t="s">
        <v>11</v>
      </c>
      <c r="D10" s="14" t="s">
        <v>13</v>
      </c>
      <c r="F10" s="3" t="s">
        <v>12</v>
      </c>
      <c r="H10" s="4">
        <v>2050</v>
      </c>
      <c r="K10" s="3" t="s">
        <v>13</v>
      </c>
      <c r="L10" s="5" t="s">
        <v>48</v>
      </c>
      <c r="M10" s="3" t="s">
        <v>17</v>
      </c>
      <c r="O10" s="3" t="s">
        <v>18</v>
      </c>
      <c r="P10" s="6" t="s">
        <v>234</v>
      </c>
      <c r="Q10" s="3">
        <v>65</v>
      </c>
      <c r="S10" s="4">
        <v>65</v>
      </c>
      <c r="U10" s="3">
        <v>65</v>
      </c>
      <c r="W10" s="4">
        <v>65</v>
      </c>
      <c r="AC10" t="s">
        <v>49</v>
      </c>
    </row>
    <row r="11" spans="1:29" ht="19.5" customHeight="1" x14ac:dyDescent="0.25">
      <c r="A11" s="3" t="s">
        <v>50</v>
      </c>
      <c r="C11" s="4" t="s">
        <v>21</v>
      </c>
      <c r="D11" s="14" t="s">
        <v>13</v>
      </c>
      <c r="F11" s="3" t="s">
        <v>51</v>
      </c>
      <c r="H11" s="4">
        <v>2060</v>
      </c>
      <c r="K11" s="3" t="s">
        <v>18</v>
      </c>
      <c r="L11" s="5" t="s">
        <v>52</v>
      </c>
      <c r="M11" s="3" t="s">
        <v>17</v>
      </c>
      <c r="O11" s="3" t="s">
        <v>30</v>
      </c>
      <c r="AC11" t="s">
        <v>16</v>
      </c>
    </row>
    <row r="12" spans="1:29" ht="19.5" customHeight="1" x14ac:dyDescent="0.25">
      <c r="A12" s="3" t="s">
        <v>53</v>
      </c>
      <c r="C12" s="4" t="s">
        <v>11</v>
      </c>
      <c r="D12" s="14" t="s">
        <v>13</v>
      </c>
      <c r="F12" s="3" t="s">
        <v>12</v>
      </c>
      <c r="H12" s="4">
        <v>2050</v>
      </c>
      <c r="K12" s="3" t="s">
        <v>13</v>
      </c>
      <c r="L12" s="5" t="s">
        <v>54</v>
      </c>
      <c r="M12" s="3" t="s">
        <v>17</v>
      </c>
      <c r="O12" s="3" t="s">
        <v>18</v>
      </c>
      <c r="P12" s="6" t="s">
        <v>56</v>
      </c>
      <c r="Q12" s="3">
        <v>81.53</v>
      </c>
      <c r="S12" s="4">
        <v>81.53</v>
      </c>
      <c r="U12" s="3">
        <v>423.47</v>
      </c>
      <c r="W12" s="4">
        <v>423.47</v>
      </c>
      <c r="AC12" t="s">
        <v>55</v>
      </c>
    </row>
    <row r="13" spans="1:29" ht="19.5" customHeight="1" x14ac:dyDescent="0.25">
      <c r="A13" s="3" t="s">
        <v>57</v>
      </c>
      <c r="C13" s="4" t="s">
        <v>27</v>
      </c>
      <c r="D13" s="14" t="s">
        <v>13</v>
      </c>
      <c r="F13" s="3" t="s">
        <v>12</v>
      </c>
      <c r="H13" s="4">
        <v>2050</v>
      </c>
      <c r="I13" s="4">
        <v>2012</v>
      </c>
      <c r="K13" s="3" t="s">
        <v>13</v>
      </c>
      <c r="M13" s="3" t="s">
        <v>17</v>
      </c>
      <c r="O13" s="3" t="s">
        <v>30</v>
      </c>
      <c r="Q13" s="3">
        <v>3.5</v>
      </c>
      <c r="S13" s="4">
        <v>3.5</v>
      </c>
      <c r="U13" s="3">
        <v>5.5</v>
      </c>
      <c r="W13" s="4">
        <v>5.5</v>
      </c>
      <c r="AA13" t="s">
        <v>17</v>
      </c>
      <c r="AC13" t="s">
        <v>59</v>
      </c>
    </row>
    <row r="14" spans="1:29" ht="19.5" customHeight="1" x14ac:dyDescent="0.25">
      <c r="A14" s="3" t="s">
        <v>60</v>
      </c>
      <c r="C14" s="4" t="s">
        <v>61</v>
      </c>
      <c r="D14" s="14" t="s">
        <v>13</v>
      </c>
      <c r="F14" s="3" t="s">
        <v>39</v>
      </c>
      <c r="K14" s="3" t="s">
        <v>18</v>
      </c>
      <c r="L14" s="5" t="s">
        <v>62</v>
      </c>
      <c r="M14" s="3" t="s">
        <v>17</v>
      </c>
      <c r="O14" s="3" t="s">
        <v>30</v>
      </c>
      <c r="AC14" t="s">
        <v>63</v>
      </c>
    </row>
    <row r="15" spans="1:29" ht="19.5" customHeight="1" x14ac:dyDescent="0.25">
      <c r="A15" s="3" t="s">
        <v>64</v>
      </c>
      <c r="C15" s="4" t="s">
        <v>65</v>
      </c>
      <c r="D15" s="14" t="s">
        <v>13</v>
      </c>
      <c r="F15" s="3" t="s">
        <v>66</v>
      </c>
      <c r="H15" s="4">
        <v>2050</v>
      </c>
      <c r="I15" s="4">
        <v>1990</v>
      </c>
      <c r="K15" s="3" t="s">
        <v>13</v>
      </c>
      <c r="M15" s="3" t="s">
        <v>17</v>
      </c>
      <c r="O15" s="3" t="s">
        <v>30</v>
      </c>
      <c r="AA15" t="s">
        <v>67</v>
      </c>
      <c r="AC15" t="s">
        <v>16</v>
      </c>
    </row>
    <row r="16" spans="1:29" ht="19.5" customHeight="1" x14ac:dyDescent="0.25">
      <c r="A16" s="3" t="s">
        <v>68</v>
      </c>
      <c r="C16" s="4" t="s">
        <v>32</v>
      </c>
      <c r="D16" s="14" t="s">
        <v>13</v>
      </c>
      <c r="F16" s="3" t="s">
        <v>28</v>
      </c>
      <c r="H16" s="4">
        <v>2050</v>
      </c>
      <c r="I16" s="4">
        <v>1990</v>
      </c>
      <c r="K16" s="3" t="s">
        <v>69</v>
      </c>
      <c r="M16" s="3" t="s">
        <v>17</v>
      </c>
      <c r="O16" s="3" t="s">
        <v>30</v>
      </c>
      <c r="AA16" t="s">
        <v>17</v>
      </c>
      <c r="AC16" t="s">
        <v>16</v>
      </c>
    </row>
    <row r="17" spans="1:29" ht="19.5" customHeight="1" x14ac:dyDescent="0.25">
      <c r="A17" s="3" t="s">
        <v>70</v>
      </c>
      <c r="C17" s="4" t="s">
        <v>27</v>
      </c>
      <c r="D17" s="14" t="s">
        <v>13</v>
      </c>
      <c r="F17" s="3" t="s">
        <v>71</v>
      </c>
      <c r="H17" s="4">
        <v>2050</v>
      </c>
      <c r="I17" s="4">
        <v>1990</v>
      </c>
      <c r="K17" s="3" t="s">
        <v>13</v>
      </c>
      <c r="L17" s="5" t="s">
        <v>72</v>
      </c>
      <c r="M17" s="3" t="s">
        <v>17</v>
      </c>
      <c r="O17" s="3" t="s">
        <v>30</v>
      </c>
      <c r="Q17" s="3">
        <v>2.57</v>
      </c>
      <c r="S17" s="4">
        <v>2.57</v>
      </c>
      <c r="U17" s="3">
        <v>2.57</v>
      </c>
      <c r="W17" s="4">
        <v>2.57</v>
      </c>
      <c r="AA17" t="s">
        <v>17</v>
      </c>
      <c r="AC17" t="s">
        <v>73</v>
      </c>
    </row>
    <row r="18" spans="1:29" ht="19.5" customHeight="1" x14ac:dyDescent="0.25">
      <c r="A18" s="3" t="s">
        <v>74</v>
      </c>
      <c r="D18" s="14" t="s">
        <v>13</v>
      </c>
    </row>
    <row r="19" spans="1:29" ht="19.5" customHeight="1" x14ac:dyDescent="0.25">
      <c r="A19" s="3" t="s">
        <v>75</v>
      </c>
      <c r="C19" s="4" t="s">
        <v>76</v>
      </c>
      <c r="D19" s="14" t="s">
        <v>13</v>
      </c>
      <c r="F19" s="3" t="s">
        <v>12</v>
      </c>
      <c r="H19" s="4">
        <v>2050</v>
      </c>
      <c r="I19" s="10" t="s">
        <v>235</v>
      </c>
      <c r="K19" s="3" t="s">
        <v>13</v>
      </c>
      <c r="M19" s="3" t="s">
        <v>17</v>
      </c>
      <c r="O19" s="3" t="s">
        <v>30</v>
      </c>
      <c r="Q19" s="3">
        <v>0.6</v>
      </c>
      <c r="R19" s="4">
        <v>0.5</v>
      </c>
      <c r="S19" s="4">
        <v>1.1000000000000001</v>
      </c>
      <c r="U19" s="3">
        <v>1.7</v>
      </c>
      <c r="V19" s="4">
        <v>0.9</v>
      </c>
      <c r="W19" s="4">
        <v>2.6</v>
      </c>
      <c r="AA19" t="s">
        <v>17</v>
      </c>
      <c r="AC19" t="s">
        <v>77</v>
      </c>
    </row>
    <row r="20" spans="1:29" ht="19.5" customHeight="1" x14ac:dyDescent="0.25">
      <c r="A20" s="3" t="s">
        <v>78</v>
      </c>
      <c r="C20" s="4" t="s">
        <v>79</v>
      </c>
      <c r="D20" s="14" t="s">
        <v>13</v>
      </c>
      <c r="F20" s="3" t="s">
        <v>80</v>
      </c>
      <c r="H20" s="4">
        <v>2035</v>
      </c>
      <c r="I20" s="10">
        <v>1990</v>
      </c>
      <c r="K20" s="3" t="s">
        <v>13</v>
      </c>
      <c r="M20" s="3" t="s">
        <v>13</v>
      </c>
      <c r="O20" s="3" t="s">
        <v>30</v>
      </c>
      <c r="Q20" s="3">
        <v>17</v>
      </c>
      <c r="R20" s="4">
        <v>14</v>
      </c>
      <c r="S20" s="4">
        <v>31</v>
      </c>
      <c r="U20" s="3">
        <v>40</v>
      </c>
      <c r="V20" s="4">
        <v>0</v>
      </c>
      <c r="W20" s="4">
        <v>40</v>
      </c>
      <c r="AA20" t="s">
        <v>81</v>
      </c>
      <c r="AC20" t="s">
        <v>82</v>
      </c>
    </row>
    <row r="21" spans="1:29" ht="19.5" customHeight="1" x14ac:dyDescent="0.25">
      <c r="A21" s="3" t="s">
        <v>83</v>
      </c>
      <c r="C21" s="4" t="s">
        <v>84</v>
      </c>
      <c r="D21" s="14" t="s">
        <v>13</v>
      </c>
      <c r="F21" s="3" t="s">
        <v>12</v>
      </c>
      <c r="H21" s="4">
        <v>2050</v>
      </c>
      <c r="I21" s="10">
        <v>1990</v>
      </c>
      <c r="K21" s="3" t="s">
        <v>13</v>
      </c>
      <c r="L21" s="5" t="s">
        <v>85</v>
      </c>
      <c r="M21" s="3" t="s">
        <v>17</v>
      </c>
      <c r="O21" s="3" t="s">
        <v>87</v>
      </c>
      <c r="P21" s="6" t="s">
        <v>88</v>
      </c>
      <c r="Q21" s="3">
        <v>36</v>
      </c>
      <c r="R21" s="4">
        <v>10</v>
      </c>
      <c r="S21" s="4">
        <v>46</v>
      </c>
      <c r="U21" s="3">
        <v>36</v>
      </c>
      <c r="V21" s="4">
        <v>10</v>
      </c>
      <c r="W21" s="4">
        <v>46</v>
      </c>
      <c r="AA21" t="s">
        <v>17</v>
      </c>
      <c r="AC21" t="s">
        <v>86</v>
      </c>
    </row>
    <row r="22" spans="1:29" ht="19.5" customHeight="1" x14ac:dyDescent="0.25">
      <c r="A22" s="3" t="s">
        <v>89</v>
      </c>
      <c r="C22" s="14">
        <v>44866</v>
      </c>
      <c r="D22" s="14" t="s">
        <v>13</v>
      </c>
      <c r="F22" s="3" t="s">
        <v>12</v>
      </c>
      <c r="G22" s="4" t="s">
        <v>327</v>
      </c>
      <c r="H22" s="4">
        <v>2050</v>
      </c>
      <c r="I22" s="10">
        <v>1990</v>
      </c>
      <c r="J22" s="5" t="s">
        <v>369</v>
      </c>
      <c r="K22" s="3" t="s">
        <v>13</v>
      </c>
      <c r="L22" s="5" t="s">
        <v>380</v>
      </c>
      <c r="M22" s="3" t="s">
        <v>17</v>
      </c>
      <c r="O22" s="3" t="s">
        <v>30</v>
      </c>
      <c r="AA22" t="s">
        <v>90</v>
      </c>
      <c r="AC22" t="s">
        <v>91</v>
      </c>
    </row>
    <row r="23" spans="1:29" ht="19.5" customHeight="1" x14ac:dyDescent="0.25">
      <c r="A23" s="3" t="s">
        <v>92</v>
      </c>
      <c r="C23" s="4" t="s">
        <v>93</v>
      </c>
      <c r="D23" s="14" t="s">
        <v>13</v>
      </c>
      <c r="F23" s="3" t="s">
        <v>39</v>
      </c>
      <c r="K23" s="3" t="s">
        <v>13</v>
      </c>
      <c r="L23" s="5" t="s">
        <v>94</v>
      </c>
      <c r="M23" s="3" t="s">
        <v>17</v>
      </c>
      <c r="O23" s="3" t="s">
        <v>87</v>
      </c>
      <c r="P23" s="6" t="s">
        <v>96</v>
      </c>
      <c r="AC23" t="s">
        <v>95</v>
      </c>
    </row>
    <row r="24" spans="1:29" ht="19.5" customHeight="1" x14ac:dyDescent="0.25">
      <c r="A24" s="3" t="s">
        <v>97</v>
      </c>
      <c r="C24" s="4" t="s">
        <v>98</v>
      </c>
      <c r="D24" s="14" t="s">
        <v>13</v>
      </c>
      <c r="F24" s="3" t="s">
        <v>39</v>
      </c>
      <c r="K24" s="3" t="s">
        <v>18</v>
      </c>
      <c r="M24" s="3" t="s">
        <v>17</v>
      </c>
      <c r="O24" s="3" t="s">
        <v>30</v>
      </c>
      <c r="AC24" t="s">
        <v>99</v>
      </c>
    </row>
    <row r="25" spans="1:29" ht="19.5" customHeight="1" x14ac:dyDescent="0.25">
      <c r="A25" s="3" t="s">
        <v>100</v>
      </c>
      <c r="C25" s="4" t="s">
        <v>101</v>
      </c>
      <c r="D25" s="14" t="s">
        <v>13</v>
      </c>
      <c r="F25" s="3" t="s">
        <v>12</v>
      </c>
      <c r="H25" s="4">
        <v>2050</v>
      </c>
      <c r="K25" s="3" t="s">
        <v>13</v>
      </c>
      <c r="L25" s="5" t="s">
        <v>102</v>
      </c>
      <c r="M25" s="3" t="s">
        <v>17</v>
      </c>
      <c r="O25" s="3" t="s">
        <v>30</v>
      </c>
      <c r="Q25" s="3">
        <v>4.5</v>
      </c>
      <c r="S25" s="4">
        <v>4.5</v>
      </c>
      <c r="U25" s="3">
        <v>4.5</v>
      </c>
      <c r="W25" s="4">
        <v>4.5</v>
      </c>
      <c r="AC25" t="s">
        <v>95</v>
      </c>
    </row>
    <row r="26" spans="1:29" ht="19.5" customHeight="1" x14ac:dyDescent="0.25">
      <c r="A26" s="3" t="s">
        <v>103</v>
      </c>
      <c r="C26" s="4" t="s">
        <v>21</v>
      </c>
      <c r="D26" s="14" t="s">
        <v>13</v>
      </c>
      <c r="F26" s="3" t="s">
        <v>12</v>
      </c>
      <c r="H26" s="4">
        <v>2040</v>
      </c>
      <c r="K26" s="3" t="s">
        <v>13</v>
      </c>
      <c r="L26" s="5" t="s">
        <v>104</v>
      </c>
      <c r="M26" s="3" t="s">
        <v>13</v>
      </c>
      <c r="O26" s="3" t="s">
        <v>30</v>
      </c>
      <c r="P26" s="6" t="s">
        <v>105</v>
      </c>
      <c r="AC26" t="s">
        <v>95</v>
      </c>
    </row>
    <row r="27" spans="1:29" ht="19.5" customHeight="1" x14ac:dyDescent="0.25">
      <c r="A27" s="3" t="s">
        <v>106</v>
      </c>
      <c r="C27" s="4" t="s">
        <v>98</v>
      </c>
      <c r="D27" s="14" t="s">
        <v>13</v>
      </c>
      <c r="F27" s="3" t="s">
        <v>107</v>
      </c>
      <c r="H27" s="4">
        <v>2050</v>
      </c>
      <c r="K27" s="3" t="s">
        <v>13</v>
      </c>
      <c r="L27" s="5" t="s">
        <v>108</v>
      </c>
      <c r="M27" s="3" t="s">
        <v>17</v>
      </c>
      <c r="O27" s="3" t="s">
        <v>30</v>
      </c>
      <c r="AC27" t="s">
        <v>95</v>
      </c>
    </row>
    <row r="28" spans="1:29" ht="19.5" customHeight="1" x14ac:dyDescent="0.25">
      <c r="A28" s="3" t="s">
        <v>109</v>
      </c>
      <c r="C28" s="4" t="s">
        <v>84</v>
      </c>
      <c r="D28" s="14" t="s">
        <v>13</v>
      </c>
      <c r="F28" s="3" t="s">
        <v>12</v>
      </c>
      <c r="H28" s="4">
        <v>2050</v>
      </c>
      <c r="K28" s="3" t="s">
        <v>13</v>
      </c>
      <c r="L28" s="5" t="s">
        <v>110</v>
      </c>
      <c r="M28" s="3" t="s">
        <v>17</v>
      </c>
      <c r="O28" s="3" t="s">
        <v>87</v>
      </c>
      <c r="P28" s="6" t="s">
        <v>112</v>
      </c>
      <c r="Q28" s="3">
        <v>45</v>
      </c>
      <c r="S28" s="4">
        <v>45</v>
      </c>
      <c r="U28" s="3">
        <v>45</v>
      </c>
      <c r="W28" s="4">
        <v>45</v>
      </c>
      <c r="AC28" t="s">
        <v>111</v>
      </c>
    </row>
    <row r="29" spans="1:29" ht="19.5" customHeight="1" x14ac:dyDescent="0.25">
      <c r="A29" s="3" t="s">
        <v>113</v>
      </c>
      <c r="C29" s="4" t="s">
        <v>21</v>
      </c>
      <c r="D29" s="14" t="s">
        <v>13</v>
      </c>
      <c r="F29" s="3" t="s">
        <v>58</v>
      </c>
      <c r="H29" s="4">
        <v>2050</v>
      </c>
      <c r="K29" s="3" t="s">
        <v>13</v>
      </c>
      <c r="L29" s="5" t="s">
        <v>114</v>
      </c>
      <c r="M29" s="3" t="s">
        <v>17</v>
      </c>
      <c r="O29" s="3" t="s">
        <v>13</v>
      </c>
      <c r="AA29" t="s">
        <v>17</v>
      </c>
      <c r="AC29" t="s">
        <v>16</v>
      </c>
    </row>
    <row r="30" spans="1:29" ht="19.5" customHeight="1" x14ac:dyDescent="0.25">
      <c r="A30" s="3" t="s">
        <v>115</v>
      </c>
      <c r="C30" s="4" t="s">
        <v>32</v>
      </c>
      <c r="D30" s="14" t="s">
        <v>13</v>
      </c>
      <c r="F30" s="3" t="s">
        <v>116</v>
      </c>
      <c r="H30" s="4">
        <v>2050</v>
      </c>
      <c r="I30" s="4">
        <v>1990</v>
      </c>
      <c r="K30" s="3" t="s">
        <v>13</v>
      </c>
      <c r="L30" s="5" t="s">
        <v>117</v>
      </c>
      <c r="M30" s="3" t="s">
        <v>17</v>
      </c>
      <c r="O30" s="3" t="s">
        <v>30</v>
      </c>
      <c r="S30" s="4">
        <v>3.6</v>
      </c>
      <c r="W30" s="4">
        <v>3.6</v>
      </c>
      <c r="AA30" t="s">
        <v>118</v>
      </c>
      <c r="AC30" t="s">
        <v>119</v>
      </c>
    </row>
    <row r="31" spans="1:29" ht="19.5" customHeight="1" x14ac:dyDescent="0.25">
      <c r="A31" s="3" t="s">
        <v>120</v>
      </c>
      <c r="C31" s="4" t="s">
        <v>121</v>
      </c>
      <c r="D31" s="14" t="s">
        <v>13</v>
      </c>
      <c r="F31" s="3" t="s">
        <v>12</v>
      </c>
      <c r="H31" s="4">
        <v>2050</v>
      </c>
      <c r="K31" s="3" t="s">
        <v>13</v>
      </c>
      <c r="L31" s="5" t="s">
        <v>122</v>
      </c>
      <c r="M31" s="3" t="s">
        <v>17</v>
      </c>
      <c r="O31" s="3" t="s">
        <v>30</v>
      </c>
      <c r="AC31" t="s">
        <v>73</v>
      </c>
    </row>
    <row r="32" spans="1:29" ht="19.5" customHeight="1" x14ac:dyDescent="0.25">
      <c r="A32" s="3" t="s">
        <v>123</v>
      </c>
      <c r="C32" s="4" t="s">
        <v>11</v>
      </c>
      <c r="D32" s="14" t="s">
        <v>13</v>
      </c>
      <c r="F32" s="3" t="s">
        <v>12</v>
      </c>
      <c r="H32" s="4">
        <v>2050</v>
      </c>
      <c r="K32" s="3" t="s">
        <v>13</v>
      </c>
      <c r="L32" s="5" t="s">
        <v>124</v>
      </c>
      <c r="M32" s="3" t="s">
        <v>17</v>
      </c>
      <c r="O32" s="3" t="s">
        <v>30</v>
      </c>
      <c r="AC32" t="s">
        <v>16</v>
      </c>
    </row>
    <row r="33" spans="1:29" ht="19.5" customHeight="1" x14ac:dyDescent="0.25">
      <c r="A33" s="3" t="s">
        <v>125</v>
      </c>
      <c r="C33" s="4" t="s">
        <v>11</v>
      </c>
      <c r="D33" s="14" t="s">
        <v>13</v>
      </c>
      <c r="F33" s="3" t="s">
        <v>51</v>
      </c>
      <c r="H33" s="4">
        <v>2050</v>
      </c>
      <c r="K33" s="3" t="s">
        <v>17</v>
      </c>
      <c r="L33" s="5" t="s">
        <v>126</v>
      </c>
      <c r="M33" s="3" t="s">
        <v>17</v>
      </c>
      <c r="O33" s="3" t="s">
        <v>30</v>
      </c>
      <c r="AC33" t="s">
        <v>73</v>
      </c>
    </row>
    <row r="34" spans="1:29" ht="19.5" customHeight="1" x14ac:dyDescent="0.25">
      <c r="A34" s="3" t="s">
        <v>127</v>
      </c>
      <c r="C34" s="4" t="s">
        <v>128</v>
      </c>
      <c r="D34" s="14" t="s">
        <v>13</v>
      </c>
      <c r="F34" s="3" t="s">
        <v>12</v>
      </c>
      <c r="H34" s="4">
        <v>2050</v>
      </c>
      <c r="I34" s="4">
        <v>2010</v>
      </c>
      <c r="K34" s="3" t="s">
        <v>13</v>
      </c>
      <c r="L34" s="5" t="s">
        <v>129</v>
      </c>
      <c r="M34" s="3" t="s">
        <v>17</v>
      </c>
      <c r="O34" s="3" t="s">
        <v>13</v>
      </c>
      <c r="AA34" t="s">
        <v>17</v>
      </c>
      <c r="AC34" t="s">
        <v>130</v>
      </c>
    </row>
    <row r="35" spans="1:29" ht="19.5" customHeight="1" x14ac:dyDescent="0.25">
      <c r="A35" s="3" t="s">
        <v>131</v>
      </c>
      <c r="C35" s="4" t="s">
        <v>45</v>
      </c>
      <c r="D35" s="14" t="s">
        <v>13</v>
      </c>
      <c r="F35" s="3" t="s">
        <v>132</v>
      </c>
      <c r="H35" s="4">
        <v>2050</v>
      </c>
      <c r="I35" s="4">
        <v>2000</v>
      </c>
      <c r="K35" s="3" t="s">
        <v>13</v>
      </c>
      <c r="L35" s="5" t="s">
        <v>133</v>
      </c>
      <c r="M35" s="3" t="s">
        <v>17</v>
      </c>
      <c r="O35" s="3" t="s">
        <v>30</v>
      </c>
      <c r="AA35" t="s">
        <v>134</v>
      </c>
      <c r="AC35" t="s">
        <v>135</v>
      </c>
    </row>
    <row r="36" spans="1:29" ht="19.5" customHeight="1" x14ac:dyDescent="0.25">
      <c r="A36" s="3" t="s">
        <v>136</v>
      </c>
      <c r="C36" s="4" t="s">
        <v>42</v>
      </c>
      <c r="D36" s="14" t="s">
        <v>13</v>
      </c>
      <c r="F36" s="3" t="s">
        <v>39</v>
      </c>
      <c r="K36" s="3" t="s">
        <v>13</v>
      </c>
      <c r="L36" s="5" t="s">
        <v>137</v>
      </c>
      <c r="M36" s="3" t="s">
        <v>17</v>
      </c>
      <c r="O36" s="3" t="s">
        <v>30</v>
      </c>
      <c r="AC36" t="s">
        <v>16</v>
      </c>
    </row>
    <row r="37" spans="1:29" ht="19.5" customHeight="1" x14ac:dyDescent="0.25">
      <c r="A37" s="3" t="s">
        <v>138</v>
      </c>
      <c r="C37" s="4" t="s">
        <v>21</v>
      </c>
      <c r="D37" s="14" t="s">
        <v>13</v>
      </c>
      <c r="F37" s="3" t="s">
        <v>139</v>
      </c>
      <c r="H37" s="4">
        <v>2045</v>
      </c>
      <c r="K37" s="3" t="s">
        <v>13</v>
      </c>
      <c r="L37" s="5" t="s">
        <v>140</v>
      </c>
      <c r="M37" s="3" t="s">
        <v>17</v>
      </c>
      <c r="O37" s="3" t="s">
        <v>142</v>
      </c>
      <c r="P37" s="6" t="s">
        <v>143</v>
      </c>
      <c r="Q37" s="3">
        <v>9.1999999999999993</v>
      </c>
      <c r="S37" s="4">
        <v>9.1999999999999993</v>
      </c>
      <c r="U37" s="3">
        <v>9.1999999999999993</v>
      </c>
      <c r="W37" s="4">
        <v>9.1999999999999993</v>
      </c>
      <c r="AC37" t="s">
        <v>141</v>
      </c>
    </row>
    <row r="38" spans="1:29" ht="19.5" customHeight="1" x14ac:dyDescent="0.25">
      <c r="A38" s="3" t="s">
        <v>144</v>
      </c>
      <c r="C38" s="4" t="s">
        <v>27</v>
      </c>
      <c r="D38" s="14" t="s">
        <v>13</v>
      </c>
      <c r="F38" s="3" t="s">
        <v>145</v>
      </c>
      <c r="H38" s="4">
        <v>2050</v>
      </c>
      <c r="I38" s="4">
        <v>1990</v>
      </c>
      <c r="K38" s="3" t="s">
        <v>13</v>
      </c>
      <c r="L38" s="5" t="s">
        <v>146</v>
      </c>
      <c r="M38" s="3" t="s">
        <v>17</v>
      </c>
      <c r="O38" s="3" t="s">
        <v>30</v>
      </c>
      <c r="AA38" t="s">
        <v>17</v>
      </c>
      <c r="AC38" t="s">
        <v>16</v>
      </c>
    </row>
    <row r="39" spans="1:29" ht="19.5" customHeight="1" x14ac:dyDescent="0.25">
      <c r="A39" s="3" t="s">
        <v>147</v>
      </c>
      <c r="C39" s="4" t="s">
        <v>11</v>
      </c>
      <c r="D39" s="14" t="s">
        <v>13</v>
      </c>
      <c r="F39" s="3" t="s">
        <v>148</v>
      </c>
      <c r="H39" s="4">
        <v>2050</v>
      </c>
      <c r="K39" s="3" t="s">
        <v>13</v>
      </c>
      <c r="L39" s="5" t="s">
        <v>149</v>
      </c>
      <c r="M39" s="3" t="s">
        <v>17</v>
      </c>
      <c r="O39" s="3" t="s">
        <v>13</v>
      </c>
      <c r="P39" s="6" t="s">
        <v>150</v>
      </c>
      <c r="AC39" t="s">
        <v>16</v>
      </c>
    </row>
    <row r="40" spans="1:29" ht="19.5" customHeight="1" x14ac:dyDescent="0.25">
      <c r="A40" s="3" t="s">
        <v>151</v>
      </c>
      <c r="C40" s="4" t="s">
        <v>11</v>
      </c>
      <c r="D40" s="14" t="s">
        <v>13</v>
      </c>
      <c r="F40" s="3" t="s">
        <v>132</v>
      </c>
      <c r="H40" s="4">
        <v>2050</v>
      </c>
      <c r="I40" s="4">
        <v>2020</v>
      </c>
      <c r="J40" s="5" t="s">
        <v>236</v>
      </c>
      <c r="K40" s="3" t="s">
        <v>13</v>
      </c>
      <c r="L40" s="5" t="s">
        <v>152</v>
      </c>
      <c r="M40" s="3" t="s">
        <v>17</v>
      </c>
      <c r="O40" s="3" t="s">
        <v>30</v>
      </c>
      <c r="AC40" t="s">
        <v>16</v>
      </c>
    </row>
    <row r="41" spans="1:29" ht="19.5" customHeight="1" x14ac:dyDescent="0.25">
      <c r="A41" s="3" t="s">
        <v>153</v>
      </c>
      <c r="C41" s="4" t="s">
        <v>11</v>
      </c>
      <c r="D41" s="14" t="s">
        <v>13</v>
      </c>
      <c r="F41" s="3" t="s">
        <v>154</v>
      </c>
      <c r="H41" s="4">
        <v>2050</v>
      </c>
      <c r="I41" s="4">
        <v>1990</v>
      </c>
      <c r="K41" s="3" t="s">
        <v>13</v>
      </c>
      <c r="L41" s="5" t="s">
        <v>155</v>
      </c>
      <c r="M41" s="3" t="s">
        <v>17</v>
      </c>
      <c r="O41" s="3" t="s">
        <v>30</v>
      </c>
      <c r="Q41" s="3">
        <v>3.794</v>
      </c>
      <c r="S41" s="4">
        <v>3.794</v>
      </c>
      <c r="U41" s="3">
        <v>3.794</v>
      </c>
      <c r="W41" s="4">
        <v>3.794</v>
      </c>
      <c r="AC41" t="s">
        <v>156</v>
      </c>
    </row>
    <row r="42" spans="1:29" ht="19.5" customHeight="1" x14ac:dyDescent="0.25">
      <c r="A42" s="3" t="s">
        <v>157</v>
      </c>
      <c r="C42" s="4" t="s">
        <v>79</v>
      </c>
      <c r="D42" s="14" t="s">
        <v>13</v>
      </c>
      <c r="F42" s="3" t="s">
        <v>158</v>
      </c>
      <c r="H42" s="4">
        <v>2050</v>
      </c>
      <c r="I42" s="10">
        <v>1990</v>
      </c>
      <c r="K42" s="3" t="s">
        <v>13</v>
      </c>
      <c r="L42" s="5" t="s">
        <v>159</v>
      </c>
      <c r="M42" s="3" t="s">
        <v>17</v>
      </c>
      <c r="O42" s="3" t="s">
        <v>13</v>
      </c>
      <c r="P42" s="6" t="s">
        <v>160</v>
      </c>
      <c r="AA42" t="s">
        <v>17</v>
      </c>
      <c r="AC42" t="s">
        <v>16</v>
      </c>
    </row>
    <row r="43" spans="1:29" ht="19.5" customHeight="1" x14ac:dyDescent="0.25">
      <c r="A43" s="3" t="s">
        <v>161</v>
      </c>
      <c r="C43" s="4" t="s">
        <v>162</v>
      </c>
      <c r="D43" s="14" t="s">
        <v>13</v>
      </c>
      <c r="F43" s="3" t="s">
        <v>12</v>
      </c>
      <c r="H43" s="4">
        <v>2050</v>
      </c>
      <c r="K43" s="3" t="s">
        <v>13</v>
      </c>
      <c r="L43" s="5" t="s">
        <v>163</v>
      </c>
      <c r="M43" s="3" t="s">
        <v>17</v>
      </c>
      <c r="O43" s="3" t="s">
        <v>17</v>
      </c>
      <c r="P43" s="6" t="s">
        <v>163</v>
      </c>
      <c r="Q43" s="3">
        <v>9</v>
      </c>
      <c r="S43" s="4">
        <v>9</v>
      </c>
      <c r="U43" s="3">
        <v>13</v>
      </c>
      <c r="W43" s="4">
        <v>13</v>
      </c>
      <c r="AA43" t="s">
        <v>17</v>
      </c>
      <c r="AC43" t="s">
        <v>164</v>
      </c>
    </row>
    <row r="44" spans="1:29" ht="19.5" customHeight="1" x14ac:dyDescent="0.25">
      <c r="A44" s="3" t="s">
        <v>165</v>
      </c>
      <c r="C44" s="4" t="s">
        <v>32</v>
      </c>
      <c r="D44" s="14" t="s">
        <v>13</v>
      </c>
      <c r="F44" s="3" t="s">
        <v>166</v>
      </c>
      <c r="H44" s="4">
        <v>2050</v>
      </c>
      <c r="K44" s="3" t="s">
        <v>13</v>
      </c>
      <c r="L44" s="5" t="s">
        <v>167</v>
      </c>
      <c r="M44" s="3" t="s">
        <v>17</v>
      </c>
      <c r="O44" s="3" t="s">
        <v>13</v>
      </c>
      <c r="P44" s="6" t="s">
        <v>168</v>
      </c>
      <c r="AA44" t="s">
        <v>17</v>
      </c>
      <c r="AC44" t="s">
        <v>16</v>
      </c>
    </row>
    <row r="45" spans="1:29" ht="19.5" customHeight="1" x14ac:dyDescent="0.25">
      <c r="A45" s="3" t="s">
        <v>169</v>
      </c>
      <c r="D45" s="14" t="s">
        <v>13</v>
      </c>
    </row>
    <row r="46" spans="1:29" ht="19.5" customHeight="1" x14ac:dyDescent="0.25">
      <c r="A46" s="3" t="s">
        <v>170</v>
      </c>
      <c r="C46" s="14">
        <v>44866</v>
      </c>
      <c r="D46" s="14" t="s">
        <v>13</v>
      </c>
      <c r="F46" s="3" t="s">
        <v>12</v>
      </c>
      <c r="H46" s="4">
        <v>2050</v>
      </c>
      <c r="K46" s="3" t="s">
        <v>13</v>
      </c>
      <c r="L46" s="5" t="s">
        <v>172</v>
      </c>
      <c r="M46" s="3" t="s">
        <v>17</v>
      </c>
      <c r="O46" s="3" t="s">
        <v>13</v>
      </c>
      <c r="P46" s="6" t="s">
        <v>383</v>
      </c>
      <c r="AA46" t="s">
        <v>17</v>
      </c>
      <c r="AC46" t="s">
        <v>16</v>
      </c>
    </row>
    <row r="47" spans="1:29" ht="19.5" customHeight="1" x14ac:dyDescent="0.25">
      <c r="A47" s="3" t="s">
        <v>173</v>
      </c>
      <c r="C47" s="4" t="s">
        <v>171</v>
      </c>
      <c r="D47" s="14" t="s">
        <v>13</v>
      </c>
      <c r="F47" s="3" t="s">
        <v>12</v>
      </c>
      <c r="H47" s="4">
        <v>2050</v>
      </c>
      <c r="K47" s="3" t="s">
        <v>13</v>
      </c>
      <c r="L47" s="5" t="s">
        <v>174</v>
      </c>
      <c r="M47" s="3" t="s">
        <v>17</v>
      </c>
      <c r="O47" s="3" t="s">
        <v>30</v>
      </c>
      <c r="Q47" s="3">
        <v>4.4000000000000004</v>
      </c>
      <c r="S47" s="4">
        <v>4.4000000000000004</v>
      </c>
      <c r="U47" s="3">
        <v>7</v>
      </c>
      <c r="W47" s="4">
        <v>7</v>
      </c>
      <c r="AA47" t="s">
        <v>175</v>
      </c>
      <c r="AC47" t="s">
        <v>176</v>
      </c>
    </row>
    <row r="48" spans="1:29" ht="19.5" customHeight="1" x14ac:dyDescent="0.25">
      <c r="A48" s="3" t="s">
        <v>177</v>
      </c>
      <c r="C48" s="4" t="s">
        <v>178</v>
      </c>
      <c r="D48" s="14" t="s">
        <v>13</v>
      </c>
      <c r="F48" s="3" t="s">
        <v>12</v>
      </c>
      <c r="H48" s="4">
        <v>2050</v>
      </c>
      <c r="K48" s="3" t="s">
        <v>13</v>
      </c>
      <c r="L48" s="5" t="s">
        <v>179</v>
      </c>
      <c r="M48" s="3" t="s">
        <v>17</v>
      </c>
      <c r="O48" s="3" t="s">
        <v>30</v>
      </c>
      <c r="Q48" s="3">
        <v>2.5</v>
      </c>
      <c r="S48" s="4">
        <v>2.5</v>
      </c>
      <c r="U48" s="3">
        <v>2.5</v>
      </c>
      <c r="W48" s="4">
        <v>2.5</v>
      </c>
      <c r="AC48" t="s">
        <v>180</v>
      </c>
    </row>
    <row r="49" spans="1:29" ht="19.5" customHeight="1" x14ac:dyDescent="0.25">
      <c r="A49" s="3" t="s">
        <v>181</v>
      </c>
      <c r="C49" s="4" t="s">
        <v>182</v>
      </c>
      <c r="D49" s="14" t="s">
        <v>13</v>
      </c>
      <c r="F49" s="3" t="s">
        <v>183</v>
      </c>
      <c r="H49" s="4">
        <v>2050</v>
      </c>
      <c r="K49" s="3" t="s">
        <v>13</v>
      </c>
      <c r="L49" s="5" t="s">
        <v>184</v>
      </c>
      <c r="M49" s="3" t="s">
        <v>17</v>
      </c>
      <c r="O49" s="3" t="s">
        <v>30</v>
      </c>
      <c r="AA49" t="s">
        <v>17</v>
      </c>
      <c r="AC49" t="s">
        <v>185</v>
      </c>
    </row>
    <row r="50" spans="1:29" ht="19.5" customHeight="1" x14ac:dyDescent="0.25">
      <c r="A50" s="3" t="s">
        <v>186</v>
      </c>
      <c r="C50" s="4" t="s">
        <v>32</v>
      </c>
      <c r="D50" s="14" t="s">
        <v>13</v>
      </c>
      <c r="F50" s="3" t="s">
        <v>12</v>
      </c>
      <c r="H50" s="4">
        <v>2050</v>
      </c>
      <c r="K50" s="3" t="s">
        <v>13</v>
      </c>
      <c r="L50" s="5" t="s">
        <v>187</v>
      </c>
      <c r="M50" s="3" t="s">
        <v>17</v>
      </c>
      <c r="O50" s="3" t="s">
        <v>30</v>
      </c>
      <c r="Q50" s="3">
        <v>36.9</v>
      </c>
      <c r="S50" s="4">
        <v>36.9</v>
      </c>
      <c r="U50" s="3">
        <v>36.9</v>
      </c>
      <c r="W50" s="4">
        <v>36.9</v>
      </c>
      <c r="AC50" t="s">
        <v>188</v>
      </c>
    </row>
    <row r="51" spans="1:29" ht="19.5" customHeight="1" x14ac:dyDescent="0.25">
      <c r="A51" s="3" t="s">
        <v>189</v>
      </c>
      <c r="C51" s="4" t="s">
        <v>32</v>
      </c>
      <c r="D51" s="14" t="s">
        <v>13</v>
      </c>
      <c r="F51" s="3" t="s">
        <v>58</v>
      </c>
      <c r="H51" s="4">
        <v>2045</v>
      </c>
      <c r="I51" s="4">
        <v>1990</v>
      </c>
      <c r="K51" s="3" t="s">
        <v>190</v>
      </c>
      <c r="L51" s="5" t="s">
        <v>191</v>
      </c>
      <c r="M51" s="3" t="s">
        <v>13</v>
      </c>
      <c r="O51" s="3" t="s">
        <v>13</v>
      </c>
      <c r="P51" s="6" t="s">
        <v>191</v>
      </c>
      <c r="AA51" t="s">
        <v>192</v>
      </c>
      <c r="AC51" t="s">
        <v>193</v>
      </c>
    </row>
    <row r="52" spans="1:29" ht="19.5" customHeight="1" x14ac:dyDescent="0.25">
      <c r="A52" s="3" t="s">
        <v>194</v>
      </c>
      <c r="C52" s="4" t="s">
        <v>195</v>
      </c>
      <c r="D52" s="14" t="s">
        <v>13</v>
      </c>
      <c r="F52" s="3" t="s">
        <v>12</v>
      </c>
      <c r="H52" s="4">
        <v>2050</v>
      </c>
      <c r="K52" s="3" t="s">
        <v>13</v>
      </c>
      <c r="L52" s="5" t="s">
        <v>196</v>
      </c>
      <c r="M52" s="3" t="s">
        <v>17</v>
      </c>
      <c r="O52" s="3" t="s">
        <v>13</v>
      </c>
      <c r="P52" s="6" t="s">
        <v>199</v>
      </c>
      <c r="R52" s="4">
        <v>7</v>
      </c>
      <c r="S52" s="4">
        <v>7</v>
      </c>
      <c r="T52" s="5" t="s">
        <v>200</v>
      </c>
      <c r="V52" s="4">
        <v>7</v>
      </c>
      <c r="W52" s="4">
        <v>7</v>
      </c>
      <c r="AA52" t="s">
        <v>15</v>
      </c>
      <c r="AB52" t="s">
        <v>197</v>
      </c>
      <c r="AC52" t="s">
        <v>198</v>
      </c>
    </row>
    <row r="53" spans="1:29" ht="19.5" customHeight="1" x14ac:dyDescent="0.25">
      <c r="A53" s="3" t="s">
        <v>311</v>
      </c>
      <c r="B53" s="4" t="s">
        <v>384</v>
      </c>
      <c r="C53" s="14">
        <v>44866</v>
      </c>
      <c r="D53" s="14" t="s">
        <v>13</v>
      </c>
      <c r="F53" s="3" t="s">
        <v>12</v>
      </c>
      <c r="G53" s="10" t="s">
        <v>327</v>
      </c>
      <c r="H53" s="4">
        <v>2065</v>
      </c>
      <c r="K53" s="3" t="s">
        <v>13</v>
      </c>
      <c r="L53" s="5" t="s">
        <v>201</v>
      </c>
      <c r="M53" s="3" t="s">
        <v>17</v>
      </c>
      <c r="O53" s="3" t="s">
        <v>30</v>
      </c>
      <c r="Q53" s="3">
        <v>120</v>
      </c>
      <c r="S53" s="4">
        <v>120</v>
      </c>
      <c r="T53" s="5"/>
      <c r="U53" s="3">
        <v>120</v>
      </c>
      <c r="W53" s="4">
        <v>120</v>
      </c>
      <c r="AC53" t="s">
        <v>202</v>
      </c>
    </row>
    <row r="54" spans="1:29" ht="19.5" customHeight="1" x14ac:dyDescent="0.25">
      <c r="A54" s="3" t="s">
        <v>203</v>
      </c>
      <c r="C54" s="4" t="s">
        <v>11</v>
      </c>
      <c r="D54" s="14" t="s">
        <v>13</v>
      </c>
      <c r="F54" s="3" t="s">
        <v>39</v>
      </c>
      <c r="K54" s="3" t="s">
        <v>18</v>
      </c>
      <c r="M54" s="3" t="s">
        <v>17</v>
      </c>
      <c r="O54" s="3" t="s">
        <v>30</v>
      </c>
      <c r="T54" s="5"/>
      <c r="AC54" t="s">
        <v>16</v>
      </c>
    </row>
    <row r="55" spans="1:29" ht="19.5" customHeight="1" x14ac:dyDescent="0.25">
      <c r="A55" s="3" t="s">
        <v>204</v>
      </c>
      <c r="C55" s="4" t="s">
        <v>21</v>
      </c>
      <c r="D55" s="14" t="s">
        <v>13</v>
      </c>
      <c r="F55" s="3" t="s">
        <v>12</v>
      </c>
      <c r="H55" s="4">
        <v>2050</v>
      </c>
      <c r="K55" s="3" t="s">
        <v>13</v>
      </c>
      <c r="L55" s="5" t="s">
        <v>205</v>
      </c>
      <c r="M55" s="3" t="s">
        <v>17</v>
      </c>
      <c r="O55" s="3" t="s">
        <v>13</v>
      </c>
      <c r="P55" s="6" t="s">
        <v>207</v>
      </c>
      <c r="R55" s="4">
        <v>75</v>
      </c>
      <c r="S55" s="4">
        <v>75</v>
      </c>
      <c r="T55" s="5"/>
      <c r="V55" s="4">
        <v>81</v>
      </c>
      <c r="W55" s="4">
        <v>81</v>
      </c>
      <c r="AA55" t="s">
        <v>17</v>
      </c>
      <c r="AC55" t="s">
        <v>206</v>
      </c>
    </row>
    <row r="56" spans="1:29" ht="19.5" customHeight="1" x14ac:dyDescent="0.25">
      <c r="A56" s="3" t="s">
        <v>208</v>
      </c>
      <c r="C56" s="4" t="s">
        <v>209</v>
      </c>
      <c r="D56" s="14" t="s">
        <v>13</v>
      </c>
      <c r="F56" s="3" t="s">
        <v>39</v>
      </c>
      <c r="K56" s="3" t="s">
        <v>13</v>
      </c>
      <c r="L56" s="5" t="s">
        <v>210</v>
      </c>
      <c r="M56" s="3" t="s">
        <v>17</v>
      </c>
      <c r="O56" s="3" t="s">
        <v>30</v>
      </c>
      <c r="T56" s="5"/>
      <c r="AA56" t="s">
        <v>17</v>
      </c>
      <c r="AC56" t="s">
        <v>211</v>
      </c>
    </row>
    <row r="57" spans="1:29" ht="19.5" customHeight="1" x14ac:dyDescent="0.25">
      <c r="A57" s="3" t="s">
        <v>212</v>
      </c>
      <c r="C57" s="4" t="s">
        <v>42</v>
      </c>
      <c r="D57" s="14" t="s">
        <v>13</v>
      </c>
      <c r="F57" s="3" t="s">
        <v>139</v>
      </c>
      <c r="H57" s="4">
        <v>2050</v>
      </c>
      <c r="K57" s="3" t="s">
        <v>13</v>
      </c>
      <c r="L57" s="5" t="s">
        <v>213</v>
      </c>
      <c r="M57" s="3" t="s">
        <v>17</v>
      </c>
      <c r="O57" s="3" t="s">
        <v>30</v>
      </c>
      <c r="Q57" s="3">
        <v>5.17</v>
      </c>
      <c r="S57" s="4">
        <v>5.17</v>
      </c>
      <c r="T57" s="5" t="s">
        <v>214</v>
      </c>
      <c r="U57" s="3">
        <v>9.5939999999999994</v>
      </c>
      <c r="W57" s="4">
        <v>9.5939999999999994</v>
      </c>
      <c r="AC57" t="s">
        <v>95</v>
      </c>
    </row>
    <row r="58" spans="1:29" ht="19.5" customHeight="1" x14ac:dyDescent="0.25">
      <c r="A58" s="3" t="s">
        <v>329</v>
      </c>
      <c r="B58" s="4" t="s">
        <v>280</v>
      </c>
      <c r="C58" s="4" t="s">
        <v>11</v>
      </c>
      <c r="D58" s="14" t="s">
        <v>13</v>
      </c>
      <c r="F58" s="3" t="s">
        <v>12</v>
      </c>
      <c r="H58" s="4">
        <v>2050</v>
      </c>
      <c r="K58" s="3" t="s">
        <v>13</v>
      </c>
      <c r="L58" s="5" t="s">
        <v>215</v>
      </c>
      <c r="M58" s="3" t="s">
        <v>13</v>
      </c>
      <c r="O58" s="3" t="s">
        <v>17</v>
      </c>
      <c r="P58" s="6" t="s">
        <v>217</v>
      </c>
      <c r="Q58" s="3">
        <v>700</v>
      </c>
      <c r="R58" s="4">
        <v>500</v>
      </c>
      <c r="S58" s="4">
        <v>1200</v>
      </c>
      <c r="T58" s="5" t="s">
        <v>218</v>
      </c>
      <c r="U58" s="3">
        <v>1250</v>
      </c>
      <c r="V58" s="4">
        <v>500</v>
      </c>
      <c r="W58" s="4">
        <v>1750</v>
      </c>
      <c r="AA58" t="s">
        <v>17</v>
      </c>
      <c r="AC58" t="s">
        <v>216</v>
      </c>
    </row>
    <row r="59" spans="1:29" ht="19.5" customHeight="1" x14ac:dyDescent="0.25">
      <c r="A59" s="3" t="s">
        <v>322</v>
      </c>
      <c r="B59" s="4" t="s">
        <v>323</v>
      </c>
      <c r="C59" s="4" t="s">
        <v>324</v>
      </c>
      <c r="D59" s="14" t="s">
        <v>13</v>
      </c>
      <c r="F59" s="3" t="s">
        <v>12</v>
      </c>
      <c r="G59" s="10" t="s">
        <v>327</v>
      </c>
      <c r="H59" s="4">
        <v>2050</v>
      </c>
      <c r="K59" s="3" t="s">
        <v>13</v>
      </c>
      <c r="L59" s="2" t="s">
        <v>326</v>
      </c>
      <c r="Q59" s="12">
        <f>9912.1/30</f>
        <v>330.40333333333336</v>
      </c>
      <c r="S59" s="13">
        <f>SUM(Q59:R59)</f>
        <v>330.40333333333336</v>
      </c>
      <c r="T59" s="5"/>
      <c r="U59" s="12">
        <f>9912.1/30</f>
        <v>330.40333333333336</v>
      </c>
      <c r="W59" s="13">
        <f>SUM(U59:V59)</f>
        <v>330.40333333333336</v>
      </c>
      <c r="X59" s="6" t="s">
        <v>328</v>
      </c>
    </row>
    <row r="60" spans="1:29" ht="19.5" customHeight="1" x14ac:dyDescent="0.25">
      <c r="A60" s="3" t="s">
        <v>330</v>
      </c>
      <c r="B60" s="4" t="s">
        <v>331</v>
      </c>
      <c r="C60" s="4" t="s">
        <v>324</v>
      </c>
      <c r="D60" s="14" t="s">
        <v>13</v>
      </c>
      <c r="F60" s="3" t="s">
        <v>39</v>
      </c>
      <c r="G60" s="10"/>
      <c r="K60" s="3" t="s">
        <v>13</v>
      </c>
      <c r="L60" s="2" t="s">
        <v>332</v>
      </c>
      <c r="M60" s="3" t="s">
        <v>13</v>
      </c>
      <c r="N60" s="2" t="s">
        <v>332</v>
      </c>
      <c r="O60" s="3" t="s">
        <v>30</v>
      </c>
      <c r="T60" s="5"/>
      <c r="U60" s="12"/>
      <c r="W60" s="13"/>
    </row>
    <row r="61" spans="1:29" ht="19.5" customHeight="1" x14ac:dyDescent="0.25">
      <c r="A61" s="3" t="s">
        <v>333</v>
      </c>
      <c r="B61" s="4" t="s">
        <v>334</v>
      </c>
      <c r="C61" s="4" t="s">
        <v>335</v>
      </c>
      <c r="D61" s="14" t="s">
        <v>13</v>
      </c>
      <c r="F61" s="3" t="s">
        <v>12</v>
      </c>
      <c r="G61" s="10" t="s">
        <v>327</v>
      </c>
      <c r="H61" s="10">
        <v>2050</v>
      </c>
      <c r="K61" s="3" t="s">
        <v>13</v>
      </c>
      <c r="L61" s="2" t="s">
        <v>338</v>
      </c>
      <c r="M61" s="3" t="s">
        <v>13</v>
      </c>
      <c r="N61" s="2" t="s">
        <v>339</v>
      </c>
      <c r="O61" s="3" t="s">
        <v>13</v>
      </c>
      <c r="P61" s="6" t="s">
        <v>341</v>
      </c>
      <c r="Q61" s="12">
        <v>6.9740000000000002</v>
      </c>
      <c r="S61" s="13">
        <v>6.9740000000000002</v>
      </c>
      <c r="T61" s="5" t="s">
        <v>340</v>
      </c>
      <c r="U61" s="12">
        <v>6.9740000000000002</v>
      </c>
      <c r="W61" s="13">
        <v>6.9740000000000002</v>
      </c>
      <c r="X61" s="6" t="s">
        <v>340</v>
      </c>
    </row>
    <row r="62" spans="1:29" ht="19.5" customHeight="1" x14ac:dyDescent="0.25">
      <c r="A62" s="3" t="s">
        <v>336</v>
      </c>
      <c r="B62" s="4" t="s">
        <v>337</v>
      </c>
      <c r="C62" s="4" t="s">
        <v>335</v>
      </c>
      <c r="D62" s="14" t="s">
        <v>13</v>
      </c>
      <c r="F62" s="3" t="s">
        <v>12</v>
      </c>
      <c r="G62" s="10" t="s">
        <v>327</v>
      </c>
      <c r="H62" s="10">
        <v>2050</v>
      </c>
      <c r="K62" s="3" t="s">
        <v>13</v>
      </c>
      <c r="L62" s="2" t="s">
        <v>343</v>
      </c>
      <c r="M62" s="3" t="s">
        <v>17</v>
      </c>
      <c r="N62" s="2"/>
      <c r="O62" s="3" t="s">
        <v>30</v>
      </c>
      <c r="Q62" s="3">
        <v>5</v>
      </c>
      <c r="S62" s="10">
        <v>5</v>
      </c>
      <c r="T62" s="2" t="s">
        <v>342</v>
      </c>
      <c r="U62" s="12">
        <v>5</v>
      </c>
      <c r="W62" s="13">
        <v>5</v>
      </c>
      <c r="X62" s="2" t="s">
        <v>342</v>
      </c>
    </row>
    <row r="63" spans="1:29" ht="19.5" customHeight="1" x14ac:dyDescent="0.25">
      <c r="A63" s="3" t="s">
        <v>344</v>
      </c>
      <c r="B63" s="4" t="s">
        <v>347</v>
      </c>
      <c r="C63" s="4" t="s">
        <v>335</v>
      </c>
      <c r="D63" s="14" t="s">
        <v>13</v>
      </c>
      <c r="F63" s="3" t="s">
        <v>12</v>
      </c>
      <c r="G63" s="10" t="s">
        <v>327</v>
      </c>
      <c r="H63" s="10">
        <v>2050</v>
      </c>
      <c r="J63" s="5" t="s">
        <v>366</v>
      </c>
      <c r="K63" s="3" t="s">
        <v>13</v>
      </c>
      <c r="L63" s="2" t="s">
        <v>361</v>
      </c>
      <c r="M63" s="3" t="s">
        <v>17</v>
      </c>
      <c r="N63" s="2"/>
      <c r="O63" s="3" t="s">
        <v>30</v>
      </c>
      <c r="R63" s="4">
        <v>7</v>
      </c>
      <c r="S63" s="10">
        <v>7</v>
      </c>
      <c r="T63" s="2" t="s">
        <v>365</v>
      </c>
      <c r="U63" s="12"/>
      <c r="V63" s="4">
        <v>7</v>
      </c>
      <c r="W63" s="13">
        <v>7</v>
      </c>
      <c r="X63" s="6" t="s">
        <v>365</v>
      </c>
    </row>
    <row r="64" spans="1:29" ht="19.5" customHeight="1" x14ac:dyDescent="0.25">
      <c r="A64" s="3" t="s">
        <v>345</v>
      </c>
      <c r="B64" s="4" t="s">
        <v>346</v>
      </c>
      <c r="C64" s="14">
        <v>44805</v>
      </c>
      <c r="D64" s="14" t="s">
        <v>13</v>
      </c>
      <c r="F64" s="3" t="s">
        <v>12</v>
      </c>
      <c r="G64" s="10" t="s">
        <v>327</v>
      </c>
      <c r="H64" s="10">
        <v>2050</v>
      </c>
      <c r="K64" s="3" t="s">
        <v>13</v>
      </c>
      <c r="L64" s="2" t="s">
        <v>367</v>
      </c>
      <c r="M64" s="3" t="s">
        <v>17</v>
      </c>
      <c r="N64" s="2"/>
      <c r="O64" s="3" t="s">
        <v>30</v>
      </c>
      <c r="T64" s="5"/>
      <c r="U64" s="12"/>
      <c r="W64" s="13"/>
    </row>
    <row r="65" spans="1:24" ht="19.5" customHeight="1" x14ac:dyDescent="0.25">
      <c r="A65" s="3" t="s">
        <v>348</v>
      </c>
      <c r="B65" s="4" t="s">
        <v>349</v>
      </c>
      <c r="C65" s="14">
        <v>44958</v>
      </c>
      <c r="D65" s="14" t="s">
        <v>13</v>
      </c>
      <c r="F65" s="3" t="s">
        <v>12</v>
      </c>
      <c r="G65" s="10" t="s">
        <v>327</v>
      </c>
      <c r="H65" s="10">
        <v>2050</v>
      </c>
      <c r="J65" s="5" t="s">
        <v>369</v>
      </c>
      <c r="K65" s="3" t="s">
        <v>13</v>
      </c>
      <c r="L65" s="2" t="s">
        <v>343</v>
      </c>
      <c r="M65" s="3" t="s">
        <v>17</v>
      </c>
      <c r="N65" s="2"/>
      <c r="O65" s="3" t="s">
        <v>30</v>
      </c>
      <c r="Q65" s="3">
        <v>1.1000000000000001</v>
      </c>
      <c r="S65" s="10">
        <v>1.1000000000000001</v>
      </c>
      <c r="T65" s="5" t="s">
        <v>371</v>
      </c>
      <c r="U65" s="12">
        <v>1.1000000000000001</v>
      </c>
      <c r="W65" s="13">
        <v>1.1000000000000001</v>
      </c>
      <c r="X65" s="6" t="s">
        <v>371</v>
      </c>
    </row>
    <row r="66" spans="1:24" ht="19.5" customHeight="1" x14ac:dyDescent="0.25">
      <c r="A66" s="3" t="s">
        <v>351</v>
      </c>
      <c r="B66" s="4" t="s">
        <v>352</v>
      </c>
      <c r="C66" s="14">
        <v>44805</v>
      </c>
      <c r="D66" s="15" t="s">
        <v>13</v>
      </c>
      <c r="F66" s="3" t="s">
        <v>12</v>
      </c>
      <c r="G66" s="10" t="s">
        <v>327</v>
      </c>
      <c r="H66" s="10">
        <v>2050</v>
      </c>
      <c r="J66" s="2" t="s">
        <v>378</v>
      </c>
      <c r="K66" s="3" t="s">
        <v>13</v>
      </c>
      <c r="L66" s="2" t="s">
        <v>379</v>
      </c>
      <c r="M66" s="3" t="s">
        <v>17</v>
      </c>
      <c r="N66" s="2"/>
      <c r="O66" s="3" t="s">
        <v>30</v>
      </c>
      <c r="T66" s="5"/>
      <c r="U66" s="12"/>
      <c r="W66" s="13"/>
    </row>
    <row r="67" spans="1:24" ht="19.5" customHeight="1" x14ac:dyDescent="0.25">
      <c r="A67" s="3" t="s">
        <v>353</v>
      </c>
      <c r="B67" s="4" t="s">
        <v>354</v>
      </c>
      <c r="C67" s="14">
        <v>44866</v>
      </c>
      <c r="D67" s="15" t="s">
        <v>13</v>
      </c>
      <c r="F67" s="3" t="s">
        <v>12</v>
      </c>
      <c r="G67" s="10"/>
      <c r="H67" s="10">
        <v>2070</v>
      </c>
      <c r="K67" s="3" t="s">
        <v>13</v>
      </c>
      <c r="L67" s="2" t="s">
        <v>381</v>
      </c>
      <c r="M67" s="3" t="s">
        <v>17</v>
      </c>
      <c r="N67" s="2"/>
      <c r="O67" s="3" t="s">
        <v>13</v>
      </c>
      <c r="P67" s="6" t="s">
        <v>382</v>
      </c>
      <c r="T67" s="5"/>
      <c r="U67" s="12"/>
      <c r="W67" s="13"/>
    </row>
    <row r="68" spans="1:24" ht="19.5" customHeight="1" x14ac:dyDescent="0.25">
      <c r="A68" s="3" t="s">
        <v>355</v>
      </c>
      <c r="B68" s="4" t="s">
        <v>356</v>
      </c>
      <c r="C68" s="14">
        <v>44866</v>
      </c>
      <c r="D68" s="15" t="s">
        <v>13</v>
      </c>
      <c r="F68" s="3" t="s">
        <v>12</v>
      </c>
      <c r="G68" s="10" t="s">
        <v>327</v>
      </c>
      <c r="H68" s="10">
        <v>2050</v>
      </c>
      <c r="K68" s="3" t="s">
        <v>13</v>
      </c>
      <c r="L68" s="2" t="s">
        <v>385</v>
      </c>
      <c r="N68" s="2"/>
      <c r="Q68" s="3">
        <v>33.799999999999997</v>
      </c>
      <c r="S68" s="4">
        <v>33.799999999999997</v>
      </c>
      <c r="T68" s="5" t="s">
        <v>386</v>
      </c>
      <c r="U68" s="12">
        <v>33.799999999999997</v>
      </c>
      <c r="W68" s="13">
        <v>33.799999999999997</v>
      </c>
      <c r="X68" s="2" t="s">
        <v>386</v>
      </c>
    </row>
    <row r="69" spans="1:24" ht="19.5" customHeight="1" x14ac:dyDescent="0.25">
      <c r="A69" s="3" t="s">
        <v>357</v>
      </c>
      <c r="B69" s="4" t="s">
        <v>358</v>
      </c>
      <c r="C69" s="14">
        <v>44866</v>
      </c>
      <c r="D69" s="15" t="s">
        <v>13</v>
      </c>
      <c r="F69" s="3" t="s">
        <v>39</v>
      </c>
      <c r="G69" s="10"/>
      <c r="K69" s="3" t="s">
        <v>17</v>
      </c>
      <c r="L69" s="2" t="s">
        <v>388</v>
      </c>
      <c r="N69" s="2"/>
      <c r="O69" s="3" t="s">
        <v>13</v>
      </c>
      <c r="P69" s="6" t="s">
        <v>387</v>
      </c>
      <c r="T69" s="5"/>
      <c r="U69" s="12"/>
      <c r="W69" s="13"/>
    </row>
    <row r="70" spans="1:24" ht="19.5" customHeight="1" x14ac:dyDescent="0.25">
      <c r="A70" s="3" t="s">
        <v>359</v>
      </c>
      <c r="B70" s="4" t="s">
        <v>360</v>
      </c>
      <c r="C70" s="4" t="s">
        <v>335</v>
      </c>
      <c r="D70" s="15" t="s">
        <v>13</v>
      </c>
      <c r="F70" s="3" t="s">
        <v>18</v>
      </c>
      <c r="G70" s="10"/>
      <c r="K70" s="3" t="s">
        <v>13</v>
      </c>
      <c r="L70" s="2" t="s">
        <v>389</v>
      </c>
      <c r="M70" s="3" t="s">
        <v>17</v>
      </c>
      <c r="N70" s="2"/>
      <c r="O70" s="3" t="s">
        <v>30</v>
      </c>
      <c r="Q70" s="3">
        <v>10.016</v>
      </c>
      <c r="S70" s="4">
        <v>10.016</v>
      </c>
      <c r="T70" s="5" t="s">
        <v>389</v>
      </c>
      <c r="U70" s="12">
        <v>10.673999999999999</v>
      </c>
      <c r="W70" s="13">
        <v>10.673999999999999</v>
      </c>
      <c r="X70" s="5" t="s">
        <v>389</v>
      </c>
    </row>
    <row r="71" spans="1:24" ht="19.5" customHeight="1" x14ac:dyDescent="0.25">
      <c r="G71" s="10"/>
      <c r="L71" s="2"/>
      <c r="N71" s="2"/>
      <c r="T71" s="5"/>
      <c r="U71" s="12"/>
      <c r="W71" s="13"/>
    </row>
    <row r="72" spans="1:24" ht="19.5" customHeight="1" x14ac:dyDescent="0.25">
      <c r="G72" s="10"/>
      <c r="L72" s="2"/>
      <c r="N72" s="2"/>
      <c r="T72" s="5"/>
      <c r="U72" s="12"/>
      <c r="W72" s="13"/>
    </row>
    <row r="73" spans="1:24" ht="19.5" customHeight="1" x14ac:dyDescent="0.25">
      <c r="G73" s="10"/>
      <c r="L73" s="2"/>
      <c r="N73" s="2"/>
      <c r="T73" s="5"/>
      <c r="U73" s="12"/>
      <c r="W73" s="13"/>
    </row>
    <row r="74" spans="1:24" ht="19.5" customHeight="1" x14ac:dyDescent="0.25">
      <c r="G74" s="10"/>
      <c r="L74" s="2"/>
      <c r="N74" s="2"/>
      <c r="T74" s="5"/>
      <c r="U74" s="12"/>
      <c r="W74" s="13"/>
    </row>
    <row r="75" spans="1:24" ht="19.5" customHeight="1" x14ac:dyDescent="0.25">
      <c r="G75" s="10"/>
      <c r="L75" s="2"/>
      <c r="N75" s="2"/>
      <c r="T75" s="5"/>
      <c r="U75" s="12"/>
      <c r="W75" s="13"/>
    </row>
    <row r="76" spans="1:24" ht="19.5" customHeight="1" x14ac:dyDescent="0.25">
      <c r="G76" s="10"/>
      <c r="L76" s="2"/>
      <c r="N76" s="2"/>
      <c r="T76" s="5"/>
      <c r="U76" s="12"/>
      <c r="W76" s="13"/>
    </row>
  </sheetData>
  <mergeCells count="8">
    <mergeCell ref="U1:X1"/>
    <mergeCell ref="AA1:AC1"/>
    <mergeCell ref="A1:E1"/>
    <mergeCell ref="F1:J1"/>
    <mergeCell ref="K1:L1"/>
    <mergeCell ref="M1:N1"/>
    <mergeCell ref="O1:P1"/>
    <mergeCell ref="Q1:T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topLeftCell="A10" workbookViewId="0">
      <selection activeCell="G42" sqref="G42"/>
    </sheetView>
  </sheetViews>
  <sheetFormatPr baseColWidth="10" defaultRowHeight="15" x14ac:dyDescent="0.25"/>
  <cols>
    <col min="2" max="2" width="43.85546875" customWidth="1"/>
    <col min="5" max="5" width="22.140625" bestFit="1" customWidth="1"/>
  </cols>
  <sheetData>
    <row r="1" spans="1:7" x14ac:dyDescent="0.25">
      <c r="A1" t="s">
        <v>0</v>
      </c>
      <c r="B1" t="s">
        <v>238</v>
      </c>
      <c r="C1" t="s">
        <v>239</v>
      </c>
      <c r="D1" t="s">
        <v>240</v>
      </c>
      <c r="E1" t="s">
        <v>241</v>
      </c>
      <c r="F1" t="s">
        <v>233</v>
      </c>
      <c r="G1" t="s">
        <v>7</v>
      </c>
    </row>
    <row r="2" spans="1:7" x14ac:dyDescent="0.25">
      <c r="A2" t="s">
        <v>242</v>
      </c>
      <c r="B2" t="s">
        <v>243</v>
      </c>
      <c r="C2">
        <v>3.9</v>
      </c>
      <c r="D2">
        <v>8.8000000000000007</v>
      </c>
      <c r="E2" t="s">
        <v>244</v>
      </c>
      <c r="F2">
        <f t="shared" ref="F2:F7" si="0">SUM(C2:D2)</f>
        <v>12.700000000000001</v>
      </c>
    </row>
    <row r="3" spans="1:7" x14ac:dyDescent="0.25">
      <c r="A3" t="s">
        <v>242</v>
      </c>
      <c r="B3" t="s">
        <v>245</v>
      </c>
      <c r="C3">
        <v>3.9</v>
      </c>
      <c r="D3">
        <v>18.3</v>
      </c>
      <c r="E3" t="s">
        <v>244</v>
      </c>
      <c r="F3">
        <f t="shared" si="0"/>
        <v>22.2</v>
      </c>
      <c r="G3" t="s">
        <v>246</v>
      </c>
    </row>
    <row r="4" spans="1:7" x14ac:dyDescent="0.25">
      <c r="A4" t="s">
        <v>242</v>
      </c>
      <c r="B4" t="s">
        <v>247</v>
      </c>
      <c r="C4">
        <v>0</v>
      </c>
      <c r="D4">
        <v>18.7</v>
      </c>
      <c r="E4" t="s">
        <v>244</v>
      </c>
      <c r="F4">
        <f t="shared" si="0"/>
        <v>18.7</v>
      </c>
    </row>
    <row r="5" spans="1:7" x14ac:dyDescent="0.25">
      <c r="A5" t="s">
        <v>242</v>
      </c>
      <c r="B5" t="s">
        <v>248</v>
      </c>
      <c r="C5">
        <v>17</v>
      </c>
      <c r="D5">
        <v>0</v>
      </c>
      <c r="F5">
        <f t="shared" si="0"/>
        <v>17</v>
      </c>
      <c r="G5" t="s">
        <v>246</v>
      </c>
    </row>
    <row r="6" spans="1:7" x14ac:dyDescent="0.25">
      <c r="A6" t="s">
        <v>249</v>
      </c>
      <c r="B6" t="s">
        <v>250</v>
      </c>
      <c r="C6">
        <v>3.5</v>
      </c>
      <c r="F6">
        <f t="shared" si="0"/>
        <v>3.5</v>
      </c>
    </row>
    <row r="7" spans="1:7" x14ac:dyDescent="0.25">
      <c r="A7" t="s">
        <v>249</v>
      </c>
      <c r="B7" t="s">
        <v>251</v>
      </c>
      <c r="C7">
        <v>5.5</v>
      </c>
      <c r="F7">
        <f t="shared" si="0"/>
        <v>5.5</v>
      </c>
    </row>
    <row r="8" spans="1:7" x14ac:dyDescent="0.25">
      <c r="A8" t="s">
        <v>252</v>
      </c>
      <c r="B8" t="s">
        <v>253</v>
      </c>
      <c r="C8">
        <v>26</v>
      </c>
      <c r="D8">
        <v>0</v>
      </c>
      <c r="F8">
        <f>SUM(C8:D8)</f>
        <v>26</v>
      </c>
    </row>
    <row r="9" spans="1:7" x14ac:dyDescent="0.25">
      <c r="A9" t="s">
        <v>252</v>
      </c>
      <c r="B9" t="s">
        <v>254</v>
      </c>
      <c r="C9">
        <v>40</v>
      </c>
      <c r="D9">
        <v>0</v>
      </c>
      <c r="F9">
        <f t="shared" ref="F9:F17" si="1">SUM(C9:D9)</f>
        <v>40</v>
      </c>
    </row>
    <row r="10" spans="1:7" x14ac:dyDescent="0.25">
      <c r="A10" t="s">
        <v>252</v>
      </c>
      <c r="B10" t="s">
        <v>255</v>
      </c>
      <c r="C10">
        <v>17</v>
      </c>
      <c r="D10">
        <v>14</v>
      </c>
      <c r="E10" t="s">
        <v>244</v>
      </c>
      <c r="F10">
        <f t="shared" si="1"/>
        <v>31</v>
      </c>
    </row>
    <row r="11" spans="1:7" x14ac:dyDescent="0.25">
      <c r="A11" t="s">
        <v>256</v>
      </c>
      <c r="B11" t="s">
        <v>257</v>
      </c>
      <c r="C11" s="11">
        <f>-SUM(156861,-2001056,793588,574200,-110430)/1000000</f>
        <v>0.58683700000000005</v>
      </c>
      <c r="D11" s="11">
        <f>531204/1000000</f>
        <v>0.53120400000000001</v>
      </c>
      <c r="E11" s="11" t="s">
        <v>258</v>
      </c>
      <c r="F11" s="11">
        <f t="shared" si="1"/>
        <v>1.1180410000000001</v>
      </c>
      <c r="G11" t="s">
        <v>259</v>
      </c>
    </row>
    <row r="12" spans="1:7" x14ac:dyDescent="0.25">
      <c r="A12" t="s">
        <v>256</v>
      </c>
      <c r="B12" t="s">
        <v>260</v>
      </c>
      <c r="C12" s="11">
        <f>-SUM(156861, -2154984,854633,143550,-709798)/1000000</f>
        <v>1.709738</v>
      </c>
      <c r="D12" s="11">
        <f>939672/1000000</f>
        <v>0.93967199999999995</v>
      </c>
      <c r="E12" s="11" t="s">
        <v>258</v>
      </c>
      <c r="F12" s="11">
        <f t="shared" si="1"/>
        <v>2.64941</v>
      </c>
      <c r="G12" t="s">
        <v>259</v>
      </c>
    </row>
    <row r="13" spans="1:7" x14ac:dyDescent="0.25">
      <c r="A13" t="s">
        <v>261</v>
      </c>
      <c r="B13" t="s">
        <v>262</v>
      </c>
      <c r="C13">
        <v>67</v>
      </c>
      <c r="D13" s="11">
        <v>10</v>
      </c>
      <c r="E13" s="11" t="s">
        <v>244</v>
      </c>
      <c r="F13" s="11">
        <f t="shared" si="1"/>
        <v>77</v>
      </c>
      <c r="G13" t="s">
        <v>263</v>
      </c>
    </row>
    <row r="14" spans="1:7" x14ac:dyDescent="0.25">
      <c r="A14" t="s">
        <v>264</v>
      </c>
      <c r="B14" t="s">
        <v>265</v>
      </c>
      <c r="C14" t="s">
        <v>265</v>
      </c>
      <c r="D14" s="11" t="s">
        <v>265</v>
      </c>
      <c r="E14" s="11" t="s">
        <v>265</v>
      </c>
      <c r="F14">
        <v>3.6</v>
      </c>
      <c r="G14" t="s">
        <v>266</v>
      </c>
    </row>
    <row r="15" spans="1:7" x14ac:dyDescent="0.25">
      <c r="A15" t="s">
        <v>267</v>
      </c>
      <c r="B15" t="s">
        <v>268</v>
      </c>
      <c r="C15">
        <v>9</v>
      </c>
      <c r="D15">
        <v>0</v>
      </c>
      <c r="F15" s="11">
        <f t="shared" si="1"/>
        <v>9</v>
      </c>
    </row>
    <row r="16" spans="1:7" x14ac:dyDescent="0.25">
      <c r="A16" t="s">
        <v>267</v>
      </c>
      <c r="B16" t="s">
        <v>269</v>
      </c>
      <c r="C16">
        <v>13</v>
      </c>
      <c r="D16">
        <v>0</v>
      </c>
      <c r="F16" s="11">
        <f t="shared" si="1"/>
        <v>13</v>
      </c>
    </row>
    <row r="17" spans="1:7" x14ac:dyDescent="0.25">
      <c r="A17" t="s">
        <v>270</v>
      </c>
      <c r="B17" t="s">
        <v>271</v>
      </c>
      <c r="C17">
        <v>7</v>
      </c>
      <c r="D17" s="11">
        <v>0</v>
      </c>
      <c r="F17" s="11">
        <f t="shared" si="1"/>
        <v>7</v>
      </c>
      <c r="G17" t="s">
        <v>272</v>
      </c>
    </row>
    <row r="18" spans="1:7" x14ac:dyDescent="0.25">
      <c r="A18" t="s">
        <v>270</v>
      </c>
      <c r="B18" t="s">
        <v>273</v>
      </c>
      <c r="C18">
        <v>4.3600000000000003</v>
      </c>
      <c r="D18" s="11">
        <v>0</v>
      </c>
      <c r="F18" s="11">
        <f t="shared" ref="F18:F38" si="2">SUM(C18:D18)</f>
        <v>4.3600000000000003</v>
      </c>
    </row>
    <row r="19" spans="1:7" x14ac:dyDescent="0.25">
      <c r="A19" t="s">
        <v>274</v>
      </c>
      <c r="B19" t="s">
        <v>275</v>
      </c>
      <c r="D19" s="11">
        <v>81</v>
      </c>
      <c r="E19" t="s">
        <v>276</v>
      </c>
      <c r="F19" s="11">
        <f t="shared" si="2"/>
        <v>81</v>
      </c>
      <c r="G19" t="s">
        <v>277</v>
      </c>
    </row>
    <row r="20" spans="1:7" x14ac:dyDescent="0.25">
      <c r="A20" t="s">
        <v>274</v>
      </c>
      <c r="B20" t="s">
        <v>278</v>
      </c>
      <c r="D20" s="11">
        <v>76</v>
      </c>
      <c r="E20" t="s">
        <v>276</v>
      </c>
      <c r="F20" s="11">
        <f t="shared" si="2"/>
        <v>76</v>
      </c>
      <c r="G20" t="s">
        <v>277</v>
      </c>
    </row>
    <row r="21" spans="1:7" x14ac:dyDescent="0.25">
      <c r="A21" t="s">
        <v>274</v>
      </c>
      <c r="B21" t="s">
        <v>279</v>
      </c>
      <c r="D21" s="11">
        <v>75</v>
      </c>
      <c r="E21" t="s">
        <v>276</v>
      </c>
      <c r="F21" s="11">
        <f t="shared" si="2"/>
        <v>75</v>
      </c>
      <c r="G21" t="s">
        <v>277</v>
      </c>
    </row>
    <row r="22" spans="1:7" x14ac:dyDescent="0.25">
      <c r="A22" t="s">
        <v>280</v>
      </c>
      <c r="B22" t="s">
        <v>8</v>
      </c>
      <c r="C22">
        <v>700</v>
      </c>
      <c r="D22" s="11">
        <v>500</v>
      </c>
      <c r="E22" t="s">
        <v>281</v>
      </c>
      <c r="F22" s="11">
        <f t="shared" si="2"/>
        <v>1200</v>
      </c>
      <c r="G22" t="s">
        <v>282</v>
      </c>
    </row>
    <row r="23" spans="1:7" x14ac:dyDescent="0.25">
      <c r="A23" t="s">
        <v>280</v>
      </c>
      <c r="B23" t="s">
        <v>9</v>
      </c>
      <c r="C23">
        <v>1250</v>
      </c>
      <c r="D23" s="11">
        <v>500</v>
      </c>
      <c r="E23" t="s">
        <v>283</v>
      </c>
      <c r="F23" s="11">
        <f t="shared" si="2"/>
        <v>1750</v>
      </c>
      <c r="G23" t="s">
        <v>282</v>
      </c>
    </row>
    <row r="24" spans="1:7" x14ac:dyDescent="0.25">
      <c r="A24" t="s">
        <v>284</v>
      </c>
      <c r="B24" t="s">
        <v>285</v>
      </c>
      <c r="D24" s="11">
        <v>7</v>
      </c>
      <c r="E24" t="s">
        <v>286</v>
      </c>
      <c r="F24" s="11">
        <f t="shared" si="2"/>
        <v>7</v>
      </c>
      <c r="G24" t="s">
        <v>287</v>
      </c>
    </row>
    <row r="25" spans="1:7" x14ac:dyDescent="0.25">
      <c r="A25" t="s">
        <v>288</v>
      </c>
      <c r="B25" t="s">
        <v>289</v>
      </c>
      <c r="C25">
        <v>65</v>
      </c>
      <c r="D25" s="11">
        <v>0</v>
      </c>
      <c r="F25" s="11">
        <f t="shared" si="2"/>
        <v>65</v>
      </c>
      <c r="G25" t="s">
        <v>290</v>
      </c>
    </row>
    <row r="26" spans="1:7" x14ac:dyDescent="0.25">
      <c r="A26" t="s">
        <v>291</v>
      </c>
      <c r="B26" t="s">
        <v>292</v>
      </c>
      <c r="C26">
        <v>81.53</v>
      </c>
      <c r="D26" s="11"/>
      <c r="F26" s="11">
        <f t="shared" si="2"/>
        <v>81.53</v>
      </c>
      <c r="G26" t="s">
        <v>293</v>
      </c>
    </row>
    <row r="27" spans="1:7" x14ac:dyDescent="0.25">
      <c r="A27" t="s">
        <v>291</v>
      </c>
      <c r="B27" t="s">
        <v>294</v>
      </c>
      <c r="C27">
        <v>423.47</v>
      </c>
      <c r="F27" s="11">
        <f t="shared" si="2"/>
        <v>423.47</v>
      </c>
      <c r="G27" t="s">
        <v>293</v>
      </c>
    </row>
    <row r="28" spans="1:7" x14ac:dyDescent="0.25">
      <c r="A28" t="s">
        <v>295</v>
      </c>
      <c r="B28" t="s">
        <v>296</v>
      </c>
      <c r="C28">
        <v>36.9</v>
      </c>
      <c r="F28" s="11">
        <f t="shared" si="2"/>
        <v>36.9</v>
      </c>
      <c r="G28" t="s">
        <v>297</v>
      </c>
    </row>
    <row r="29" spans="1:7" x14ac:dyDescent="0.25">
      <c r="A29" t="s">
        <v>298</v>
      </c>
      <c r="B29" t="s">
        <v>299</v>
      </c>
      <c r="C29">
        <v>4.5</v>
      </c>
      <c r="F29" s="11">
        <f t="shared" si="2"/>
        <v>4.5</v>
      </c>
      <c r="G29" t="s">
        <v>300</v>
      </c>
    </row>
    <row r="30" spans="1:7" x14ac:dyDescent="0.25">
      <c r="A30" t="s">
        <v>301</v>
      </c>
      <c r="B30" t="s">
        <v>302</v>
      </c>
      <c r="C30">
        <v>50.2</v>
      </c>
      <c r="F30" s="11">
        <f t="shared" si="2"/>
        <v>50.2</v>
      </c>
      <c r="G30" t="s">
        <v>303</v>
      </c>
    </row>
    <row r="31" spans="1:7" x14ac:dyDescent="0.25">
      <c r="A31" t="s">
        <v>304</v>
      </c>
      <c r="B31" t="s">
        <v>305</v>
      </c>
      <c r="C31">
        <v>3.794</v>
      </c>
      <c r="F31" s="11">
        <f t="shared" si="2"/>
        <v>3.794</v>
      </c>
      <c r="G31" t="s">
        <v>306</v>
      </c>
    </row>
    <row r="32" spans="1:7" x14ac:dyDescent="0.25">
      <c r="A32" t="s">
        <v>307</v>
      </c>
      <c r="B32" t="s">
        <v>262</v>
      </c>
      <c r="C32">
        <v>9.1999999999999993</v>
      </c>
      <c r="F32" s="11">
        <f t="shared" si="2"/>
        <v>9.1999999999999993</v>
      </c>
      <c r="G32" t="s">
        <v>308</v>
      </c>
    </row>
    <row r="33" spans="1:7" x14ac:dyDescent="0.25">
      <c r="A33" t="s">
        <v>309</v>
      </c>
      <c r="B33" t="s">
        <v>262</v>
      </c>
      <c r="C33">
        <v>2.5</v>
      </c>
      <c r="F33" s="11">
        <f t="shared" si="2"/>
        <v>2.5</v>
      </c>
      <c r="G33" t="s">
        <v>310</v>
      </c>
    </row>
    <row r="34" spans="1:7" x14ac:dyDescent="0.25">
      <c r="A34" t="s">
        <v>311</v>
      </c>
      <c r="B34" t="s">
        <v>312</v>
      </c>
      <c r="C34">
        <v>120</v>
      </c>
      <c r="F34" s="11">
        <f t="shared" si="2"/>
        <v>120</v>
      </c>
      <c r="G34" t="s">
        <v>313</v>
      </c>
    </row>
    <row r="35" spans="1:7" x14ac:dyDescent="0.25">
      <c r="A35" t="s">
        <v>314</v>
      </c>
      <c r="B35" t="s">
        <v>315</v>
      </c>
      <c r="C35">
        <v>5.17</v>
      </c>
      <c r="F35" s="11">
        <f t="shared" si="2"/>
        <v>5.17</v>
      </c>
      <c r="G35" t="s">
        <v>213</v>
      </c>
    </row>
    <row r="36" spans="1:7" x14ac:dyDescent="0.25">
      <c r="A36" t="s">
        <v>314</v>
      </c>
      <c r="B36" t="s">
        <v>316</v>
      </c>
      <c r="C36">
        <v>9.5939999999999994</v>
      </c>
      <c r="F36" s="11">
        <f t="shared" si="2"/>
        <v>9.5939999999999994</v>
      </c>
      <c r="G36" t="s">
        <v>213</v>
      </c>
    </row>
    <row r="37" spans="1:7" x14ac:dyDescent="0.25">
      <c r="A37" t="s">
        <v>317</v>
      </c>
      <c r="B37" t="s">
        <v>318</v>
      </c>
      <c r="C37">
        <v>2.57</v>
      </c>
      <c r="F37" s="11">
        <f t="shared" si="2"/>
        <v>2.57</v>
      </c>
      <c r="G37" t="s">
        <v>319</v>
      </c>
    </row>
    <row r="38" spans="1:7" x14ac:dyDescent="0.25">
      <c r="A38" t="s">
        <v>320</v>
      </c>
      <c r="B38" t="s">
        <v>321</v>
      </c>
      <c r="C38">
        <v>45</v>
      </c>
      <c r="F38" s="11">
        <f t="shared" si="2"/>
        <v>45</v>
      </c>
    </row>
    <row r="39" spans="1:7" x14ac:dyDescent="0.25">
      <c r="A39" t="s">
        <v>344</v>
      </c>
      <c r="B39" t="s">
        <v>362</v>
      </c>
      <c r="D39">
        <v>7</v>
      </c>
      <c r="E39" t="s">
        <v>363</v>
      </c>
      <c r="F39">
        <v>7</v>
      </c>
      <c r="G39" t="s">
        <v>364</v>
      </c>
    </row>
    <row r="40" spans="1:7" x14ac:dyDescent="0.25">
      <c r="A40" t="s">
        <v>348</v>
      </c>
      <c r="B40" t="s">
        <v>370</v>
      </c>
      <c r="C40">
        <v>1.1000000000000001</v>
      </c>
      <c r="G40" t="s">
        <v>371</v>
      </c>
    </row>
    <row r="41" spans="1:7" x14ac:dyDescent="0.25">
      <c r="A41" t="s">
        <v>350</v>
      </c>
      <c r="B41" t="s">
        <v>279</v>
      </c>
      <c r="C41">
        <v>100</v>
      </c>
      <c r="D41">
        <v>0</v>
      </c>
      <c r="F41">
        <v>100</v>
      </c>
      <c r="G41" t="s">
        <v>374</v>
      </c>
    </row>
    <row r="42" spans="1:7" x14ac:dyDescent="0.25">
      <c r="A42" t="s">
        <v>350</v>
      </c>
      <c r="B42" t="s">
        <v>372</v>
      </c>
      <c r="C42">
        <v>100</v>
      </c>
      <c r="D42">
        <v>201</v>
      </c>
      <c r="E42" t="s">
        <v>373</v>
      </c>
      <c r="F42">
        <v>301</v>
      </c>
      <c r="G42" t="s">
        <v>375</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data</vt:lpstr>
      <vt:lpstr>country_scenarios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2023-07-07T14:31:13Z</dcterms:modified>
</cp:coreProperties>
</file>